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64" i="49"/>
  <c r="W161" i="49" s="1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7" i="12"/>
  <c r="W214" i="68"/>
  <c r="W81" i="54"/>
  <c r="W23" i="26"/>
  <c r="W442" i="71"/>
  <c r="W144" i="62"/>
  <c r="W162" i="62"/>
  <c r="W23" i="15"/>
  <c r="W242" i="72"/>
  <c r="W144" i="53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162" i="63"/>
  <c r="W424" i="71"/>
  <c r="W144" i="61"/>
  <c r="W406" i="71"/>
  <c r="W144" i="63"/>
  <c r="W12" i="15"/>
  <c r="W224" i="72"/>
  <c r="W260" i="72"/>
  <c r="W162" i="53"/>
  <c r="W162" i="52"/>
  <c r="W224" i="71"/>
  <c r="W144" i="51"/>
  <c r="W242" i="71"/>
  <c r="W260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0" i="4"/>
  <c r="B13" i="4"/>
  <c r="B35" i="4"/>
  <c r="B37" i="4"/>
  <c r="B22" i="4"/>
  <c r="B39" i="4"/>
  <c r="B4" i="4"/>
  <c r="B66" i="4"/>
  <c r="B40" i="4"/>
  <c r="B83" i="4"/>
  <c r="B33" i="4"/>
  <c r="B84" i="4"/>
  <c r="B65" i="4"/>
  <c r="B12" i="4"/>
  <c r="B38" i="4"/>
  <c r="B76" i="4"/>
  <c r="B23" i="4"/>
  <c r="B58" i="4"/>
  <c r="B57" i="4"/>
  <c r="B55" i="4"/>
  <c r="B17" i="4"/>
  <c r="B80" i="4"/>
  <c r="B68" i="4"/>
  <c r="B11" i="4"/>
  <c r="B46" i="4"/>
  <c r="B53" i="4"/>
  <c r="B77" i="4"/>
  <c r="B59" i="4"/>
  <c r="B56" i="4"/>
  <c r="B52" i="4"/>
  <c r="B10" i="4"/>
  <c r="B45" i="4"/>
  <c r="B14" i="4"/>
  <c r="B30" i="4"/>
  <c r="B16" i="4"/>
  <c r="B34" i="4"/>
  <c r="B49" i="4"/>
  <c r="B26" i="4"/>
  <c r="B70" i="4"/>
  <c r="B21" i="4"/>
  <c r="B79" i="4"/>
  <c r="B82" i="4"/>
  <c r="B48" i="4"/>
  <c r="B64" i="4"/>
  <c r="B8" i="4"/>
  <c r="B27" i="4"/>
  <c r="B47" i="4"/>
  <c r="B29" i="4"/>
  <c r="B54" i="4"/>
  <c r="B36" i="4"/>
  <c r="B24" i="4"/>
  <c r="B7" i="4"/>
  <c r="B28" i="4"/>
  <c r="B67" i="4"/>
  <c r="B72" i="4"/>
  <c r="B61" i="4"/>
  <c r="B69" i="4"/>
  <c r="B78" i="4"/>
  <c r="B81" i="4"/>
  <c r="B9" i="4"/>
  <c r="B15" i="4"/>
  <c r="B41" i="4"/>
  <c r="B25" i="4"/>
  <c r="B60" i="4"/>
  <c r="B73" i="4"/>
  <c r="B71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G16" i="29" s="1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H17" i="29" l="1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4" i="29"/>
  <c r="H135" i="29"/>
  <c r="F132" i="6"/>
  <c r="F156" i="6"/>
  <c r="G3" i="29" l="1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M4" i="25" s="1"/>
  <c r="M4" i="28" s="1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<sst xmlns="http://schemas.openxmlformats.org/spreadsheetml/2006/main" count="18216" uniqueCount="4947">
  <si>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</si>
  <si>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</si>
  <si>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</si>
  <si>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</si>
  <si>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</si>
  <si>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</si>
  <si>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</si>
  <si>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</si>
  <si>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</si>
  <si>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</si>
  <si>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</si>
  <si>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</si>
  <si>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</si>
  <si>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</si>
  <si>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</si>
  <si>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</si>
  <si>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</si>
  <si>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</si>
  <si>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</si>
  <si>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</si>
  <si>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</si>
  <si>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</si>
  <si>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</si>
  <si>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</si>
  <si>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</si>
  <si>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</si>
  <si>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</si>
  <si>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</si>
  <si>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</si>
  <si>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</si>
  <si>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</si>
  <si>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</si>
  <si>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</si>
  <si>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</si>
  <si>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</si>
  <si>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</si>
  <si>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</si>
  <si>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</si>
  <si>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</si>
  <si>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</si>
  <si>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</si>
  <si>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</si>
  <si>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</si>
  <si>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</si>
  <si>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</si>
  <si>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</si>
  <si>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</si>
  <si>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</si>
  <si>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</si>
  <si>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</si>
  <si>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</si>
  <si>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</si>
  <si>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</si>
  <si>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</si>
  <si>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</si>
  <si>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</si>
  <si>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</si>
  <si>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</si>
  <si>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</si>
  <si>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</si>
  <si>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</si>
  <si>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</si>
  <si>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</si>
  <si>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</si>
  <si>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</si>
  <si>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</si>
  <si>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</si>
  <si>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</si>
  <si>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</si>
  <si>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</si>
  <si>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</si>
  <si>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</si>
  <si>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</si>
  <si>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</si>
  <si>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</si>
  <si>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</si>
  <si>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</si>
  <si>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</si>
  <si>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</si>
  <si>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</si>
  <si>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</si>
  <si>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</si>
  <si>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</si>
  <si>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</si>
  <si>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</si>
  <si>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</si>
  <si>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</si>
  <si>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</si>
  <si>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</si>
  <si>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</si>
  <si>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</si>
  <si>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</si>
  <si>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</si>
  <si>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</si>
  <si>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</si>
  <si>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</si>
  <si>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</si>
  <si>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</si>
  <si>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</si>
  <si>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</si>
  <si>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</si>
  <si>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</si>
  <si>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</si>
  <si>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</si>
  <si>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</si>
  <si>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</si>
  <si>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</si>
  <si>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</si>
  <si>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</si>
  <si>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</si>
  <si>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</si>
  <si>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</si>
  <si>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</si>
  <si>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</si>
  <si>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</si>
  <si>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</si>
  <si>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</si>
  <si>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</si>
  <si>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</si>
  <si>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</si>
  <si>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</si>
  <si>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</si>
  <si>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</si>
  <si>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</si>
  <si>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</si>
  <si>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</si>
  <si>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</si>
  <si>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</si>
  <si>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</si>
  <si>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</si>
  <si>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</si>
  <si>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</si>
  <si>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</si>
  <si>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</si>
  <si>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</si>
  <si>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</si>
  <si>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</si>
  <si>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</si>
  <si>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</si>
  <si>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</si>
  <si>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</si>
  <si>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</si>
  <si>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</si>
  <si>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</si>
  <si>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</si>
  <si>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</si>
  <si>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</si>
  <si>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</si>
  <si>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</si>
  <si>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</si>
  <si>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</si>
  <si>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</si>
  <si>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</si>
  <si>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</si>
  <si>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</si>
  <si>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</si>
  <si>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</si>
  <si>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</si>
  <si>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</si>
  <si>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</si>
  <si>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</si>
  <si>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</si>
  <si>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</si>
  <si>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</si>
  <si>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</si>
  <si>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</si>
  <si>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</si>
  <si>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</si>
  <si>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</si>
  <si>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</si>
  <si>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</si>
  <si>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</si>
  <si>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</si>
  <si>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</si>
  <si>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</si>
  <si>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</si>
  <si>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</si>
  <si>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</si>
  <si>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</si>
  <si>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</si>
  <si>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</si>
  <si>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</si>
  <si>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</si>
  <si>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</si>
  <si>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</si>
  <si>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</si>
  <si>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</si>
  <si>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</si>
  <si>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</si>
  <si>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</si>
  <si>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</si>
  <si>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</si>
  <si>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</si>
  <si>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</si>
  <si>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</si>
  <si>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</si>
  <si>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</si>
  <si>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</si>
  <si>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</si>
  <si>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</si>
  <si>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</si>
  <si>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</si>
  <si>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</si>
  <si>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</si>
  <si>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</si>
  <si>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</si>
  <si>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</si>
  <si>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</si>
  <si>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</si>
  <si>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</si>
  <si>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</si>
  <si>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</si>
  <si>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</si>
  <si>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</si>
  <si>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</si>
  <si>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</si>
  <si>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</si>
  <si>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</si>
  <si>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DK</t>
  </si>
  <si>
    <t>Denmark</t>
  </si>
  <si>
    <t>DK - Residential sector summary</t>
  </si>
  <si>
    <t>Macro.Meuro2015.DK.ConsumptionExpenditure</t>
  </si>
  <si>
    <t>Macro.number.DK.Population</t>
  </si>
  <si>
    <t>NUM.number.DK.Res.HH</t>
  </si>
  <si>
    <t>SurfaceArea.ksqm.DK.Res.HH</t>
  </si>
  <si>
    <t>NUM.number.DK.Res.HHnew</t>
  </si>
  <si>
    <t>SurfaceArea.ksqm.DK.Res.HHnew</t>
  </si>
  <si>
    <t>HDD.Celsius.DK.Actual</t>
  </si>
  <si>
    <t>HDD.Celsius.DK.Mean</t>
  </si>
  <si>
    <t>HDD.ratio.DK.Relative</t>
  </si>
  <si>
    <t>FEC.ktoe.DK.ES.Res</t>
  </si>
  <si>
    <t>FEC.ktoe.DK.ES.Res.Solids</t>
  </si>
  <si>
    <t>FEC.ktoe.DK.ES.Res.LPG</t>
  </si>
  <si>
    <t>FEC.ktoe.DK.ES.Res.Oil</t>
  </si>
  <si>
    <t>FEC.ktoe.DK.ES.Res.NG</t>
  </si>
  <si>
    <t>FEC.ktoe.DK.ES.Res.Biomass_Waste</t>
  </si>
  <si>
    <t>FEC.ktoe.DK.ES.Res.Biogas</t>
  </si>
  <si>
    <t>FEC.ktoe.DK.ES.Res.LiqBio</t>
  </si>
  <si>
    <t>FEC.ktoe.DK.ES.Res.Solar</t>
  </si>
  <si>
    <t>FEC.ktoe.DK.ES.Res.Geo</t>
  </si>
  <si>
    <t>FEC.ktoe.DK.ES.Res.Ambient</t>
  </si>
  <si>
    <t>FEC.ktoe.DK.ES.Res.Steam_Distr</t>
  </si>
  <si>
    <t>FEC.ktoe.DK.ES.Res.Elec</t>
  </si>
  <si>
    <t>FEC.ktoe.DK.Res.HH</t>
  </si>
  <si>
    <t>FEC.ktoe.DK.Res.HH.Thermal</t>
  </si>
  <si>
    <t>FEC.ktoe.DK.Res.HH.Thermal.SH</t>
  </si>
  <si>
    <t>FEC.ktoe.DK.Res.HH.Thermal.SC</t>
  </si>
  <si>
    <t>FEC.ktoe.DK.Res.HH.Thermal.WH</t>
  </si>
  <si>
    <t>FEC.ktoe.DK.Res.HH.Thermal.CO</t>
  </si>
  <si>
    <t>FEC.ktoe.DK.Res.HH.Appl</t>
  </si>
  <si>
    <t>EMI.ktCO2.DK.ES.Res</t>
  </si>
  <si>
    <t>EMI.ktCO2.DK.ES.Res.Solids</t>
  </si>
  <si>
    <t>EMI.ktCO2.DK.ES.Res.LPG</t>
  </si>
  <si>
    <t>EMI.ktCO2.DK.ES.Res.Oil</t>
  </si>
  <si>
    <t>EMI.ktCO2.DK.ES.Res.NG</t>
  </si>
  <si>
    <t>EMI.ktCO2.DK.ES.Res.Biomass_Waste</t>
  </si>
  <si>
    <t>EMI.ktCO2.DK.ES.Res.Biogas</t>
  </si>
  <si>
    <t>EMI.ktCO2.DK.ES.Res.LiqBio</t>
  </si>
  <si>
    <t>EMI.ktCO2.DK.ES.Res.Solar</t>
  </si>
  <si>
    <t>EMI.ktCO2.DK.ES.Res.Geo</t>
  </si>
  <si>
    <t>EMI.ktCO2.DK.ES.Res.Ambient</t>
  </si>
  <si>
    <t>EMI.ktCO2.DK.ES.Res.Steam_Distr</t>
  </si>
  <si>
    <t>EMI.ktCO2.DK.ES.Res.Elec</t>
  </si>
  <si>
    <t>EMI.ktCO2.DK.Res.HH</t>
  </si>
  <si>
    <t>EMI.ktCO2.DK.Res.HH.Thermal</t>
  </si>
  <si>
    <t>EMI.ktCO2.DK.Res.HH.Thermal.SH</t>
  </si>
  <si>
    <t>EMI.ktCO2.DK.Res.HH.Thermal.SC</t>
  </si>
  <si>
    <t>EMI.ktCO2.DK.Res.HH.Thermal.WH</t>
  </si>
  <si>
    <t>EMI.ktCO2.DK.Res.HH.Thermal.CO</t>
  </si>
  <si>
    <t>EMI.ktCO2.DK.Res.HH.Appl</t>
  </si>
  <si>
    <t>FEC_per_household.kWh.DK.Res.HH</t>
  </si>
  <si>
    <t>FEC_per_household.kWh.DK.Res.HH.Thermal</t>
  </si>
  <si>
    <t>FEC_per_household.kWh.DK.Res.HH.Thermal.SH</t>
  </si>
  <si>
    <t>FEC_per_household.kWh.DK.Res.HH.Thermal.SC</t>
  </si>
  <si>
    <t>FEC_per_household.kWh.DK.Res.HH.Thermal.WH</t>
  </si>
  <si>
    <t>FEC_per_household.kWh.DK.Res.HH.Thermal.CO</t>
  </si>
  <si>
    <t>FEC_per_household.kWh.DK.Res.HH.Appl</t>
  </si>
  <si>
    <t>TES_per_household.kWh.DK.Res.HH.Thermal</t>
  </si>
  <si>
    <t>TES_per_household.kWh.DK.Res.HH.Thermal.SH</t>
  </si>
  <si>
    <t>TES_per_household.kWh.DK.Res.HH.Thermal.SC</t>
  </si>
  <si>
    <t>TES_per_household.kWh.DK.Res.HH.Thermal.WH</t>
  </si>
  <si>
    <t>TES_per_household.kWh.DK.Res.HH.Thermal.CO</t>
  </si>
  <si>
    <t>EMI_per_household.kgCO2.DK.Res.HH</t>
  </si>
  <si>
    <t>EMI_per_household.kgCO2.DK.Res.HH.Thermal</t>
  </si>
  <si>
    <t>EMI_per_household.kgCO2.DK.Res.HH.Thermal.SH</t>
  </si>
  <si>
    <t>EMI_per_household.kgCO2.DK.Res.HH.Thermal.SC</t>
  </si>
  <si>
    <t>EMI_per_household.kgCO2.DK.Res.HH.Thermal.WH</t>
  </si>
  <si>
    <t>EMI_per_household.kgCO2.DK.Res.HH.Thermal.CO</t>
  </si>
  <si>
    <t>EMI_per_household.kgCO2.DK.Res.HH.Appl</t>
  </si>
  <si>
    <t>Eff.ratio.DK.Res.HH.Thermal</t>
  </si>
  <si>
    <t>Eff.ratio.DK.Res.HH.Thermal.SH</t>
  </si>
  <si>
    <t>Eff.ratio.DK.Res.HH.Thermal.SC</t>
  </si>
  <si>
    <t>Eff.ratio.DK.Res.HH.Thermal.WH</t>
  </si>
  <si>
    <t>Eff.ratio.DK.Res.HH.Thermal.CO</t>
  </si>
  <si>
    <t>FEC_per_sqm.kWh.DK.Res.HH</t>
  </si>
  <si>
    <t>FEC_per_sqm.kWh.DK.Res.HH.Thermal</t>
  </si>
  <si>
    <t>FEC_per_sqm.kWh.DK.Res.HH.Thermal.SH</t>
  </si>
  <si>
    <t>FEC_per_sqm.kWh.DK.Res.HH.Thermal.SC</t>
  </si>
  <si>
    <t>FEC_per_sqm.kWh.DK.Res.HH.Thermal.WH</t>
  </si>
  <si>
    <t>FEC_per_sqm.kWh.DK.Res.HH.Thermal.CO</t>
  </si>
  <si>
    <t>FEC_per_sqm.kWh.DK.Res.HH.Appl</t>
  </si>
  <si>
    <t>TES_per_sqm.kWh.DK.Res.HH.Thermal</t>
  </si>
  <si>
    <t>TES_per_sqm.kWh.DK.Res.HH.Thermal.SH</t>
  </si>
  <si>
    <t>TES_per_sqm.kWh.DK.Res.HH.Thermal.SC</t>
  </si>
  <si>
    <t>TES_per_sqm.kWh.DK.Res.HH.Thermal.WH</t>
  </si>
  <si>
    <t>TES_per_sqm.kWh.DK.Res.HH.Thermal.CO</t>
  </si>
  <si>
    <t>EMI_per_sqm.kgCO2.DK.Res.HH</t>
  </si>
  <si>
    <t>EMI_per_sqm.kgCO2.DK.Res.HH.Thermal</t>
  </si>
  <si>
    <t>EMI_per_sqm.kgCO2.DK.Res.HH.Thermal.SH</t>
  </si>
  <si>
    <t>EMI_per_sqm.kgCO2.DK.Res.HH.Thermal.SC</t>
  </si>
  <si>
    <t>EMI_per_sqm.kgCO2.DK.Res.HH.Thermal.WH</t>
  </si>
  <si>
    <t>EMI_per_sqm.kgCO2.DK.Res.HH.Thermal.CO</t>
  </si>
  <si>
    <t>EMI_per_sqm.kgCO2.DK.Res.HH.Appl</t>
  </si>
  <si>
    <t>FEC_per_capita.kWh.DK.Res.HH</t>
  </si>
  <si>
    <t>FEC_per_capita.kWh.DK.Res.HH.Thermal</t>
  </si>
  <si>
    <t>FEC_per_capita.kWh.DK.Res.HH.Thermal.SH</t>
  </si>
  <si>
    <t>FEC_per_capita.kWh.DK.Res.HH.Thermal.SC</t>
  </si>
  <si>
    <t>FEC_per_capita.kWh.DK.Res.HH.Thermal.WH</t>
  </si>
  <si>
    <t>FEC_per_capita.kWh.DK.Res.HH.Thermal.CO</t>
  </si>
  <si>
    <t>FEC_per_capita.kWh.DK.Res.HH.Appl</t>
  </si>
  <si>
    <t>TES_per_capita.kWh.DK.Res.HH.Thermal</t>
  </si>
  <si>
    <t>TES_per_capita.kWh.DK.Res.HH.Thermal.SH</t>
  </si>
  <si>
    <t>TES_per_capita.kWh.DK.Res.HH.Thermal.SC</t>
  </si>
  <si>
    <t>TES_per_capita.kWh.DK.Res.HH.Thermal.WH</t>
  </si>
  <si>
    <t>TES_per_capita.kWh.DK.Res.HH.Thermal.CO</t>
  </si>
  <si>
    <t>EMI_per_capita.kgCO2.DK.Res.HH</t>
  </si>
  <si>
    <t>EMI_per_capita.kgCO2.DK.Res.HH.Thermal</t>
  </si>
  <si>
    <t>EMI_per_capita.kgCO2.DK.Res.HH.Thermal.SH</t>
  </si>
  <si>
    <t>EMI_per_capita.kgCO2.DK.Res.HH.Thermal.SC</t>
  </si>
  <si>
    <t>EMI_per_capita.kgCO2.DK.Res.HH.Thermal.WH</t>
  </si>
  <si>
    <t>EMI_per_capita.kgCO2.DK.Res.HH.Thermal.CO</t>
  </si>
  <si>
    <t>EMI_per_capita.kgCO2.DK.Res.HH.Appl</t>
  </si>
  <si>
    <t>DK - Number of households</t>
  </si>
  <si>
    <t>NUM.number.DK.Res.HH.Thermal</t>
  </si>
  <si>
    <t>NUM.number.DK.Res.HH.Thermal.SH</t>
  </si>
  <si>
    <t>NUM.number.DK.Res.HH.Thermal.SH.Solids</t>
  </si>
  <si>
    <t>NUM.number.DK.Res.HH.Thermal.SH.LPG</t>
  </si>
  <si>
    <t>NUM.number.DK.Res.HH.Thermal.SH.Oil</t>
  </si>
  <si>
    <t>NUM.number.DK.Res.HH.Thermal.SH.Gas</t>
  </si>
  <si>
    <t>NUM.number.DK.Res.HH.Thermal.SH.Biomass</t>
  </si>
  <si>
    <t>NUM.number.DK.Res.HH.Thermal.SH.Geo</t>
  </si>
  <si>
    <t>NUM.number.DK.Res.HH.Thermal.SH.DistrHeat</t>
  </si>
  <si>
    <t>NUM.number.DK.Res.HH.Thermal.SH.AdvElc</t>
  </si>
  <si>
    <t>NUM.number.DK.Res.HH.Thermal.SH.ConvElc</t>
  </si>
  <si>
    <t>NUM.number.DK.Res.HH.Thermal.SC</t>
  </si>
  <si>
    <t>NUM.number.DK.Res.HH.Thermal.SC.AC</t>
  </si>
  <si>
    <t>NUM.number.DK.Res.HH.Thermal.WH</t>
  </si>
  <si>
    <t>NUM.number.DK.Res.HH.Thermal.WH.Solids</t>
  </si>
  <si>
    <t>NUM.number.DK.Res.HH.Thermal.WH.LPG</t>
  </si>
  <si>
    <t>NUM.number.DK.Res.HH.Thermal.WH.Oil</t>
  </si>
  <si>
    <t>NUM.number.DK.Res.HH.Thermal.WH.Gas</t>
  </si>
  <si>
    <t>NUM.number.DK.Res.HH.Thermal.WH.Biomass</t>
  </si>
  <si>
    <t>NUM.number.DK.Res.HH.Thermal.WH.Geo</t>
  </si>
  <si>
    <t>NUM.number.DK.Res.HH.Thermal.WH.DistrHeat</t>
  </si>
  <si>
    <t>NUM.number.DK.Res.HH.Thermal.WH.Elc</t>
  </si>
  <si>
    <t>NUM.number.DK.Res.HH.Thermal.WH.Solar</t>
  </si>
  <si>
    <t>NUM.number.DK.Res.HH.Thermal.CO</t>
  </si>
  <si>
    <t>NUM.number.DK.Res.HH.Thermal.CO.Solids</t>
  </si>
  <si>
    <t>NUM.number.DK.Res.HH.Thermal.CO.LPG</t>
  </si>
  <si>
    <t>NUM.number.DK.Res.HH.Thermal.CO.Gas</t>
  </si>
  <si>
    <t>NUM.number.DK.Res.HH.Thermal.CO.Biomass</t>
  </si>
  <si>
    <t>NUM.number.DK.Res.HH.Thermal.CO.Elc</t>
  </si>
  <si>
    <t>DK - Final energy consumption</t>
  </si>
  <si>
    <t>FEC.ktoe.DK.Res.HH.Thermal.SH.Solids.Solids</t>
  </si>
  <si>
    <t>FEC.ktoe.DK.Res.HH.Thermal.SH.LPG.LPG</t>
  </si>
  <si>
    <t>FEC.ktoe.DK.Res.HH.Thermal.SH.Oil.Oil_LiqBio</t>
  </si>
  <si>
    <t>FEC.ktoe.DK.Res.HH.Thermal.SH.Gas.NG_Biogas</t>
  </si>
  <si>
    <t>FEC.ktoe.DK.Res.HH.Thermal.SH.Biomass.Biomass_Waste</t>
  </si>
  <si>
    <t>FEC.ktoe.DK.Res.HH.Thermal.SH.Geo.Geo</t>
  </si>
  <si>
    <t>FEC.ktoe.DK.Res.HH.Thermal.SH.DistrHeat.Steam_Distr</t>
  </si>
  <si>
    <t>FEC.ktoe.DK.Res.HH.Thermal.SH.AdvElc.Elec</t>
  </si>
  <si>
    <t>FEC.ktoe.DK.Res.HH.Thermal.SH.ConvElc.Elec</t>
  </si>
  <si>
    <t>FEC.ktoe.DK.Res.HH.Thermal.SH.TotalCirculation.Elec</t>
  </si>
  <si>
    <t>FEC.ktoe.DK.Res.HH.Thermal.SC.AC.Elec</t>
  </si>
  <si>
    <t>FEC.ktoe.DK.Res.HH.Thermal.WH.Solids.Solids</t>
  </si>
  <si>
    <t>FEC.ktoe.DK.Res.HH.Thermal.WH.LPG.LPG</t>
  </si>
  <si>
    <t>FEC.ktoe.DK.Res.HH.Thermal.WH.Oil.Oil_LiqBio</t>
  </si>
  <si>
    <t>FEC.ktoe.DK.Res.HH.Thermal.WH.Gas.NG_Biogas</t>
  </si>
  <si>
    <t>FEC.ktoe.DK.Res.HH.Thermal.WH.Biomass.Biomass_Waste</t>
  </si>
  <si>
    <t>FEC.ktoe.DK.Res.HH.Thermal.WH.Geo.Geo</t>
  </si>
  <si>
    <t>FEC.ktoe.DK.Res.HH.Thermal.WH.DistrHeat.Steam_Distr</t>
  </si>
  <si>
    <t>FEC.ktoe.DK.Res.HH.Thermal.WH.Elc.Elec</t>
  </si>
  <si>
    <t>FEC.ktoe.DK.Res.HH.Thermal.WH.TotalSolar.Solar</t>
  </si>
  <si>
    <t>FEC.ktoe.DK.Res.HH.Thermal.CO.Solids.Solids</t>
  </si>
  <si>
    <t>FEC.ktoe.DK.Res.HH.Thermal.CO.LPG.LPG</t>
  </si>
  <si>
    <t>FEC.ktoe.DK.Res.HH.Thermal.CO.Gas.NG_Biogas</t>
  </si>
  <si>
    <t>FEC.ktoe.DK.Res.HH.Thermal.CO.Biomass.Biomass_Waste</t>
  </si>
  <si>
    <t>FEC.ktoe.DK.Res.HH.Thermal.CO.Elc.Elec</t>
  </si>
  <si>
    <t>DK - Thermal energy service</t>
  </si>
  <si>
    <t>TES.ktoe.DK.Res.HH.Thermal</t>
  </si>
  <si>
    <t>TES.ktoe.DK.Res.HH.Thermal.SH</t>
  </si>
  <si>
    <t>TES.ktoe.DK.Res.HH.Thermal.SH.Solids.Solids</t>
  </si>
  <si>
    <t>TES.ktoe.DK.Res.HH.Thermal.SH.LPG.LPG</t>
  </si>
  <si>
    <t>TES.ktoe.DK.Res.HH.Thermal.SH.Oil.Oil_LiqBio</t>
  </si>
  <si>
    <t>TES.ktoe.DK.Res.HH.Thermal.SH.Gas.NG_Biogas</t>
  </si>
  <si>
    <t>TES.ktoe.DK.Res.HH.Thermal.SH.Biomass.Biomass_Waste</t>
  </si>
  <si>
    <t>TES.ktoe.DK.Res.HH.Thermal.SH.Geo.Geo</t>
  </si>
  <si>
    <t>TES.ktoe.DK.Res.HH.Thermal.SH.DistrHeat.Steam_Distr</t>
  </si>
  <si>
    <t>TES.ktoe.DK.Res.HH.Thermal.SH.AdvElc.Elec</t>
  </si>
  <si>
    <t>TES.ktoe.DK.Res.HH.Thermal.SH.ConvElc.Elec</t>
  </si>
  <si>
    <t>TES.ktoe.DK.Res.HH.Thermal.SH.TotalCirculation.Elec</t>
  </si>
  <si>
    <t>TES.ktoe.DK.Res.HH.Thermal.SC</t>
  </si>
  <si>
    <t>TES.ktoe.DK.Res.HH.Thermal.SC.AC.Elec</t>
  </si>
  <si>
    <t>TES.ktoe.DK.Res.HH.Thermal.WH</t>
  </si>
  <si>
    <t>TES.ktoe.DK.Res.HH.Thermal.WH.Solids.Solids</t>
  </si>
  <si>
    <t>TES.ktoe.DK.Res.HH.Thermal.WH.LPG.LPG</t>
  </si>
  <si>
    <t>TES.ktoe.DK.Res.HH.Thermal.WH.Oil.Oil_LiqBio</t>
  </si>
  <si>
    <t>TES.ktoe.DK.Res.HH.Thermal.WH.Gas.NG_Biogas</t>
  </si>
  <si>
    <t>TES.ktoe.DK.Res.HH.Thermal.WH.Biomass.Biomass_Waste</t>
  </si>
  <si>
    <t>TES.ktoe.DK.Res.HH.Thermal.WH.Geo.Geo</t>
  </si>
  <si>
    <t>TES.ktoe.DK.Res.HH.Thermal.WH.DistrHeat.Steam_Distr</t>
  </si>
  <si>
    <t>TES.ktoe.DK.Res.HH.Thermal.WH.Elc.Elec</t>
  </si>
  <si>
    <t>TES.ktoe.DK.Res.HH.Thermal.WH.TotalSolar.Solar</t>
  </si>
  <si>
    <t>TES.ktoe.DK.Res.HH.Thermal.CO</t>
  </si>
  <si>
    <t>TES.ktoe.DK.Res.HH.Thermal.CO.Solids.Solids</t>
  </si>
  <si>
    <t>TES.ktoe.DK.Res.HH.Thermal.CO.LPG.LPG</t>
  </si>
  <si>
    <t>TES.ktoe.DK.Res.HH.Thermal.CO.Gas.NG_Biogas</t>
  </si>
  <si>
    <t>TES.ktoe.DK.Res.HH.Thermal.CO.Biomass.Biomass_Waste</t>
  </si>
  <si>
    <t>TES.ktoe.DK.Res.HH.Thermal.CO.Elc.Elec</t>
  </si>
  <si>
    <t>DK - System efficiency indicator of total stock</t>
  </si>
  <si>
    <t>Eff.ratio.DK.Res.HH.Thermal.SH.Solids.Solids</t>
  </si>
  <si>
    <t>Eff.ratio.DK.Res.HH.Thermal.SH.LPG.LPG</t>
  </si>
  <si>
    <t>Eff.ratio.DK.Res.HH.Thermal.SH.Oil.Oil_LiqBio</t>
  </si>
  <si>
    <t>Eff.ratio.DK.Res.HH.Thermal.SH.Gas.NG_Biogas</t>
  </si>
  <si>
    <t>Eff.ratio.DK.Res.HH.Thermal.SH.Biomass.Biomass_Waste</t>
  </si>
  <si>
    <t>Eff.ratio.DK.Res.HH.Thermal.SH.Geo.Geo</t>
  </si>
  <si>
    <t>Eff.ratio.DK.Res.HH.Thermal.SH.DistrHeat.Steam_Distr</t>
  </si>
  <si>
    <t>Eff.ratio.DK.Res.HH.Thermal.SH.AdvElc.Elec</t>
  </si>
  <si>
    <t>Eff.ratio.DK.Res.HH.Thermal.SH.ConvElc.Elec</t>
  </si>
  <si>
    <t>Eff.ratio.DK.Res.HH.Thermal.SH.TotalCirculation.Elec</t>
  </si>
  <si>
    <t>Eff.ratio.DK.Res.HH.Thermal.SC.AC.Elec</t>
  </si>
  <si>
    <t>Eff.ratio.DK.Res.HH.Thermal.WH.Solids.Solids</t>
  </si>
  <si>
    <t>Eff.ratio.DK.Res.HH.Thermal.WH.LPG.LPG</t>
  </si>
  <si>
    <t>Eff.ratio.DK.Res.HH.Thermal.WH.Oil.Oil_LiqBio</t>
  </si>
  <si>
    <t>Eff.ratio.DK.Res.HH.Thermal.WH.Gas.NG_Biogas</t>
  </si>
  <si>
    <t>Eff.ratio.DK.Res.HH.Thermal.WH.Biomass.Biomass_Waste</t>
  </si>
  <si>
    <t>Eff.ratio.DK.Res.HH.Thermal.WH.Geo.Geo</t>
  </si>
  <si>
    <t>Eff.ratio.DK.Res.HH.Thermal.WH.DistrHeat.Steam_Distr</t>
  </si>
  <si>
    <t>Eff.ratio.DK.Res.HH.Thermal.WH.Elc.Elec</t>
  </si>
  <si>
    <t>Eff.ratio.DK.Res.HH.Thermal.WH.TotalSolar.Solar</t>
  </si>
  <si>
    <t>Eff.ratio.DK.Res.HH.Thermal.CO.Solids.Solids</t>
  </si>
  <si>
    <t>Eff.ratio.DK.Res.HH.Thermal.CO.LPG.LPG</t>
  </si>
  <si>
    <t>Eff.ratio.DK.Res.HH.Thermal.CO.Gas.NG_Biogas</t>
  </si>
  <si>
    <t>Eff.ratio.DK.Res.HH.Thermal.CO.Biomass.Biomass_Waste</t>
  </si>
  <si>
    <t>Eff.ratio.DK.Res.HH.Thermal.CO.Elc.Elec</t>
  </si>
  <si>
    <t>DK - CO2 emissions</t>
  </si>
  <si>
    <t>EMI.ktCO2.DK.Res.HH.Thermal.SH.Solids.Solids</t>
  </si>
  <si>
    <t>EMI.ktCO2.DK.Res.HH.Thermal.SH.LPG.LPG</t>
  </si>
  <si>
    <t>EMI.ktCO2.DK.Res.HH.Thermal.SH.Oil.Oil_LiqBio</t>
  </si>
  <si>
    <t>EMI.ktCO2.DK.Res.HH.Thermal.SH.Gas.NG_Biogas</t>
  </si>
  <si>
    <t>EMI.ktCO2.DK.Res.HH.Thermal.SH.Biomass.Biomass_Waste</t>
  </si>
  <si>
    <t>EMI.ktCO2.DK.Res.HH.Thermal.SH.Geo.Geo</t>
  </si>
  <si>
    <t>EMI.ktCO2.DK.Res.HH.Thermal.SH.DistrHeat.Steam_Distr</t>
  </si>
  <si>
    <t>EMI.ktCO2.DK.Res.HH.Thermal.SH.AdvElc.Elec</t>
  </si>
  <si>
    <t>EMI.ktCO2.DK.Res.HH.Thermal.SH.ConvElc.Elec</t>
  </si>
  <si>
    <t>EMI.ktCO2.DK.Res.HH.Thermal.SH.TotalCirculation.Elec</t>
  </si>
  <si>
    <t>EMI.ktCO2.DK.Res.HH.Thermal.SC.AC.Elec</t>
  </si>
  <si>
    <t>EMI.ktCO2.DK.Res.HH.Thermal.WH.Solids.Solids</t>
  </si>
  <si>
    <t>EMI.ktCO2.DK.Res.HH.Thermal.WH.LPG.LPG</t>
  </si>
  <si>
    <t>EMI.ktCO2.DK.Res.HH.Thermal.WH.Oil.Oil_LiqBio</t>
  </si>
  <si>
    <t>EMI.ktCO2.DK.Res.HH.Thermal.WH.Gas.NG_Biogas</t>
  </si>
  <si>
    <t>EMI.ktCO2.DK.Res.HH.Thermal.WH.Biomass.Biomass_Waste</t>
  </si>
  <si>
    <t>EMI.ktCO2.DK.Res.HH.Thermal.WH.Geo.Geo</t>
  </si>
  <si>
    <t>EMI.ktCO2.DK.Res.HH.Thermal.WH.DistrHeat.Steam_Distr</t>
  </si>
  <si>
    <t>EMI.ktCO2.DK.Res.HH.Thermal.WH.Elc.Elec</t>
  </si>
  <si>
    <t>EMI.ktCO2.DK.Res.HH.Thermal.WH.TotalSolar.Solar</t>
  </si>
  <si>
    <t>EMI.ktCO2.DK.Res.HH.Thermal.CO.Solids.Solids</t>
  </si>
  <si>
    <t>EMI.ktCO2.DK.Res.HH.Thermal.CO.LPG.LPG</t>
  </si>
  <si>
    <t>EMI.ktCO2.DK.Res.HH.Thermal.CO.Gas.NG_Biogas</t>
  </si>
  <si>
    <t>EMI.ktCO2.DK.Res.HH.Thermal.CO.Biomass.Biomass_Waste</t>
  </si>
  <si>
    <t>EMI.ktCO2.DK.Res.HH.Thermal.CO.Elc.Elec</t>
  </si>
  <si>
    <t>DK - Final energy consumption per household</t>
  </si>
  <si>
    <t>FEC_per_household.kWh.DK.Res.HH.Thermal.SH.Solids.Solids</t>
  </si>
  <si>
    <t>FEC_per_household.kWh.DK.Res.HH.Thermal.SH.LPG.LPG</t>
  </si>
  <si>
    <t>FEC_per_household.kWh.DK.Res.HH.Thermal.SH.Oil.Oil_LiqBio</t>
  </si>
  <si>
    <t>FEC_per_household.kWh.DK.Res.HH.Thermal.SH.Gas.NG_Biogas</t>
  </si>
  <si>
    <t>FEC_per_household.kWh.DK.Res.HH.Thermal.SH.Biomass.Biomass_Waste</t>
  </si>
  <si>
    <t>FEC_per_household.kWh.DK.Res.HH.Thermal.SH.Geo.Geo</t>
  </si>
  <si>
    <t>FEC_per_household.kWh.DK.Res.HH.Thermal.SH.DistrHeat.Steam_Distr</t>
  </si>
  <si>
    <t>FEC_per_household.kWh.DK.Res.HH.Thermal.SH.AdvElc.Elec</t>
  </si>
  <si>
    <t>FEC_per_household.kWh.DK.Res.HH.Thermal.SH.ConvElc.Elec</t>
  </si>
  <si>
    <t>FEC_per_household.kWh.DK.Res.HH.Thermal.SH.TotalCirculation.Elec</t>
  </si>
  <si>
    <t>FEC_per_household.kWh.DK.Res.HH.Thermal.SC.AC.Elec</t>
  </si>
  <si>
    <t>FEC_per_household.kWh.DK.Res.HH.Thermal.WH.Solids.Solids</t>
  </si>
  <si>
    <t>FEC_per_household.kWh.DK.Res.HH.Thermal.WH.LPG.LPG</t>
  </si>
  <si>
    <t>FEC_per_household.kWh.DK.Res.HH.Thermal.WH.Oil.Oil_LiqBio</t>
  </si>
  <si>
    <t>FEC_per_household.kWh.DK.Res.HH.Thermal.WH.Gas.NG_Biogas</t>
  </si>
  <si>
    <t>FEC_per_household.kWh.DK.Res.HH.Thermal.WH.Biomass.Biomass_Waste</t>
  </si>
  <si>
    <t>FEC_per_household.kWh.DK.Res.HH.Thermal.WH.Geo.Geo</t>
  </si>
  <si>
    <t>FEC_per_household.kWh.DK.Res.HH.Thermal.WH.DistrHeat.Steam_Distr</t>
  </si>
  <si>
    <t>FEC_per_household.kWh.DK.Res.HH.Thermal.WH.Elc.Elec</t>
  </si>
  <si>
    <t>FEC_per_household.kWh.DK.Res.HH.Thermal.WH.TotalSolar.Solar</t>
  </si>
  <si>
    <t>FEC_per_household.kWh.DK.Res.HH.Thermal.CO.Solids.Solids</t>
  </si>
  <si>
    <t>FEC_per_household.kWh.DK.Res.HH.Thermal.CO.LPG.LPG</t>
  </si>
  <si>
    <t>FEC_per_household.kWh.DK.Res.HH.Thermal.CO.Gas.NG_Biogas</t>
  </si>
  <si>
    <t>FEC_per_household.kWh.DK.Res.HH.Thermal.CO.Biomass.Biomass_Waste</t>
  </si>
  <si>
    <t>FEC_per_household.kWh.DK.Res.HH.Thermal.CO.Elc.Elec</t>
  </si>
  <si>
    <t>DK - Thermal energy service per household</t>
  </si>
  <si>
    <t>TES_per_household.kWh.DK.Res.HH.Thermal.SH.Solids.Solids</t>
  </si>
  <si>
    <t>TES_per_household.kWh.DK.Res.HH.Thermal.SH.LPG.LPG</t>
  </si>
  <si>
    <t>TES_per_household.kWh.DK.Res.HH.Thermal.SH.Oil.Oil_LiqBio</t>
  </si>
  <si>
    <t>TES_per_household.kWh.DK.Res.HH.Thermal.SH.Gas.NG_Biogas</t>
  </si>
  <si>
    <t>TES_per_household.kWh.DK.Res.HH.Thermal.SH.Biomass.Biomass_Waste</t>
  </si>
  <si>
    <t>TES_per_household.kWh.DK.Res.HH.Thermal.SH.Geo.Geo</t>
  </si>
  <si>
    <t>TES_per_household.kWh.DK.Res.HH.Thermal.SH.DistrHeat.Steam_Distr</t>
  </si>
  <si>
    <t>TES_per_household.kWh.DK.Res.HH.Thermal.SH.AdvElc.Elec</t>
  </si>
  <si>
    <t>TES_per_household.kWh.DK.Res.HH.Thermal.SH.ConvElc.Elec</t>
  </si>
  <si>
    <t>TES_per_household.kWh.DK.Res.HH.Thermal.SH.TotalCirculation.Elec</t>
  </si>
  <si>
    <t>TES_per_household.kWh.DK.Res.HH.Thermal.SC.AC.Elec</t>
  </si>
  <si>
    <t>TES_per_household.kWh.DK.Res.HH.Thermal.WH.Solids.Solids</t>
  </si>
  <si>
    <t>TES_per_household.kWh.DK.Res.HH.Thermal.WH.LPG.LPG</t>
  </si>
  <si>
    <t>TES_per_household.kWh.DK.Res.HH.Thermal.WH.Oil.Oil_LiqBio</t>
  </si>
  <si>
    <t>TES_per_household.kWh.DK.Res.HH.Thermal.WH.Gas.NG_Biogas</t>
  </si>
  <si>
    <t>TES_per_household.kWh.DK.Res.HH.Thermal.WH.Biomass.Biomass_Waste</t>
  </si>
  <si>
    <t>TES_per_household.kWh.DK.Res.HH.Thermal.WH.Geo.Geo</t>
  </si>
  <si>
    <t>TES_per_household.kWh.DK.Res.HH.Thermal.WH.DistrHeat.Steam_Distr</t>
  </si>
  <si>
    <t>TES_per_household.kWh.DK.Res.HH.Thermal.WH.Elc.Elec</t>
  </si>
  <si>
    <t>TES_per_household.kWh.DK.Res.HH.Thermal.WH.TotalSolar.Solar</t>
  </si>
  <si>
    <t>TES_per_household.kWh.DK.Res.HH.Thermal.CO.Solids.Solids</t>
  </si>
  <si>
    <t>TES_per_household.kWh.DK.Res.HH.Thermal.CO.LPG.LPG</t>
  </si>
  <si>
    <t>TES_per_household.kWh.DK.Res.HH.Thermal.CO.Gas.NG_Biogas</t>
  </si>
  <si>
    <t>TES_per_household.kWh.DK.Res.HH.Thermal.CO.Biomass.Biomass_Waste</t>
  </si>
  <si>
    <t>TES_per_household.kWh.DK.Res.HH.Thermal.CO.Elc.Elec</t>
  </si>
  <si>
    <t>DK - CO2 emissions per household</t>
  </si>
  <si>
    <t>EMI_per_household.kgCO2.DK.Res.HH.Thermal.SH.Solids.Solids</t>
  </si>
  <si>
    <t>EMI_per_household.kgCO2.DK.Res.HH.Thermal.SH.LPG.LPG</t>
  </si>
  <si>
    <t>EMI_per_household.kgCO2.DK.Res.HH.Thermal.SH.Oil.Oil_LiqBio</t>
  </si>
  <si>
    <t>EMI_per_household.kgCO2.DK.Res.HH.Thermal.SH.Gas.NG_Biogas</t>
  </si>
  <si>
    <t>EMI_per_household.kgCO2.DK.Res.HH.Thermal.SH.Biomass.Biomass_Waste</t>
  </si>
  <si>
    <t>EMI_per_household.kgCO2.DK.Res.HH.Thermal.SH.Geo.Geo</t>
  </si>
  <si>
    <t>EMI_per_household.kgCO2.DK.Res.HH.Thermal.SH.DistrHeat.Steam_Distr</t>
  </si>
  <si>
    <t>EMI_per_household.kgCO2.DK.Res.HH.Thermal.SH.AdvElc.Elec</t>
  </si>
  <si>
    <t>EMI_per_household.kgCO2.DK.Res.HH.Thermal.SH.ConvElc.Elec</t>
  </si>
  <si>
    <t>EMI_per_household.kgCO2.DK.Res.HH.Thermal.SH.TotalCirculation.Elec</t>
  </si>
  <si>
    <t>EMI_per_household.kgCO2.DK.Res.HH.Thermal.SC.AC.Elec</t>
  </si>
  <si>
    <t>EMI_per_household.kgCO2.DK.Res.HH.Thermal.WH.Solids.Solids</t>
  </si>
  <si>
    <t>EMI_per_household.kgCO2.DK.Res.HH.Thermal.WH.LPG.LPG</t>
  </si>
  <si>
    <t>EMI_per_household.kgCO2.DK.Res.HH.Thermal.WH.Oil.Oil_LiqBio</t>
  </si>
  <si>
    <t>EMI_per_household.kgCO2.DK.Res.HH.Thermal.WH.Gas.NG_Biogas</t>
  </si>
  <si>
    <t>EMI_per_household.kgCO2.DK.Res.HH.Thermal.WH.Biomass.Biomass_Waste</t>
  </si>
  <si>
    <t>EMI_per_household.kgCO2.DK.Res.HH.Thermal.WH.Geo.Geo</t>
  </si>
  <si>
    <t>EMI_per_household.kgCO2.DK.Res.HH.Thermal.WH.DistrHeat.Steam_Distr</t>
  </si>
  <si>
    <t>EMI_per_household.kgCO2.DK.Res.HH.Thermal.WH.Elc.Elec</t>
  </si>
  <si>
    <t>EMI_per_household.kgCO2.DK.Res.HH.Thermal.WH.TotalSolar.Solar</t>
  </si>
  <si>
    <t>EMI_per_household.kgCO2.DK.Res.HH.Thermal.CO.Solids.Solids</t>
  </si>
  <si>
    <t>EMI_per_household.kgCO2.DK.Res.HH.Thermal.CO.LPG.LPG</t>
  </si>
  <si>
    <t>EMI_per_household.kgCO2.DK.Res.HH.Thermal.CO.Gas.NG_Biogas</t>
  </si>
  <si>
    <t>EMI_per_household.kgCO2.DK.Res.HH.Thermal.CO.Biomass.Biomass_Waste</t>
  </si>
  <si>
    <t>EMI_per_household.kgCO2.DK.Res.HH.Thermal.CO.Elc.Elec</t>
  </si>
  <si>
    <t>DK - Final energy consumption per surface area</t>
  </si>
  <si>
    <t>FEC_per_sqm.kWh.DK.Res.HH.Thermal.SH.Solids.Solids</t>
  </si>
  <si>
    <t>FEC_per_sqm.kWh.DK.Res.HH.Thermal.SH.LPG.LPG</t>
  </si>
  <si>
    <t>FEC_per_sqm.kWh.DK.Res.HH.Thermal.SH.Oil.Oil_LiqBio</t>
  </si>
  <si>
    <t>FEC_per_sqm.kWh.DK.Res.HH.Thermal.SH.Gas.NG_Biogas</t>
  </si>
  <si>
    <t>FEC_per_sqm.kWh.DK.Res.HH.Thermal.SH.Biomass.Biomass_Waste</t>
  </si>
  <si>
    <t>FEC_per_sqm.kWh.DK.Res.HH.Thermal.SH.Geo.Geo</t>
  </si>
  <si>
    <t>FEC_per_sqm.kWh.DK.Res.HH.Thermal.SH.DistrHeat.Steam_Distr</t>
  </si>
  <si>
    <t>FEC_per_sqm.kWh.DK.Res.HH.Thermal.SH.AdvElc.Elec</t>
  </si>
  <si>
    <t>FEC_per_sqm.kWh.DK.Res.HH.Thermal.SH.ConvElc.Elec</t>
  </si>
  <si>
    <t>FEC_per_sqm.kWh.DK.Res.HH.Thermal.SH.TotalCirculation.Elec</t>
  </si>
  <si>
    <t>FEC_per_sqm.kWh.DK.Res.HH.Thermal.SC.AC.Elec</t>
  </si>
  <si>
    <t>FEC_per_sqm.kWh.DK.Res.HH.Thermal.WH.Solids.Solids</t>
  </si>
  <si>
    <t>FEC_per_sqm.kWh.DK.Res.HH.Thermal.WH.LPG.LPG</t>
  </si>
  <si>
    <t>FEC_per_sqm.kWh.DK.Res.HH.Thermal.WH.Oil.Oil_LiqBio</t>
  </si>
  <si>
    <t>FEC_per_sqm.kWh.DK.Res.HH.Thermal.WH.Gas.NG_Biogas</t>
  </si>
  <si>
    <t>FEC_per_sqm.kWh.DK.Res.HH.Thermal.WH.Biomass.Biomass_Waste</t>
  </si>
  <si>
    <t>FEC_per_sqm.kWh.DK.Res.HH.Thermal.WH.Geo.Geo</t>
  </si>
  <si>
    <t>FEC_per_sqm.kWh.DK.Res.HH.Thermal.WH.DistrHeat.Steam_Distr</t>
  </si>
  <si>
    <t>FEC_per_sqm.kWh.DK.Res.HH.Thermal.WH.Elc.Elec</t>
  </si>
  <si>
    <t>FEC_per_sqm.kWh.DK.Res.HH.Thermal.WH.TotalSolar.Solar</t>
  </si>
  <si>
    <t>FEC_per_sqm.kWh.DK.Res.HH.Thermal.CO.Solids.Solids</t>
  </si>
  <si>
    <t>FEC_per_sqm.kWh.DK.Res.HH.Thermal.CO.LPG.LPG</t>
  </si>
  <si>
    <t>FEC_per_sqm.kWh.DK.Res.HH.Thermal.CO.Gas.NG_Biogas</t>
  </si>
  <si>
    <t>FEC_per_sqm.kWh.DK.Res.HH.Thermal.CO.Biomass.Biomass_Waste</t>
  </si>
  <si>
    <t>FEC_per_sqm.kWh.DK.Res.HH.Thermal.CO.Elc.Elec</t>
  </si>
  <si>
    <t>DK - Thermal energy service per surface area</t>
  </si>
  <si>
    <t>TES_per_sqm.kWh.DK.Res.HH.Thermal.SH.Solids.Solids</t>
  </si>
  <si>
    <t>TES_per_sqm.kWh.DK.Res.HH.Thermal.SH.LPG.LPG</t>
  </si>
  <si>
    <t>TES_per_sqm.kWh.DK.Res.HH.Thermal.SH.Oil.Oil_LiqBio</t>
  </si>
  <si>
    <t>TES_per_sqm.kWh.DK.Res.HH.Thermal.SH.Gas.NG_Biogas</t>
  </si>
  <si>
    <t>TES_per_sqm.kWh.DK.Res.HH.Thermal.SH.Biomass.Biomass_Waste</t>
  </si>
  <si>
    <t>TES_per_sqm.kWh.DK.Res.HH.Thermal.SH.Geo.Geo</t>
  </si>
  <si>
    <t>TES_per_sqm.kWh.DK.Res.HH.Thermal.SH.DistrHeat.Steam_Distr</t>
  </si>
  <si>
    <t>TES_per_sqm.kWh.DK.Res.HH.Thermal.SH.AdvElc.Elec</t>
  </si>
  <si>
    <t>TES_per_sqm.kWh.DK.Res.HH.Thermal.SH.ConvElc.Elec</t>
  </si>
  <si>
    <t>TES_per_sqm.kWh.DK.Res.HH.Thermal.SH.TotalCirculation.Elec</t>
  </si>
  <si>
    <t>TES_per_sqm.kWh.DK.Res.HH.Thermal.SC.AC.Elec</t>
  </si>
  <si>
    <t>TES_per_sqm.kWh.DK.Res.HH.Thermal.WH.Solids.Solids</t>
  </si>
  <si>
    <t>TES_per_sqm.kWh.DK.Res.HH.Thermal.WH.LPG.LPG</t>
  </si>
  <si>
    <t>TES_per_sqm.kWh.DK.Res.HH.Thermal.WH.Oil.Oil_LiqBio</t>
  </si>
  <si>
    <t>TES_per_sqm.kWh.DK.Res.HH.Thermal.WH.Gas.NG_Biogas</t>
  </si>
  <si>
    <t>TES_per_sqm.kWh.DK.Res.HH.Thermal.WH.Biomass.Biomass_Waste</t>
  </si>
  <si>
    <t>TES_per_sqm.kWh.DK.Res.HH.Thermal.WH.Geo.Geo</t>
  </si>
  <si>
    <t>TES_per_sqm.kWh.DK.Res.HH.Thermal.WH.DistrHeat.Steam_Distr</t>
  </si>
  <si>
    <t>TES_per_sqm.kWh.DK.Res.HH.Thermal.WH.Elc.Elec</t>
  </si>
  <si>
    <t>TES_per_sqm.kWh.DK.Res.HH.Thermal.WH.TotalSolar.Solar</t>
  </si>
  <si>
    <t>TES_per_sqm.kWh.DK.Res.HH.Thermal.CO.Solids.Solids</t>
  </si>
  <si>
    <t>TES_per_sqm.kWh.DK.Res.HH.Thermal.CO.LPG.LPG</t>
  </si>
  <si>
    <t>TES_per_sqm.kWh.DK.Res.HH.Thermal.CO.Gas.NG_Biogas</t>
  </si>
  <si>
    <t>TES_per_sqm.kWh.DK.Res.HH.Thermal.CO.Biomass.Biomass_Waste</t>
  </si>
  <si>
    <t>TES_per_sqm.kWh.DK.Res.HH.Thermal.CO.Elc.Elec</t>
  </si>
  <si>
    <t>DK - CO2 emissions per surface area</t>
  </si>
  <si>
    <t>EMI_per_sqm.kgCO2.DK.Res.HH.Thermal.SH.Solids.Solids</t>
  </si>
  <si>
    <t>EMI_per_sqm.kgCO2.DK.Res.HH.Thermal.SH.LPG.LPG</t>
  </si>
  <si>
    <t>EMI_per_sqm.kgCO2.DK.Res.HH.Thermal.SH.Oil.Oil_LiqBio</t>
  </si>
  <si>
    <t>EMI_per_sqm.kgCO2.DK.Res.HH.Thermal.SH.Gas.NG_Biogas</t>
  </si>
  <si>
    <t>EMI_per_sqm.kgCO2.DK.Res.HH.Thermal.SH.Biomass.Biomass_Waste</t>
  </si>
  <si>
    <t>EMI_per_sqm.kgCO2.DK.Res.HH.Thermal.SH.Geo.Geo</t>
  </si>
  <si>
    <t>EMI_per_sqm.kgCO2.DK.Res.HH.Thermal.SH.DistrHeat.Steam_Distr</t>
  </si>
  <si>
    <t>EMI_per_sqm.kgCO2.DK.Res.HH.Thermal.SH.AdvElc.Elec</t>
  </si>
  <si>
    <t>EMI_per_sqm.kgCO2.DK.Res.HH.Thermal.SH.ConvElc.Elec</t>
  </si>
  <si>
    <t>EMI_per_sqm.kgCO2.DK.Res.HH.Thermal.SH.TotalCirculation.Elec</t>
  </si>
  <si>
    <t>EMI_per_sqm.kgCO2.DK.Res.HH.Thermal.SC.AC.Elec</t>
  </si>
  <si>
    <t>EMI_per_sqm.kgCO2.DK.Res.HH.Thermal.WH.Solids.Solids</t>
  </si>
  <si>
    <t>EMI_per_sqm.kgCO2.DK.Res.HH.Thermal.WH.LPG.LPG</t>
  </si>
  <si>
    <t>EMI_per_sqm.kgCO2.DK.Res.HH.Thermal.WH.Oil.Oil_LiqBio</t>
  </si>
  <si>
    <t>EMI_per_sqm.kgCO2.DK.Res.HH.Thermal.WH.Gas.NG_Biogas</t>
  </si>
  <si>
    <t>EMI_per_sqm.kgCO2.DK.Res.HH.Thermal.WH.Biomass.Biomass_Waste</t>
  </si>
  <si>
    <t>EMI_per_sqm.kgCO2.DK.Res.HH.Thermal.WH.Geo.Geo</t>
  </si>
  <si>
    <t>EMI_per_sqm.kgCO2.DK.Res.HH.Thermal.WH.DistrHeat.Steam_Distr</t>
  </si>
  <si>
    <t>EMI_per_sqm.kgCO2.DK.Res.HH.Thermal.WH.Elc.Elec</t>
  </si>
  <si>
    <t>EMI_per_sqm.kgCO2.DK.Res.HH.Thermal.WH.TotalSolar.Solar</t>
  </si>
  <si>
    <t>EMI_per_sqm.kgCO2.DK.Res.HH.Thermal.CO.Solids.Solids</t>
  </si>
  <si>
    <t>EMI_per_sqm.kgCO2.DK.Res.HH.Thermal.CO.LPG.LPG</t>
  </si>
  <si>
    <t>EMI_per_sqm.kgCO2.DK.Res.HH.Thermal.CO.Gas.NG_Biogas</t>
  </si>
  <si>
    <t>EMI_per_sqm.kgCO2.DK.Res.HH.Thermal.CO.Biomass.Biomass_Waste</t>
  </si>
  <si>
    <t>EMI_per_sqm.kgCO2.DK.Res.HH.Thermal.CO.Elc.Elec</t>
  </si>
  <si>
    <t>DK - Number of new and renovated households</t>
  </si>
  <si>
    <t>NUM.number.DK.Res.HHnew.Thermal</t>
  </si>
  <si>
    <t>NUM.number.DK.Res.HHnew.Thermal.SH</t>
  </si>
  <si>
    <t>NUM.number.DK.Res.HHnew.Thermal.SH.Solids</t>
  </si>
  <si>
    <t>NUM.number.DK.Res.HHnew.Thermal.SH.LPG</t>
  </si>
  <si>
    <t>NUM.number.DK.Res.HHnew.Thermal.SH.Oil</t>
  </si>
  <si>
    <t>NUM.number.DK.Res.HHnew.Thermal.SH.Gas</t>
  </si>
  <si>
    <t>NUM.number.DK.Res.HHnew.Thermal.SH.Biomass</t>
  </si>
  <si>
    <t>NUM.number.DK.Res.HHnew.Thermal.SH.Geo</t>
  </si>
  <si>
    <t>NUM.number.DK.Res.HHnew.Thermal.SH.DistrHeat</t>
  </si>
  <si>
    <t>NUM.number.DK.Res.HHnew.Thermal.SH.AdvElc</t>
  </si>
  <si>
    <t>NUM.number.DK.Res.HHnew.Thermal.SH.ConvElc</t>
  </si>
  <si>
    <t>NUM.number.DK.Res.HHnew.Thermal.SC</t>
  </si>
  <si>
    <t>NUM.number.DK.Res.HHnew.Thermal.SC.AC</t>
  </si>
  <si>
    <t>NUM.number.DK.Res.HHnew.Thermal.WH</t>
  </si>
  <si>
    <t>NUM.number.DK.Res.HHnew.Thermal.WH.Solids</t>
  </si>
  <si>
    <t>NUM.number.DK.Res.HHnew.Thermal.WH.LPG</t>
  </si>
  <si>
    <t>NUM.number.DK.Res.HHnew.Thermal.WH.Oil</t>
  </si>
  <si>
    <t>NUM.number.DK.Res.HHnew.Thermal.WH.Gas</t>
  </si>
  <si>
    <t>NUM.number.DK.Res.HHnew.Thermal.WH.Biomass</t>
  </si>
  <si>
    <t>NUM.number.DK.Res.HHnew.Thermal.WH.Geo</t>
  </si>
  <si>
    <t>NUM.number.DK.Res.HHnew.Thermal.WH.DistrHeat</t>
  </si>
  <si>
    <t>NUM.number.DK.Res.HHnew.Thermal.WH.Elc</t>
  </si>
  <si>
    <t>NUM.number.DK.Res.HHnew.Thermal.WH.Solar</t>
  </si>
  <si>
    <t>NUM.number.DK.Res.HHnew.Thermal.CO</t>
  </si>
  <si>
    <t>NUM.number.DK.Res.HHnew.Thermal.CO.Solids</t>
  </si>
  <si>
    <t>NUM.number.DK.Res.HHnew.Thermal.CO.LPG</t>
  </si>
  <si>
    <t>NUM.number.DK.Res.HHnew.Thermal.CO.Gas</t>
  </si>
  <si>
    <t>NUM.number.DK.Res.HHnew.Thermal.CO.Biomass</t>
  </si>
  <si>
    <t>NUM.number.DK.Res.HHnew.Thermal.CO.Elc</t>
  </si>
  <si>
    <t>DK - Final energy consumption in new and renovated households</t>
  </si>
  <si>
    <t>FEC.ktoe.DK.Res.HHnew.Thermal</t>
  </si>
  <si>
    <t>FEC.ktoe.DK.Res.HHnew.Thermal.SH</t>
  </si>
  <si>
    <t>FEC.ktoe.DK.Res.HHnew.Thermal.SH.Solids.Solids</t>
  </si>
  <si>
    <t>FEC.ktoe.DK.Res.HHnew.Thermal.SH.LPG.LPG</t>
  </si>
  <si>
    <t>FEC.ktoe.DK.Res.HHnew.Thermal.SH.Oil.Oil_LiqBio</t>
  </si>
  <si>
    <t>FEC.ktoe.DK.Res.HHnew.Thermal.SH.Gas.NG_Biogas</t>
  </si>
  <si>
    <t>FEC.ktoe.DK.Res.HHnew.Thermal.SH.Biomass.Biomass_Waste</t>
  </si>
  <si>
    <t>FEC.ktoe.DK.Res.HHnew.Thermal.SH.Geo.Geo</t>
  </si>
  <si>
    <t>FEC.ktoe.DK.Res.HHnew.Thermal.SH.DistrHeat.Steam_Distr</t>
  </si>
  <si>
    <t>FEC.ktoe.DK.Res.HHnew.Thermal.SH.AdvElc.Elec</t>
  </si>
  <si>
    <t>FEC.ktoe.DK.Res.HHnew.Thermal.SH.ConvElc.Elec</t>
  </si>
  <si>
    <t>FEC.ktoe.DK.Res.HHnew.Thermal.SH.TotalCirculation.Elec</t>
  </si>
  <si>
    <t>FEC.ktoe.DK.Res.HHnew.Thermal.SC</t>
  </si>
  <si>
    <t>FEC.ktoe.DK.Res.HHnew.Thermal.SC.AC.Elec</t>
  </si>
  <si>
    <t>FEC.ktoe.DK.Res.HHnew.Thermal.WH</t>
  </si>
  <si>
    <t>FEC.ktoe.DK.Res.HHnew.Thermal.WH.Solids.Solids</t>
  </si>
  <si>
    <t>FEC.ktoe.DK.Res.HHnew.Thermal.WH.LPG.LPG</t>
  </si>
  <si>
    <t>FEC.ktoe.DK.Res.HHnew.Thermal.WH.Oil.Oil_LiqBio</t>
  </si>
  <si>
    <t>FEC.ktoe.DK.Res.HHnew.Thermal.WH.Gas.NG_Biogas</t>
  </si>
  <si>
    <t>FEC.ktoe.DK.Res.HHnew.Thermal.WH.Biomass.Biomass_Waste</t>
  </si>
  <si>
    <t>FEC.ktoe.DK.Res.HHnew.Thermal.WH.Geo.Geo</t>
  </si>
  <si>
    <t>FEC.ktoe.DK.Res.HHnew.Thermal.WH.DistrHeat.Steam_Distr</t>
  </si>
  <si>
    <t>FEC.ktoe.DK.Res.HHnew.Thermal.WH.Elc.Elec</t>
  </si>
  <si>
    <t>FEC.ktoe.DK.Res.HHnew.Thermal.WH.TotalSolar.Solar</t>
  </si>
  <si>
    <t>FEC.ktoe.DK.Res.HHnew.Thermal.CO</t>
  </si>
  <si>
    <t>FEC.ktoe.DK.Res.HHnew.Thermal.CO.Solids.Solids</t>
  </si>
  <si>
    <t>FEC.ktoe.DK.Res.HHnew.Thermal.CO.LPG.LPG</t>
  </si>
  <si>
    <t>FEC.ktoe.DK.Res.HHnew.Thermal.CO.Gas.NG_Biogas</t>
  </si>
  <si>
    <t>FEC.ktoe.DK.Res.HHnew.Thermal.CO.Biomass.Biomass_Waste</t>
  </si>
  <si>
    <t>FEC.ktoe.DK.Res.HHnew.Thermal.CO.Elc.Elec</t>
  </si>
  <si>
    <t>DK - Thermal energy service in new and renovated households</t>
  </si>
  <si>
    <t>TES.ktoe.DK.Res.HHnew.Thermal</t>
  </si>
  <si>
    <t>TES.ktoe.DK.Res.HHnew.Thermal.SH</t>
  </si>
  <si>
    <t>TES.ktoe.DK.Res.HHnew.Thermal.SH.Solids.Solids</t>
  </si>
  <si>
    <t>TES.ktoe.DK.Res.HHnew.Thermal.SH.LPG.LPG</t>
  </si>
  <si>
    <t>TES.ktoe.DK.Res.HHnew.Thermal.SH.Oil.Oil_LiqBio</t>
  </si>
  <si>
    <t>TES.ktoe.DK.Res.HHnew.Thermal.SH.Gas.NG_Biogas</t>
  </si>
  <si>
    <t>TES.ktoe.DK.Res.HHnew.Thermal.SH.Biomass.Biomass_Waste</t>
  </si>
  <si>
    <t>TES.ktoe.DK.Res.HHnew.Thermal.SH.Geo.Geo</t>
  </si>
  <si>
    <t>TES.ktoe.DK.Res.HHnew.Thermal.SH.DistrHeat.Steam_Distr</t>
  </si>
  <si>
    <t>TES.ktoe.DK.Res.HHnew.Thermal.SH.AdvElc.Elec</t>
  </si>
  <si>
    <t>TES.ktoe.DK.Res.HHnew.Thermal.SH.ConvElc.Elec</t>
  </si>
  <si>
    <t>TES.ktoe.DK.Res.HHnew.Thermal.SH.TotalCirculation.Elec</t>
  </si>
  <si>
    <t>TES.ktoe.DK.Res.HHnew.Thermal.SC</t>
  </si>
  <si>
    <t>TES.ktoe.DK.Res.HHnew.Thermal.SC.AC.Elec</t>
  </si>
  <si>
    <t>TES.ktoe.DK.Res.HHnew.Thermal.WH</t>
  </si>
  <si>
    <t>TES.ktoe.DK.Res.HHnew.Thermal.WH.Solids.Solids</t>
  </si>
  <si>
    <t>TES.ktoe.DK.Res.HHnew.Thermal.WH.LPG.LPG</t>
  </si>
  <si>
    <t>TES.ktoe.DK.Res.HHnew.Thermal.WH.Oil.Oil_LiqBio</t>
  </si>
  <si>
    <t>TES.ktoe.DK.Res.HHnew.Thermal.WH.Gas.NG_Biogas</t>
  </si>
  <si>
    <t>TES.ktoe.DK.Res.HHnew.Thermal.WH.Biomass.Biomass_Waste</t>
  </si>
  <si>
    <t>TES.ktoe.DK.Res.HHnew.Thermal.WH.Geo.Geo</t>
  </si>
  <si>
    <t>TES.ktoe.DK.Res.HHnew.Thermal.WH.DistrHeat.Steam_Distr</t>
  </si>
  <si>
    <t>TES.ktoe.DK.Res.HHnew.Thermal.WH.Elc.Elec</t>
  </si>
  <si>
    <t>TES.ktoe.DK.Res.HHnew.Thermal.WH.TotalSolar.Solar</t>
  </si>
  <si>
    <t>TES.ktoe.DK.Res.HHnew.Thermal.CO</t>
  </si>
  <si>
    <t>TES.ktoe.DK.Res.HHnew.Thermal.CO.Solids.Solids</t>
  </si>
  <si>
    <t>TES.ktoe.DK.Res.HHnew.Thermal.CO.LPG.LPG</t>
  </si>
  <si>
    <t>TES.ktoe.DK.Res.HHnew.Thermal.CO.Gas.NG_Biogas</t>
  </si>
  <si>
    <t>TES.ktoe.DK.Res.HHnew.Thermal.CO.Biomass.Biomass_Waste</t>
  </si>
  <si>
    <t>TES.ktoe.DK.Res.HHnew.Thermal.CO.Elc.Elec</t>
  </si>
  <si>
    <t>DK - System efficiency indicator of new and renovated households</t>
  </si>
  <si>
    <t>Eff.ratio.DK.Res.HHnew.Thermal</t>
  </si>
  <si>
    <t>Eff.ratio.DK.Res.HHnew.Thermal.SH</t>
  </si>
  <si>
    <t>Eff.ratio.DK.Res.HHnew.Thermal.SH.Solids.Solids</t>
  </si>
  <si>
    <t>Eff.ratio.DK.Res.HHnew.Thermal.SH.LPG.LPG</t>
  </si>
  <si>
    <t>Eff.ratio.DK.Res.HHnew.Thermal.SH.Oil.Oil_LiqBio</t>
  </si>
  <si>
    <t>Eff.ratio.DK.Res.HHnew.Thermal.SH.Gas.NG_Biogas</t>
  </si>
  <si>
    <t>Eff.ratio.DK.Res.HHnew.Thermal.SH.Biomass.Biomass_Waste</t>
  </si>
  <si>
    <t>Eff.ratio.DK.Res.HHnew.Thermal.SH.Geo.Geo</t>
  </si>
  <si>
    <t>Eff.ratio.DK.Res.HHnew.Thermal.SH.DistrHeat.Steam_Distr</t>
  </si>
  <si>
    <t>Eff.ratio.DK.Res.HHnew.Thermal.SH.AdvElc.Elec</t>
  </si>
  <si>
    <t>Eff.ratio.DK.Res.HHnew.Thermal.SH.ConvElc.Elec</t>
  </si>
  <si>
    <t>Eff.ratio.DK.Res.HHnew.Thermal.SH.TotalCirculation.Elec</t>
  </si>
  <si>
    <t>Eff.ratio.DK.Res.HHnew.Thermal.SC</t>
  </si>
  <si>
    <t>Eff.ratio.DK.Res.HHnew.Thermal.SC.AC.Elec</t>
  </si>
  <si>
    <t>Eff.ratio.DK.Res.HHnew.Thermal.WH</t>
  </si>
  <si>
    <t>Eff.ratio.DK.Res.HHnew.Thermal.WH.Solids.Solids</t>
  </si>
  <si>
    <t>Eff.ratio.DK.Res.HHnew.Thermal.WH.LPG.LPG</t>
  </si>
  <si>
    <t>Eff.ratio.DK.Res.HHnew.Thermal.WH.Oil.Oil_LiqBio</t>
  </si>
  <si>
    <t>Eff.ratio.DK.Res.HHnew.Thermal.WH.Gas.NG_Biogas</t>
  </si>
  <si>
    <t>Eff.ratio.DK.Res.HHnew.Thermal.WH.Biomass.Biomass_Waste</t>
  </si>
  <si>
    <t>Eff.ratio.DK.Res.HHnew.Thermal.WH.Geo.Geo</t>
  </si>
  <si>
    <t>Eff.ratio.DK.Res.HHnew.Thermal.WH.DistrHeat.Steam_Distr</t>
  </si>
  <si>
    <t>Eff.ratio.DK.Res.HHnew.Thermal.WH.Elc.Elec</t>
  </si>
  <si>
    <t>Eff.ratio.DK.Res.HHnew.Thermal.WH.TotalSolar.Solar</t>
  </si>
  <si>
    <t>Eff.ratio.DK.Res.HHnew.Thermal.CO</t>
  </si>
  <si>
    <t>Eff.ratio.DK.Res.HHnew.Thermal.CO.Solids.Solids</t>
  </si>
  <si>
    <t>Eff.ratio.DK.Res.HHnew.Thermal.CO.LPG.LPG</t>
  </si>
  <si>
    <t>Eff.ratio.DK.Res.HHnew.Thermal.CO.Gas.NG_Biogas</t>
  </si>
  <si>
    <t>Eff.ratio.DK.Res.HHnew.Thermal.CO.Biomass.Biomass_Waste</t>
  </si>
  <si>
    <t>Eff.ratio.DK.Res.HHnew.Thermal.CO.Elc.Elec</t>
  </si>
  <si>
    <t>DK - CO2 emissions in new and renovated households</t>
  </si>
  <si>
    <t>EMI.ktCO2.DK.Res.HHnew.Thermal</t>
  </si>
  <si>
    <t>EMI.ktCO2.DK.Res.HHnew.Thermal.SH</t>
  </si>
  <si>
    <t>EMI.ktCO2.DK.Res.HHnew.Thermal.SH.Solids.Solids</t>
  </si>
  <si>
    <t>EMI.ktCO2.DK.Res.HHnew.Thermal.SH.LPG.LPG</t>
  </si>
  <si>
    <t>EMI.ktCO2.DK.Res.HHnew.Thermal.SH.Oil.Oil_LiqBio</t>
  </si>
  <si>
    <t>EMI.ktCO2.DK.Res.HHnew.Thermal.SH.Gas.NG_Biogas</t>
  </si>
  <si>
    <t>EMI.ktCO2.DK.Res.HHnew.Thermal.SH.Biomass.Biomass_Waste</t>
  </si>
  <si>
    <t>EMI.ktCO2.DK.Res.HHnew.Thermal.SH.Geo.Geo</t>
  </si>
  <si>
    <t>EMI.ktCO2.DK.Res.HHnew.Thermal.SH.DistrHeat.Steam_Distr</t>
  </si>
  <si>
    <t>EMI.ktCO2.DK.Res.HHnew.Thermal.SH.AdvElc.Elec</t>
  </si>
  <si>
    <t>EMI.ktCO2.DK.Res.HHnew.Thermal.SH.ConvElc.Elec</t>
  </si>
  <si>
    <t>EMI.ktCO2.DK.Res.HHnew.Thermal.SH.TotalCirculation.Elec</t>
  </si>
  <si>
    <t>EMI.ktCO2.DK.Res.HHnew.Thermal.SC</t>
  </si>
  <si>
    <t>EMI.ktCO2.DK.Res.HHnew.Thermal.SC.AC.Elec</t>
  </si>
  <si>
    <t>EMI.ktCO2.DK.Res.HHnew.Thermal.WH</t>
  </si>
  <si>
    <t>EMI.ktCO2.DK.Res.HHnew.Thermal.WH.Solids.Solids</t>
  </si>
  <si>
    <t>EMI.ktCO2.DK.Res.HHnew.Thermal.WH.LPG.LPG</t>
  </si>
  <si>
    <t>EMI.ktCO2.DK.Res.HHnew.Thermal.WH.Oil.Oil_LiqBio</t>
  </si>
  <si>
    <t>EMI.ktCO2.DK.Res.HHnew.Thermal.WH.Gas.NG_Biogas</t>
  </si>
  <si>
    <t>EMI.ktCO2.DK.Res.HHnew.Thermal.WH.Biomass.Biomass_Waste</t>
  </si>
  <si>
    <t>EMI.ktCO2.DK.Res.HHnew.Thermal.WH.Geo.Geo</t>
  </si>
  <si>
    <t>EMI.ktCO2.DK.Res.HHnew.Thermal.WH.DistrHeat.Steam_Distr</t>
  </si>
  <si>
    <t>EMI.ktCO2.DK.Res.HHnew.Thermal.WH.Elc.Elec</t>
  </si>
  <si>
    <t>EMI.ktCO2.DK.Res.HHnew.Thermal.WH.TotalSolar.Solar</t>
  </si>
  <si>
    <t>EMI.ktCO2.DK.Res.HHnew.Thermal.CO</t>
  </si>
  <si>
    <t>EMI.ktCO2.DK.Res.HHnew.Thermal.CO.Solids.Solids</t>
  </si>
  <si>
    <t>EMI.ktCO2.DK.Res.HHnew.Thermal.CO.LPG.LPG</t>
  </si>
  <si>
    <t>EMI.ktCO2.DK.Res.HHnew.Thermal.CO.Gas.NG_Biogas</t>
  </si>
  <si>
    <t>EMI.ktCO2.DK.Res.HHnew.Thermal.CO.Biomass.Biomass_Waste</t>
  </si>
  <si>
    <t>EMI.ktCO2.DK.Res.HHnew.Thermal.CO.Elc.Elec</t>
  </si>
  <si>
    <t>DK - Final energy consumption of new and renovated households (per household)</t>
  </si>
  <si>
    <t>FEC_per_household.kWh.DK.Res.HHnew.Thermal</t>
  </si>
  <si>
    <t>FEC_per_household.kWh.DK.Res.HHnew.Thermal.SH</t>
  </si>
  <si>
    <t>FEC_per_household.kWh.DK.Res.HHnew.Thermal.SH.Solids.Solids</t>
  </si>
  <si>
    <t>FEC_per_household.kWh.DK.Res.HHnew.Thermal.SH.LPG.LPG</t>
  </si>
  <si>
    <t>FEC_per_household.kWh.DK.Res.HHnew.Thermal.SH.Oil.Oil_LiqBio</t>
  </si>
  <si>
    <t>FEC_per_household.kWh.DK.Res.HHnew.Thermal.SH.Gas.NG_Biogas</t>
  </si>
  <si>
    <t>FEC_per_household.kWh.DK.Res.HHnew.Thermal.SH.Biomass.Biomass_Waste</t>
  </si>
  <si>
    <t>FEC_per_household.kWh.DK.Res.HHnew.Thermal.SH.Geo.Geo</t>
  </si>
  <si>
    <t>FEC_per_household.kWh.DK.Res.HHnew.Thermal.SH.DistrHeat.Steam_Distr</t>
  </si>
  <si>
    <t>FEC_per_household.kWh.DK.Res.HHnew.Thermal.SH.AdvElc.Elec</t>
  </si>
  <si>
    <t>FEC_per_household.kWh.DK.Res.HHnew.Thermal.SH.ConvElc.Elec</t>
  </si>
  <si>
    <t>FEC_per_household.kWh.DK.Res.HHnew.Thermal.SH.TotalCirculation.Elec</t>
  </si>
  <si>
    <t>FEC_per_household.kWh.DK.Res.HHnew.Thermal.SC</t>
  </si>
  <si>
    <t>FEC_per_household.kWh.DK.Res.HHnew.Thermal.SC.AC.Elec</t>
  </si>
  <si>
    <t>FEC_per_household.kWh.DK.Res.HHnew.Thermal.WH</t>
  </si>
  <si>
    <t>FEC_per_household.kWh.DK.Res.HHnew.Thermal.WH.Solids.Solids</t>
  </si>
  <si>
    <t>FEC_per_household.kWh.DK.Res.HHnew.Thermal.WH.LPG.LPG</t>
  </si>
  <si>
    <t>FEC_per_household.kWh.DK.Res.HHnew.Thermal.WH.Oil.Oil_LiqBio</t>
  </si>
  <si>
    <t>FEC_per_household.kWh.DK.Res.HHnew.Thermal.WH.Gas.NG_Biogas</t>
  </si>
  <si>
    <t>FEC_per_household.kWh.DK.Res.HHnew.Thermal.WH.Biomass.Biomass_Waste</t>
  </si>
  <si>
    <t>FEC_per_household.kWh.DK.Res.HHnew.Thermal.WH.Geo.Geo</t>
  </si>
  <si>
    <t>FEC_per_household.kWh.DK.Res.HHnew.Thermal.WH.DistrHeat.Steam_Distr</t>
  </si>
  <si>
    <t>FEC_per_household.kWh.DK.Res.HHnew.Thermal.WH.Elc.Elec</t>
  </si>
  <si>
    <t>FEC_per_household.kWh.DK.Res.HHnew.Thermal.WH.TotalSolar.Solar</t>
  </si>
  <si>
    <t>FEC_per_household.kWh.DK.Res.HHnew.Thermal.CO</t>
  </si>
  <si>
    <t>FEC_per_household.kWh.DK.Res.HHnew.Thermal.CO.Solids.Solids</t>
  </si>
  <si>
    <t>FEC_per_household.kWh.DK.Res.HHnew.Thermal.CO.LPG.LPG</t>
  </si>
  <si>
    <t>FEC_per_household.kWh.DK.Res.HHnew.Thermal.CO.Gas.NG_Biogas</t>
  </si>
  <si>
    <t>FEC_per_household.kWh.DK.Res.HHnew.Thermal.CO.Biomass.Biomass_Waste</t>
  </si>
  <si>
    <t>FEC_per_household.kWh.DK.Res.HHnew.Thermal.CO.Elc.Elec</t>
  </si>
  <si>
    <t>DK - Thermal energy service of new and renovated households (per household)</t>
  </si>
  <si>
    <t>TES_per_household.kWh.DK.Res.HHnew.Thermal</t>
  </si>
  <si>
    <t>TES_per_household.kWh.DK.Res.HHnew.Thermal.SH</t>
  </si>
  <si>
    <t>TES_per_household.kWh.DK.Res.HHnew.Thermal.SH.Solids.Solids</t>
  </si>
  <si>
    <t>TES_per_household.kWh.DK.Res.HHnew.Thermal.SH.LPG.LPG</t>
  </si>
  <si>
    <t>TES_per_household.kWh.DK.Res.HHnew.Thermal.SH.Oil.Oil_LiqBio</t>
  </si>
  <si>
    <t>TES_per_household.kWh.DK.Res.HHnew.Thermal.SH.Gas.NG_Biogas</t>
  </si>
  <si>
    <t>TES_per_household.kWh.DK.Res.HHnew.Thermal.SH.Biomass.Biomass_Waste</t>
  </si>
  <si>
    <t>TES_per_household.kWh.DK.Res.HHnew.Thermal.SH.Geo.Geo</t>
  </si>
  <si>
    <t>TES_per_household.kWh.DK.Res.HHnew.Thermal.SH.DistrHeat.Steam_Distr</t>
  </si>
  <si>
    <t>TES_per_household.kWh.DK.Res.HHnew.Thermal.SH.AdvElc.Elec</t>
  </si>
  <si>
    <t>TES_per_household.kWh.DK.Res.HHnew.Thermal.SH.ConvElc.Elec</t>
  </si>
  <si>
    <t>TES_per_household.kWh.DK.Res.HHnew.Thermal.SH.TotalCirculation.Elec</t>
  </si>
  <si>
    <t>TES_per_household.kWh.DK.Res.HHnew.Thermal.SC</t>
  </si>
  <si>
    <t>TES_per_household.kWh.DK.Res.HHnew.Thermal.SC.AC.Elec</t>
  </si>
  <si>
    <t>TES_per_household.kWh.DK.Res.HHnew.Thermal.WH</t>
  </si>
  <si>
    <t>TES_per_household.kWh.DK.Res.HHnew.Thermal.WH.Solids.Solids</t>
  </si>
  <si>
    <t>TES_per_household.kWh.DK.Res.HHnew.Thermal.WH.LPG.LPG</t>
  </si>
  <si>
    <t>TES_per_household.kWh.DK.Res.HHnew.Thermal.WH.Oil.Oil_LiqBio</t>
  </si>
  <si>
    <t>TES_per_household.kWh.DK.Res.HHnew.Thermal.WH.Gas.NG_Biogas</t>
  </si>
  <si>
    <t>TES_per_household.kWh.DK.Res.HHnew.Thermal.WH.Biomass.Biomass_Waste</t>
  </si>
  <si>
    <t>TES_per_household.kWh.DK.Res.HHnew.Thermal.WH.Geo.Geo</t>
  </si>
  <si>
    <t>TES_per_household.kWh.DK.Res.HHnew.Thermal.WH.DistrHeat.Steam_Distr</t>
  </si>
  <si>
    <t>TES_per_household.kWh.DK.Res.HHnew.Thermal.WH.Elc.Elec</t>
  </si>
  <si>
    <t>TES_per_household.kWh.DK.Res.HHnew.Thermal.WH.TotalSolar.Solar</t>
  </si>
  <si>
    <t>TES_per_household.kWh.DK.Res.HHnew.Thermal.CO</t>
  </si>
  <si>
    <t>TES_per_household.kWh.DK.Res.HHnew.Thermal.CO.Solids.Solids</t>
  </si>
  <si>
    <t>TES_per_household.kWh.DK.Res.HHnew.Thermal.CO.LPG.LPG</t>
  </si>
  <si>
    <t>TES_per_household.kWh.DK.Res.HHnew.Thermal.CO.Gas.NG_Biogas</t>
  </si>
  <si>
    <t>TES_per_household.kWh.DK.Res.HHnew.Thermal.CO.Biomass.Biomass_Waste</t>
  </si>
  <si>
    <t>TES_per_household.kWh.DK.Res.HHnew.Thermal.CO.Elc.Elec</t>
  </si>
  <si>
    <t>DK - CO2 emissions in new and renovated households (per household)</t>
  </si>
  <si>
    <t>EMI_per_household.kgCO2.DK.Res.HHnew.Thermal</t>
  </si>
  <si>
    <t>EMI_per_household.kgCO2.DK.Res.HHnew.Thermal.SH</t>
  </si>
  <si>
    <t>EMI_per_household.kgCO2.DK.Res.HHnew.Thermal.SH.Solids.Solids</t>
  </si>
  <si>
    <t>EMI_per_household.kgCO2.DK.Res.HHnew.Thermal.SH.LPG.LPG</t>
  </si>
  <si>
    <t>EMI_per_household.kgCO2.DK.Res.HHnew.Thermal.SH.Oil.Oil_LiqBio</t>
  </si>
  <si>
    <t>EMI_per_household.kgCO2.DK.Res.HHnew.Thermal.SH.Gas.NG_Biogas</t>
  </si>
  <si>
    <t>EMI_per_household.kgCO2.DK.Res.HHnew.Thermal.SH.Biomass.Biomass_Waste</t>
  </si>
  <si>
    <t>EMI_per_household.kgCO2.DK.Res.HHnew.Thermal.SH.Geo.Geo</t>
  </si>
  <si>
    <t>EMI_per_household.kgCO2.DK.Res.HHnew.Thermal.SH.DistrHeat.Steam_Distr</t>
  </si>
  <si>
    <t>EMI_per_household.kgCO2.DK.Res.HHnew.Thermal.SH.AdvElc.Elec</t>
  </si>
  <si>
    <t>EMI_per_household.kgCO2.DK.Res.HHnew.Thermal.SH.ConvElc.Elec</t>
  </si>
  <si>
    <t>EMI_per_household.kgCO2.DK.Res.HHnew.Thermal.SH.TotalCirculation.Elec</t>
  </si>
  <si>
    <t>EMI_per_household.kgCO2.DK.Res.HHnew.Thermal.SC</t>
  </si>
  <si>
    <t>EMI_per_household.kgCO2.DK.Res.HHnew.Thermal.SC.AC.Elec</t>
  </si>
  <si>
    <t>EMI_per_household.kgCO2.DK.Res.HHnew.Thermal.WH</t>
  </si>
  <si>
    <t>EMI_per_household.kgCO2.DK.Res.HHnew.Thermal.WH.Solids.Solids</t>
  </si>
  <si>
    <t>EMI_per_household.kgCO2.DK.Res.HHnew.Thermal.WH.LPG.LPG</t>
  </si>
  <si>
    <t>EMI_per_household.kgCO2.DK.Res.HHnew.Thermal.WH.Oil.Oil_LiqBio</t>
  </si>
  <si>
    <t>EMI_per_household.kgCO2.DK.Res.HHnew.Thermal.WH.Gas.NG_Biogas</t>
  </si>
  <si>
    <t>EMI_per_household.kgCO2.DK.Res.HHnew.Thermal.WH.Biomass.Biomass_Waste</t>
  </si>
  <si>
    <t>EMI_per_household.kgCO2.DK.Res.HHnew.Thermal.WH.Geo.Geo</t>
  </si>
  <si>
    <t>EMI_per_household.kgCO2.DK.Res.HHnew.Thermal.WH.DistrHeat.Steam_Distr</t>
  </si>
  <si>
    <t>EMI_per_household.kgCO2.DK.Res.HHnew.Thermal.WH.Elc.Elec</t>
  </si>
  <si>
    <t>EMI_per_household.kgCO2.DK.Res.HHnew.Thermal.WH.TotalSolar.Solar</t>
  </si>
  <si>
    <t>EMI_per_household.kgCO2.DK.Res.HHnew.Thermal.CO</t>
  </si>
  <si>
    <t>EMI_per_household.kgCO2.DK.Res.HHnew.Thermal.CO.Solids.Solids</t>
  </si>
  <si>
    <t>EMI_per_household.kgCO2.DK.Res.HHnew.Thermal.CO.LPG.LPG</t>
  </si>
  <si>
    <t>EMI_per_household.kgCO2.DK.Res.HHnew.Thermal.CO.Gas.NG_Biogas</t>
  </si>
  <si>
    <t>EMI_per_household.kgCO2.DK.Res.HHnew.Thermal.CO.Biomass.Biomass_Waste</t>
  </si>
  <si>
    <t>EMI_per_household.kgCO2.DK.Res.HHnew.Thermal.CO.Elc.Elec</t>
  </si>
  <si>
    <t>DK - Final energy consumption in new and renovated households per surface area</t>
  </si>
  <si>
    <t>FEC_per_sqm.kWh.DK.Res.HHnew.Thermal</t>
  </si>
  <si>
    <t>FEC_per_sqm.kWh.DK.Res.HHnew.Thermal.SH</t>
  </si>
  <si>
    <t>FEC_per_sqm.kWh.DK.Res.HHnew.Thermal.SH.Solids.Solids</t>
  </si>
  <si>
    <t>FEC_per_sqm.kWh.DK.Res.HHnew.Thermal.SH.LPG.LPG</t>
  </si>
  <si>
    <t>FEC_per_sqm.kWh.DK.Res.HHnew.Thermal.SH.Oil.Oil_LiqBio</t>
  </si>
  <si>
    <t>FEC_per_sqm.kWh.DK.Res.HHnew.Thermal.SH.Gas.NG_Biogas</t>
  </si>
  <si>
    <t>FEC_per_sqm.kWh.DK.Res.HHnew.Thermal.SH.Biomass.Biomass_Waste</t>
  </si>
  <si>
    <t>FEC_per_sqm.kWh.DK.Res.HHnew.Thermal.SH.Geo.Geo</t>
  </si>
  <si>
    <t>FEC_per_sqm.kWh.DK.Res.HHnew.Thermal.SH.DistrHeat.Steam_Distr</t>
  </si>
  <si>
    <t>FEC_per_sqm.kWh.DK.Res.HHnew.Thermal.SH.AdvElc.Elec</t>
  </si>
  <si>
    <t>FEC_per_sqm.kWh.DK.Res.HHnew.Thermal.SH.ConvElc.Elec</t>
  </si>
  <si>
    <t>FEC_per_sqm.kWh.DK.Res.HHnew.Thermal.SH.TotalCirculation.Elec</t>
  </si>
  <si>
    <t>FEC_per_sqm.kWh.DK.Res.HHnew.Thermal.SC</t>
  </si>
  <si>
    <t>FEC_per_sqm.kWh.DK.Res.HHnew.Thermal.SC.AC.Elec</t>
  </si>
  <si>
    <t>FEC_per_sqm.kWh.DK.Res.HHnew.Thermal.WH</t>
  </si>
  <si>
    <t>FEC_per_sqm.kWh.DK.Res.HHnew.Thermal.WH.Solids.Solids</t>
  </si>
  <si>
    <t>FEC_per_sqm.kWh.DK.Res.HHnew.Thermal.WH.LPG.LPG</t>
  </si>
  <si>
    <t>FEC_per_sqm.kWh.DK.Res.HHnew.Thermal.WH.Oil.Oil_LiqBio</t>
  </si>
  <si>
    <t>FEC_per_sqm.kWh.DK.Res.HHnew.Thermal.WH.Gas.NG_Biogas</t>
  </si>
  <si>
    <t>FEC_per_sqm.kWh.DK.Res.HHnew.Thermal.WH.Biomass.Biomass_Waste</t>
  </si>
  <si>
    <t>FEC_per_sqm.kWh.DK.Res.HHnew.Thermal.WH.Geo.Geo</t>
  </si>
  <si>
    <t>FEC_per_sqm.kWh.DK.Res.HHnew.Thermal.WH.DistrHeat.Steam_Distr</t>
  </si>
  <si>
    <t>FEC_per_sqm.kWh.DK.Res.HHnew.Thermal.WH.Elc.Elec</t>
  </si>
  <si>
    <t>FEC_per_sqm.kWh.DK.Res.HHnew.Thermal.WH.TotalSolar.Solar</t>
  </si>
  <si>
    <t>FEC_per_sqm.kWh.DK.Res.HHnew.Thermal.CO</t>
  </si>
  <si>
    <t>FEC_per_sqm.kWh.DK.Res.HHnew.Thermal.CO.Solids.Solids</t>
  </si>
  <si>
    <t>FEC_per_sqm.kWh.DK.Res.HHnew.Thermal.CO.LPG.LPG</t>
  </si>
  <si>
    <t>FEC_per_sqm.kWh.DK.Res.HHnew.Thermal.CO.Gas.NG_Biogas</t>
  </si>
  <si>
    <t>FEC_per_sqm.kWh.DK.Res.HHnew.Thermal.CO.Biomass.Biomass_Waste</t>
  </si>
  <si>
    <t>FEC_per_sqm.kWh.DK.Res.HHnew.Thermal.CO.Elc.Elec</t>
  </si>
  <si>
    <t>DK - Thermal energy service in new and renovated households per surface area</t>
  </si>
  <si>
    <t>TES_per_sqm.kWh.DK.Res.HHnew.Thermal</t>
  </si>
  <si>
    <t>TES_per_sqm.kWh.DK.Res.HHnew.Thermal.SH</t>
  </si>
  <si>
    <t>TES_per_sqm.kWh.DK.Res.HHnew.Thermal.SH.Solids.Solids</t>
  </si>
  <si>
    <t>TES_per_sqm.kWh.DK.Res.HHnew.Thermal.SH.LPG.LPG</t>
  </si>
  <si>
    <t>TES_per_sqm.kWh.DK.Res.HHnew.Thermal.SH.Oil.Oil_LiqBio</t>
  </si>
  <si>
    <t>TES_per_sqm.kWh.DK.Res.HHnew.Thermal.SH.Gas.NG_Biogas</t>
  </si>
  <si>
    <t>TES_per_sqm.kWh.DK.Res.HHnew.Thermal.SH.Biomass.Biomass_Waste</t>
  </si>
  <si>
    <t>TES_per_sqm.kWh.DK.Res.HHnew.Thermal.SH.Geo.Geo</t>
  </si>
  <si>
    <t>TES_per_sqm.kWh.DK.Res.HHnew.Thermal.SH.DistrHeat.Steam_Distr</t>
  </si>
  <si>
    <t>TES_per_sqm.kWh.DK.Res.HHnew.Thermal.SH.AdvElc.Elec</t>
  </si>
  <si>
    <t>TES_per_sqm.kWh.DK.Res.HHnew.Thermal.SH.ConvElc.Elec</t>
  </si>
  <si>
    <t>TES_per_sqm.kWh.DK.Res.HHnew.Thermal.SH.TotalCirculation.Elec</t>
  </si>
  <si>
    <t>TES_per_sqm.kWh.DK.Res.HHnew.Thermal.SC</t>
  </si>
  <si>
    <t>TES_per_sqm.kWh.DK.Res.HHnew.Thermal.SC.AC.Elec</t>
  </si>
  <si>
    <t>TES_per_sqm.kWh.DK.Res.HHnew.Thermal.WH</t>
  </si>
  <si>
    <t>TES_per_sqm.kWh.DK.Res.HHnew.Thermal.WH.Solids.Solids</t>
  </si>
  <si>
    <t>TES_per_sqm.kWh.DK.Res.HHnew.Thermal.WH.LPG.LPG</t>
  </si>
  <si>
    <t>TES_per_sqm.kWh.DK.Res.HHnew.Thermal.WH.Oil.Oil_LiqBio</t>
  </si>
  <si>
    <t>TES_per_sqm.kWh.DK.Res.HHnew.Thermal.WH.Gas.NG_Biogas</t>
  </si>
  <si>
    <t>TES_per_sqm.kWh.DK.Res.HHnew.Thermal.WH.Biomass.Biomass_Waste</t>
  </si>
  <si>
    <t>TES_per_sqm.kWh.DK.Res.HHnew.Thermal.WH.Geo.Geo</t>
  </si>
  <si>
    <t>TES_per_sqm.kWh.DK.Res.HHnew.Thermal.WH.DistrHeat.Steam_Distr</t>
  </si>
  <si>
    <t>TES_per_sqm.kWh.DK.Res.HHnew.Thermal.WH.Elc.Elec</t>
  </si>
  <si>
    <t>TES_per_sqm.kWh.DK.Res.HHnew.Thermal.WH.TotalSolar.Solar</t>
  </si>
  <si>
    <t>TES_per_sqm.kWh.DK.Res.HHnew.Thermal.CO</t>
  </si>
  <si>
    <t>TES_per_sqm.kWh.DK.Res.HHnew.Thermal.CO.Solids.Solids</t>
  </si>
  <si>
    <t>TES_per_sqm.kWh.DK.Res.HHnew.Thermal.CO.LPG.LPG</t>
  </si>
  <si>
    <t>TES_per_sqm.kWh.DK.Res.HHnew.Thermal.CO.Gas.NG_Biogas</t>
  </si>
  <si>
    <t>TES_per_sqm.kWh.DK.Res.HHnew.Thermal.CO.Biomass.Biomass_Waste</t>
  </si>
  <si>
    <t>TES_per_sqm.kWh.DK.Res.HHnew.Thermal.CO.Elc.Elec</t>
  </si>
  <si>
    <t>DK - CO2 emissions in new and renovated households per surface area</t>
  </si>
  <si>
    <t>EMI_per_sqm.kgCO2.DK.Res.HHnew.Thermal</t>
  </si>
  <si>
    <t>EMI_per_sqm.kgCO2.DK.Res.HHnew.Thermal.SH</t>
  </si>
  <si>
    <t>EMI_per_sqm.kgCO2.DK.Res.HHnew.Thermal.SH.Solids.Solids</t>
  </si>
  <si>
    <t>EMI_per_sqm.kgCO2.DK.Res.HHnew.Thermal.SH.LPG.LPG</t>
  </si>
  <si>
    <t>EMI_per_sqm.kgCO2.DK.Res.HHnew.Thermal.SH.Oil.Oil_LiqBio</t>
  </si>
  <si>
    <t>EMI_per_sqm.kgCO2.DK.Res.HHnew.Thermal.SH.Gas.NG_Biogas</t>
  </si>
  <si>
    <t>EMI_per_sqm.kgCO2.DK.Res.HHnew.Thermal.SH.Biomass.Biomass_Waste</t>
  </si>
  <si>
    <t>EMI_per_sqm.kgCO2.DK.Res.HHnew.Thermal.SH.Geo.Geo</t>
  </si>
  <si>
    <t>EMI_per_sqm.kgCO2.DK.Res.HHnew.Thermal.SH.DistrHeat.Steam_Distr</t>
  </si>
  <si>
    <t>EMI_per_sqm.kgCO2.DK.Res.HHnew.Thermal.SH.AdvElc.Elec</t>
  </si>
  <si>
    <t>EMI_per_sqm.kgCO2.DK.Res.HHnew.Thermal.SH.ConvElc.Elec</t>
  </si>
  <si>
    <t>EMI_per_sqm.kgCO2.DK.Res.HHnew.Thermal.SH.TotalCirculation.Elec</t>
  </si>
  <si>
    <t>EMI_per_sqm.kgCO2.DK.Res.HHnew.Thermal.SC</t>
  </si>
  <si>
    <t>EMI_per_sqm.kgCO2.DK.Res.HHnew.Thermal.SC.AC.Elec</t>
  </si>
  <si>
    <t>EMI_per_sqm.kgCO2.DK.Res.HHnew.Thermal.WH</t>
  </si>
  <si>
    <t>EMI_per_sqm.kgCO2.DK.Res.HHnew.Thermal.WH.Solids.Solids</t>
  </si>
  <si>
    <t>EMI_per_sqm.kgCO2.DK.Res.HHnew.Thermal.WH.LPG.LPG</t>
  </si>
  <si>
    <t>EMI_per_sqm.kgCO2.DK.Res.HHnew.Thermal.WH.Oil.Oil_LiqBio</t>
  </si>
  <si>
    <t>EMI_per_sqm.kgCO2.DK.Res.HHnew.Thermal.WH.Gas.NG_Biogas</t>
  </si>
  <si>
    <t>EMI_per_sqm.kgCO2.DK.Res.HHnew.Thermal.WH.Biomass.Biomass_Waste</t>
  </si>
  <si>
    <t>EMI_per_sqm.kgCO2.DK.Res.HHnew.Thermal.WH.Geo.Geo</t>
  </si>
  <si>
    <t>EMI_per_sqm.kgCO2.DK.Res.HHnew.Thermal.WH.DistrHeat.Steam_Distr</t>
  </si>
  <si>
    <t>EMI_per_sqm.kgCO2.DK.Res.HHnew.Thermal.WH.Elc.Elec</t>
  </si>
  <si>
    <t>EMI_per_sqm.kgCO2.DK.Res.HHnew.Thermal.WH.TotalSolar.Solar</t>
  </si>
  <si>
    <t>EMI_per_sqm.kgCO2.DK.Res.HHnew.Thermal.CO</t>
  </si>
  <si>
    <t>EMI_per_sqm.kgCO2.DK.Res.HHnew.Thermal.CO.Solids.Solids</t>
  </si>
  <si>
    <t>EMI_per_sqm.kgCO2.DK.Res.HHnew.Thermal.CO.LPG.LPG</t>
  </si>
  <si>
    <t>EMI_per_sqm.kgCO2.DK.Res.HHnew.Thermal.CO.Gas.NG_Biogas</t>
  </si>
  <si>
    <t>EMI_per_sqm.kgCO2.DK.Res.HHnew.Thermal.CO.Biomass.Biomass_Waste</t>
  </si>
  <si>
    <t>EMI_per_sqm.kgCO2.DK.Res.HHnew.Thermal.CO.Elc.Elec</t>
  </si>
  <si>
    <t>FEC.ktoe.DK.Res.HH.Appl.RF</t>
  </si>
  <si>
    <t>FEC.ktoe.DK.Res.HH.Appl.WM</t>
  </si>
  <si>
    <t>FEC.ktoe.DK.Res.HH.Appl.DR</t>
  </si>
  <si>
    <t>FEC.ktoe.DK.Res.HH.Appl.DW</t>
  </si>
  <si>
    <t>FEC.ktoe.DK.Res.HH.Appl.TV</t>
  </si>
  <si>
    <t>FEC.ktoe.DK.Res.HH.Appl.IT</t>
  </si>
  <si>
    <t>FEC.ktoe.DK.Res.HH.Appl.LI</t>
  </si>
  <si>
    <t>FEC.ktoe.DK.Res.HH.Appl.OA</t>
  </si>
  <si>
    <t>Size.MW.DK.Res.HH.Appl</t>
  </si>
  <si>
    <t>Size.MW.DK.Res.HH.Appl.RF</t>
  </si>
  <si>
    <t>Size.MW.DK.Res.HH.Appl.WM</t>
  </si>
  <si>
    <t>Size.MW.DK.Res.HH.Appl.DR</t>
  </si>
  <si>
    <t>Size.MW.DK.Res.HH.Appl.DW</t>
  </si>
  <si>
    <t>Size.MW.DK.Res.HH.Appl.TV</t>
  </si>
  <si>
    <t>Size.MW.DK.Res.HH.Appl.IT</t>
  </si>
  <si>
    <t>Size.MW.DK.Res.HH.Appl.LI</t>
  </si>
  <si>
    <t>Size.MW.DK.Res.HH.Appl.OA</t>
  </si>
  <si>
    <t>NUM.number.DK.Res.HH.Appl.RF</t>
  </si>
  <si>
    <t>NUM.number.DK.Res.HH.Appl.WM</t>
  </si>
  <si>
    <t>NUM.number.DK.Res.HH.Appl.DR</t>
  </si>
  <si>
    <t>NUM.number.DK.Res.HH.Appl.DW</t>
  </si>
  <si>
    <t>NUM.number.DK.Res.HH.Appl.TV</t>
  </si>
  <si>
    <t>NUM.number.DK.Res.HH.Appl.IT</t>
  </si>
  <si>
    <t>NUM.number.DK.Res.HH.Appl.LI</t>
  </si>
  <si>
    <t>NUM.number.DK.Res.HH.Appl.OA</t>
  </si>
  <si>
    <t>NUM.number.DK.Res.HH.Applnew.RF</t>
  </si>
  <si>
    <t>NUM.number.DK.Res.HH.Applnew.WM</t>
  </si>
  <si>
    <t>NUM.number.DK.Res.HH.Applnew.DR</t>
  </si>
  <si>
    <t>NUM.number.DK.Res.HH.Applnew.DW</t>
  </si>
  <si>
    <t>NUM.number.DK.Res.HH.Applnew.TV</t>
  </si>
  <si>
    <t>NUM.number.DK.Res.HH.Applnew.IT</t>
  </si>
  <si>
    <t>NUM.number.DK.Res.HH.Applnew.LI</t>
  </si>
  <si>
    <t>NUM.number.DK.Res.HH.Applnew.OA</t>
  </si>
  <si>
    <t>NUM.number.DK.Res.HH.Applrepl.RF</t>
  </si>
  <si>
    <t>NUM.number.DK.Res.HH.Applrepl.WM</t>
  </si>
  <si>
    <t>NUM.number.DK.Res.HH.Applrepl.DR</t>
  </si>
  <si>
    <t>NUM.number.DK.Res.HH.Applrepl.DW</t>
  </si>
  <si>
    <t>NUM.number.DK.Res.HH.Applrepl.TV</t>
  </si>
  <si>
    <t>NUM.number.DK.Res.HH.Applrepl.IT</t>
  </si>
  <si>
    <t>NUM.number.DK.Res.HH.Applrepl.LI</t>
  </si>
  <si>
    <t>NUM.number.DK.Res.HH.Applrepl.OA</t>
  </si>
  <si>
    <t>Op.hours.DK.Res.HH.Appl.RF</t>
  </si>
  <si>
    <t>Op.hours.DK.Res.HH.Appl.WM</t>
  </si>
  <si>
    <t>Op.hours.DK.Res.HH.Appl.DR</t>
  </si>
  <si>
    <t>Op.hours.DK.Res.HH.Appl.DW</t>
  </si>
  <si>
    <t>Op.hours.DK.Res.HH.Appl.TV</t>
  </si>
  <si>
    <t>Op.hours.DK.Res.HH.Appl.IT</t>
  </si>
  <si>
    <t>Op.hours.DK.Res.HH.Appl.LI</t>
  </si>
  <si>
    <t>Op.hours.DK.Res.HH.Appl.OA</t>
  </si>
  <si>
    <t>Size_per_appl.W.DK.Res.HH.Appl.RF</t>
  </si>
  <si>
    <t>Size_per_appl.W.DK.Res.HH.Appl.WM</t>
  </si>
  <si>
    <t>Size_per_appl.W.DK.Res.HH.Appl.DR</t>
  </si>
  <si>
    <t>Size_per_appl.W.DK.Res.HH.Appl.DW</t>
  </si>
  <si>
    <t>Size_per_appl.W.DK.Res.HH.Appl.TV</t>
  </si>
  <si>
    <t>Size_per_appl.W.DK.Res.HH.Appl.IT</t>
  </si>
  <si>
    <t>Size_per_appl.W.DK.Res.HH.Appl.LI</t>
  </si>
  <si>
    <t>Size_per_appl.W.DK.Res.HH.Appl.OA</t>
  </si>
  <si>
    <t>Size_per_appl.W.DK.Res.HH.Applnew.RF</t>
  </si>
  <si>
    <t>Size_per_appl.W.DK.Res.HH.Applnew.WM</t>
  </si>
  <si>
    <t>Size_per_appl.W.DK.Res.HH.Applnew.DR</t>
  </si>
  <si>
    <t>Size_per_appl.W.DK.Res.HH.Applnew.DW</t>
  </si>
  <si>
    <t>Size_per_appl.W.DK.Res.HH.Applnew.TV</t>
  </si>
  <si>
    <t>Size_per_appl.W.DK.Res.HH.Applnew.IT</t>
  </si>
  <si>
    <t>Size_per_appl.W.DK.Res.HH.Applnew.LI</t>
  </si>
  <si>
    <t>Size_per_appl.W.DK.Res.HH.Applnew.OA</t>
  </si>
  <si>
    <t>NUM.number_per_household.DK.Res.HH.Appl.RF</t>
  </si>
  <si>
    <t>NUM.number_per_household.DK.Res.HH.Appl.WM</t>
  </si>
  <si>
    <t>NUM.number_per_household.DK.Res.HH.Appl.DR</t>
  </si>
  <si>
    <t>NUM.number_per_household.DK.Res.HH.Appl.DW</t>
  </si>
  <si>
    <t>NUM.number_per_household.DK.Res.HH.Appl.TV</t>
  </si>
  <si>
    <t>NUM.number_per_household.DK.Res.HH.Appl.IT</t>
  </si>
  <si>
    <t>NUM.number_per_household.DK.Res.HH.Appl.LI</t>
  </si>
  <si>
    <t>NUM.number_per_household.DK.Res.HH.Appl.OA</t>
  </si>
  <si>
    <t>Size_per_household.W.DK.Res.HH.Appl.RF</t>
  </si>
  <si>
    <t>Size_per_household.W.DK.Res.HH.Appl.WM</t>
  </si>
  <si>
    <t>Size_per_household.W.DK.Res.HH.Appl.DR</t>
  </si>
  <si>
    <t>Size_per_household.W.DK.Res.HH.Appl.DW</t>
  </si>
  <si>
    <t>Size_per_household.W.DK.Res.HH.Appl.TV</t>
  </si>
  <si>
    <t>Size_per_household.W.DK.Res.HH.Appl.IT</t>
  </si>
  <si>
    <t>Size_per_household.W.DK.Res.HH.Appl.LI</t>
  </si>
  <si>
    <t>Size_per_household.W.DK.Res.HH.Appl.OA</t>
  </si>
  <si>
    <t>FEC_per_household.kWh.DK.Res.HH.Appl.RF</t>
  </si>
  <si>
    <t>FEC_per_household.kWh.DK.Res.HH.Appl.WM</t>
  </si>
  <si>
    <t>FEC_per_household.kWh.DK.Res.HH.Appl.DR</t>
  </si>
  <si>
    <t>FEC_per_household.kWh.DK.Res.HH.Appl.DW</t>
  </si>
  <si>
    <t>FEC_per_household.kWh.DK.Res.HH.Appl.TV</t>
  </si>
  <si>
    <t>FEC_per_household.kWh.DK.Res.HH.Appl.IT</t>
  </si>
  <si>
    <t>FEC_per_household.kWh.DK.Res.HH.Appl.LI</t>
  </si>
  <si>
    <t>FEC_per_household.kWh.DK.Res.HH.Appl.OA</t>
  </si>
  <si>
    <t>Lumens_per_household.lumen.DK.Res.HH.Appl.LI</t>
  </si>
  <si>
    <t>DK - Number of households (detailed structure)</t>
  </si>
  <si>
    <t>NUM.number.DK.Res.HH.Thermal.SH.Solids.SH</t>
  </si>
  <si>
    <t>NUM.number.DK.Res.HH.Thermal.SH.Solids.SC.AC</t>
  </si>
  <si>
    <t>NUM.number.DK.Res.HH.Thermal.SH.Solids.WH.Solids.NoSolar</t>
  </si>
  <si>
    <t>NUM.number.DK.Res.HH.Thermal.SH.Solids.WH.LPG.NoSolar</t>
  </si>
  <si>
    <t>NUM.number.DK.Res.HH.Thermal.SH.Solids.WH.LPG.Solar</t>
  </si>
  <si>
    <t>NUM.number.DK.Res.HH.Thermal.SH.Solids.WH.Elc.NoSolar</t>
  </si>
  <si>
    <t>NUM.number.DK.Res.HH.Thermal.SH.Solids.WH.Elc.Solar</t>
  </si>
  <si>
    <t>NUM.number.DK.Res.HH.Thermal.SH.Solids.CO.Solids</t>
  </si>
  <si>
    <t>NUM.number.DK.Res.HH.Thermal.SH.Solids.CO.LPG</t>
  </si>
  <si>
    <t>NUM.number.DK.Res.HH.Thermal.SH.Solids.CO.Elc</t>
  </si>
  <si>
    <t>NUM.number.DK.Res.HH.Thermal.SH.LPG.SH</t>
  </si>
  <si>
    <t>NUM.number.DK.Res.HH.Thermal.SH.LPG.SC.AC</t>
  </si>
  <si>
    <t>NUM.number.DK.Res.HH.Thermal.SH.LPG.WH.LPG.NoSolar</t>
  </si>
  <si>
    <t>NUM.number.DK.Res.HH.Thermal.SH.LPG.WH.LPG.Solar</t>
  </si>
  <si>
    <t>NUM.number.DK.Res.HH.Thermal.SH.LPG.WH.Elc.NoSolar</t>
  </si>
  <si>
    <t>NUM.number.DK.Res.HH.Thermal.SH.LPG.WH.Elc.Solar</t>
  </si>
  <si>
    <t>NUM.number.DK.Res.HH.Thermal.SH.LPG.CO.LPG</t>
  </si>
  <si>
    <t>NUM.number.DK.Res.HH.Thermal.SH.LPG.CO.Elc</t>
  </si>
  <si>
    <t>NUM.number.DK.Res.HH.Thermal.SH.Oil.SH</t>
  </si>
  <si>
    <t>NUM.number.DK.Res.HH.Thermal.SH.Oil.SC.AC</t>
  </si>
  <si>
    <t>NUM.number.DK.Res.HH.Thermal.SH.Oil.WH.Oil.NoSolar</t>
  </si>
  <si>
    <t>NUM.number.DK.Res.HH.Thermal.SH.Oil.WH.Oil.Solar</t>
  </si>
  <si>
    <t>NUM.number.DK.Res.HH.Thermal.SH.Oil.WH.Elc.NoSolar</t>
  </si>
  <si>
    <t>NUM.number.DK.Res.HH.Thermal.SH.Oil.WH.Elc.Solar</t>
  </si>
  <si>
    <t>NUM.number.DK.Res.HH.Thermal.SH.Oil.CO.LPG</t>
  </si>
  <si>
    <t>NUM.number.DK.Res.HH.Thermal.SH.Oil.CO.Elc</t>
  </si>
  <si>
    <t>NUM.number.DK.Res.HH.Thermal.SH.Gas.SH</t>
  </si>
  <si>
    <t>NUM.number.DK.Res.HH.Thermal.SH.Gas.SC.AC</t>
  </si>
  <si>
    <t>NUM.number.DK.Res.HH.Thermal.SH.Gas.WH.Gas.NoSolar</t>
  </si>
  <si>
    <t>NUM.number.DK.Res.HH.Thermal.SH.Gas.WH.Gas.Solar</t>
  </si>
  <si>
    <t>NUM.number.DK.Res.HH.Thermal.SH.Gas.WH.Elc.NoSolar</t>
  </si>
  <si>
    <t>NUM.number.DK.Res.HH.Thermal.SH.Gas.WH.Elc.Solar</t>
  </si>
  <si>
    <t>NUM.number.DK.Res.HH.Thermal.SH.Gas.CO.Gas</t>
  </si>
  <si>
    <t>NUM.number.DK.Res.HH.Thermal.SH.Gas.CO.Elc</t>
  </si>
  <si>
    <t>NUM.number.DK.Res.HH.Thermal.SH.Biomass.SH</t>
  </si>
  <si>
    <t>NUM.number.DK.Res.HH.Thermal.SH.Biomass.SC.AC</t>
  </si>
  <si>
    <t>NUM.number.DK.Res.HH.Thermal.SH.Biomass.WH.Biomass.NoSolar</t>
  </si>
  <si>
    <t>NUM.number.DK.Res.HH.Thermal.SH.Biomass.WH.Biomass.Solar</t>
  </si>
  <si>
    <t>NUM.number.DK.Res.HH.Thermal.SH.Biomass.WH.LPG.NoSolar</t>
  </si>
  <si>
    <t>NUM.number.DK.Res.HH.Thermal.SH.Biomass.WH.LPG.Solar</t>
  </si>
  <si>
    <t>NUM.number.DK.Res.HH.Thermal.SH.Biomass.WH.Elc.NoSolar</t>
  </si>
  <si>
    <t>NUM.number.DK.Res.HH.Thermal.SH.Biomass.WH.Elc.Solar</t>
  </si>
  <si>
    <t>NUM.number.DK.Res.HH.Thermal.SH.Biomass.CO.Biomass</t>
  </si>
  <si>
    <t>NUM.number.DK.Res.HH.Thermal.SH.Biomass.CO.LPG</t>
  </si>
  <si>
    <t>NUM.number.DK.Res.HH.Thermal.SH.Biomass.CO.Elc</t>
  </si>
  <si>
    <t>NUM.number.DK.Res.HH.Thermal.SH.Geo.SH</t>
  </si>
  <si>
    <t>NUM.number.DK.Res.HH.Thermal.SH.Geo.SC.AC</t>
  </si>
  <si>
    <t>NUM.number.DK.Res.HH.Thermal.SH.Geo.WH.Geo.NoSolar</t>
  </si>
  <si>
    <t>NUM.number.DK.Res.HH.Thermal.SH.Geo.WH.Geo.Solar</t>
  </si>
  <si>
    <t>NUM.number.DK.Res.HH.Thermal.SH.Geo.WH.Elc.NoSolar</t>
  </si>
  <si>
    <t>NUM.number.DK.Res.HH.Thermal.SH.Geo.WH.Elc.Solar</t>
  </si>
  <si>
    <t>NUM.number.DK.Res.HH.Thermal.SH.Geo.CO.LPG</t>
  </si>
  <si>
    <t>NUM.number.DK.Res.HH.Thermal.SH.Geo.CO.Elc</t>
  </si>
  <si>
    <t>NUM.number.DK.Res.HH.Thermal.SH.DistrHeat.SH</t>
  </si>
  <si>
    <t>NUM.number.DK.Res.HH.Thermal.SH.DistrHeat.SC.AC</t>
  </si>
  <si>
    <t>NUM.number.DK.Res.HH.Thermal.SH.DistrHeat.WH.DistrHeat.NoSolar</t>
  </si>
  <si>
    <t>NUM.number.DK.Res.HH.Thermal.SH.DistrHeat.WH.DistrHeat.Solar</t>
  </si>
  <si>
    <t>NUM.number.DK.Res.HH.Thermal.SH.DistrHeat.WH.Elc.NoSolar</t>
  </si>
  <si>
    <t>NUM.number.DK.Res.HH.Thermal.SH.DistrHeat.WH.Elc.Solar</t>
  </si>
  <si>
    <t>NUM.number.DK.Res.HH.Thermal.SH.DistrHeat.CO.LPG</t>
  </si>
  <si>
    <t>NUM.number.DK.Res.HH.Thermal.SH.DistrHeat.CO.Elc</t>
  </si>
  <si>
    <t>NUM.number.DK.Res.HH.Thermal.SH.AdvElc.SH</t>
  </si>
  <si>
    <t>NUM.number.DK.Res.HH.Thermal.SH.AdvElc.SC.AC</t>
  </si>
  <si>
    <t>NUM.number.DK.Res.HH.Thermal.SH.AdvElc.WH.LPG.NoSolar</t>
  </si>
  <si>
    <t>NUM.number.DK.Res.HH.Thermal.SH.AdvElc.WH.LPG.Solar</t>
  </si>
  <si>
    <t>NUM.number.DK.Res.HH.Thermal.SH.AdvElc.WH.Elc.NoSolar</t>
  </si>
  <si>
    <t>NUM.number.DK.Res.HH.Thermal.SH.AdvElc.WH.Elc.Solar</t>
  </si>
  <si>
    <t>NUM.number.DK.Res.HH.Thermal.SH.AdvElc.CO.LPG</t>
  </si>
  <si>
    <t>NUM.number.DK.Res.HH.Thermal.SH.AdvElc.CO.Elc</t>
  </si>
  <si>
    <t>NUM.number.DK.Res.HH.Thermal.SH.ConvElc.SH</t>
  </si>
  <si>
    <t>NUM.number.DK.Res.HH.Thermal.SH.ConvElc.SC.AC</t>
  </si>
  <si>
    <t>NUM.number.DK.Res.HH.Thermal.SH.ConvElc.WH.LPG.NoSolar</t>
  </si>
  <si>
    <t>NUM.number.DK.Res.HH.Thermal.SH.ConvElc.WH.LPG.Solar</t>
  </si>
  <si>
    <t>NUM.number.DK.Res.HH.Thermal.SH.ConvElc.WH.Elc.NoSolar</t>
  </si>
  <si>
    <t>NUM.number.DK.Res.HH.Thermal.SH.ConvElc.WH.Elc.Solar</t>
  </si>
  <si>
    <t>NUM.number.DK.Res.HH.Thermal.SH.ConvElc.CO.LPG</t>
  </si>
  <si>
    <t>NUM.number.DK.Res.HH.Thermal.SH.ConvElc.CO.Elc</t>
  </si>
  <si>
    <t>DK - Retired equipment (detailed structure)</t>
  </si>
  <si>
    <t>NUM.number.DK.Res.HH.ThermalOut.SH.Solids</t>
  </si>
  <si>
    <t>NUM.number.DK.Res.HH.ThermalOut.SH.Solids.SH</t>
  </si>
  <si>
    <t>NUM.number.DK.Res.HH.ThermalOut.SH.Solids.SC.AC</t>
  </si>
  <si>
    <t>NUM.number.DK.Res.HH.ThermalOut.SH.Solids.WH.Solids.NoSolar</t>
  </si>
  <si>
    <t>NUM.number.DK.Res.HH.ThermalOut.SH.Solids.WH.LPG.NoSolar</t>
  </si>
  <si>
    <t>NUM.number.DK.Res.HH.ThermalOut.SH.Solids.WH.LPG.Solar</t>
  </si>
  <si>
    <t>NUM.number.DK.Res.HH.ThermalOut.SH.Solids.WH.Elc.NoSolar</t>
  </si>
  <si>
    <t>NUM.number.DK.Res.HH.ThermalOut.SH.Solids.WH.Elc.Solar</t>
  </si>
  <si>
    <t>NUM.number.DK.Res.HH.ThermalOut.SH.Solids.CO.Solids</t>
  </si>
  <si>
    <t>NUM.number.DK.Res.HH.ThermalOut.SH.Solids.CO.LPG</t>
  </si>
  <si>
    <t>NUM.number.DK.Res.HH.ThermalOut.SH.Solids.CO.Elc</t>
  </si>
  <si>
    <t>NUM.number.DK.Res.HH.ThermalOut.SH.LPG</t>
  </si>
  <si>
    <t>NUM.number.DK.Res.HH.ThermalOut.SH.LPG.SH</t>
  </si>
  <si>
    <t>NUM.number.DK.Res.HH.ThermalOut.SH.LPG.SC.AC</t>
  </si>
  <si>
    <t>NUM.number.DK.Res.HH.ThermalOut.SH.LPG.WH.LPG.NoSolar</t>
  </si>
  <si>
    <t>NUM.number.DK.Res.HH.ThermalOut.SH.LPG.WH.LPG.Solar</t>
  </si>
  <si>
    <t>NUM.number.DK.Res.HH.ThermalOut.SH.LPG.WH.Elc.NoSolar</t>
  </si>
  <si>
    <t>NUM.number.DK.Res.HH.ThermalOut.SH.LPG.WH.Elc.Solar</t>
  </si>
  <si>
    <t>NUM.number.DK.Res.HH.ThermalOut.SH.LPG.CO.LPG</t>
  </si>
  <si>
    <t>NUM.number.DK.Res.HH.ThermalOut.SH.LPG.CO.Elc</t>
  </si>
  <si>
    <t>NUM.number.DK.Res.HH.ThermalOut.SH.Oil</t>
  </si>
  <si>
    <t>NUM.number.DK.Res.HH.ThermalOut.SH.Oil.SH</t>
  </si>
  <si>
    <t>NUM.number.DK.Res.HH.ThermalOut.SH.Oil.SC.AC</t>
  </si>
  <si>
    <t>NUM.number.DK.Res.HH.ThermalOut.SH.Oil.WH.Oil.NoSolar</t>
  </si>
  <si>
    <t>NUM.number.DK.Res.HH.ThermalOut.SH.Oil.WH.Oil.Solar</t>
  </si>
  <si>
    <t>NUM.number.DK.Res.HH.ThermalOut.SH.Oil.WH.Elc.NoSolar</t>
  </si>
  <si>
    <t>NUM.number.DK.Res.HH.ThermalOut.SH.Oil.WH.Elc.Solar</t>
  </si>
  <si>
    <t>NUM.number.DK.Res.HH.ThermalOut.SH.Oil.CO.LPG</t>
  </si>
  <si>
    <t>NUM.number.DK.Res.HH.ThermalOut.SH.Oil.CO.Elc</t>
  </si>
  <si>
    <t>NUM.number.DK.Res.HH.ThermalOut.SH.Gas</t>
  </si>
  <si>
    <t>NUM.number.DK.Res.HH.ThermalOut.SH.Gas.SH</t>
  </si>
  <si>
    <t>NUM.number.DK.Res.HH.ThermalOut.SH.Gas.SC.AC</t>
  </si>
  <si>
    <t>NUM.number.DK.Res.HH.ThermalOut.SH.Gas.WH.Gas.NoSolar</t>
  </si>
  <si>
    <t>NUM.number.DK.Res.HH.ThermalOut.SH.Gas.WH.Gas.Solar</t>
  </si>
  <si>
    <t>NUM.number.DK.Res.HH.ThermalOut.SH.Gas.WH.Elc.NoSolar</t>
  </si>
  <si>
    <t>NUM.number.DK.Res.HH.ThermalOut.SH.Gas.WH.Elc.Solar</t>
  </si>
  <si>
    <t>NUM.number.DK.Res.HH.ThermalOut.SH.Gas.CO.Gas</t>
  </si>
  <si>
    <t>NUM.number.DK.Res.HH.ThermalOut.SH.Gas.CO.Elc</t>
  </si>
  <si>
    <t>NUM.number.DK.Res.HH.ThermalOut.SH.Biomass</t>
  </si>
  <si>
    <t>NUM.number.DK.Res.HH.ThermalOut.SH.Biomass.SH</t>
  </si>
  <si>
    <t>NUM.number.DK.Res.HH.ThermalOut.SH.Biomass.SC.AC</t>
  </si>
  <si>
    <t>NUM.number.DK.Res.HH.ThermalOut.SH.Biomass.WH.Biomass.NoSolar</t>
  </si>
  <si>
    <t>NUM.number.DK.Res.HH.ThermalOut.SH.Biomass.WH.Biomass.Solar</t>
  </si>
  <si>
    <t>NUM.number.DK.Res.HH.ThermalOut.SH.Biomass.WH.LPG.NoSolar</t>
  </si>
  <si>
    <t>NUM.number.DK.Res.HH.ThermalOut.SH.Biomass.WH.LPG.Solar</t>
  </si>
  <si>
    <t>NUM.number.DK.Res.HH.ThermalOut.SH.Biomass.WH.Elc.NoSolar</t>
  </si>
  <si>
    <t>NUM.number.DK.Res.HH.ThermalOut.SH.Biomass.WH.Elc.Solar</t>
  </si>
  <si>
    <t>NUM.number.DK.Res.HH.ThermalOut.SH.Biomass.CO.Biomass</t>
  </si>
  <si>
    <t>NUM.number.DK.Res.HH.ThermalOut.SH.Biomass.CO.LPG</t>
  </si>
  <si>
    <t>NUM.number.DK.Res.HH.ThermalOut.SH.Biomass.CO.Elc</t>
  </si>
  <si>
    <t>NUM.number.DK.Res.HH.ThermalOut.SH.Geo</t>
  </si>
  <si>
    <t>NUM.number.DK.Res.HH.ThermalOut.SH.Geo.SH</t>
  </si>
  <si>
    <t>NUM.number.DK.Res.HH.ThermalOut.SH.Geo.SC.AC</t>
  </si>
  <si>
    <t>NUM.number.DK.Res.HH.ThermalOut.SH.Geo.WH.Geo.NoSolar</t>
  </si>
  <si>
    <t>NUM.number.DK.Res.HH.ThermalOut.SH.Geo.WH.Geo.Solar</t>
  </si>
  <si>
    <t>NUM.number.DK.Res.HH.ThermalOut.SH.Geo.WH.Elc.NoSolar</t>
  </si>
  <si>
    <t>NUM.number.DK.Res.HH.ThermalOut.SH.Geo.WH.Elc.Solar</t>
  </si>
  <si>
    <t>NUM.number.DK.Res.HH.ThermalOut.SH.Geo.CO.LPG</t>
  </si>
  <si>
    <t>NUM.number.DK.Res.HH.ThermalOut.SH.Geo.CO.Elc</t>
  </si>
  <si>
    <t>NUM.number.DK.Res.HH.ThermalOut.SH.DistrHeat</t>
  </si>
  <si>
    <t>NUM.number.DK.Res.HH.ThermalOut.SH.DistrHeat.SH</t>
  </si>
  <si>
    <t>NUM.number.DK.Res.HH.ThermalOut.SH.DistrHeat.SC.AC</t>
  </si>
  <si>
    <t>NUM.number.DK.Res.HH.ThermalOut.SH.DistrHeat.WH.DistrHeat.NoSolar</t>
  </si>
  <si>
    <t>NUM.number.DK.Res.HH.ThermalOut.SH.DistrHeat.WH.DistrHeat.Solar</t>
  </si>
  <si>
    <t>NUM.number.DK.Res.HH.ThermalOut.SH.DistrHeat.WH.Elc.NoSolar</t>
  </si>
  <si>
    <t>NUM.number.DK.Res.HH.ThermalOut.SH.DistrHeat.WH.Elc.Solar</t>
  </si>
  <si>
    <t>NUM.number.DK.Res.HH.ThermalOut.SH.DistrHeat.CO.LPG</t>
  </si>
  <si>
    <t>NUM.number.DK.Res.HH.ThermalOut.SH.DistrHeat.CO.Elc</t>
  </si>
  <si>
    <t>NUM.number.DK.Res.HH.ThermalOut.SH.AdvElc</t>
  </si>
  <si>
    <t>NUM.number.DK.Res.HH.ThermalOut.SH.AdvElc.SH</t>
  </si>
  <si>
    <t>NUM.number.DK.Res.HH.ThermalOut.SH.AdvElc.SC.AC</t>
  </si>
  <si>
    <t>NUM.number.DK.Res.HH.ThermalOut.SH.AdvElc.WH.LPG.NoSolar</t>
  </si>
  <si>
    <t>NUM.number.DK.Res.HH.ThermalOut.SH.AdvElc.WH.LPG.Solar</t>
  </si>
  <si>
    <t>NUM.number.DK.Res.HH.ThermalOut.SH.AdvElc.WH.Elc.NoSolar</t>
  </si>
  <si>
    <t>NUM.number.DK.Res.HH.ThermalOut.SH.AdvElc.WH.Elc.Solar</t>
  </si>
  <si>
    <t>NUM.number.DK.Res.HH.ThermalOut.SH.AdvElc.CO.LPG</t>
  </si>
  <si>
    <t>NUM.number.DK.Res.HH.ThermalOut.SH.AdvElc.CO.Elc</t>
  </si>
  <si>
    <t>NUM.number.DK.Res.HH.ThermalOut.SH.ConvElc</t>
  </si>
  <si>
    <t>NUM.number.DK.Res.HH.ThermalOut.SH.ConvElc.SH</t>
  </si>
  <si>
    <t>NUM.number.DK.Res.HH.ThermalOut.SH.ConvElc.SC.AC</t>
  </si>
  <si>
    <t>NUM.number.DK.Res.HH.ThermalOut.SH.ConvElc.WH.LPG.NoSolar</t>
  </si>
  <si>
    <t>NUM.number.DK.Res.HH.ThermalOut.SH.ConvElc.WH.LPG.Solar</t>
  </si>
  <si>
    <t>NUM.number.DK.Res.HH.ThermalOut.SH.ConvElc.WH.Elc.NoSolar</t>
  </si>
  <si>
    <t>NUM.number.DK.Res.HH.ThermalOut.SH.ConvElc.WH.Elc.Solar</t>
  </si>
  <si>
    <t>NUM.number.DK.Res.HH.ThermalOut.SH.ConvElc.CO.LPG</t>
  </si>
  <si>
    <t>NUM.number.DK.Res.HH.ThermalOut.SH.ConvElc.CO.Elc</t>
  </si>
  <si>
    <t>DK - New equipment installations (detailed structure)</t>
  </si>
  <si>
    <t>NUM.number.DK.Res.HH.ThermalNew.SH.Solids</t>
  </si>
  <si>
    <t>NUM.number.DK.Res.HH.ThermalNew.SH.Solids.SH</t>
  </si>
  <si>
    <t>NUM.number.DK.Res.HH.ThermalNew.SH.Solids.SC.AC</t>
  </si>
  <si>
    <t>NUM.number.DK.Res.HH.ThermalNew.SH.Solids.WH.Solids.NoSolar</t>
  </si>
  <si>
    <t>NUM.number.DK.Res.HH.ThermalNew.SH.Solids.WH.LPG.NoSolar</t>
  </si>
  <si>
    <t>NUM.number.DK.Res.HH.ThermalNew.SH.Solids.WH.LPG.Solar</t>
  </si>
  <si>
    <t>NUM.number.DK.Res.HH.ThermalNew.SH.Solids.WH.Elc.NoSolar</t>
  </si>
  <si>
    <t>NUM.number.DK.Res.HH.ThermalNew.SH.Solids.WH.Elc.Solar</t>
  </si>
  <si>
    <t>NUM.number.DK.Res.HH.ThermalNew.SH.Solids.CO.Solids</t>
  </si>
  <si>
    <t>NUM.number.DK.Res.HH.ThermalNew.SH.Solids.CO.LPG</t>
  </si>
  <si>
    <t>NUM.number.DK.Res.HH.ThermalNew.SH.Solids.CO.Elc</t>
  </si>
  <si>
    <t>NUM.number.DK.Res.HH.ThermalNew.SH.LPG</t>
  </si>
  <si>
    <t>NUM.number.DK.Res.HH.ThermalNew.SH.LPG.SH</t>
  </si>
  <si>
    <t>NUM.number.DK.Res.HH.ThermalNew.SH.LPG.SC.AC</t>
  </si>
  <si>
    <t>NUM.number.DK.Res.HH.ThermalNew.SH.LPG.WH.LPG.NoSolar</t>
  </si>
  <si>
    <t>NUM.number.DK.Res.HH.ThermalNew.SH.LPG.WH.LPG.Solar</t>
  </si>
  <si>
    <t>NUM.number.DK.Res.HH.ThermalNew.SH.LPG.WH.Elc.NoSolar</t>
  </si>
  <si>
    <t>NUM.number.DK.Res.HH.ThermalNew.SH.LPG.WH.Elc.Solar</t>
  </si>
  <si>
    <t>NUM.number.DK.Res.HH.ThermalNew.SH.LPG.CO.LPG</t>
  </si>
  <si>
    <t>NUM.number.DK.Res.HH.ThermalNew.SH.LPG.CO.Elc</t>
  </si>
  <si>
    <t>NUM.number.DK.Res.HH.ThermalNew.SH.Oil</t>
  </si>
  <si>
    <t>NUM.number.DK.Res.HH.ThermalNew.SH.Oil.SH</t>
  </si>
  <si>
    <t>NUM.number.DK.Res.HH.ThermalNew.SH.Oil.SC.AC</t>
  </si>
  <si>
    <t>NUM.number.DK.Res.HH.ThermalNew.SH.Oil.WH.Oil.NoSolar</t>
  </si>
  <si>
    <t>NUM.number.DK.Res.HH.ThermalNew.SH.Oil.WH.Oil.Solar</t>
  </si>
  <si>
    <t>NUM.number.DK.Res.HH.ThermalNew.SH.Oil.WH.Elc.NoSolar</t>
  </si>
  <si>
    <t>NUM.number.DK.Res.HH.ThermalNew.SH.Oil.WH.Elc.Solar</t>
  </si>
  <si>
    <t>NUM.number.DK.Res.HH.ThermalNew.SH.Oil.CO.LPG</t>
  </si>
  <si>
    <t>NUM.number.DK.Res.HH.ThermalNew.SH.Oil.CO.Elc</t>
  </si>
  <si>
    <t>NUM.number.DK.Res.HH.ThermalNew.SH.Gas</t>
  </si>
  <si>
    <t>NUM.number.DK.Res.HH.ThermalNew.SH.Gas.SH</t>
  </si>
  <si>
    <t>NUM.number.DK.Res.HH.ThermalNew.SH.Gas.SC.AC</t>
  </si>
  <si>
    <t>NUM.number.DK.Res.HH.ThermalNew.SH.Gas.WH.Gas.NoSolar</t>
  </si>
  <si>
    <t>NUM.number.DK.Res.HH.ThermalNew.SH.Gas.WH.Gas.Solar</t>
  </si>
  <si>
    <t>NUM.number.DK.Res.HH.ThermalNew.SH.Gas.WH.Elc.NoSolar</t>
  </si>
  <si>
    <t>NUM.number.DK.Res.HH.ThermalNew.SH.Gas.WH.Elc.Solar</t>
  </si>
  <si>
    <t>NUM.number.DK.Res.HH.ThermalNew.SH.Gas.CO.Gas</t>
  </si>
  <si>
    <t>NUM.number.DK.Res.HH.ThermalNew.SH.Gas.CO.Elc</t>
  </si>
  <si>
    <t>NUM.number.DK.Res.HH.ThermalNew.SH.Biomass</t>
  </si>
  <si>
    <t>NUM.number.DK.Res.HH.ThermalNew.SH.Biomass.SH</t>
  </si>
  <si>
    <t>NUM.number.DK.Res.HH.ThermalNew.SH.Biomass.SC.AC</t>
  </si>
  <si>
    <t>NUM.number.DK.Res.HH.ThermalNew.SH.Biomass.WH.Biomass.NoSolar</t>
  </si>
  <si>
    <t>NUM.number.DK.Res.HH.ThermalNew.SH.Biomass.WH.Biomass.Solar</t>
  </si>
  <si>
    <t>NUM.number.DK.Res.HH.ThermalNew.SH.Biomass.WH.LPG.NoSolar</t>
  </si>
  <si>
    <t>NUM.number.DK.Res.HH.ThermalNew.SH.Biomass.WH.LPG.Solar</t>
  </si>
  <si>
    <t>NUM.number.DK.Res.HH.ThermalNew.SH.Biomass.WH.Elc.NoSolar</t>
  </si>
  <si>
    <t>NUM.number.DK.Res.HH.ThermalNew.SH.Biomass.WH.Elc.Solar</t>
  </si>
  <si>
    <t>NUM.number.DK.Res.HH.ThermalNew.SH.Biomass.CO.Biomass</t>
  </si>
  <si>
    <t>NUM.number.DK.Res.HH.ThermalNew.SH.Biomass.CO.LPG</t>
  </si>
  <si>
    <t>NUM.number.DK.Res.HH.ThermalNew.SH.Biomass.CO.Elc</t>
  </si>
  <si>
    <t>NUM.number.DK.Res.HH.ThermalNew.SH.Geo</t>
  </si>
  <si>
    <t>NUM.number.DK.Res.HH.ThermalNew.SH.Geo.SH</t>
  </si>
  <si>
    <t>NUM.number.DK.Res.HH.ThermalNew.SH.Geo.SC.AC</t>
  </si>
  <si>
    <t>NUM.number.DK.Res.HH.ThermalNew.SH.Geo.WH.Geo.NoSolar</t>
  </si>
  <si>
    <t>NUM.number.DK.Res.HH.ThermalNew.SH.Geo.WH.Geo.Solar</t>
  </si>
  <si>
    <t>NUM.number.DK.Res.HH.ThermalNew.SH.Geo.WH.Elc.NoSolar</t>
  </si>
  <si>
    <t>NUM.number.DK.Res.HH.ThermalNew.SH.Geo.WH.Elc.Solar</t>
  </si>
  <si>
    <t>NUM.number.DK.Res.HH.ThermalNew.SH.Geo.CO.LPG</t>
  </si>
  <si>
    <t>NUM.number.DK.Res.HH.ThermalNew.SH.Geo.CO.Elc</t>
  </si>
  <si>
    <t>NUM.number.DK.Res.HH.ThermalNew.SH.DistrHeat</t>
  </si>
  <si>
    <t>NUM.number.DK.Res.HH.ThermalNew.SH.DistrHeat.SH</t>
  </si>
  <si>
    <t>NUM.number.DK.Res.HH.ThermalNew.SH.DistrHeat.SC.AC</t>
  </si>
  <si>
    <t>NUM.number.DK.Res.HH.ThermalNew.SH.DistrHeat.WH.DistrHeat.NoSolar</t>
  </si>
  <si>
    <t>NUM.number.DK.Res.HH.ThermalNew.SH.DistrHeat.WH.DistrHeat.Solar</t>
  </si>
  <si>
    <t>NUM.number.DK.Res.HH.ThermalNew.SH.DistrHeat.WH.Elc.NoSolar</t>
  </si>
  <si>
    <t>NUM.number.DK.Res.HH.ThermalNew.SH.DistrHeat.WH.Elc.Solar</t>
  </si>
  <si>
    <t>NUM.number.DK.Res.HH.ThermalNew.SH.DistrHeat.CO.LPG</t>
  </si>
  <si>
    <t>NUM.number.DK.Res.HH.ThermalNew.SH.DistrHeat.CO.Elc</t>
  </si>
  <si>
    <t>NUM.number.DK.Res.HH.ThermalNew.SH.AdvElc</t>
  </si>
  <si>
    <t>NUM.number.DK.Res.HH.ThermalNew.SH.AdvElc.SH</t>
  </si>
  <si>
    <t>NUM.number.DK.Res.HH.ThermalNew.SH.AdvElc.SC.AC</t>
  </si>
  <si>
    <t>NUM.number.DK.Res.HH.ThermalNew.SH.AdvElc.WH.LPG.NoSolar</t>
  </si>
  <si>
    <t>NUM.number.DK.Res.HH.ThermalNew.SH.AdvElc.WH.LPG.Solar</t>
  </si>
  <si>
    <t>NUM.number.DK.Res.HH.ThermalNew.SH.AdvElc.WH.Elc.NoSolar</t>
  </si>
  <si>
    <t>NUM.number.DK.Res.HH.ThermalNew.SH.AdvElc.WH.Elc.Solar</t>
  </si>
  <si>
    <t>NUM.number.DK.Res.HH.ThermalNew.SH.AdvElc.CO.LPG</t>
  </si>
  <si>
    <t>NUM.number.DK.Res.HH.ThermalNew.SH.AdvElc.CO.Elc</t>
  </si>
  <si>
    <t>NUM.number.DK.Res.HH.ThermalNew.SH.ConvElc</t>
  </si>
  <si>
    <t>NUM.number.DK.Res.HH.ThermalNew.SH.ConvElc.SH</t>
  </si>
  <si>
    <t>NUM.number.DK.Res.HH.ThermalNew.SH.ConvElc.SC.AC</t>
  </si>
  <si>
    <t>NUM.number.DK.Res.HH.ThermalNew.SH.ConvElc.WH.LPG.NoSolar</t>
  </si>
  <si>
    <t>NUM.number.DK.Res.HH.ThermalNew.SH.ConvElc.WH.LPG.Solar</t>
  </si>
  <si>
    <t>NUM.number.DK.Res.HH.ThermalNew.SH.ConvElc.WH.Elc.NoSolar</t>
  </si>
  <si>
    <t>NUM.number.DK.Res.HH.ThermalNew.SH.ConvElc.WH.Elc.Solar</t>
  </si>
  <si>
    <t>NUM.number.DK.Res.HH.ThermalNew.SH.ConvElc.CO.LPG</t>
  </si>
  <si>
    <t>NUM.number.DK.Res.HH.ThermalNew.SH.ConvElc.CO.Elc</t>
  </si>
  <si>
    <t>DK - New equipment installations in new and renovated households (detailed structure)</t>
  </si>
  <si>
    <t>NUM.number.DK.Res.HHnew.ThermalNew.SH.Solids</t>
  </si>
  <si>
    <t>NUM.number.DK.Res.HHnew.ThermalNew.SH.Solids.SH</t>
  </si>
  <si>
    <t>NUM.number.DK.Res.HHnew.ThermalNew.SH.Solids.SC.AC</t>
  </si>
  <si>
    <t>NUM.number.DK.Res.HHnew.ThermalNew.SH.Solids.WH.Solids.NoSolar</t>
  </si>
  <si>
    <t>NUM.number.DK.Res.HHnew.ThermalNew.SH.Solids.WH.LPG.NoSolar</t>
  </si>
  <si>
    <t>NUM.number.DK.Res.HHnew.ThermalNew.SH.Solids.WH.LPG.Solar</t>
  </si>
  <si>
    <t>NUM.number.DK.Res.HHnew.ThermalNew.SH.Solids.WH.Elc.NoSolar</t>
  </si>
  <si>
    <t>NUM.number.DK.Res.HHnew.ThermalNew.SH.Solids.WH.Elc.Solar</t>
  </si>
  <si>
    <t>NUM.number.DK.Res.HHnew.ThermalNew.SH.Solids.CO.Solids</t>
  </si>
  <si>
    <t>NUM.number.DK.Res.HHnew.ThermalNew.SH.Solids.CO.LPG</t>
  </si>
  <si>
    <t>NUM.number.DK.Res.HHnew.ThermalNew.SH.Solids.CO.Elc</t>
  </si>
  <si>
    <t>NUM.number.DK.Res.HHnew.ThermalNew.SH.LPG</t>
  </si>
  <si>
    <t>NUM.number.DK.Res.HHnew.ThermalNew.SH.LPG.SH</t>
  </si>
  <si>
    <t>NUM.number.DK.Res.HHnew.ThermalNew.SH.LPG.SC.AC</t>
  </si>
  <si>
    <t>NUM.number.DK.Res.HHnew.ThermalNew.SH.LPG.WH.LPG.NoSolar</t>
  </si>
  <si>
    <t>NUM.number.DK.Res.HHnew.ThermalNew.SH.LPG.WH.LPG.Solar</t>
  </si>
  <si>
    <t>NUM.number.DK.Res.HHnew.ThermalNew.SH.LPG.WH.Elc.NoSolar</t>
  </si>
  <si>
    <t>NUM.number.DK.Res.HHnew.ThermalNew.SH.LPG.WH.Elc.Solar</t>
  </si>
  <si>
    <t>NUM.number.DK.Res.HHnew.ThermalNew.SH.LPG.CO.LPG</t>
  </si>
  <si>
    <t>NUM.number.DK.Res.HHnew.ThermalNew.SH.LPG.CO.Elc</t>
  </si>
  <si>
    <t>NUM.number.DK.Res.HHnew.ThermalNew.SH.Oil</t>
  </si>
  <si>
    <t>NUM.number.DK.Res.HHnew.ThermalNew.SH.Oil.SH</t>
  </si>
  <si>
    <t>NUM.number.DK.Res.HHnew.ThermalNew.SH.Oil.SC.AC</t>
  </si>
  <si>
    <t>NUM.number.DK.Res.HHnew.ThermalNew.SH.Oil.WH.Oil.NoSolar</t>
  </si>
  <si>
    <t>NUM.number.DK.Res.HHnew.ThermalNew.SH.Oil.WH.Oil.Solar</t>
  </si>
  <si>
    <t>NUM.number.DK.Res.HHnew.ThermalNew.SH.Oil.WH.Elc.NoSolar</t>
  </si>
  <si>
    <t>NUM.number.DK.Res.HHnew.ThermalNew.SH.Oil.WH.Elc.Solar</t>
  </si>
  <si>
    <t>NUM.number.DK.Res.HHnew.ThermalNew.SH.Oil.CO.LPG</t>
  </si>
  <si>
    <t>NUM.number.DK.Res.HHnew.ThermalNew.SH.Oil.CO.Elc</t>
  </si>
  <si>
    <t>NUM.number.DK.Res.HHnew.ThermalNew.SH.Gas</t>
  </si>
  <si>
    <t>NUM.number.DK.Res.HHnew.ThermalNew.SH.Gas.SH</t>
  </si>
  <si>
    <t>NUM.number.DK.Res.HHnew.ThermalNew.SH.Gas.SC.AC</t>
  </si>
  <si>
    <t>NUM.number.DK.Res.HHnew.ThermalNew.SH.Gas.WH.Gas.NoSolar</t>
  </si>
  <si>
    <t>NUM.number.DK.Res.HHnew.ThermalNew.SH.Gas.WH.Gas.Solar</t>
  </si>
  <si>
    <t>NUM.number.DK.Res.HHnew.ThermalNew.SH.Gas.WH.Elc.NoSolar</t>
  </si>
  <si>
    <t>NUM.number.DK.Res.HHnew.ThermalNew.SH.Gas.WH.Elc.Solar</t>
  </si>
  <si>
    <t>NUM.number.DK.Res.HHnew.ThermalNew.SH.Gas.CO.Gas</t>
  </si>
  <si>
    <t>NUM.number.DK.Res.HHnew.ThermalNew.SH.Gas.CO.Elc</t>
  </si>
  <si>
    <t>NUM.number.DK.Res.HHnew.ThermalNew.SH.Biomass</t>
  </si>
  <si>
    <t>NUM.number.DK.Res.HHnew.ThermalNew.SH.Biomass.SH</t>
  </si>
  <si>
    <t>NUM.number.DK.Res.HHnew.ThermalNew.SH.Biomass.SC.AC</t>
  </si>
  <si>
    <t>NUM.number.DK.Res.HHnew.ThermalNew.SH.Biomass.WH.Biomass.NoSolar</t>
  </si>
  <si>
    <t>NUM.number.DK.Res.HHnew.ThermalNew.SH.Biomass.WH.Biomass.Solar</t>
  </si>
  <si>
    <t>NUM.number.DK.Res.HHnew.ThermalNew.SH.Biomass.WH.LPG.NoSolar</t>
  </si>
  <si>
    <t>NUM.number.DK.Res.HHnew.ThermalNew.SH.Biomass.WH.LPG.Solar</t>
  </si>
  <si>
    <t>NUM.number.DK.Res.HHnew.ThermalNew.SH.Biomass.WH.Elc.NoSolar</t>
  </si>
  <si>
    <t>NUM.number.DK.Res.HHnew.ThermalNew.SH.Biomass.WH.Elc.Solar</t>
  </si>
  <si>
    <t>NUM.number.DK.Res.HHnew.ThermalNew.SH.Biomass.CO.Biomass</t>
  </si>
  <si>
    <t>NUM.number.DK.Res.HHnew.ThermalNew.SH.Biomass.CO.LPG</t>
  </si>
  <si>
    <t>NUM.number.DK.Res.HHnew.ThermalNew.SH.Biomass.CO.Elc</t>
  </si>
  <si>
    <t>NUM.number.DK.Res.HHnew.ThermalNew.SH.Geo</t>
  </si>
  <si>
    <t>NUM.number.DK.Res.HHnew.ThermalNew.SH.Geo.SH</t>
  </si>
  <si>
    <t>NUM.number.DK.Res.HHnew.ThermalNew.SH.Geo.SC.AC</t>
  </si>
  <si>
    <t>NUM.number.DK.Res.HHnew.ThermalNew.SH.Geo.WH.Geo.NoSolar</t>
  </si>
  <si>
    <t>NUM.number.DK.Res.HHnew.ThermalNew.SH.Geo.WH.Geo.Solar</t>
  </si>
  <si>
    <t>NUM.number.DK.Res.HHnew.ThermalNew.SH.Geo.WH.Elc.NoSolar</t>
  </si>
  <si>
    <t>NUM.number.DK.Res.HHnew.ThermalNew.SH.Geo.WH.Elc.Solar</t>
  </si>
  <si>
    <t>NUM.number.DK.Res.HHnew.ThermalNew.SH.Geo.CO.LPG</t>
  </si>
  <si>
    <t>NUM.number.DK.Res.HHnew.ThermalNew.SH.Geo.CO.Elc</t>
  </si>
  <si>
    <t>NUM.number.DK.Res.HHnew.ThermalNew.SH.DistrHeat</t>
  </si>
  <si>
    <t>NUM.number.DK.Res.HHnew.ThermalNew.SH.DistrHeat.SH</t>
  </si>
  <si>
    <t>NUM.number.DK.Res.HHnew.ThermalNew.SH.DistrHeat.SC.AC</t>
  </si>
  <si>
    <t>NUM.number.DK.Res.HHnew.ThermalNew.SH.DistrHeat.WH.DistrHeat.NoSolar</t>
  </si>
  <si>
    <t>NUM.number.DK.Res.HHnew.ThermalNew.SH.DistrHeat.WH.DistrHeat.Solar</t>
  </si>
  <si>
    <t>NUM.number.DK.Res.HHnew.ThermalNew.SH.DistrHeat.WH.Elc.NoSolar</t>
  </si>
  <si>
    <t>NUM.number.DK.Res.HHnew.ThermalNew.SH.DistrHeat.WH.Elc.Solar</t>
  </si>
  <si>
    <t>NUM.number.DK.Res.HHnew.ThermalNew.SH.DistrHeat.CO.LPG</t>
  </si>
  <si>
    <t>NUM.number.DK.Res.HHnew.ThermalNew.SH.DistrHeat.CO.Elc</t>
  </si>
  <si>
    <t>NUM.number.DK.Res.HHnew.ThermalNew.SH.AdvElc</t>
  </si>
  <si>
    <t>NUM.number.DK.Res.HHnew.ThermalNew.SH.AdvElc.SH</t>
  </si>
  <si>
    <t>NUM.number.DK.Res.HHnew.ThermalNew.SH.AdvElc.SC.AC</t>
  </si>
  <si>
    <t>NUM.number.DK.Res.HHnew.ThermalNew.SH.AdvElc.WH.LPG.NoSolar</t>
  </si>
  <si>
    <t>NUM.number.DK.Res.HHnew.ThermalNew.SH.AdvElc.WH.LPG.Solar</t>
  </si>
  <si>
    <t>NUM.number.DK.Res.HHnew.ThermalNew.SH.AdvElc.WH.Elc.NoSolar</t>
  </si>
  <si>
    <t>NUM.number.DK.Res.HHnew.ThermalNew.SH.AdvElc.WH.Elc.Solar</t>
  </si>
  <si>
    <t>NUM.number.DK.Res.HHnew.ThermalNew.SH.AdvElc.CO.LPG</t>
  </si>
  <si>
    <t>NUM.number.DK.Res.HHnew.ThermalNew.SH.AdvElc.CO.Elc</t>
  </si>
  <si>
    <t>NUM.number.DK.Res.HHnew.ThermalNew.SH.ConvElc</t>
  </si>
  <si>
    <t>NUM.number.DK.Res.HHnew.ThermalNew.SH.ConvElc.SH</t>
  </si>
  <si>
    <t>NUM.number.DK.Res.HHnew.ThermalNew.SH.ConvElc.SC.AC</t>
  </si>
  <si>
    <t>NUM.number.DK.Res.HHnew.ThermalNew.SH.ConvElc.WH.LPG.NoSolar</t>
  </si>
  <si>
    <t>NUM.number.DK.Res.HHnew.ThermalNew.SH.ConvElc.WH.LPG.Solar</t>
  </si>
  <si>
    <t>NUM.number.DK.Res.HHnew.ThermalNew.SH.ConvElc.WH.Elc.NoSolar</t>
  </si>
  <si>
    <t>NUM.number.DK.Res.HHnew.ThermalNew.SH.ConvElc.WH.Elc.Solar</t>
  </si>
  <si>
    <t>NUM.number.DK.Res.HHnew.ThermalNew.SH.ConvElc.CO.LPG</t>
  </si>
  <si>
    <t>NUM.number.DK.Res.HHnew.ThermalNew.SH.ConvElc.CO.Elc</t>
  </si>
  <si>
    <t>DK - New equipment installations via replacement (detailed structure)</t>
  </si>
  <si>
    <t>NUM.number.DK.Res.HH.ThermalRepl.SH.Solids</t>
  </si>
  <si>
    <t>NUM.number.DK.Res.HH.ThermalRepl.SH.Solids.SH</t>
  </si>
  <si>
    <t>NUM.number.DK.Res.HH.ThermalRepl.SH.Solids.SC.AC</t>
  </si>
  <si>
    <t>NUM.number.DK.Res.HH.ThermalRepl.SH.Solids.WH.Solids.NoSolar</t>
  </si>
  <si>
    <t>NUM.number.DK.Res.HH.ThermalRepl.SH.Solids.WH.LPG.NoSolar</t>
  </si>
  <si>
    <t>NUM.number.DK.Res.HH.ThermalRepl.SH.Solids.WH.LPG.Solar</t>
  </si>
  <si>
    <t>NUM.number.DK.Res.HH.ThermalRepl.SH.Solids.WH.Elc.NoSolar</t>
  </si>
  <si>
    <t>NUM.number.DK.Res.HH.ThermalRepl.SH.Solids.WH.Elc.Solar</t>
  </si>
  <si>
    <t>NUM.number.DK.Res.HH.ThermalRepl.SH.Solids.CO.Solids</t>
  </si>
  <si>
    <t>NUM.number.DK.Res.HH.ThermalRepl.SH.Solids.CO.LPG</t>
  </si>
  <si>
    <t>NUM.number.DK.Res.HH.ThermalRepl.SH.Solids.CO.Elc</t>
  </si>
  <si>
    <t>NUM.number.DK.Res.HH.ThermalRepl.SH.LPG</t>
  </si>
  <si>
    <t>NUM.number.DK.Res.HH.ThermalRepl.SH.LPG.SH</t>
  </si>
  <si>
    <t>NUM.number.DK.Res.HH.ThermalRepl.SH.LPG.SC.AC</t>
  </si>
  <si>
    <t>NUM.number.DK.Res.HH.ThermalRepl.SH.LPG.WH.LPG.NoSolar</t>
  </si>
  <si>
    <t>NUM.number.DK.Res.HH.ThermalRepl.SH.LPG.WH.LPG.Solar</t>
  </si>
  <si>
    <t>NUM.number.DK.Res.HH.ThermalRepl.SH.LPG.WH.Elc.NoSolar</t>
  </si>
  <si>
    <t>NUM.number.DK.Res.HH.ThermalRepl.SH.LPG.WH.Elc.Solar</t>
  </si>
  <si>
    <t>NUM.number.DK.Res.HH.ThermalRepl.SH.LPG.CO.LPG</t>
  </si>
  <si>
    <t>NUM.number.DK.Res.HH.ThermalRepl.SH.LPG.CO.Elc</t>
  </si>
  <si>
    <t>NUM.number.DK.Res.HH.ThermalRepl.SH.Oil</t>
  </si>
  <si>
    <t>NUM.number.DK.Res.HH.ThermalRepl.SH.Oil.SH</t>
  </si>
  <si>
    <t>NUM.number.DK.Res.HH.ThermalRepl.SH.Oil.SC.AC</t>
  </si>
  <si>
    <t>NUM.number.DK.Res.HH.ThermalRepl.SH.Oil.WH.Oil.NoSolar</t>
  </si>
  <si>
    <t>NUM.number.DK.Res.HH.ThermalRepl.SH.Oil.WH.Oil.Solar</t>
  </si>
  <si>
    <t>NUM.number.DK.Res.HH.ThermalRepl.SH.Oil.WH.Elc.NoSolar</t>
  </si>
  <si>
    <t>NUM.number.DK.Res.HH.ThermalRepl.SH.Oil.WH.Elc.Solar</t>
  </si>
  <si>
    <t>NUM.number.DK.Res.HH.ThermalRepl.SH.Oil.CO.LPG</t>
  </si>
  <si>
    <t>NUM.number.DK.Res.HH.ThermalRepl.SH.Oil.CO.Elc</t>
  </si>
  <si>
    <t>NUM.number.DK.Res.HH.ThermalRepl.SH.Gas</t>
  </si>
  <si>
    <t>NUM.number.DK.Res.HH.ThermalRepl.SH.Gas.SH</t>
  </si>
  <si>
    <t>NUM.number.DK.Res.HH.ThermalRepl.SH.Gas.SC.AC</t>
  </si>
  <si>
    <t>NUM.number.DK.Res.HH.ThermalRepl.SH.Gas.WH.Gas.NoSolar</t>
  </si>
  <si>
    <t>NUM.number.DK.Res.HH.ThermalRepl.SH.Gas.WH.Gas.Solar</t>
  </si>
  <si>
    <t>NUM.number.DK.Res.HH.ThermalRepl.SH.Gas.WH.Elc.NoSolar</t>
  </si>
  <si>
    <t>NUM.number.DK.Res.HH.ThermalRepl.SH.Gas.WH.Elc.Solar</t>
  </si>
  <si>
    <t>NUM.number.DK.Res.HH.ThermalRepl.SH.Gas.CO.Gas</t>
  </si>
  <si>
    <t>NUM.number.DK.Res.HH.ThermalRepl.SH.Gas.CO.Elc</t>
  </si>
  <si>
    <t>NUM.number.DK.Res.HH.ThermalRepl.SH.Biomass</t>
  </si>
  <si>
    <t>NUM.number.DK.Res.HH.ThermalRepl.SH.Biomass.SH</t>
  </si>
  <si>
    <t>NUM.number.DK.Res.HH.ThermalRepl.SH.Biomass.SC.AC</t>
  </si>
  <si>
    <t>NUM.number.DK.Res.HH.ThermalRepl.SH.Biomass.WH.Biomass.NoSolar</t>
  </si>
  <si>
    <t>NUM.number.DK.Res.HH.ThermalRepl.SH.Biomass.WH.Biomass.Solar</t>
  </si>
  <si>
    <t>NUM.number.DK.Res.HH.ThermalRepl.SH.Biomass.WH.LPG.NoSolar</t>
  </si>
  <si>
    <t>NUM.number.DK.Res.HH.ThermalRepl.SH.Biomass.WH.LPG.Solar</t>
  </si>
  <si>
    <t>NUM.number.DK.Res.HH.ThermalRepl.SH.Biomass.WH.Elc.NoSolar</t>
  </si>
  <si>
    <t>NUM.number.DK.Res.HH.ThermalRepl.SH.Biomass.WH.Elc.Solar</t>
  </si>
  <si>
    <t>NUM.number.DK.Res.HH.ThermalRepl.SH.Biomass.CO.Biomass</t>
  </si>
  <si>
    <t>NUM.number.DK.Res.HH.ThermalRepl.SH.Biomass.CO.LPG</t>
  </si>
  <si>
    <t>NUM.number.DK.Res.HH.ThermalRepl.SH.Biomass.CO.Elc</t>
  </si>
  <si>
    <t>NUM.number.DK.Res.HH.ThermalRepl.SH.Geo</t>
  </si>
  <si>
    <t>NUM.number.DK.Res.HH.ThermalRepl.SH.Geo.SH</t>
  </si>
  <si>
    <t>NUM.number.DK.Res.HH.ThermalRepl.SH.Geo.SC.AC</t>
  </si>
  <si>
    <t>NUM.number.DK.Res.HH.ThermalRepl.SH.Geo.WH.Geo.NoSolar</t>
  </si>
  <si>
    <t>NUM.number.DK.Res.HH.ThermalRepl.SH.Geo.WH.Geo.Solar</t>
  </si>
  <si>
    <t>NUM.number.DK.Res.HH.ThermalRepl.SH.Geo.WH.Elc.NoSolar</t>
  </si>
  <si>
    <t>NUM.number.DK.Res.HH.ThermalRepl.SH.Geo.WH.Elc.Solar</t>
  </si>
  <si>
    <t>NUM.number.DK.Res.HH.ThermalRepl.SH.Geo.CO.LPG</t>
  </si>
  <si>
    <t>NUM.number.DK.Res.HH.ThermalRepl.SH.Geo.CO.Elc</t>
  </si>
  <si>
    <t>NUM.number.DK.Res.HH.ThermalRepl.SH.DistrHeat</t>
  </si>
  <si>
    <t>NUM.number.DK.Res.HH.ThermalRepl.SH.DistrHeat.SH</t>
  </si>
  <si>
    <t>NUM.number.DK.Res.HH.ThermalRepl.SH.DistrHeat.SC.AC</t>
  </si>
  <si>
    <t>NUM.number.DK.Res.HH.ThermalRepl.SH.DistrHeat.WH.DistrHeat.NoSolar</t>
  </si>
  <si>
    <t>NUM.number.DK.Res.HH.ThermalRepl.SH.DistrHeat.WH.DistrHeat.Solar</t>
  </si>
  <si>
    <t>NUM.number.DK.Res.HH.ThermalRepl.SH.DistrHeat.WH.Elc.NoSolar</t>
  </si>
  <si>
    <t>NUM.number.DK.Res.HH.ThermalRepl.SH.DistrHeat.WH.Elc.Solar</t>
  </si>
  <si>
    <t>NUM.number.DK.Res.HH.ThermalRepl.SH.DistrHeat.CO.LPG</t>
  </si>
  <si>
    <t>NUM.number.DK.Res.HH.ThermalRepl.SH.DistrHeat.CO.Elc</t>
  </si>
  <si>
    <t>NUM.number.DK.Res.HH.ThermalRepl.SH.AdvElc</t>
  </si>
  <si>
    <t>NUM.number.DK.Res.HH.ThermalRepl.SH.AdvElc.SH</t>
  </si>
  <si>
    <t>NUM.number.DK.Res.HH.ThermalRepl.SH.AdvElc.SC.AC</t>
  </si>
  <si>
    <t>NUM.number.DK.Res.HH.ThermalRepl.SH.AdvElc.WH.LPG.NoSolar</t>
  </si>
  <si>
    <t>NUM.number.DK.Res.HH.ThermalRepl.SH.AdvElc.WH.LPG.Solar</t>
  </si>
  <si>
    <t>NUM.number.DK.Res.HH.ThermalRepl.SH.AdvElc.WH.Elc.NoSolar</t>
  </si>
  <si>
    <t>NUM.number.DK.Res.HH.ThermalRepl.SH.AdvElc.WH.Elc.Solar</t>
  </si>
  <si>
    <t>NUM.number.DK.Res.HH.ThermalRepl.SH.AdvElc.CO.LPG</t>
  </si>
  <si>
    <t>NUM.number.DK.Res.HH.ThermalRepl.SH.AdvElc.CO.Elc</t>
  </si>
  <si>
    <t>NUM.number.DK.Res.HH.ThermalRepl.SH.ConvElc</t>
  </si>
  <si>
    <t>NUM.number.DK.Res.HH.ThermalRepl.SH.ConvElc.SH</t>
  </si>
  <si>
    <t>NUM.number.DK.Res.HH.ThermalRepl.SH.ConvElc.SC.AC</t>
  </si>
  <si>
    <t>NUM.number.DK.Res.HH.ThermalRepl.SH.ConvElc.WH.LPG.NoSolar</t>
  </si>
  <si>
    <t>NUM.number.DK.Res.HH.ThermalRepl.SH.ConvElc.WH.LPG.Solar</t>
  </si>
  <si>
    <t>NUM.number.DK.Res.HH.ThermalRepl.SH.ConvElc.WH.Elc.NoSolar</t>
  </si>
  <si>
    <t>NUM.number.DK.Res.HH.ThermalRepl.SH.ConvElc.WH.Elc.Solar</t>
  </si>
  <si>
    <t>NUM.number.DK.Res.HH.ThermalRepl.SH.ConvElc.CO.LPG</t>
  </si>
  <si>
    <t>NUM.number.DK.Res.HH.ThermalRepl.SH.ConvElc.CO.Elc</t>
  </si>
  <si>
    <t>DK - Equipment installations in 2021 - vintage structure</t>
  </si>
  <si>
    <t>VIN.number.DK.Res.HH.Thermal.SH.Solids</t>
  </si>
  <si>
    <t>VIN.number.DK.Res.HH.Thermal.SH.Solids.SH</t>
  </si>
  <si>
    <t>VIN.number.DK.Res.HH.Thermal.SH.Solids.SC.AC</t>
  </si>
  <si>
    <t>VIN.number.DK.Res.HH.Thermal.SH.Solids.WH.Solids.NoSolar</t>
  </si>
  <si>
    <t>VIN.number.DK.Res.HH.Thermal.SH.Solids.WH.LPG.NoSolar</t>
  </si>
  <si>
    <t>VIN.number.DK.Res.HH.Thermal.SH.Solids.WH.LPG.Solar</t>
  </si>
  <si>
    <t>VIN.number.DK.Res.HH.Thermal.SH.Solids.WH.Elc.NoSolar</t>
  </si>
  <si>
    <t>VIN.number.DK.Res.HH.Thermal.SH.Solids.WH.Elc.Solar</t>
  </si>
  <si>
    <t>VIN.number.DK.Res.HH.Thermal.SH.Solids.CO.Solids</t>
  </si>
  <si>
    <t>VIN.number.DK.Res.HH.Thermal.SH.Solids.CO.LPG</t>
  </si>
  <si>
    <t>VIN.number.DK.Res.HH.Thermal.SH.Solids.CO.Elc</t>
  </si>
  <si>
    <t>VIN.number.DK.Res.HH.Thermal.SH.LPG</t>
  </si>
  <si>
    <t>VIN.number.DK.Res.HH.Thermal.SH.LPG.SH</t>
  </si>
  <si>
    <t>VIN.number.DK.Res.HH.Thermal.SH.LPG.SC.AC</t>
  </si>
  <si>
    <t>VIN.number.DK.Res.HH.Thermal.SH.LPG.WH.LPG.NoSolar</t>
  </si>
  <si>
    <t>VIN.number.DK.Res.HH.Thermal.SH.LPG.WH.LPG.Solar</t>
  </si>
  <si>
    <t>VIN.number.DK.Res.HH.Thermal.SH.LPG.WH.Elc.NoSolar</t>
  </si>
  <si>
    <t>VIN.number.DK.Res.HH.Thermal.SH.LPG.WH.Elc.Solar</t>
  </si>
  <si>
    <t>VIN.number.DK.Res.HH.Thermal.SH.LPG.CO.LPG</t>
  </si>
  <si>
    <t>VIN.number.DK.Res.HH.Thermal.SH.LPG.CO.Elc</t>
  </si>
  <si>
    <t>VIN.number.DK.Res.HH.Thermal.SH.Oil</t>
  </si>
  <si>
    <t>VIN.number.DK.Res.HH.Thermal.SH.Oil.SH</t>
  </si>
  <si>
    <t>VIN.number.DK.Res.HH.Thermal.SH.Oil.SC.AC</t>
  </si>
  <si>
    <t>VIN.number.DK.Res.HH.Thermal.SH.Oil.WH.Oil.NoSolar</t>
  </si>
  <si>
    <t>VIN.number.DK.Res.HH.Thermal.SH.Oil.WH.Oil.Solar</t>
  </si>
  <si>
    <t>VIN.number.DK.Res.HH.Thermal.SH.Oil.WH.Elc.NoSolar</t>
  </si>
  <si>
    <t>VIN.number.DK.Res.HH.Thermal.SH.Oil.WH.Elc.Solar</t>
  </si>
  <si>
    <t>VIN.number.DK.Res.HH.Thermal.SH.Oil.CO.LPG</t>
  </si>
  <si>
    <t>VIN.number.DK.Res.HH.Thermal.SH.Oil.CO.Elc</t>
  </si>
  <si>
    <t>VIN.number.DK.Res.HH.Thermal.SH.Gas</t>
  </si>
  <si>
    <t>VIN.number.DK.Res.HH.Thermal.SH.Gas.SH</t>
  </si>
  <si>
    <t>VIN.number.DK.Res.HH.Thermal.SH.Gas.SC.AC</t>
  </si>
  <si>
    <t>VIN.number.DK.Res.HH.Thermal.SH.Gas.WH.Gas.NoSolar</t>
  </si>
  <si>
    <t>VIN.number.DK.Res.HH.Thermal.SH.Gas.WH.Gas.Solar</t>
  </si>
  <si>
    <t>VIN.number.DK.Res.HH.Thermal.SH.Gas.WH.Elc.NoSolar</t>
  </si>
  <si>
    <t>VIN.number.DK.Res.HH.Thermal.SH.Gas.WH.Elc.Solar</t>
  </si>
  <si>
    <t>VIN.number.DK.Res.HH.Thermal.SH.Gas.CO.Gas</t>
  </si>
  <si>
    <t>VIN.number.DK.Res.HH.Thermal.SH.Gas.CO.Elc</t>
  </si>
  <si>
    <t>VIN.number.DK.Res.HH.Thermal.SH.Biomass</t>
  </si>
  <si>
    <t>VIN.number.DK.Res.HH.Thermal.SH.Biomass.SH</t>
  </si>
  <si>
    <t>VIN.number.DK.Res.HH.Thermal.SH.Biomass.SC.AC</t>
  </si>
  <si>
    <t>VIN.number.DK.Res.HH.Thermal.SH.Biomass.WH.Biomass.NoSolar</t>
  </si>
  <si>
    <t>VIN.number.DK.Res.HH.Thermal.SH.Biomass.WH.Biomass.Solar</t>
  </si>
  <si>
    <t>VIN.number.DK.Res.HH.Thermal.SH.Biomass.WH.LPG.NoSolar</t>
  </si>
  <si>
    <t>VIN.number.DK.Res.HH.Thermal.SH.Biomass.WH.LPG.Solar</t>
  </si>
  <si>
    <t>VIN.number.DK.Res.HH.Thermal.SH.Biomass.WH.Elc.NoSolar</t>
  </si>
  <si>
    <t>VIN.number.DK.Res.HH.Thermal.SH.Biomass.WH.Elc.Solar</t>
  </si>
  <si>
    <t>VIN.number.DK.Res.HH.Thermal.SH.Biomass.CO.Biomass</t>
  </si>
  <si>
    <t>VIN.number.DK.Res.HH.Thermal.SH.Biomass.CO.LPG</t>
  </si>
  <si>
    <t>VIN.number.DK.Res.HH.Thermal.SH.Biomass.CO.Elc</t>
  </si>
  <si>
    <t>VIN.number.DK.Res.HH.Thermal.SH.Geo</t>
  </si>
  <si>
    <t>VIN.number.DK.Res.HH.Thermal.SH.Geo.SH</t>
  </si>
  <si>
    <t>VIN.number.DK.Res.HH.Thermal.SH.Geo.SC.AC</t>
  </si>
  <si>
    <t>VIN.number.DK.Res.HH.Thermal.SH.Geo.WH.Geo.NoSolar</t>
  </si>
  <si>
    <t>VIN.number.DK.Res.HH.Thermal.SH.Geo.WH.Geo.Solar</t>
  </si>
  <si>
    <t>VIN.number.DK.Res.HH.Thermal.SH.Geo.WH.Elc.NoSolar</t>
  </si>
  <si>
    <t>VIN.number.DK.Res.HH.Thermal.SH.Geo.WH.Elc.Solar</t>
  </si>
  <si>
    <t>VIN.number.DK.Res.HH.Thermal.SH.Geo.CO.LPG</t>
  </si>
  <si>
    <t>VIN.number.DK.Res.HH.Thermal.SH.Geo.CO.Elc</t>
  </si>
  <si>
    <t>VIN.number.DK.Res.HH.Thermal.SH.DistrHeat</t>
  </si>
  <si>
    <t>VIN.number.DK.Res.HH.Thermal.SH.DistrHeat.SH</t>
  </si>
  <si>
    <t>VIN.number.DK.Res.HH.Thermal.SH.DistrHeat.SC.AC</t>
  </si>
  <si>
    <t>VIN.number.DK.Res.HH.Thermal.SH.DistrHeat.WH.DistrHeat.NoSolar</t>
  </si>
  <si>
    <t>VIN.number.DK.Res.HH.Thermal.SH.DistrHeat.WH.DistrHeat.Solar</t>
  </si>
  <si>
    <t>VIN.number.DK.Res.HH.Thermal.SH.DistrHeat.WH.Elc.NoSolar</t>
  </si>
  <si>
    <t>VIN.number.DK.Res.HH.Thermal.SH.DistrHeat.WH.Elc.Solar</t>
  </si>
  <si>
    <t>VIN.number.DK.Res.HH.Thermal.SH.DistrHeat.CO.LPG</t>
  </si>
  <si>
    <t>VIN.number.DK.Res.HH.Thermal.SH.DistrHeat.CO.Elc</t>
  </si>
  <si>
    <t>VIN.number.DK.Res.HH.Thermal.SH.AdvElc</t>
  </si>
  <si>
    <t>VIN.number.DK.Res.HH.Thermal.SH.AdvElc.SH</t>
  </si>
  <si>
    <t>VIN.number.DK.Res.HH.Thermal.SH.AdvElc.SC.AC</t>
  </si>
  <si>
    <t>VIN.number.DK.Res.HH.Thermal.SH.AdvElc.WH.LPG.NoSolar</t>
  </si>
  <si>
    <t>VIN.number.DK.Res.HH.Thermal.SH.AdvElc.WH.LPG.Solar</t>
  </si>
  <si>
    <t>VIN.number.DK.Res.HH.Thermal.SH.AdvElc.WH.Elc.NoSolar</t>
  </si>
  <si>
    <t>VIN.number.DK.Res.HH.Thermal.SH.AdvElc.WH.Elc.Solar</t>
  </si>
  <si>
    <t>VIN.number.DK.Res.HH.Thermal.SH.AdvElc.CO.LPG</t>
  </si>
  <si>
    <t>VIN.number.DK.Res.HH.Thermal.SH.AdvElc.CO.Elc</t>
  </si>
  <si>
    <t>VIN.number.DK.Res.HH.Thermal.SH.ConvElc</t>
  </si>
  <si>
    <t>VIN.number.DK.Res.HH.Thermal.SH.ConvElc.SH</t>
  </si>
  <si>
    <t>VIN.number.DK.Res.HH.Thermal.SH.ConvElc.SC.AC</t>
  </si>
  <si>
    <t>VIN.number.DK.Res.HH.Thermal.SH.ConvElc.WH.LPG.NoSolar</t>
  </si>
  <si>
    <t>VIN.number.DK.Res.HH.Thermal.SH.ConvElc.WH.LPG.Solar</t>
  </si>
  <si>
    <t>VIN.number.DK.Res.HH.Thermal.SH.ConvElc.WH.Elc.NoSolar</t>
  </si>
  <si>
    <t>VIN.number.DK.Res.HH.Thermal.SH.ConvElc.WH.Elc.Solar</t>
  </si>
  <si>
    <t>VIN.number.DK.Res.HH.Thermal.SH.ConvElc.CO.LPG</t>
  </si>
  <si>
    <t>VIN.number.DK.Res.HH.Thermal.SH.ConvElc.CO.Elc</t>
  </si>
  <si>
    <t>DK - Final energy consumption (detailed structure)</t>
  </si>
  <si>
    <t>FEC.ktoe.DK.Res.HH.Thermal.SH.Solids</t>
  </si>
  <si>
    <t>FEC.ktoe.DK.Res.HH.Thermal.SH.Solids.SH</t>
  </si>
  <si>
    <t>FEC.ktoe.DK.Res.HH.Thermal.SH.Solids.SH.Solids</t>
  </si>
  <si>
    <t>FEC.ktoe.DK.Res.HH.Thermal.SH.Solids.SH.Elec</t>
  </si>
  <si>
    <t>FEC.ktoe.DK.Res.HH.Thermal.SH.Solids.SC</t>
  </si>
  <si>
    <t>FEC.ktoe.DK.Res.HH.Thermal.SH.Solids.SC.AC.Elec</t>
  </si>
  <si>
    <t>FEC.ktoe.DK.Res.HH.Thermal.SH.Solids.WH</t>
  </si>
  <si>
    <t>FEC.ktoe.DK.Res.HH.Thermal.SH.Solids.WH.Solids.NoSolar.Solids</t>
  </si>
  <si>
    <t>FEC.ktoe.DK.Res.HH.Thermal.SH.Solids.WH.LPG.NoSolar.LPG</t>
  </si>
  <si>
    <t>FEC.ktoe.DK.Res.HH.Thermal.SH.Solids.WH.LPG.Solar</t>
  </si>
  <si>
    <t>FEC.ktoe.DK.Res.HH.Thermal.SH.Solids.WH.LPG.Solar.LPG</t>
  </si>
  <si>
    <t>FEC.ktoe.DK.Res.HH.Thermal.SH.Solids.WH.LPG.Solar.Solar</t>
  </si>
  <si>
    <t>FEC.ktoe.DK.Res.HH.Thermal.SH.Solids.WH.Elc.NoSolar.Elec</t>
  </si>
  <si>
    <t>FEC.ktoe.DK.Res.HH.Thermal.SH.Solids.WH.Elc.Solar</t>
  </si>
  <si>
    <t>FEC.ktoe.DK.Res.HH.Thermal.SH.Solids.WH.Elc.Solar.Elec</t>
  </si>
  <si>
    <t>FEC.ktoe.DK.Res.HH.Thermal.SH.Solids.WH.Elc.Solar.Solar</t>
  </si>
  <si>
    <t>FEC.ktoe.DK.Res.HH.Thermal.SH.Solids.CO</t>
  </si>
  <si>
    <t>FEC.ktoe.DK.Res.HH.Thermal.SH.Solids.CO.Solids.Solids</t>
  </si>
  <si>
    <t>FEC.ktoe.DK.Res.HH.Thermal.SH.Solids.CO.LPG.LPG</t>
  </si>
  <si>
    <t>FEC.ktoe.DK.Res.HH.Thermal.SH.Solids.CO.Elc.Elec</t>
  </si>
  <si>
    <t>FEC.ktoe.DK.Res.HH.Thermal.SH.LPG</t>
  </si>
  <si>
    <t>FEC.ktoe.DK.Res.HH.Thermal.SH.LPG.SH</t>
  </si>
  <si>
    <t>FEC.ktoe.DK.Res.HH.Thermal.SH.LPG.SH.LPG</t>
  </si>
  <si>
    <t>FEC.ktoe.DK.Res.HH.Thermal.SH.LPG.SH.Elec</t>
  </si>
  <si>
    <t>FEC.ktoe.DK.Res.HH.Thermal.SH.LPG.SC</t>
  </si>
  <si>
    <t>FEC.ktoe.DK.Res.HH.Thermal.SH.LPG.SC.AC.Elec</t>
  </si>
  <si>
    <t>FEC.ktoe.DK.Res.HH.Thermal.SH.LPG.WH</t>
  </si>
  <si>
    <t>FEC.ktoe.DK.Res.HH.Thermal.SH.LPG.WH.LPG.NoSolar.LPG</t>
  </si>
  <si>
    <t>FEC.ktoe.DK.Res.HH.Thermal.SH.LPG.WH.LPG.Solar</t>
  </si>
  <si>
    <t>FEC.ktoe.DK.Res.HH.Thermal.SH.LPG.WH.LPG.Solar.LPG</t>
  </si>
  <si>
    <t>FEC.ktoe.DK.Res.HH.Thermal.SH.LPG.WH.LPG.Solar.Solar</t>
  </si>
  <si>
    <t>FEC.ktoe.DK.Res.HH.Thermal.SH.LPG.WH.Elc.NoSolar.Elec</t>
  </si>
  <si>
    <t>FEC.ktoe.DK.Res.HH.Thermal.SH.LPG.WH.Elc.Solar</t>
  </si>
  <si>
    <t>FEC.ktoe.DK.Res.HH.Thermal.SH.LPG.WH.Elc.Solar.Elec</t>
  </si>
  <si>
    <t>FEC.ktoe.DK.Res.HH.Thermal.SH.LPG.WH.Elc.Solar.Solar</t>
  </si>
  <si>
    <t>FEC.ktoe.DK.Res.HH.Thermal.SH.LPG.CO</t>
  </si>
  <si>
    <t>FEC.ktoe.DK.Res.HH.Thermal.SH.LPG.CO.LPG.LPG</t>
  </si>
  <si>
    <t>FEC.ktoe.DK.Res.HH.Thermal.SH.LPG.CO.Elc.Elec</t>
  </si>
  <si>
    <t>FEC.ktoe.DK.Res.HH.Thermal.SH.Oil</t>
  </si>
  <si>
    <t>FEC.ktoe.DK.Res.HH.Thermal.SH.Oil.SH</t>
  </si>
  <si>
    <t>FEC.ktoe.DK.Res.HH.Thermal.SH.Oil.SH.Oil</t>
  </si>
  <si>
    <t>FEC.ktoe.DK.Res.HH.Thermal.SH.Oil.SH.Elec</t>
  </si>
  <si>
    <t>FEC.ktoe.DK.Res.HH.Thermal.SH.Oil.SC</t>
  </si>
  <si>
    <t>FEC.ktoe.DK.Res.HH.Thermal.SH.Oil.SC.AC.Elec</t>
  </si>
  <si>
    <t>FEC.ktoe.DK.Res.HH.Thermal.SH.Oil.WH</t>
  </si>
  <si>
    <t>FEC.ktoe.DK.Res.HH.Thermal.SH.Oil.WH.Oil.NoSolar.Oil</t>
  </si>
  <si>
    <t>FEC.ktoe.DK.Res.HH.Thermal.SH.Oil.WH.Oil.Solar</t>
  </si>
  <si>
    <t>FEC.ktoe.DK.Res.HH.Thermal.SH.Oil.WH.Oil.Solar.Oil</t>
  </si>
  <si>
    <t>FEC.ktoe.DK.Res.HH.Thermal.SH.Oil.WH.Oil.Solar.Solar</t>
  </si>
  <si>
    <t>FEC.ktoe.DK.Res.HH.Thermal.SH.Oil.WH.Elc.NoSolar.Elec</t>
  </si>
  <si>
    <t>FEC.ktoe.DK.Res.HH.Thermal.SH.Oil.WH.Elc.Solar</t>
  </si>
  <si>
    <t>FEC.ktoe.DK.Res.HH.Thermal.SH.Oil.WH.Elc.Solar.Elec</t>
  </si>
  <si>
    <t>FEC.ktoe.DK.Res.HH.Thermal.SH.Oil.WH.Elc.Solar.Solar</t>
  </si>
  <si>
    <t>FEC.ktoe.DK.Res.HH.Thermal.SH.Oil.CO</t>
  </si>
  <si>
    <t>FEC.ktoe.DK.Res.HH.Thermal.SH.Oil.CO.LPG.LPG</t>
  </si>
  <si>
    <t>FEC.ktoe.DK.Res.HH.Thermal.SH.Oil.CO.Elc.Elec</t>
  </si>
  <si>
    <t>FEC.ktoe.DK.Res.HH.Thermal.SH.Gas</t>
  </si>
  <si>
    <t>FEC.ktoe.DK.Res.HH.Thermal.SH.Gas.SH</t>
  </si>
  <si>
    <t>FEC.ktoe.DK.Res.HH.Thermal.SH.Gas.SH.Gas</t>
  </si>
  <si>
    <t>FEC.ktoe.DK.Res.HH.Thermal.SH.Gas.SH.Elec</t>
  </si>
  <si>
    <t>FEC.ktoe.DK.Res.HH.Thermal.SH.Gas.SC</t>
  </si>
  <si>
    <t>FEC.ktoe.DK.Res.HH.Thermal.SH.Gas.SC.AC.Elec</t>
  </si>
  <si>
    <t>FEC.ktoe.DK.Res.HH.Thermal.SH.Gas.WH</t>
  </si>
  <si>
    <t>FEC.ktoe.DK.Res.HH.Thermal.SH.Gas.WH.Gas.NoSolar.Gas</t>
  </si>
  <si>
    <t>FEC.ktoe.DK.Res.HH.Thermal.SH.Gas.WH.Gas.Solar</t>
  </si>
  <si>
    <t>FEC.ktoe.DK.Res.HH.Thermal.SH.Gas.WH.Gas.Solar.Gas</t>
  </si>
  <si>
    <t>FEC.ktoe.DK.Res.HH.Thermal.SH.Gas.WH.Gas.Solar.Solar</t>
  </si>
  <si>
    <t>FEC.ktoe.DK.Res.HH.Thermal.SH.Gas.WH.Elc.NoSolar.Elec</t>
  </si>
  <si>
    <t>FEC.ktoe.DK.Res.HH.Thermal.SH.Gas.WH.Elc.Solar</t>
  </si>
  <si>
    <t>FEC.ktoe.DK.Res.HH.Thermal.SH.Gas.WH.Elc.Solar.Elec</t>
  </si>
  <si>
    <t>FEC.ktoe.DK.Res.HH.Thermal.SH.Gas.WH.Elc.Solar.Solar</t>
  </si>
  <si>
    <t>FEC.ktoe.DK.Res.HH.Thermal.SH.Gas.CO</t>
  </si>
  <si>
    <t>FEC.ktoe.DK.Res.HH.Thermal.SH.Gas.CO.Gas.Gas</t>
  </si>
  <si>
    <t>FEC.ktoe.DK.Res.HH.Thermal.SH.Gas.CO.Elc.Elec</t>
  </si>
  <si>
    <t>FEC.ktoe.DK.Res.HH.Thermal.SH.Biomass</t>
  </si>
  <si>
    <t>FEC.ktoe.DK.Res.HH.Thermal.SH.Biomass.SH</t>
  </si>
  <si>
    <t>FEC.ktoe.DK.Res.HH.Thermal.SH.Biomass.SH.Biomass</t>
  </si>
  <si>
    <t>FEC.ktoe.DK.Res.HH.Thermal.SH.Biomass.SH.Elec</t>
  </si>
  <si>
    <t>FEC.ktoe.DK.Res.HH.Thermal.SH.Biomass.SC</t>
  </si>
  <si>
    <t>FEC.ktoe.DK.Res.HH.Thermal.SH.Biomass.SC.AC.Elec</t>
  </si>
  <si>
    <t>FEC.ktoe.DK.Res.HH.Thermal.SH.Biomass.WH</t>
  </si>
  <si>
    <t>FEC.ktoe.DK.Res.HH.Thermal.SH.Biomass.WH.Biomass.NoSolar.Biomass</t>
  </si>
  <si>
    <t>FEC.ktoe.DK.Res.HH.Thermal.SH.Biomass.WH.Biomass.Solar</t>
  </si>
  <si>
    <t>FEC.ktoe.DK.Res.HH.Thermal.SH.Biomass.WH.Biomass.Solar.Biomass</t>
  </si>
  <si>
    <t>FEC.ktoe.DK.Res.HH.Thermal.SH.Biomass.WH.Biomass.Solar.Solar</t>
  </si>
  <si>
    <t>FEC.ktoe.DK.Res.HH.Thermal.SH.Biomass.WH.LPG.NoSolar.LPG</t>
  </si>
  <si>
    <t>FEC.ktoe.DK.Res.HH.Thermal.SH.Biomass.WH.LPG.Solar</t>
  </si>
  <si>
    <t>FEC.ktoe.DK.Res.HH.Thermal.SH.Biomass.WH.LPG.Solar.LPG</t>
  </si>
  <si>
    <t>FEC.ktoe.DK.Res.HH.Thermal.SH.Biomass.WH.LPG.Solar.Solar</t>
  </si>
  <si>
    <t>FEC.ktoe.DK.Res.HH.Thermal.SH.Biomass.WH.Elc.NoSolar.Elec</t>
  </si>
  <si>
    <t>FEC.ktoe.DK.Res.HH.Thermal.SH.Biomass.WH.Elc.Solar</t>
  </si>
  <si>
    <t>FEC.ktoe.DK.Res.HH.Thermal.SH.Biomass.WH.Elc.Solar.Elec</t>
  </si>
  <si>
    <t>FEC.ktoe.DK.Res.HH.Thermal.SH.Biomass.WH.Elc.Solar.Solar</t>
  </si>
  <si>
    <t>FEC.ktoe.DK.Res.HH.Thermal.SH.Biomass.CO</t>
  </si>
  <si>
    <t>FEC.ktoe.DK.Res.HH.Thermal.SH.Biomass.CO.Biomass.Biomass</t>
  </si>
  <si>
    <t>FEC.ktoe.DK.Res.HH.Thermal.SH.Biomass.CO.LPG.LPG</t>
  </si>
  <si>
    <t>FEC.ktoe.DK.Res.HH.Thermal.SH.Biomass.CO.Elc.Elec</t>
  </si>
  <si>
    <t>FEC.ktoe.DK.Res.HH.Thermal.SH.Geo</t>
  </si>
  <si>
    <t>FEC.ktoe.DK.Res.HH.Thermal.SH.Geo.SH</t>
  </si>
  <si>
    <t>FEC.ktoe.DK.Res.HH.Thermal.SH.Geo.SH.Geo</t>
  </si>
  <si>
    <t>FEC.ktoe.DK.Res.HH.Thermal.SH.Geo.SH.Elec</t>
  </si>
  <si>
    <t>FEC.ktoe.DK.Res.HH.Thermal.SH.Geo.SC</t>
  </si>
  <si>
    <t>FEC.ktoe.DK.Res.HH.Thermal.SH.Geo.SC.AC.Elec</t>
  </si>
  <si>
    <t>FEC.ktoe.DK.Res.HH.Thermal.SH.Geo.WH</t>
  </si>
  <si>
    <t>FEC.ktoe.DK.Res.HH.Thermal.SH.Geo.WH.Geo.NoSolar.Geo</t>
  </si>
  <si>
    <t>FEC.ktoe.DK.Res.HH.Thermal.SH.Geo.WH.Geo.Solar</t>
  </si>
  <si>
    <t>FEC.ktoe.DK.Res.HH.Thermal.SH.Geo.WH.Geo.Solar.Geo</t>
  </si>
  <si>
    <t>FEC.ktoe.DK.Res.HH.Thermal.SH.Geo.WH.Geo.Solar.Solar</t>
  </si>
  <si>
    <t>FEC.ktoe.DK.Res.HH.Thermal.SH.Geo.WH.Elc.NoSolar.Elec</t>
  </si>
  <si>
    <t>FEC.ktoe.DK.Res.HH.Thermal.SH.Geo.WH.Elc.Solar</t>
  </si>
  <si>
    <t>FEC.ktoe.DK.Res.HH.Thermal.SH.Geo.WH.Elc.Solar.Elec</t>
  </si>
  <si>
    <t>FEC.ktoe.DK.Res.HH.Thermal.SH.Geo.WH.Elc.Solar.Solar</t>
  </si>
  <si>
    <t>FEC.ktoe.DK.Res.HH.Thermal.SH.Geo.CO</t>
  </si>
  <si>
    <t>FEC.ktoe.DK.Res.HH.Thermal.SH.Geo.CO.LPG.LPG</t>
  </si>
  <si>
    <t>FEC.ktoe.DK.Res.HH.Thermal.SH.Geo.CO.Elc.Elec</t>
  </si>
  <si>
    <t>FEC.ktoe.DK.Res.HH.Thermal.SH.DistrHeat</t>
  </si>
  <si>
    <t>FEC.ktoe.DK.Res.HH.Thermal.SH.DistrHeat.SH</t>
  </si>
  <si>
    <t>FEC.ktoe.DK.Res.HH.Thermal.SH.DistrHeat.SH.Steam_Distr</t>
  </si>
  <si>
    <t>FEC.ktoe.DK.Res.HH.Thermal.SH.DistrHeat.SH.Elec</t>
  </si>
  <si>
    <t>FEC.ktoe.DK.Res.HH.Thermal.SH.DistrHeat.SC</t>
  </si>
  <si>
    <t>FEC.ktoe.DK.Res.HH.Thermal.SH.DistrHeat.SC.AC.Elec</t>
  </si>
  <si>
    <t>FEC.ktoe.DK.Res.HH.Thermal.SH.DistrHeat.WH</t>
  </si>
  <si>
    <t>FEC.ktoe.DK.Res.HH.Thermal.SH.DistrHeat.WH.DistrHeat.NoSolar.Steam_Distr</t>
  </si>
  <si>
    <t>FEC.ktoe.DK.Res.HH.Thermal.SH.DistrHeat.WH.DistrHeat.Solar</t>
  </si>
  <si>
    <t>FEC.ktoe.DK.Res.HH.Thermal.SH.DistrHeat.WH.DistrHeat.Solar.Steam_Distr</t>
  </si>
  <si>
    <t>FEC.ktoe.DK.Res.HH.Thermal.SH.DistrHeat.WH.DistrHeat.Solar.Solar</t>
  </si>
  <si>
    <t>FEC.ktoe.DK.Res.HH.Thermal.SH.DistrHeat.WH.Elc.NoSolar.Elec</t>
  </si>
  <si>
    <t>FEC.ktoe.DK.Res.HH.Thermal.SH.DistrHeat.WH.Elc.Solar</t>
  </si>
  <si>
    <t>FEC.ktoe.DK.Res.HH.Thermal.SH.DistrHeat.WH.Elc.Solar.Elec</t>
  </si>
  <si>
    <t>FEC.ktoe.DK.Res.HH.Thermal.SH.DistrHeat.WH.Elc.Solar.Solar</t>
  </si>
  <si>
    <t>FEC.ktoe.DK.Res.HH.Thermal.SH.DistrHeat.CO</t>
  </si>
  <si>
    <t>FEC.ktoe.DK.Res.HH.Thermal.SH.DistrHeat.CO.LPG.LPG</t>
  </si>
  <si>
    <t>FEC.ktoe.DK.Res.HH.Thermal.SH.DistrHeat.CO.Elc.Elec</t>
  </si>
  <si>
    <t>FEC.ktoe.DK.Res.HH.Thermal.SH.AdvElc</t>
  </si>
  <si>
    <t>FEC.ktoe.DK.Res.HH.Thermal.SH.AdvElc.SH</t>
  </si>
  <si>
    <t>FEC.ktoe.DK.Res.HH.Thermal.SH.AdvElc.SH.Elec</t>
  </si>
  <si>
    <t>FEC.ktoe.DK.Res.HH.Thermal.SH.AdvElc.SC</t>
  </si>
  <si>
    <t>FEC.ktoe.DK.Res.HH.Thermal.SH.AdvElc.SC.AC.Elec</t>
  </si>
  <si>
    <t>FEC.ktoe.DK.Res.HH.Thermal.SH.AdvElc.WH</t>
  </si>
  <si>
    <t>FEC.ktoe.DK.Res.HH.Thermal.SH.AdvElc.WH.LPG.NoSolar.LPG</t>
  </si>
  <si>
    <t>FEC.ktoe.DK.Res.HH.Thermal.SH.AdvElc.WH.LPG.Solar</t>
  </si>
  <si>
    <t>FEC.ktoe.DK.Res.HH.Thermal.SH.AdvElc.WH.LPG.Solar.LPG</t>
  </si>
  <si>
    <t>FEC.ktoe.DK.Res.HH.Thermal.SH.AdvElc.WH.LPG.Solar.Solar</t>
  </si>
  <si>
    <t>FEC.ktoe.DK.Res.HH.Thermal.SH.AdvElc.WH.Elc.NoSolar.Elec</t>
  </si>
  <si>
    <t>FEC.ktoe.DK.Res.HH.Thermal.SH.AdvElc.WH.Elc.Solar</t>
  </si>
  <si>
    <t>FEC.ktoe.DK.Res.HH.Thermal.SH.AdvElc.WH.Elc.Solar.Elec</t>
  </si>
  <si>
    <t>FEC.ktoe.DK.Res.HH.Thermal.SH.AdvElc.WH.Elc.Solar.Solar</t>
  </si>
  <si>
    <t>FEC.ktoe.DK.Res.HH.Thermal.SH.AdvElc.CO</t>
  </si>
  <si>
    <t>FEC.ktoe.DK.Res.HH.Thermal.SH.AdvElc.CO.LPG.LPG</t>
  </si>
  <si>
    <t>FEC.ktoe.DK.Res.HH.Thermal.SH.AdvElc.CO.Elc.Elec</t>
  </si>
  <si>
    <t>FEC.ktoe.DK.Res.HH.Thermal.SH.ConvElc</t>
  </si>
  <si>
    <t>FEC.ktoe.DK.Res.HH.Thermal.SH.ConvElc.SH</t>
  </si>
  <si>
    <t>FEC.ktoe.DK.Res.HH.Thermal.SH.ConvElc.SH.Elec</t>
  </si>
  <si>
    <t>FEC.ktoe.DK.Res.HH.Thermal.SH.ConvElc.SC</t>
  </si>
  <si>
    <t>FEC.ktoe.DK.Res.HH.Thermal.SH.ConvElc.SC.AC.Elec</t>
  </si>
  <si>
    <t>FEC.ktoe.DK.Res.HH.Thermal.SH.ConvElc.WH</t>
  </si>
  <si>
    <t>FEC.ktoe.DK.Res.HH.Thermal.SH.ConvElc.WH.LPG.NoSolar.LPG</t>
  </si>
  <si>
    <t>FEC.ktoe.DK.Res.HH.Thermal.SH.ConvElc.WH.LPG.Solar</t>
  </si>
  <si>
    <t>FEC.ktoe.DK.Res.HH.Thermal.SH.ConvElc.WH.LPG.Solar.LPG</t>
  </si>
  <si>
    <t>FEC.ktoe.DK.Res.HH.Thermal.SH.ConvElc.WH.LPG.Solar.Solar</t>
  </si>
  <si>
    <t>FEC.ktoe.DK.Res.HH.Thermal.SH.ConvElc.WH.Elc.NoSolar.Elec</t>
  </si>
  <si>
    <t>FEC.ktoe.DK.Res.HH.Thermal.SH.ConvElc.WH.Elc.Solar</t>
  </si>
  <si>
    <t>FEC.ktoe.DK.Res.HH.Thermal.SH.ConvElc.WH.Elc.Solar.Elec</t>
  </si>
  <si>
    <t>FEC.ktoe.DK.Res.HH.Thermal.SH.ConvElc.WH.Elc.Solar.Solar</t>
  </si>
  <si>
    <t>FEC.ktoe.DK.Res.HH.Thermal.SH.ConvElc.CO</t>
  </si>
  <si>
    <t>FEC.ktoe.DK.Res.HH.Thermal.SH.ConvElc.CO.LPG.LPG</t>
  </si>
  <si>
    <t>FEC.ktoe.DK.Res.HH.Thermal.SH.ConvElc.CO.Elc.Elec</t>
  </si>
  <si>
    <t>DK - Thermal energy service (detailed structure)</t>
  </si>
  <si>
    <t>TES.ktoe.DK.Res.HH.Thermal.SH.Solids</t>
  </si>
  <si>
    <t>TES.ktoe.DK.Res.HH.Thermal.SH.Solids.SH</t>
  </si>
  <si>
    <t>TES.ktoe.DK.Res.HH.Thermal.SH.Solids.SH.Solids</t>
  </si>
  <si>
    <t>TES.ktoe.DK.Res.HH.Thermal.SH.Solids.SH.Elec</t>
  </si>
  <si>
    <t>TES.ktoe.DK.Res.HH.Thermal.SH.Solids.SC</t>
  </si>
  <si>
    <t>TES.ktoe.DK.Res.HH.Thermal.SH.Solids.SC.AC.Elec</t>
  </si>
  <si>
    <t>TES.ktoe.DK.Res.HH.Thermal.SH.Solids.WH</t>
  </si>
  <si>
    <t>TES.ktoe.DK.Res.HH.Thermal.SH.Solids.WH.Solids.NoSolar.Solids</t>
  </si>
  <si>
    <t>TES.ktoe.DK.Res.HH.Thermal.SH.Solids.WH.LPG.NoSolar.LPG</t>
  </si>
  <si>
    <t>TES.ktoe.DK.Res.HH.Thermal.SH.Solids.WH.LPG.Solar</t>
  </si>
  <si>
    <t>TES.ktoe.DK.Res.HH.Thermal.SH.Solids.WH.LPG.Solar.LPG</t>
  </si>
  <si>
    <t>TES.ktoe.DK.Res.HH.Thermal.SH.Solids.WH.LPG.Solar.Solar</t>
  </si>
  <si>
    <t>TES.ktoe.DK.Res.HH.Thermal.SH.Solids.WH.Elc.NoSolar.Elec</t>
  </si>
  <si>
    <t>TES.ktoe.DK.Res.HH.Thermal.SH.Solids.WH.Elc.Solar</t>
  </si>
  <si>
    <t>TES.ktoe.DK.Res.HH.Thermal.SH.Solids.WH.Elc.Solar.Elec</t>
  </si>
  <si>
    <t>TES.ktoe.DK.Res.HH.Thermal.SH.Solids.WH.Elc.Solar.Solar</t>
  </si>
  <si>
    <t>TES.ktoe.DK.Res.HH.Thermal.SH.Solids.CO</t>
  </si>
  <si>
    <t>TES.ktoe.DK.Res.HH.Thermal.SH.Solids.CO.Solids.Solids</t>
  </si>
  <si>
    <t>TES.ktoe.DK.Res.HH.Thermal.SH.Solids.CO.LPG.LPG</t>
  </si>
  <si>
    <t>TES.ktoe.DK.Res.HH.Thermal.SH.Solids.CO.Elc.Elec</t>
  </si>
  <si>
    <t>TES.ktoe.DK.Res.HH.Thermal.SH.LPG</t>
  </si>
  <si>
    <t>TES.ktoe.DK.Res.HH.Thermal.SH.LPG.SH</t>
  </si>
  <si>
    <t>TES.ktoe.DK.Res.HH.Thermal.SH.LPG.SH.LPG</t>
  </si>
  <si>
    <t>TES.ktoe.DK.Res.HH.Thermal.SH.LPG.SH.Elec</t>
  </si>
  <si>
    <t>TES.ktoe.DK.Res.HH.Thermal.SH.LPG.SC</t>
  </si>
  <si>
    <t>TES.ktoe.DK.Res.HH.Thermal.SH.LPG.SC.AC.Elec</t>
  </si>
  <si>
    <t>TES.ktoe.DK.Res.HH.Thermal.SH.LPG.WH</t>
  </si>
  <si>
    <t>TES.ktoe.DK.Res.HH.Thermal.SH.LPG.WH.LPG.NoSolar.LPG</t>
  </si>
  <si>
    <t>TES.ktoe.DK.Res.HH.Thermal.SH.LPG.WH.LPG.Solar</t>
  </si>
  <si>
    <t>TES.ktoe.DK.Res.HH.Thermal.SH.LPG.WH.LPG.Solar.LPG</t>
  </si>
  <si>
    <t>TES.ktoe.DK.Res.HH.Thermal.SH.LPG.WH.LPG.Solar.Solar</t>
  </si>
  <si>
    <t>TES.ktoe.DK.Res.HH.Thermal.SH.LPG.WH.Elc.NoSolar.Elec</t>
  </si>
  <si>
    <t>TES.ktoe.DK.Res.HH.Thermal.SH.LPG.WH.Elc.Solar</t>
  </si>
  <si>
    <t>TES.ktoe.DK.Res.HH.Thermal.SH.LPG.WH.Elc.Solar.Elec</t>
  </si>
  <si>
    <t>TES.ktoe.DK.Res.HH.Thermal.SH.LPG.WH.Elc.Solar.Solar</t>
  </si>
  <si>
    <t>TES.ktoe.DK.Res.HH.Thermal.SH.LPG.CO</t>
  </si>
  <si>
    <t>TES.ktoe.DK.Res.HH.Thermal.SH.LPG.CO.LPG.LPG</t>
  </si>
  <si>
    <t>TES.ktoe.DK.Res.HH.Thermal.SH.LPG.CO.Elc.Elec</t>
  </si>
  <si>
    <t>TES.ktoe.DK.Res.HH.Thermal.SH.Oil</t>
  </si>
  <si>
    <t>TES.ktoe.DK.Res.HH.Thermal.SH.Oil.SH</t>
  </si>
  <si>
    <t>TES.ktoe.DK.Res.HH.Thermal.SH.Oil.SH.Oil</t>
  </si>
  <si>
    <t>TES.ktoe.DK.Res.HH.Thermal.SH.Oil.SH.Elec</t>
  </si>
  <si>
    <t>TES.ktoe.DK.Res.HH.Thermal.SH.Oil.SC</t>
  </si>
  <si>
    <t>TES.ktoe.DK.Res.HH.Thermal.SH.Oil.SC.AC.Elec</t>
  </si>
  <si>
    <t>TES.ktoe.DK.Res.HH.Thermal.SH.Oil.WH</t>
  </si>
  <si>
    <t>TES.ktoe.DK.Res.HH.Thermal.SH.Oil.WH.Oil.NoSolar.Oil</t>
  </si>
  <si>
    <t>TES.ktoe.DK.Res.HH.Thermal.SH.Oil.WH.Oil.Solar</t>
  </si>
  <si>
    <t>TES.ktoe.DK.Res.HH.Thermal.SH.Oil.WH.Oil.Solar.Oil</t>
  </si>
  <si>
    <t>TES.ktoe.DK.Res.HH.Thermal.SH.Oil.WH.Oil.Solar.Solar</t>
  </si>
  <si>
    <t>TES.ktoe.DK.Res.HH.Thermal.SH.Oil.WH.Elc.NoSolar.Elec</t>
  </si>
  <si>
    <t>TES.ktoe.DK.Res.HH.Thermal.SH.Oil.WH.Elc.Solar</t>
  </si>
  <si>
    <t>TES.ktoe.DK.Res.HH.Thermal.SH.Oil.WH.Elc.Solar.Elec</t>
  </si>
  <si>
    <t>TES.ktoe.DK.Res.HH.Thermal.SH.Oil.WH.Elc.Solar.Solar</t>
  </si>
  <si>
    <t>TES.ktoe.DK.Res.HH.Thermal.SH.Oil.CO</t>
  </si>
  <si>
    <t>TES.ktoe.DK.Res.HH.Thermal.SH.Oil.CO.LPG.LPG</t>
  </si>
  <si>
    <t>TES.ktoe.DK.Res.HH.Thermal.SH.Oil.CO.Elc.Elec</t>
  </si>
  <si>
    <t>TES.ktoe.DK.Res.HH.Thermal.SH.Gas</t>
  </si>
  <si>
    <t>TES.ktoe.DK.Res.HH.Thermal.SH.Gas.SH</t>
  </si>
  <si>
    <t>TES.ktoe.DK.Res.HH.Thermal.SH.Gas.SH.Gas</t>
  </si>
  <si>
    <t>TES.ktoe.DK.Res.HH.Thermal.SH.Gas.SH.Elec</t>
  </si>
  <si>
    <t>TES.ktoe.DK.Res.HH.Thermal.SH.Gas.SC</t>
  </si>
  <si>
    <t>TES.ktoe.DK.Res.HH.Thermal.SH.Gas.SC.AC.Elec</t>
  </si>
  <si>
    <t>TES.ktoe.DK.Res.HH.Thermal.SH.Gas.WH</t>
  </si>
  <si>
    <t>TES.ktoe.DK.Res.HH.Thermal.SH.Gas.WH.Gas.NoSolar.Gas</t>
  </si>
  <si>
    <t>TES.ktoe.DK.Res.HH.Thermal.SH.Gas.WH.Gas.Solar</t>
  </si>
  <si>
    <t>TES.ktoe.DK.Res.HH.Thermal.SH.Gas.WH.Gas.Solar.Gas</t>
  </si>
  <si>
    <t>TES.ktoe.DK.Res.HH.Thermal.SH.Gas.WH.Gas.Solar.Solar</t>
  </si>
  <si>
    <t>TES.ktoe.DK.Res.HH.Thermal.SH.Gas.WH.Elc.NoSolar.Elec</t>
  </si>
  <si>
    <t>TES.ktoe.DK.Res.HH.Thermal.SH.Gas.WH.Elc.Solar</t>
  </si>
  <si>
    <t>TES.ktoe.DK.Res.HH.Thermal.SH.Gas.WH.Elc.Solar.Elec</t>
  </si>
  <si>
    <t>TES.ktoe.DK.Res.HH.Thermal.SH.Gas.WH.Elc.Solar.Solar</t>
  </si>
  <si>
    <t>TES.ktoe.DK.Res.HH.Thermal.SH.Gas.CO</t>
  </si>
  <si>
    <t>TES.ktoe.DK.Res.HH.Thermal.SH.Gas.CO.Gas.Gas</t>
  </si>
  <si>
    <t>TES.ktoe.DK.Res.HH.Thermal.SH.Gas.CO.Elc.Elec</t>
  </si>
  <si>
    <t>TES.ktoe.DK.Res.HH.Thermal.SH.Biomass</t>
  </si>
  <si>
    <t>TES.ktoe.DK.Res.HH.Thermal.SH.Biomass.SH</t>
  </si>
  <si>
    <t>TES.ktoe.DK.Res.HH.Thermal.SH.Biomass.SH.Biomass</t>
  </si>
  <si>
    <t>TES.ktoe.DK.Res.HH.Thermal.SH.Biomass.SH.Elec</t>
  </si>
  <si>
    <t>TES.ktoe.DK.Res.HH.Thermal.SH.Biomass.SC</t>
  </si>
  <si>
    <t>TES.ktoe.DK.Res.HH.Thermal.SH.Biomass.SC.AC.Elec</t>
  </si>
  <si>
    <t>TES.ktoe.DK.Res.HH.Thermal.SH.Biomass.WH</t>
  </si>
  <si>
    <t>TES.ktoe.DK.Res.HH.Thermal.SH.Biomass.WH.Biomass.NoSolar.Biomass</t>
  </si>
  <si>
    <t>TES.ktoe.DK.Res.HH.Thermal.SH.Biomass.WH.Biomass.Solar</t>
  </si>
  <si>
    <t>TES.ktoe.DK.Res.HH.Thermal.SH.Biomass.WH.Biomass.Solar.Biomass</t>
  </si>
  <si>
    <t>TES.ktoe.DK.Res.HH.Thermal.SH.Biomass.WH.Biomass.Solar.Solar</t>
  </si>
  <si>
    <t>TES.ktoe.DK.Res.HH.Thermal.SH.Biomass.WH.LPG.NoSolar.LPG</t>
  </si>
  <si>
    <t>TES.ktoe.DK.Res.HH.Thermal.SH.Biomass.WH.LPG.Solar</t>
  </si>
  <si>
    <t>TES.ktoe.DK.Res.HH.Thermal.SH.Biomass.WH.LPG.Solar.LPG</t>
  </si>
  <si>
    <t>TES.ktoe.DK.Res.HH.Thermal.SH.Biomass.WH.LPG.Solar.Solar</t>
  </si>
  <si>
    <t>TES.ktoe.DK.Res.HH.Thermal.SH.Biomass.WH.Elc.NoSolar.Elec</t>
  </si>
  <si>
    <t>TES.ktoe.DK.Res.HH.Thermal.SH.Biomass.WH.Elc.Solar</t>
  </si>
  <si>
    <t>TES.ktoe.DK.Res.HH.Thermal.SH.Biomass.WH.Elc.Solar.Elec</t>
  </si>
  <si>
    <t>TES.ktoe.DK.Res.HH.Thermal.SH.Biomass.WH.Elc.Solar.Solar</t>
  </si>
  <si>
    <t>TES.ktoe.DK.Res.HH.Thermal.SH.Biomass.CO</t>
  </si>
  <si>
    <t>TES.ktoe.DK.Res.HH.Thermal.SH.Biomass.CO.Biomass.Biomass</t>
  </si>
  <si>
    <t>TES.ktoe.DK.Res.HH.Thermal.SH.Biomass.CO.LPG.LPG</t>
  </si>
  <si>
    <t>TES.ktoe.DK.Res.HH.Thermal.SH.Biomass.CO.Elc.Elec</t>
  </si>
  <si>
    <t>TES.ktoe.DK.Res.HH.Thermal.SH.Geo</t>
  </si>
  <si>
    <t>TES.ktoe.DK.Res.HH.Thermal.SH.Geo.SH</t>
  </si>
  <si>
    <t>TES.ktoe.DK.Res.HH.Thermal.SH.Geo.SH.Geo</t>
  </si>
  <si>
    <t>TES.ktoe.DK.Res.HH.Thermal.SH.Geo.SH.Elec</t>
  </si>
  <si>
    <t>TES.ktoe.DK.Res.HH.Thermal.SH.Geo.SC</t>
  </si>
  <si>
    <t>TES.ktoe.DK.Res.HH.Thermal.SH.Geo.SC.AC.Elec</t>
  </si>
  <si>
    <t>TES.ktoe.DK.Res.HH.Thermal.SH.Geo.WH</t>
  </si>
  <si>
    <t>TES.ktoe.DK.Res.HH.Thermal.SH.Geo.WH.Geo.NoSolar.Geo</t>
  </si>
  <si>
    <t>TES.ktoe.DK.Res.HH.Thermal.SH.Geo.WH.Geo.Solar</t>
  </si>
  <si>
    <t>TES.ktoe.DK.Res.HH.Thermal.SH.Geo.WH.Geo.Solar.Geo</t>
  </si>
  <si>
    <t>TES.ktoe.DK.Res.HH.Thermal.SH.Geo.WH.Geo.Solar.Solar</t>
  </si>
  <si>
    <t>TES.ktoe.DK.Res.HH.Thermal.SH.Geo.WH.Elc.NoSolar.Elec</t>
  </si>
  <si>
    <t>TES.ktoe.DK.Res.HH.Thermal.SH.Geo.WH.Elc.Solar</t>
  </si>
  <si>
    <t>TES.ktoe.DK.Res.HH.Thermal.SH.Geo.WH.Elc.Solar.Elec</t>
  </si>
  <si>
    <t>TES.ktoe.DK.Res.HH.Thermal.SH.Geo.WH.Elc.Solar.Solar</t>
  </si>
  <si>
    <t>TES.ktoe.DK.Res.HH.Thermal.SH.Geo.CO</t>
  </si>
  <si>
    <t>TES.ktoe.DK.Res.HH.Thermal.SH.Geo.CO.LPG.LPG</t>
  </si>
  <si>
    <t>TES.ktoe.DK.Res.HH.Thermal.SH.Geo.CO.Elc.Elec</t>
  </si>
  <si>
    <t>TES.ktoe.DK.Res.HH.Thermal.SH.DistrHeat</t>
  </si>
  <si>
    <t>TES.ktoe.DK.Res.HH.Thermal.SH.DistrHeat.SH</t>
  </si>
  <si>
    <t>TES.ktoe.DK.Res.HH.Thermal.SH.DistrHeat.SH.Steam_Distr</t>
  </si>
  <si>
    <t>TES.ktoe.DK.Res.HH.Thermal.SH.DistrHeat.SH.Elec</t>
  </si>
  <si>
    <t>TES.ktoe.DK.Res.HH.Thermal.SH.DistrHeat.SC</t>
  </si>
  <si>
    <t>TES.ktoe.DK.Res.HH.Thermal.SH.DistrHeat.SC.AC.Elec</t>
  </si>
  <si>
    <t>TES.ktoe.DK.Res.HH.Thermal.SH.DistrHeat.WH</t>
  </si>
  <si>
    <t>TES.ktoe.DK.Res.HH.Thermal.SH.DistrHeat.WH.DistrHeat.NoSolar.Steam_Distr</t>
  </si>
  <si>
    <t>TES.ktoe.DK.Res.HH.Thermal.SH.DistrHeat.WH.DistrHeat.Solar</t>
  </si>
  <si>
    <t>TES.ktoe.DK.Res.HH.Thermal.SH.DistrHeat.WH.DistrHeat.Solar.Steam_Distr</t>
  </si>
  <si>
    <t>TES.ktoe.DK.Res.HH.Thermal.SH.DistrHeat.WH.DistrHeat.Solar.Solar</t>
  </si>
  <si>
    <t>TES.ktoe.DK.Res.HH.Thermal.SH.DistrHeat.WH.Elc.NoSolar.Elec</t>
  </si>
  <si>
    <t>TES.ktoe.DK.Res.HH.Thermal.SH.DistrHeat.WH.Elc.Solar</t>
  </si>
  <si>
    <t>TES.ktoe.DK.Res.HH.Thermal.SH.DistrHeat.WH.Elc.Solar.Elec</t>
  </si>
  <si>
    <t>TES.ktoe.DK.Res.HH.Thermal.SH.DistrHeat.WH.Elc.Solar.Solar</t>
  </si>
  <si>
    <t>TES.ktoe.DK.Res.HH.Thermal.SH.DistrHeat.CO</t>
  </si>
  <si>
    <t>TES.ktoe.DK.Res.HH.Thermal.SH.DistrHeat.CO.LPG.LPG</t>
  </si>
  <si>
    <t>TES.ktoe.DK.Res.HH.Thermal.SH.DistrHeat.CO.Elc.Elec</t>
  </si>
  <si>
    <t>TES.ktoe.DK.Res.HH.Thermal.SH.AdvElc</t>
  </si>
  <si>
    <t>TES.ktoe.DK.Res.HH.Thermal.SH.AdvElc.SH</t>
  </si>
  <si>
    <t>TES.ktoe.DK.Res.HH.Thermal.SH.AdvElc.SH.Elec</t>
  </si>
  <si>
    <t>TES.ktoe.DK.Res.HH.Thermal.SH.AdvElc.SC</t>
  </si>
  <si>
    <t>TES.ktoe.DK.Res.HH.Thermal.SH.AdvElc.SC.AC.Elec</t>
  </si>
  <si>
    <t>TES.ktoe.DK.Res.HH.Thermal.SH.AdvElc.WH</t>
  </si>
  <si>
    <t>TES.ktoe.DK.Res.HH.Thermal.SH.AdvElc.WH.LPG.NoSolar.LPG</t>
  </si>
  <si>
    <t>TES.ktoe.DK.Res.HH.Thermal.SH.AdvElc.WH.LPG.Solar</t>
  </si>
  <si>
    <t>TES.ktoe.DK.Res.HH.Thermal.SH.AdvElc.WH.LPG.Solar.LPG</t>
  </si>
  <si>
    <t>TES.ktoe.DK.Res.HH.Thermal.SH.AdvElc.WH.LPG.Solar.Solar</t>
  </si>
  <si>
    <t>TES.ktoe.DK.Res.HH.Thermal.SH.AdvElc.WH.Elc.NoSolar.Elec</t>
  </si>
  <si>
    <t>TES.ktoe.DK.Res.HH.Thermal.SH.AdvElc.WH.Elc.Solar</t>
  </si>
  <si>
    <t>TES.ktoe.DK.Res.HH.Thermal.SH.AdvElc.WH.Elc.Solar.Elec</t>
  </si>
  <si>
    <t>TES.ktoe.DK.Res.HH.Thermal.SH.AdvElc.WH.Elc.Solar.Solar</t>
  </si>
  <si>
    <t>TES.ktoe.DK.Res.HH.Thermal.SH.AdvElc.CO</t>
  </si>
  <si>
    <t>TES.ktoe.DK.Res.HH.Thermal.SH.AdvElc.CO.LPG.LPG</t>
  </si>
  <si>
    <t>TES.ktoe.DK.Res.HH.Thermal.SH.AdvElc.CO.Elc.Elec</t>
  </si>
  <si>
    <t>TES.ktoe.DK.Res.HH.Thermal.SH.ConvElc</t>
  </si>
  <si>
    <t>TES.ktoe.DK.Res.HH.Thermal.SH.ConvElc.SH</t>
  </si>
  <si>
    <t>TES.ktoe.DK.Res.HH.Thermal.SH.ConvElc.SH.Elec</t>
  </si>
  <si>
    <t>TES.ktoe.DK.Res.HH.Thermal.SH.ConvElc.SC</t>
  </si>
  <si>
    <t>TES.ktoe.DK.Res.HH.Thermal.SH.ConvElc.SC.AC.Elec</t>
  </si>
  <si>
    <t>TES.ktoe.DK.Res.HH.Thermal.SH.ConvElc.WH</t>
  </si>
  <si>
    <t>TES.ktoe.DK.Res.HH.Thermal.SH.ConvElc.WH.LPG.NoSolar.LPG</t>
  </si>
  <si>
    <t>TES.ktoe.DK.Res.HH.Thermal.SH.ConvElc.WH.LPG.Solar</t>
  </si>
  <si>
    <t>TES.ktoe.DK.Res.HH.Thermal.SH.ConvElc.WH.LPG.Solar.LPG</t>
  </si>
  <si>
    <t>TES.ktoe.DK.Res.HH.Thermal.SH.ConvElc.WH.LPG.Solar.Solar</t>
  </si>
  <si>
    <t>TES.ktoe.DK.Res.HH.Thermal.SH.ConvElc.WH.Elc.NoSolar.Elec</t>
  </si>
  <si>
    <t>TES.ktoe.DK.Res.HH.Thermal.SH.ConvElc.WH.Elc.Solar</t>
  </si>
  <si>
    <t>TES.ktoe.DK.Res.HH.Thermal.SH.ConvElc.WH.Elc.Solar.Elec</t>
  </si>
  <si>
    <t>TES.ktoe.DK.Res.HH.Thermal.SH.ConvElc.WH.Elc.Solar.Solar</t>
  </si>
  <si>
    <t>TES.ktoe.DK.Res.HH.Thermal.SH.ConvElc.CO</t>
  </si>
  <si>
    <t>TES.ktoe.DK.Res.HH.Thermal.SH.ConvElc.CO.LPG.LPG</t>
  </si>
  <si>
    <t>TES.ktoe.DK.Res.HH.Thermal.SH.ConvElc.CO.Elc.Elec</t>
  </si>
  <si>
    <t>DK - System efficiency indicator (detailed structure)</t>
  </si>
  <si>
    <t>Eff.ratio.DK.Res.HH.Thermal.SH.Solids</t>
  </si>
  <si>
    <t>Eff.ratio.DK.Res.HH.Thermal.SH.Solids.SH</t>
  </si>
  <si>
    <t>Eff.ratio.DK.Res.HH.Thermal.SH.Solids.SH.Solids</t>
  </si>
  <si>
    <t>Eff.ratio.DK.Res.HH.Thermal.SH.Solids.SH.Elec</t>
  </si>
  <si>
    <t>Eff.ratio.DK.Res.HH.Thermal.SH.Solids.SC</t>
  </si>
  <si>
    <t>Eff.ratio.DK.Res.HH.Thermal.SH.Solids.SC.AC.Elec</t>
  </si>
  <si>
    <t>Eff.ratio.DK.Res.HH.Thermal.SH.Solids.WH</t>
  </si>
  <si>
    <t>Eff.ratio.DK.Res.HH.Thermal.SH.Solids.WH.Solids.NoSolar.Solids</t>
  </si>
  <si>
    <t>Eff.ratio.DK.Res.HH.Thermal.SH.Solids.WH.LPG.NoSolar.LPG</t>
  </si>
  <si>
    <t>Eff.ratio.DK.Res.HH.Thermal.SH.Solids.WH.LPG.Solar</t>
  </si>
  <si>
    <t>Eff.ratio.DK.Res.HH.Thermal.SH.Solids.WH.LPG.Solar.LPG</t>
  </si>
  <si>
    <t>Eff.ratio.DK.Res.HH.Thermal.SH.Solids.WH.LPG.Solar.Solar</t>
  </si>
  <si>
    <t>Eff.ratio.DK.Res.HH.Thermal.SH.Solids.WH.Elc.NoSolar.Elec</t>
  </si>
  <si>
    <t>Eff.ratio.DK.Res.HH.Thermal.SH.Solids.WH.Elc.Solar</t>
  </si>
  <si>
    <t>Eff.ratio.DK.Res.HH.Thermal.SH.Solids.WH.Elc.Solar.Elec</t>
  </si>
  <si>
    <t>Eff.ratio.DK.Res.HH.Thermal.SH.Solids.WH.Elc.Solar.Solar</t>
  </si>
  <si>
    <t>Eff.ratio.DK.Res.HH.Thermal.SH.Solids.CO</t>
  </si>
  <si>
    <t>Eff.ratio.DK.Res.HH.Thermal.SH.Solids.CO.Solids.Solids</t>
  </si>
  <si>
    <t>Eff.ratio.DK.Res.HH.Thermal.SH.Solids.CO.LPG.LPG</t>
  </si>
  <si>
    <t>Eff.ratio.DK.Res.HH.Thermal.SH.Solids.CO.Elc.Elec</t>
  </si>
  <si>
    <t>Eff.ratio.DK.Res.HH.Thermal.SH.LPG</t>
  </si>
  <si>
    <t>Eff.ratio.DK.Res.HH.Thermal.SH.LPG.SH</t>
  </si>
  <si>
    <t>Eff.ratio.DK.Res.HH.Thermal.SH.LPG.SH.LPG</t>
  </si>
  <si>
    <t>Eff.ratio.DK.Res.HH.Thermal.SH.LPG.SH.Elec</t>
  </si>
  <si>
    <t>Eff.ratio.DK.Res.HH.Thermal.SH.LPG.SC</t>
  </si>
  <si>
    <t>Eff.ratio.DK.Res.HH.Thermal.SH.LPG.SC.AC.Elec</t>
  </si>
  <si>
    <t>Eff.ratio.DK.Res.HH.Thermal.SH.LPG.WH</t>
  </si>
  <si>
    <t>Eff.ratio.DK.Res.HH.Thermal.SH.LPG.WH.LPG.NoSolar.LPG</t>
  </si>
  <si>
    <t>Eff.ratio.DK.Res.HH.Thermal.SH.LPG.WH.LPG.Solar</t>
  </si>
  <si>
    <t>Eff.ratio.DK.Res.HH.Thermal.SH.LPG.WH.LPG.Solar.LPG</t>
  </si>
  <si>
    <t>Eff.ratio.DK.Res.HH.Thermal.SH.LPG.WH.LPG.Solar.Solar</t>
  </si>
  <si>
    <t>Eff.ratio.DK.Res.HH.Thermal.SH.LPG.WH.Elc.NoSolar.Elec</t>
  </si>
  <si>
    <t>Eff.ratio.DK.Res.HH.Thermal.SH.LPG.WH.Elc.Solar</t>
  </si>
  <si>
    <t>Eff.ratio.DK.Res.HH.Thermal.SH.LPG.WH.Elc.Solar.Elec</t>
  </si>
  <si>
    <t>Eff.ratio.DK.Res.HH.Thermal.SH.LPG.WH.Elc.Solar.Solar</t>
  </si>
  <si>
    <t>Eff.ratio.DK.Res.HH.Thermal.SH.LPG.CO</t>
  </si>
  <si>
    <t>Eff.ratio.DK.Res.HH.Thermal.SH.LPG.CO.LPG.LPG</t>
  </si>
  <si>
    <t>Eff.ratio.DK.Res.HH.Thermal.SH.LPG.CO.Elc.Elec</t>
  </si>
  <si>
    <t>Eff.ratio.DK.Res.HH.Thermal.SH.Oil</t>
  </si>
  <si>
    <t>Eff.ratio.DK.Res.HH.Thermal.SH.Oil.SH</t>
  </si>
  <si>
    <t>Eff.ratio.DK.Res.HH.Thermal.SH.Oil.SH.Oil</t>
  </si>
  <si>
    <t>Eff.ratio.DK.Res.HH.Thermal.SH.Oil.SH.Elec</t>
  </si>
  <si>
    <t>Eff.ratio.DK.Res.HH.Thermal.SH.Oil.SC</t>
  </si>
  <si>
    <t>Eff.ratio.DK.Res.HH.Thermal.SH.Oil.SC.AC.Elec</t>
  </si>
  <si>
    <t>Eff.ratio.DK.Res.HH.Thermal.SH.Oil.WH</t>
  </si>
  <si>
    <t>Eff.ratio.DK.Res.HH.Thermal.SH.Oil.WH.Oil.NoSolar.Oil</t>
  </si>
  <si>
    <t>Eff.ratio.DK.Res.HH.Thermal.SH.Oil.WH.Oil.Solar</t>
  </si>
  <si>
    <t>Eff.ratio.DK.Res.HH.Thermal.SH.Oil.WH.Oil.Solar.Oil</t>
  </si>
  <si>
    <t>Eff.ratio.DK.Res.HH.Thermal.SH.Oil.WH.Oil.Solar.Solar</t>
  </si>
  <si>
    <t>Eff.ratio.DK.Res.HH.Thermal.SH.Oil.WH.Elc.NoSolar.Elec</t>
  </si>
  <si>
    <t>Eff.ratio.DK.Res.HH.Thermal.SH.Oil.WH.Elc.Solar</t>
  </si>
  <si>
    <t>Eff.ratio.DK.Res.HH.Thermal.SH.Oil.WH.Elc.Solar.Elec</t>
  </si>
  <si>
    <t>Eff.ratio.DK.Res.HH.Thermal.SH.Oil.WH.Elc.Solar.Solar</t>
  </si>
  <si>
    <t>Eff.ratio.DK.Res.HH.Thermal.SH.Oil.CO</t>
  </si>
  <si>
    <t>Eff.ratio.DK.Res.HH.Thermal.SH.Oil.CO.LPG.LPG</t>
  </si>
  <si>
    <t>Eff.ratio.DK.Res.HH.Thermal.SH.Oil.CO.Elc.Elec</t>
  </si>
  <si>
    <t>Eff.ratio.DK.Res.HH.Thermal.SH.Gas</t>
  </si>
  <si>
    <t>Eff.ratio.DK.Res.HH.Thermal.SH.Gas.SH</t>
  </si>
  <si>
    <t>Eff.ratio.DK.Res.HH.Thermal.SH.Gas.SH.Gas</t>
  </si>
  <si>
    <t>Eff.ratio.DK.Res.HH.Thermal.SH.Gas.SH.Elec</t>
  </si>
  <si>
    <t>Eff.ratio.DK.Res.HH.Thermal.SH.Gas.SC</t>
  </si>
  <si>
    <t>Eff.ratio.DK.Res.HH.Thermal.SH.Gas.SC.AC.Elec</t>
  </si>
  <si>
    <t>Eff.ratio.DK.Res.HH.Thermal.SH.Gas.WH</t>
  </si>
  <si>
    <t>Eff.ratio.DK.Res.HH.Thermal.SH.Gas.WH.Gas.NoSolar.Gas</t>
  </si>
  <si>
    <t>Eff.ratio.DK.Res.HH.Thermal.SH.Gas.WH.Gas.Solar</t>
  </si>
  <si>
    <t>Eff.ratio.DK.Res.HH.Thermal.SH.Gas.WH.Gas.Solar.Gas</t>
  </si>
  <si>
    <t>Eff.ratio.DK.Res.HH.Thermal.SH.Gas.WH.Gas.Solar.Solar</t>
  </si>
  <si>
    <t>Eff.ratio.DK.Res.HH.Thermal.SH.Gas.WH.Elc.NoSolar.Elec</t>
  </si>
  <si>
    <t>Eff.ratio.DK.Res.HH.Thermal.SH.Gas.WH.Elc.Solar</t>
  </si>
  <si>
    <t>Eff.ratio.DK.Res.HH.Thermal.SH.Gas.WH.Elc.Solar.Elec</t>
  </si>
  <si>
    <t>Eff.ratio.DK.Res.HH.Thermal.SH.Gas.WH.Elc.Solar.Solar</t>
  </si>
  <si>
    <t>Eff.ratio.DK.Res.HH.Thermal.SH.Gas.CO</t>
  </si>
  <si>
    <t>Eff.ratio.DK.Res.HH.Thermal.SH.Gas.CO.Gas.Gas</t>
  </si>
  <si>
    <t>Eff.ratio.DK.Res.HH.Thermal.SH.Gas.CO.Elc.Elec</t>
  </si>
  <si>
    <t>Eff.ratio.DK.Res.HH.Thermal.SH.Biomass</t>
  </si>
  <si>
    <t>Eff.ratio.DK.Res.HH.Thermal.SH.Biomass.SH</t>
  </si>
  <si>
    <t>Eff.ratio.DK.Res.HH.Thermal.SH.Biomass.SH.Biomass</t>
  </si>
  <si>
    <t>Eff.ratio.DK.Res.HH.Thermal.SH.Biomass.SH.Elec</t>
  </si>
  <si>
    <t>Eff.ratio.DK.Res.HH.Thermal.SH.Biomass.SC</t>
  </si>
  <si>
    <t>Eff.ratio.DK.Res.HH.Thermal.SH.Biomass.SC.AC.Elec</t>
  </si>
  <si>
    <t>Eff.ratio.DK.Res.HH.Thermal.SH.Biomass.WH</t>
  </si>
  <si>
    <t>Eff.ratio.DK.Res.HH.Thermal.SH.Biomass.WH.Biomass.NoSolar.Biomass</t>
  </si>
  <si>
    <t>Eff.ratio.DK.Res.HH.Thermal.SH.Biomass.WH.Biomass.Solar</t>
  </si>
  <si>
    <t>Eff.ratio.DK.Res.HH.Thermal.SH.Biomass.WH.Biomass.Solar.Biomass</t>
  </si>
  <si>
    <t>Eff.ratio.DK.Res.HH.Thermal.SH.Biomass.WH.Biomass.Solar.Solar</t>
  </si>
  <si>
    <t>Eff.ratio.DK.Res.HH.Thermal.SH.Biomass.WH.LPG.NoSolar.LPG</t>
  </si>
  <si>
    <t>Eff.ratio.DK.Res.HH.Thermal.SH.Biomass.WH.LPG.Solar</t>
  </si>
  <si>
    <t>Eff.ratio.DK.Res.HH.Thermal.SH.Biomass.WH.LPG.Solar.LPG</t>
  </si>
  <si>
    <t>Eff.ratio.DK.Res.HH.Thermal.SH.Biomass.WH.LPG.Solar.Solar</t>
  </si>
  <si>
    <t>Eff.ratio.DK.Res.HH.Thermal.SH.Biomass.WH.Elc.NoSolar.Elec</t>
  </si>
  <si>
    <t>Eff.ratio.DK.Res.HH.Thermal.SH.Biomass.WH.Elc.Solar</t>
  </si>
  <si>
    <t>Eff.ratio.DK.Res.HH.Thermal.SH.Biomass.WH.Elc.Solar.Elec</t>
  </si>
  <si>
    <t>Eff.ratio.DK.Res.HH.Thermal.SH.Biomass.WH.Elc.Solar.Solar</t>
  </si>
  <si>
    <t>Eff.ratio.DK.Res.HH.Thermal.SH.Biomass.CO</t>
  </si>
  <si>
    <t>Eff.ratio.DK.Res.HH.Thermal.SH.Biomass.CO.Biomass.Biomass</t>
  </si>
  <si>
    <t>Eff.ratio.DK.Res.HH.Thermal.SH.Biomass.CO.LPG.LPG</t>
  </si>
  <si>
    <t>Eff.ratio.DK.Res.HH.Thermal.SH.Biomass.CO.Elc.Elec</t>
  </si>
  <si>
    <t>Eff.ratio.DK.Res.HH.Thermal.SH.Geo</t>
  </si>
  <si>
    <t>Eff.ratio.DK.Res.HH.Thermal.SH.Geo.SH</t>
  </si>
  <si>
    <t>Eff.ratio.DK.Res.HH.Thermal.SH.Geo.SH.Geo</t>
  </si>
  <si>
    <t>Eff.ratio.DK.Res.HH.Thermal.SH.Geo.SH.Elec</t>
  </si>
  <si>
    <t>Eff.ratio.DK.Res.HH.Thermal.SH.Geo.SC</t>
  </si>
  <si>
    <t>Eff.ratio.DK.Res.HH.Thermal.SH.Geo.SC.AC.Elec</t>
  </si>
  <si>
    <t>Eff.ratio.DK.Res.HH.Thermal.SH.Geo.WH</t>
  </si>
  <si>
    <t>Eff.ratio.DK.Res.HH.Thermal.SH.Geo.WH.Geo.NoSolar.Geo</t>
  </si>
  <si>
    <t>Eff.ratio.DK.Res.HH.Thermal.SH.Geo.WH.Geo.Solar</t>
  </si>
  <si>
    <t>Eff.ratio.DK.Res.HH.Thermal.SH.Geo.WH.Geo.Solar.Geo</t>
  </si>
  <si>
    <t>Eff.ratio.DK.Res.HH.Thermal.SH.Geo.WH.Geo.Solar.Solar</t>
  </si>
  <si>
    <t>Eff.ratio.DK.Res.HH.Thermal.SH.Geo.WH.Elc.NoSolar.Elec</t>
  </si>
  <si>
    <t>Eff.ratio.DK.Res.HH.Thermal.SH.Geo.WH.Elc.Solar</t>
  </si>
  <si>
    <t>Eff.ratio.DK.Res.HH.Thermal.SH.Geo.WH.Elc.Solar.Elec</t>
  </si>
  <si>
    <t>Eff.ratio.DK.Res.HH.Thermal.SH.Geo.WH.Elc.Solar.Solar</t>
  </si>
  <si>
    <t>Eff.ratio.DK.Res.HH.Thermal.SH.Geo.CO</t>
  </si>
  <si>
    <t>Eff.ratio.DK.Res.HH.Thermal.SH.Geo.CO.LPG.LPG</t>
  </si>
  <si>
    <t>Eff.ratio.DK.Res.HH.Thermal.SH.Geo.CO.Elc.Elec</t>
  </si>
  <si>
    <t>Eff.ratio.DK.Res.HH.Thermal.SH.DistrHeat</t>
  </si>
  <si>
    <t>Eff.ratio.DK.Res.HH.Thermal.SH.DistrHeat.SH</t>
  </si>
  <si>
    <t>Eff.ratio.DK.Res.HH.Thermal.SH.DistrHeat.SH.Steam_Distr</t>
  </si>
  <si>
    <t>Eff.ratio.DK.Res.HH.Thermal.SH.DistrHeat.SH.Elec</t>
  </si>
  <si>
    <t>Eff.ratio.DK.Res.HH.Thermal.SH.DistrHeat.SC</t>
  </si>
  <si>
    <t>Eff.ratio.DK.Res.HH.Thermal.SH.DistrHeat.SC.AC.Elec</t>
  </si>
  <si>
    <t>Eff.ratio.DK.Res.HH.Thermal.SH.DistrHeat.WH</t>
  </si>
  <si>
    <t>Eff.ratio.DK.Res.HH.Thermal.SH.DistrHeat.WH.DistrHeat.NoSolar.Steam_Distr</t>
  </si>
  <si>
    <t>Eff.ratio.DK.Res.HH.Thermal.SH.DistrHeat.WH.DistrHeat.Solar</t>
  </si>
  <si>
    <t>Eff.ratio.DK.Res.HH.Thermal.SH.DistrHeat.WH.DistrHeat.Solar.Steam_Distr</t>
  </si>
  <si>
    <t>Eff.ratio.DK.Res.HH.Thermal.SH.DistrHeat.WH.DistrHeat.Solar.Solar</t>
  </si>
  <si>
    <t>Eff.ratio.DK.Res.HH.Thermal.SH.DistrHeat.WH.Elc.NoSolar.Elec</t>
  </si>
  <si>
    <t>Eff.ratio.DK.Res.HH.Thermal.SH.DistrHeat.WH.Elc.Solar</t>
  </si>
  <si>
    <t>Eff.ratio.DK.Res.HH.Thermal.SH.DistrHeat.WH.Elc.Solar.Elec</t>
  </si>
  <si>
    <t>Eff.ratio.DK.Res.HH.Thermal.SH.DistrHeat.WH.Elc.Solar.Solar</t>
  </si>
  <si>
    <t>Eff.ratio.DK.Res.HH.Thermal.SH.DistrHeat.CO</t>
  </si>
  <si>
    <t>Eff.ratio.DK.Res.HH.Thermal.SH.DistrHeat.CO.LPG.LPG</t>
  </si>
  <si>
    <t>Eff.ratio.DK.Res.HH.Thermal.SH.DistrHeat.CO.Elc.Elec</t>
  </si>
  <si>
    <t>Eff.ratio.DK.Res.HH.Thermal.SH.AdvElc</t>
  </si>
  <si>
    <t>Eff.ratio.DK.Res.HH.Thermal.SH.AdvElc.SH</t>
  </si>
  <si>
    <t>Eff.ratio.DK.Res.HH.Thermal.SH.AdvElc.SH.Elec</t>
  </si>
  <si>
    <t>Eff.ratio.DK.Res.HH.Thermal.SH.AdvElc.SC</t>
  </si>
  <si>
    <t>Eff.ratio.DK.Res.HH.Thermal.SH.AdvElc.SC.AC.Elec</t>
  </si>
  <si>
    <t>Eff.ratio.DK.Res.HH.Thermal.SH.AdvElc.WH</t>
  </si>
  <si>
    <t>Eff.ratio.DK.Res.HH.Thermal.SH.AdvElc.WH.LPG.NoSolar.LPG</t>
  </si>
  <si>
    <t>Eff.ratio.DK.Res.HH.Thermal.SH.AdvElc.WH.LPG.Solar</t>
  </si>
  <si>
    <t>Eff.ratio.DK.Res.HH.Thermal.SH.AdvElc.WH.LPG.Solar.LPG</t>
  </si>
  <si>
    <t>Eff.ratio.DK.Res.HH.Thermal.SH.AdvElc.WH.LPG.Solar.Solar</t>
  </si>
  <si>
    <t>Eff.ratio.DK.Res.HH.Thermal.SH.AdvElc.WH.Elc.NoSolar.Elec</t>
  </si>
  <si>
    <t>Eff.ratio.DK.Res.HH.Thermal.SH.AdvElc.WH.Elc.Solar</t>
  </si>
  <si>
    <t>Eff.ratio.DK.Res.HH.Thermal.SH.AdvElc.WH.Elc.Solar.Elec</t>
  </si>
  <si>
    <t>Eff.ratio.DK.Res.HH.Thermal.SH.AdvElc.WH.Elc.Solar.Solar</t>
  </si>
  <si>
    <t>Eff.ratio.DK.Res.HH.Thermal.SH.AdvElc.CO</t>
  </si>
  <si>
    <t>Eff.ratio.DK.Res.HH.Thermal.SH.AdvElc.CO.LPG.LPG</t>
  </si>
  <si>
    <t>Eff.ratio.DK.Res.HH.Thermal.SH.AdvElc.CO.Elc.Elec</t>
  </si>
  <si>
    <t>Eff.ratio.DK.Res.HH.Thermal.SH.ConvElc</t>
  </si>
  <si>
    <t>Eff.ratio.DK.Res.HH.Thermal.SH.ConvElc.SH</t>
  </si>
  <si>
    <t>Eff.ratio.DK.Res.HH.Thermal.SH.ConvElc.SH.Elec</t>
  </si>
  <si>
    <t>Eff.ratio.DK.Res.HH.Thermal.SH.ConvElc.SC</t>
  </si>
  <si>
    <t>Eff.ratio.DK.Res.HH.Thermal.SH.ConvElc.SC.AC.Elec</t>
  </si>
  <si>
    <t>Eff.ratio.DK.Res.HH.Thermal.SH.ConvElc.WH</t>
  </si>
  <si>
    <t>Eff.ratio.DK.Res.HH.Thermal.SH.ConvElc.WH.LPG.NoSolar.LPG</t>
  </si>
  <si>
    <t>Eff.ratio.DK.Res.HH.Thermal.SH.ConvElc.WH.LPG.Solar</t>
  </si>
  <si>
    <t>Eff.ratio.DK.Res.HH.Thermal.SH.ConvElc.WH.LPG.Solar.LPG</t>
  </si>
  <si>
    <t>Eff.ratio.DK.Res.HH.Thermal.SH.ConvElc.WH.LPG.Solar.Solar</t>
  </si>
  <si>
    <t>Eff.ratio.DK.Res.HH.Thermal.SH.ConvElc.WH.Elc.NoSolar.Elec</t>
  </si>
  <si>
    <t>Eff.ratio.DK.Res.HH.Thermal.SH.ConvElc.WH.Elc.Solar</t>
  </si>
  <si>
    <t>Eff.ratio.DK.Res.HH.Thermal.SH.ConvElc.WH.Elc.Solar.Elec</t>
  </si>
  <si>
    <t>Eff.ratio.DK.Res.HH.Thermal.SH.ConvElc.WH.Elc.Solar.Solar</t>
  </si>
  <si>
    <t>Eff.ratio.DK.Res.HH.Thermal.SH.ConvElc.CO</t>
  </si>
  <si>
    <t>Eff.ratio.DK.Res.HH.Thermal.SH.ConvElc.CO.LPG.LPG</t>
  </si>
  <si>
    <t>Eff.ratio.DK.Res.HH.Thermal.SH.ConvElc.CO.Elc.Elec</t>
  </si>
  <si>
    <t>DK - CO2 emissions (detailed structure)</t>
  </si>
  <si>
    <t>EMI.ktCO2.DK.Res.HH.Thermal.SH.Solids</t>
  </si>
  <si>
    <t>EMI.ktCO2.DK.Res.HH.Thermal.SH.Solids.SH</t>
  </si>
  <si>
    <t>EMI.ktCO2.DK.Res.HH.Thermal.SH.Solids.SH.Solids</t>
  </si>
  <si>
    <t>EMI.ktCO2.DK.Res.HH.Thermal.SH.Solids.SH.Elec</t>
  </si>
  <si>
    <t>EMI.ktCO2.DK.Res.HH.Thermal.SH.Solids.SC</t>
  </si>
  <si>
    <t>EMI.ktCO2.DK.Res.HH.Thermal.SH.Solids.SC.AC.Elec</t>
  </si>
  <si>
    <t>EMI.ktCO2.DK.Res.HH.Thermal.SH.Solids.WH</t>
  </si>
  <si>
    <t>EMI.ktCO2.DK.Res.HH.Thermal.SH.Solids.WH.Solids.NoSolar.Solids</t>
  </si>
  <si>
    <t>EMI.ktCO2.DK.Res.HH.Thermal.SH.Solids.WH.LPG.NoSolar.LPG</t>
  </si>
  <si>
    <t>EMI.ktCO2.DK.Res.HH.Thermal.SH.Solids.WH.LPG.Solar</t>
  </si>
  <si>
    <t>EMI.ktCO2.DK.Res.HH.Thermal.SH.Solids.WH.LPG.Solar.LPG</t>
  </si>
  <si>
    <t>EMI.ktCO2.DK.Res.HH.Thermal.SH.Solids.WH.LPG.Solar.Solar</t>
  </si>
  <si>
    <t>EMI.ktCO2.DK.Res.HH.Thermal.SH.Solids.WH.Elc.NoSolar.Elec</t>
  </si>
  <si>
    <t>EMI.ktCO2.DK.Res.HH.Thermal.SH.Solids.WH.Elc.Solar</t>
  </si>
  <si>
    <t>EMI.ktCO2.DK.Res.HH.Thermal.SH.Solids.WH.Elc.Solar.Elec</t>
  </si>
  <si>
    <t>EMI.ktCO2.DK.Res.HH.Thermal.SH.Solids.WH.Elc.Solar.Solar</t>
  </si>
  <si>
    <t>EMI.ktCO2.DK.Res.HH.Thermal.SH.Solids.CO</t>
  </si>
  <si>
    <t>EMI.ktCO2.DK.Res.HH.Thermal.SH.Solids.CO.Solids.Solids</t>
  </si>
  <si>
    <t>EMI.ktCO2.DK.Res.HH.Thermal.SH.Solids.CO.LPG.LPG</t>
  </si>
  <si>
    <t>EMI.ktCO2.DK.Res.HH.Thermal.SH.Solids.CO.Elc.Elec</t>
  </si>
  <si>
    <t>EMI.ktCO2.DK.Res.HH.Thermal.SH.LPG</t>
  </si>
  <si>
    <t>EMI.ktCO2.DK.Res.HH.Thermal.SH.LPG.SH</t>
  </si>
  <si>
    <t>EMI.ktCO2.DK.Res.HH.Thermal.SH.LPG.SH.LPG</t>
  </si>
  <si>
    <t>EMI.ktCO2.DK.Res.HH.Thermal.SH.LPG.SH.Elec</t>
  </si>
  <si>
    <t>EMI.ktCO2.DK.Res.HH.Thermal.SH.LPG.SC</t>
  </si>
  <si>
    <t>EMI.ktCO2.DK.Res.HH.Thermal.SH.LPG.SC.AC.Elec</t>
  </si>
  <si>
    <t>EMI.ktCO2.DK.Res.HH.Thermal.SH.LPG.WH</t>
  </si>
  <si>
    <t>EMI.ktCO2.DK.Res.HH.Thermal.SH.LPG.WH.LPG.NoSolar.LPG</t>
  </si>
  <si>
    <t>EMI.ktCO2.DK.Res.HH.Thermal.SH.LPG.WH.LPG.Solar</t>
  </si>
  <si>
    <t>EMI.ktCO2.DK.Res.HH.Thermal.SH.LPG.WH.LPG.Solar.LPG</t>
  </si>
  <si>
    <t>EMI.ktCO2.DK.Res.HH.Thermal.SH.LPG.WH.LPG.Solar.Solar</t>
  </si>
  <si>
    <t>EMI.ktCO2.DK.Res.HH.Thermal.SH.LPG.WH.Elc.NoSolar.Elec</t>
  </si>
  <si>
    <t>EMI.ktCO2.DK.Res.HH.Thermal.SH.LPG.WH.Elc.Solar</t>
  </si>
  <si>
    <t>EMI.ktCO2.DK.Res.HH.Thermal.SH.LPG.WH.Elc.Solar.Elec</t>
  </si>
  <si>
    <t>EMI.ktCO2.DK.Res.HH.Thermal.SH.LPG.WH.Elc.Solar.Solar</t>
  </si>
  <si>
    <t>EMI.ktCO2.DK.Res.HH.Thermal.SH.LPG.CO</t>
  </si>
  <si>
    <t>EMI.ktCO2.DK.Res.HH.Thermal.SH.LPG.CO.LPG.LPG</t>
  </si>
  <si>
    <t>EMI.ktCO2.DK.Res.HH.Thermal.SH.LPG.CO.Elc.Elec</t>
  </si>
  <si>
    <t>EMI.ktCO2.DK.Res.HH.Thermal.SH.Oil</t>
  </si>
  <si>
    <t>EMI.ktCO2.DK.Res.HH.Thermal.SH.Oil.SH</t>
  </si>
  <si>
    <t>EMI.ktCO2.DK.Res.HH.Thermal.SH.Oil.SH.Oil</t>
  </si>
  <si>
    <t>EMI.ktCO2.DK.Res.HH.Thermal.SH.Oil.SH.Elec</t>
  </si>
  <si>
    <t>EMI.ktCO2.DK.Res.HH.Thermal.SH.Oil.SC</t>
  </si>
  <si>
    <t>EMI.ktCO2.DK.Res.HH.Thermal.SH.Oil.SC.AC.Elec</t>
  </si>
  <si>
    <t>EMI.ktCO2.DK.Res.HH.Thermal.SH.Oil.WH</t>
  </si>
  <si>
    <t>EMI.ktCO2.DK.Res.HH.Thermal.SH.Oil.WH.Oil.NoSolar.Oil</t>
  </si>
  <si>
    <t>EMI.ktCO2.DK.Res.HH.Thermal.SH.Oil.WH.Oil.Solar</t>
  </si>
  <si>
    <t>EMI.ktCO2.DK.Res.HH.Thermal.SH.Oil.WH.Oil.Solar.Oil</t>
  </si>
  <si>
    <t>EMI.ktCO2.DK.Res.HH.Thermal.SH.Oil.WH.Oil.Solar.Solar</t>
  </si>
  <si>
    <t>EMI.ktCO2.DK.Res.HH.Thermal.SH.Oil.WH.Elc.NoSolar.Elec</t>
  </si>
  <si>
    <t>EMI.ktCO2.DK.Res.HH.Thermal.SH.Oil.WH.Elc.Solar</t>
  </si>
  <si>
    <t>EMI.ktCO2.DK.Res.HH.Thermal.SH.Oil.WH.Elc.Solar.Elec</t>
  </si>
  <si>
    <t>EMI.ktCO2.DK.Res.HH.Thermal.SH.Oil.WH.Elc.Solar.Solar</t>
  </si>
  <si>
    <t>EMI.ktCO2.DK.Res.HH.Thermal.SH.Oil.CO</t>
  </si>
  <si>
    <t>EMI.ktCO2.DK.Res.HH.Thermal.SH.Oil.CO.LPG.LPG</t>
  </si>
  <si>
    <t>EMI.ktCO2.DK.Res.HH.Thermal.SH.Oil.CO.Elc.Elec</t>
  </si>
  <si>
    <t>EMI.ktCO2.DK.Res.HH.Thermal.SH.Gas</t>
  </si>
  <si>
    <t>EMI.ktCO2.DK.Res.HH.Thermal.SH.Gas.SH</t>
  </si>
  <si>
    <t>EMI.ktCO2.DK.Res.HH.Thermal.SH.Gas.SH.Gas</t>
  </si>
  <si>
    <t>EMI.ktCO2.DK.Res.HH.Thermal.SH.Gas.SH.Elec</t>
  </si>
  <si>
    <t>EMI.ktCO2.DK.Res.HH.Thermal.SH.Gas.SC</t>
  </si>
  <si>
    <t>EMI.ktCO2.DK.Res.HH.Thermal.SH.Gas.SC.AC.Elec</t>
  </si>
  <si>
    <t>EMI.ktCO2.DK.Res.HH.Thermal.SH.Gas.WH</t>
  </si>
  <si>
    <t>EMI.ktCO2.DK.Res.HH.Thermal.SH.Gas.WH.Gas.NoSolar.Gas</t>
  </si>
  <si>
    <t>EMI.ktCO2.DK.Res.HH.Thermal.SH.Gas.WH.Gas.Solar</t>
  </si>
  <si>
    <t>EMI.ktCO2.DK.Res.HH.Thermal.SH.Gas.WH.Gas.Solar.Gas</t>
  </si>
  <si>
    <t>EMI.ktCO2.DK.Res.HH.Thermal.SH.Gas.WH.Gas.Solar.Solar</t>
  </si>
  <si>
    <t>EMI.ktCO2.DK.Res.HH.Thermal.SH.Gas.WH.Elc.NoSolar.Elec</t>
  </si>
  <si>
    <t>EMI.ktCO2.DK.Res.HH.Thermal.SH.Gas.WH.Elc.Solar</t>
  </si>
  <si>
    <t>EMI.ktCO2.DK.Res.HH.Thermal.SH.Gas.WH.Elc.Solar.Elec</t>
  </si>
  <si>
    <t>EMI.ktCO2.DK.Res.HH.Thermal.SH.Gas.WH.Elc.Solar.Solar</t>
  </si>
  <si>
    <t>EMI.ktCO2.DK.Res.HH.Thermal.SH.Gas.CO</t>
  </si>
  <si>
    <t>EMI.ktCO2.DK.Res.HH.Thermal.SH.Gas.CO.Gas.Gas</t>
  </si>
  <si>
    <t>EMI.ktCO2.DK.Res.HH.Thermal.SH.Gas.CO.Elc.Elec</t>
  </si>
  <si>
    <t>EMI.ktCO2.DK.Res.HH.Thermal.SH.Biomass</t>
  </si>
  <si>
    <t>EMI.ktCO2.DK.Res.HH.Thermal.SH.Biomass.SH</t>
  </si>
  <si>
    <t>EMI.ktCO2.DK.Res.HH.Thermal.SH.Biomass.SH.Biomass</t>
  </si>
  <si>
    <t>EMI.ktCO2.DK.Res.HH.Thermal.SH.Biomass.SH.Elec</t>
  </si>
  <si>
    <t>EMI.ktCO2.DK.Res.HH.Thermal.SH.Biomass.SC</t>
  </si>
  <si>
    <t>EMI.ktCO2.DK.Res.HH.Thermal.SH.Biomass.SC.AC.Elec</t>
  </si>
  <si>
    <t>EMI.ktCO2.DK.Res.HH.Thermal.SH.Biomass.WH</t>
  </si>
  <si>
    <t>EMI.ktCO2.DK.Res.HH.Thermal.SH.Biomass.WH.Biomass.NoSolar.Biomass</t>
  </si>
  <si>
    <t>EMI.ktCO2.DK.Res.HH.Thermal.SH.Biomass.WH.Biomass.Solar</t>
  </si>
  <si>
    <t>EMI.ktCO2.DK.Res.HH.Thermal.SH.Biomass.WH.Biomass.Solar.Biomass</t>
  </si>
  <si>
    <t>EMI.ktCO2.DK.Res.HH.Thermal.SH.Biomass.WH.Biomass.Solar.Solar</t>
  </si>
  <si>
    <t>EMI.ktCO2.DK.Res.HH.Thermal.SH.Biomass.WH.LPG.NoSolar.LPG</t>
  </si>
  <si>
    <t>EMI.ktCO2.DK.Res.HH.Thermal.SH.Biomass.WH.LPG.Solar</t>
  </si>
  <si>
    <t>EMI.ktCO2.DK.Res.HH.Thermal.SH.Biomass.WH.LPG.Solar.LPG</t>
  </si>
  <si>
    <t>EMI.ktCO2.DK.Res.HH.Thermal.SH.Biomass.WH.LPG.Solar.Solar</t>
  </si>
  <si>
    <t>EMI.ktCO2.DK.Res.HH.Thermal.SH.Biomass.WH.Elc.NoSolar.Elec</t>
  </si>
  <si>
    <t>EMI.ktCO2.DK.Res.HH.Thermal.SH.Biomass.WH.Elc.Solar</t>
  </si>
  <si>
    <t>EMI.ktCO2.DK.Res.HH.Thermal.SH.Biomass.WH.Elc.Solar.Elec</t>
  </si>
  <si>
    <t>EMI.ktCO2.DK.Res.HH.Thermal.SH.Biomass.WH.Elc.Solar.Solar</t>
  </si>
  <si>
    <t>EMI.ktCO2.DK.Res.HH.Thermal.SH.Biomass.CO</t>
  </si>
  <si>
    <t>EMI.ktCO2.DK.Res.HH.Thermal.SH.Biomass.CO.Biomass.Biomass</t>
  </si>
  <si>
    <t>EMI.ktCO2.DK.Res.HH.Thermal.SH.Biomass.CO.LPG.LPG</t>
  </si>
  <si>
    <t>EMI.ktCO2.DK.Res.HH.Thermal.SH.Biomass.CO.Elc.Elec</t>
  </si>
  <si>
    <t>EMI.ktCO2.DK.Res.HH.Thermal.SH.Geo</t>
  </si>
  <si>
    <t>EMI.ktCO2.DK.Res.HH.Thermal.SH.Geo.SH</t>
  </si>
  <si>
    <t>EMI.ktCO2.DK.Res.HH.Thermal.SH.Geo.SH.Geo</t>
  </si>
  <si>
    <t>EMI.ktCO2.DK.Res.HH.Thermal.SH.Geo.SH.Elec</t>
  </si>
  <si>
    <t>EMI.ktCO2.DK.Res.HH.Thermal.SH.Geo.SC</t>
  </si>
  <si>
    <t>EMI.ktCO2.DK.Res.HH.Thermal.SH.Geo.SC.AC.Elec</t>
  </si>
  <si>
    <t>EMI.ktCO2.DK.Res.HH.Thermal.SH.Geo.WH</t>
  </si>
  <si>
    <t>EMI.ktCO2.DK.Res.HH.Thermal.SH.Geo.WH.Geo.NoSolar.Geo</t>
  </si>
  <si>
    <t>EMI.ktCO2.DK.Res.HH.Thermal.SH.Geo.WH.Geo.Solar</t>
  </si>
  <si>
    <t>EMI.ktCO2.DK.Res.HH.Thermal.SH.Geo.WH.Geo.Solar.Geo</t>
  </si>
  <si>
    <t>EMI.ktCO2.DK.Res.HH.Thermal.SH.Geo.WH.Geo.Solar.Solar</t>
  </si>
  <si>
    <t>EMI.ktCO2.DK.Res.HH.Thermal.SH.Geo.WH.Elc.NoSolar.Elec</t>
  </si>
  <si>
    <t>EMI.ktCO2.DK.Res.HH.Thermal.SH.Geo.WH.Elc.Solar</t>
  </si>
  <si>
    <t>EMI.ktCO2.DK.Res.HH.Thermal.SH.Geo.WH.Elc.Solar.Elec</t>
  </si>
  <si>
    <t>EMI.ktCO2.DK.Res.HH.Thermal.SH.Geo.WH.Elc.Solar.Solar</t>
  </si>
  <si>
    <t>EMI.ktCO2.DK.Res.HH.Thermal.SH.Geo.CO</t>
  </si>
  <si>
    <t>EMI.ktCO2.DK.Res.HH.Thermal.SH.Geo.CO.LPG.LPG</t>
  </si>
  <si>
    <t>EMI.ktCO2.DK.Res.HH.Thermal.SH.Geo.CO.Elc.Elec</t>
  </si>
  <si>
    <t>EMI.ktCO2.DK.Res.HH.Thermal.SH.DistrHeat</t>
  </si>
  <si>
    <t>EMI.ktCO2.DK.Res.HH.Thermal.SH.DistrHeat.SH</t>
  </si>
  <si>
    <t>EMI.ktCO2.DK.Res.HH.Thermal.SH.DistrHeat.SH.Steam_Distr</t>
  </si>
  <si>
    <t>EMI.ktCO2.DK.Res.HH.Thermal.SH.DistrHeat.SH.Elec</t>
  </si>
  <si>
    <t>EMI.ktCO2.DK.Res.HH.Thermal.SH.DistrHeat.SC</t>
  </si>
  <si>
    <t>EMI.ktCO2.DK.Res.HH.Thermal.SH.DistrHeat.SC.AC.Elec</t>
  </si>
  <si>
    <t>EMI.ktCO2.DK.Res.HH.Thermal.SH.DistrHeat.WH</t>
  </si>
  <si>
    <t>EMI.ktCO2.DK.Res.HH.Thermal.SH.DistrHeat.WH.DistrHeat.NoSolar.Steam_Distr</t>
  </si>
  <si>
    <t>EMI.ktCO2.DK.Res.HH.Thermal.SH.DistrHeat.WH.DistrHeat.Solar</t>
  </si>
  <si>
    <t>EMI.ktCO2.DK.Res.HH.Thermal.SH.DistrHeat.WH.DistrHeat.Solar.Steam_Distr</t>
  </si>
  <si>
    <t>EMI.ktCO2.DK.Res.HH.Thermal.SH.DistrHeat.WH.DistrHeat.Solar.Solar</t>
  </si>
  <si>
    <t>EMI.ktCO2.DK.Res.HH.Thermal.SH.DistrHeat.WH.Elc.NoSolar.Elec</t>
  </si>
  <si>
    <t>EMI.ktCO2.DK.Res.HH.Thermal.SH.DistrHeat.WH.Elc.Solar</t>
  </si>
  <si>
    <t>EMI.ktCO2.DK.Res.HH.Thermal.SH.DistrHeat.WH.Elc.Solar.Elec</t>
  </si>
  <si>
    <t>EMI.ktCO2.DK.Res.HH.Thermal.SH.DistrHeat.WH.Elc.Solar.Solar</t>
  </si>
  <si>
    <t>EMI.ktCO2.DK.Res.HH.Thermal.SH.DistrHeat.CO</t>
  </si>
  <si>
    <t>EMI.ktCO2.DK.Res.HH.Thermal.SH.DistrHeat.CO.LPG.LPG</t>
  </si>
  <si>
    <t>EMI.ktCO2.DK.Res.HH.Thermal.SH.DistrHeat.CO.Elc.Elec</t>
  </si>
  <si>
    <t>EMI.ktCO2.DK.Res.HH.Thermal.SH.AdvElc</t>
  </si>
  <si>
    <t>EMI.ktCO2.DK.Res.HH.Thermal.SH.AdvElc.SH</t>
  </si>
  <si>
    <t>EMI.ktCO2.DK.Res.HH.Thermal.SH.AdvElc.SH.Elec</t>
  </si>
  <si>
    <t>EMI.ktCO2.DK.Res.HH.Thermal.SH.AdvElc.SC</t>
  </si>
  <si>
    <t>EMI.ktCO2.DK.Res.HH.Thermal.SH.AdvElc.SC.AC.Elec</t>
  </si>
  <si>
    <t>EMI.ktCO2.DK.Res.HH.Thermal.SH.AdvElc.WH</t>
  </si>
  <si>
    <t>EMI.ktCO2.DK.Res.HH.Thermal.SH.AdvElc.WH.LPG.NoSolar.LPG</t>
  </si>
  <si>
    <t>EMI.ktCO2.DK.Res.HH.Thermal.SH.AdvElc.WH.LPG.Solar</t>
  </si>
  <si>
    <t>EMI.ktCO2.DK.Res.HH.Thermal.SH.AdvElc.WH.LPG.Solar.LPG</t>
  </si>
  <si>
    <t>EMI.ktCO2.DK.Res.HH.Thermal.SH.AdvElc.WH.LPG.Solar.Solar</t>
  </si>
  <si>
    <t>EMI.ktCO2.DK.Res.HH.Thermal.SH.AdvElc.WH.Elc.NoSolar.Elec</t>
  </si>
  <si>
    <t>EMI.ktCO2.DK.Res.HH.Thermal.SH.AdvElc.WH.Elc.Solar</t>
  </si>
  <si>
    <t>EMI.ktCO2.DK.Res.HH.Thermal.SH.AdvElc.WH.Elc.Solar.Elec</t>
  </si>
  <si>
    <t>EMI.ktCO2.DK.Res.HH.Thermal.SH.AdvElc.WH.Elc.Solar.Solar</t>
  </si>
  <si>
    <t>EMI.ktCO2.DK.Res.HH.Thermal.SH.AdvElc.CO</t>
  </si>
  <si>
    <t>EMI.ktCO2.DK.Res.HH.Thermal.SH.AdvElc.CO.LPG.LPG</t>
  </si>
  <si>
    <t>EMI.ktCO2.DK.Res.HH.Thermal.SH.AdvElc.CO.Elc.Elec</t>
  </si>
  <si>
    <t>EMI.ktCO2.DK.Res.HH.Thermal.SH.ConvElc</t>
  </si>
  <si>
    <t>EMI.ktCO2.DK.Res.HH.Thermal.SH.ConvElc.SH</t>
  </si>
  <si>
    <t>EMI.ktCO2.DK.Res.HH.Thermal.SH.ConvElc.SH.Elec</t>
  </si>
  <si>
    <t>EMI.ktCO2.DK.Res.HH.Thermal.SH.ConvElc.SC</t>
  </si>
  <si>
    <t>EMI.ktCO2.DK.Res.HH.Thermal.SH.ConvElc.SC.AC.Elec</t>
  </si>
  <si>
    <t>EMI.ktCO2.DK.Res.HH.Thermal.SH.ConvElc.WH</t>
  </si>
  <si>
    <t>EMI.ktCO2.DK.Res.HH.Thermal.SH.ConvElc.WH.LPG.NoSolar.LPG</t>
  </si>
  <si>
    <t>EMI.ktCO2.DK.Res.HH.Thermal.SH.ConvElc.WH.LPG.Solar</t>
  </si>
  <si>
    <t>EMI.ktCO2.DK.Res.HH.Thermal.SH.ConvElc.WH.LPG.Solar.LPG</t>
  </si>
  <si>
    <t>EMI.ktCO2.DK.Res.HH.Thermal.SH.ConvElc.WH.LPG.Solar.Solar</t>
  </si>
  <si>
    <t>EMI.ktCO2.DK.Res.HH.Thermal.SH.ConvElc.WH.Elc.NoSolar.Elec</t>
  </si>
  <si>
    <t>EMI.ktCO2.DK.Res.HH.Thermal.SH.ConvElc.WH.Elc.Solar</t>
  </si>
  <si>
    <t>EMI.ktCO2.DK.Res.HH.Thermal.SH.ConvElc.WH.Elc.Solar.Elec</t>
  </si>
  <si>
    <t>EMI.ktCO2.DK.Res.HH.Thermal.SH.ConvElc.WH.Elc.Solar.Solar</t>
  </si>
  <si>
    <t>EMI.ktCO2.DK.Res.HH.Thermal.SH.ConvElc.CO</t>
  </si>
  <si>
    <t>EMI.ktCO2.DK.Res.HH.Thermal.SH.ConvElc.CO.LPG.LPG</t>
  </si>
  <si>
    <t>EMI.ktCO2.DK.Res.HH.Thermal.SH.ConvElc.CO.Elc.Elec</t>
  </si>
  <si>
    <t>DK - Final energy consumption per household (detailed structure)</t>
  </si>
  <si>
    <t>FEC_per_household.kWh.DK.Res.HH.Thermal.SH.Solids</t>
  </si>
  <si>
    <t>FEC_per_household.kWh.DK.Res.HH.Thermal.SH.Solids.SH</t>
  </si>
  <si>
    <t>FEC_per_household.kWh.DK.Res.HH.Thermal.SH.Solids.SH.Solids</t>
  </si>
  <si>
    <t>FEC_per_household.kWh.DK.Res.HH.Thermal.SH.Solids.SH.Elec</t>
  </si>
  <si>
    <t>FEC_per_household.kWh.DK.Res.HH.Thermal.SH.Solids.SC</t>
  </si>
  <si>
    <t>FEC_per_household.kWh.DK.Res.HH.Thermal.SH.Solids.SC.AC.Elec</t>
  </si>
  <si>
    <t>FEC_per_household.kWh.DK.Res.HH.Thermal.SH.Solids.WH</t>
  </si>
  <si>
    <t>FEC_per_household.kWh.DK.Res.HH.Thermal.SH.Solids.WH.Solids.NoSolar.Solids</t>
  </si>
  <si>
    <t>FEC_per_household.kWh.DK.Res.HH.Thermal.SH.Solids.WH.LPG.NoSolar.LPG</t>
  </si>
  <si>
    <t>FEC_per_household.kWh.DK.Res.HH.Thermal.SH.Solids.WH.LPG.Solar</t>
  </si>
  <si>
    <t>FEC_per_household.kWh.DK.Res.HH.Thermal.SH.Solids.WH.LPG.Solar.LPG</t>
  </si>
  <si>
    <t>FEC_per_household.kWh.DK.Res.HH.Thermal.SH.Solids.WH.LPG.Solar.Solar</t>
  </si>
  <si>
    <t>FEC_per_household.kWh.DK.Res.HH.Thermal.SH.Solids.WH.Elc.NoSolar.Elec</t>
  </si>
  <si>
    <t>FEC_per_household.kWh.DK.Res.HH.Thermal.SH.Solids.WH.Elc.Solar</t>
  </si>
  <si>
    <t>FEC_per_household.kWh.DK.Res.HH.Thermal.SH.Solids.WH.Elc.Solar.Elec</t>
  </si>
  <si>
    <t>FEC_per_household.kWh.DK.Res.HH.Thermal.SH.Solids.WH.Elc.Solar.Solar</t>
  </si>
  <si>
    <t>FEC_per_household.kWh.DK.Res.HH.Thermal.SH.Solids.CO</t>
  </si>
  <si>
    <t>FEC_per_household.kWh.DK.Res.HH.Thermal.SH.Solids.CO.Solids.Solids</t>
  </si>
  <si>
    <t>FEC_per_household.kWh.DK.Res.HH.Thermal.SH.Solids.CO.LPG.LPG</t>
  </si>
  <si>
    <t>FEC_per_household.kWh.DK.Res.HH.Thermal.SH.Solids.CO.Elc.Elec</t>
  </si>
  <si>
    <t>FEC_per_household.kWh.DK.Res.HH.Thermal.SH.LPG</t>
  </si>
  <si>
    <t>FEC_per_household.kWh.DK.Res.HH.Thermal.SH.LPG.SH</t>
  </si>
  <si>
    <t>FEC_per_household.kWh.DK.Res.HH.Thermal.SH.LPG.SH.LPG</t>
  </si>
  <si>
    <t>FEC_per_household.kWh.DK.Res.HH.Thermal.SH.LPG.SH.Elec</t>
  </si>
  <si>
    <t>FEC_per_household.kWh.DK.Res.HH.Thermal.SH.LPG.SC</t>
  </si>
  <si>
    <t>FEC_per_household.kWh.DK.Res.HH.Thermal.SH.LPG.SC.AC.Elec</t>
  </si>
  <si>
    <t>FEC_per_household.kWh.DK.Res.HH.Thermal.SH.LPG.WH</t>
  </si>
  <si>
    <t>FEC_per_household.kWh.DK.Res.HH.Thermal.SH.LPG.WH.LPG.NoSolar.LPG</t>
  </si>
  <si>
    <t>FEC_per_household.kWh.DK.Res.HH.Thermal.SH.LPG.WH.LPG.Solar</t>
  </si>
  <si>
    <t>FEC_per_household.kWh.DK.Res.HH.Thermal.SH.LPG.WH.LPG.Solar.LPG</t>
  </si>
  <si>
    <t>FEC_per_household.kWh.DK.Res.HH.Thermal.SH.LPG.WH.LPG.Solar.Solar</t>
  </si>
  <si>
    <t>FEC_per_household.kWh.DK.Res.HH.Thermal.SH.LPG.WH.Elc.NoSolar.Elec</t>
  </si>
  <si>
    <t>FEC_per_household.kWh.DK.Res.HH.Thermal.SH.LPG.WH.Elc.Solar</t>
  </si>
  <si>
    <t>FEC_per_household.kWh.DK.Res.HH.Thermal.SH.LPG.WH.Elc.Solar.Elec</t>
  </si>
  <si>
    <t>FEC_per_household.kWh.DK.Res.HH.Thermal.SH.LPG.WH.Elc.Solar.Solar</t>
  </si>
  <si>
    <t>FEC_per_household.kWh.DK.Res.HH.Thermal.SH.LPG.CO</t>
  </si>
  <si>
    <t>FEC_per_household.kWh.DK.Res.HH.Thermal.SH.LPG.CO.LPG.LPG</t>
  </si>
  <si>
    <t>FEC_per_household.kWh.DK.Res.HH.Thermal.SH.LPG.CO.Elc.Elec</t>
  </si>
  <si>
    <t>FEC_per_household.kWh.DK.Res.HH.Thermal.SH.Oil</t>
  </si>
  <si>
    <t>FEC_per_household.kWh.DK.Res.HH.Thermal.SH.Oil.SH</t>
  </si>
  <si>
    <t>FEC_per_household.kWh.DK.Res.HH.Thermal.SH.Oil.SH.Oil</t>
  </si>
  <si>
    <t>FEC_per_household.kWh.DK.Res.HH.Thermal.SH.Oil.SH.Elec</t>
  </si>
  <si>
    <t>FEC_per_household.kWh.DK.Res.HH.Thermal.SH.Oil.SC</t>
  </si>
  <si>
    <t>FEC_per_household.kWh.DK.Res.HH.Thermal.SH.Oil.SC.AC.Elec</t>
  </si>
  <si>
    <t>FEC_per_household.kWh.DK.Res.HH.Thermal.SH.Oil.WH</t>
  </si>
  <si>
    <t>FEC_per_household.kWh.DK.Res.HH.Thermal.SH.Oil.WH.Oil.NoSolar.Oil</t>
  </si>
  <si>
    <t>FEC_per_household.kWh.DK.Res.HH.Thermal.SH.Oil.WH.Oil.Solar</t>
  </si>
  <si>
    <t>FEC_per_household.kWh.DK.Res.HH.Thermal.SH.Oil.WH.Oil.Solar.Oil</t>
  </si>
  <si>
    <t>FEC_per_household.kWh.DK.Res.HH.Thermal.SH.Oil.WH.Oil.Solar.Solar</t>
  </si>
  <si>
    <t>FEC_per_household.kWh.DK.Res.HH.Thermal.SH.Oil.WH.Elc.NoSolar.Elec</t>
  </si>
  <si>
    <t>FEC_per_household.kWh.DK.Res.HH.Thermal.SH.Oil.WH.Elc.Solar</t>
  </si>
  <si>
    <t>FEC_per_household.kWh.DK.Res.HH.Thermal.SH.Oil.WH.Elc.Solar.Elec</t>
  </si>
  <si>
    <t>FEC_per_household.kWh.DK.Res.HH.Thermal.SH.Oil.WH.Elc.Solar.Solar</t>
  </si>
  <si>
    <t>FEC_per_household.kWh.DK.Res.HH.Thermal.SH.Oil.CO</t>
  </si>
  <si>
    <t>FEC_per_household.kWh.DK.Res.HH.Thermal.SH.Oil.CO.LPG.LPG</t>
  </si>
  <si>
    <t>FEC_per_household.kWh.DK.Res.HH.Thermal.SH.Oil.CO.Elc.Elec</t>
  </si>
  <si>
    <t>FEC_per_household.kWh.DK.Res.HH.Thermal.SH.Gas</t>
  </si>
  <si>
    <t>FEC_per_household.kWh.DK.Res.HH.Thermal.SH.Gas.SH</t>
  </si>
  <si>
    <t>FEC_per_household.kWh.DK.Res.HH.Thermal.SH.Gas.SH.Gas</t>
  </si>
  <si>
    <t>FEC_per_household.kWh.DK.Res.HH.Thermal.SH.Gas.SH.Elec</t>
  </si>
  <si>
    <t>FEC_per_household.kWh.DK.Res.HH.Thermal.SH.Gas.SC</t>
  </si>
  <si>
    <t>FEC_per_household.kWh.DK.Res.HH.Thermal.SH.Gas.SC.AC.Elec</t>
  </si>
  <si>
    <t>FEC_per_household.kWh.DK.Res.HH.Thermal.SH.Gas.WH</t>
  </si>
  <si>
    <t>FEC_per_household.kWh.DK.Res.HH.Thermal.SH.Gas.WH.Gas.NoSolar.Gas</t>
  </si>
  <si>
    <t>FEC_per_household.kWh.DK.Res.HH.Thermal.SH.Gas.WH.Gas.Solar</t>
  </si>
  <si>
    <t>FEC_per_household.kWh.DK.Res.HH.Thermal.SH.Gas.WH.Gas.Solar.Gas</t>
  </si>
  <si>
    <t>FEC_per_household.kWh.DK.Res.HH.Thermal.SH.Gas.WH.Gas.Solar.Solar</t>
  </si>
  <si>
    <t>FEC_per_household.kWh.DK.Res.HH.Thermal.SH.Gas.WH.Elc.NoSolar.Elec</t>
  </si>
  <si>
    <t>FEC_per_household.kWh.DK.Res.HH.Thermal.SH.Gas.WH.Elc.Solar</t>
  </si>
  <si>
    <t>FEC_per_household.kWh.DK.Res.HH.Thermal.SH.Gas.WH.Elc.Solar.Elec</t>
  </si>
  <si>
    <t>FEC_per_household.kWh.DK.Res.HH.Thermal.SH.Gas.WH.Elc.Solar.Solar</t>
  </si>
  <si>
    <t>FEC_per_household.kWh.DK.Res.HH.Thermal.SH.Gas.CO</t>
  </si>
  <si>
    <t>FEC_per_household.kWh.DK.Res.HH.Thermal.SH.Gas.CO.Gas.Gas</t>
  </si>
  <si>
    <t>FEC_per_household.kWh.DK.Res.HH.Thermal.SH.Gas.CO.Elc.Elec</t>
  </si>
  <si>
    <t>FEC_per_household.kWh.DK.Res.HH.Thermal.SH.Biomass</t>
  </si>
  <si>
    <t>FEC_per_household.kWh.DK.Res.HH.Thermal.SH.Biomass.SH</t>
  </si>
  <si>
    <t>FEC_per_household.kWh.DK.Res.HH.Thermal.SH.Biomass.SH.Biomass</t>
  </si>
  <si>
    <t>FEC_per_household.kWh.DK.Res.HH.Thermal.SH.Biomass.SH.Elec</t>
  </si>
  <si>
    <t>FEC_per_household.kWh.DK.Res.HH.Thermal.SH.Biomass.SC</t>
  </si>
  <si>
    <t>FEC_per_household.kWh.DK.Res.HH.Thermal.SH.Biomass.SC.AC.Elec</t>
  </si>
  <si>
    <t>FEC_per_household.kWh.DK.Res.HH.Thermal.SH.Biomass.WH</t>
  </si>
  <si>
    <t>FEC_per_household.kWh.DK.Res.HH.Thermal.SH.Biomass.WH.Biomass.NoSolar.Biomass</t>
  </si>
  <si>
    <t>FEC_per_household.kWh.DK.Res.HH.Thermal.SH.Biomass.WH.Biomass.Solar</t>
  </si>
  <si>
    <t>FEC_per_household.kWh.DK.Res.HH.Thermal.SH.Biomass.WH.Biomass.Solar.Biomass</t>
  </si>
  <si>
    <t>FEC_per_household.kWh.DK.Res.HH.Thermal.SH.Biomass.WH.Biomass.Solar.Solar</t>
  </si>
  <si>
    <t>FEC_per_household.kWh.DK.Res.HH.Thermal.SH.Biomass.WH.LPG.NoSolar.LPG</t>
  </si>
  <si>
    <t>FEC_per_household.kWh.DK.Res.HH.Thermal.SH.Biomass.WH.LPG.Solar</t>
  </si>
  <si>
    <t>FEC_per_household.kWh.DK.Res.HH.Thermal.SH.Biomass.WH.LPG.Solar.LPG</t>
  </si>
  <si>
    <t>FEC_per_household.kWh.DK.Res.HH.Thermal.SH.Biomass.WH.LPG.Solar.Solar</t>
  </si>
  <si>
    <t>FEC_per_household.kWh.DK.Res.HH.Thermal.SH.Biomass.WH.Elc.NoSolar.Elec</t>
  </si>
  <si>
    <t>FEC_per_household.kWh.DK.Res.HH.Thermal.SH.Biomass.WH.Elc.Solar</t>
  </si>
  <si>
    <t>FEC_per_household.kWh.DK.Res.HH.Thermal.SH.Biomass.WH.Elc.Solar.Elec</t>
  </si>
  <si>
    <t>FEC_per_household.kWh.DK.Res.HH.Thermal.SH.Biomass.WH.Elc.Solar.Solar</t>
  </si>
  <si>
    <t>FEC_per_household.kWh.DK.Res.HH.Thermal.SH.Biomass.CO</t>
  </si>
  <si>
    <t>FEC_per_household.kWh.DK.Res.HH.Thermal.SH.Biomass.CO.Biomass.Biomass</t>
  </si>
  <si>
    <t>FEC_per_household.kWh.DK.Res.HH.Thermal.SH.Biomass.CO.LPG.LPG</t>
  </si>
  <si>
    <t>FEC_per_household.kWh.DK.Res.HH.Thermal.SH.Biomass.CO.Elc.Elec</t>
  </si>
  <si>
    <t>FEC_per_household.kWh.DK.Res.HH.Thermal.SH.Geo</t>
  </si>
  <si>
    <t>FEC_per_household.kWh.DK.Res.HH.Thermal.SH.Geo.SH</t>
  </si>
  <si>
    <t>FEC_per_household.kWh.DK.Res.HH.Thermal.SH.Geo.SH.Geo</t>
  </si>
  <si>
    <t>FEC_per_household.kWh.DK.Res.HH.Thermal.SH.Geo.SH.Elec</t>
  </si>
  <si>
    <t>FEC_per_household.kWh.DK.Res.HH.Thermal.SH.Geo.SC</t>
  </si>
  <si>
    <t>FEC_per_household.kWh.DK.Res.HH.Thermal.SH.Geo.SC.AC.Elec</t>
  </si>
  <si>
    <t>FEC_per_household.kWh.DK.Res.HH.Thermal.SH.Geo.WH</t>
  </si>
  <si>
    <t>FEC_per_household.kWh.DK.Res.HH.Thermal.SH.Geo.WH.Geo.NoSolar.Geo</t>
  </si>
  <si>
    <t>FEC_per_household.kWh.DK.Res.HH.Thermal.SH.Geo.WH.Geo.Solar</t>
  </si>
  <si>
    <t>FEC_per_household.kWh.DK.Res.HH.Thermal.SH.Geo.WH.Geo.Solar.Geo</t>
  </si>
  <si>
    <t>FEC_per_household.kWh.DK.Res.HH.Thermal.SH.Geo.WH.Geo.Solar.Solar</t>
  </si>
  <si>
    <t>FEC_per_household.kWh.DK.Res.HH.Thermal.SH.Geo.WH.Elc.NoSolar.Elec</t>
  </si>
  <si>
    <t>FEC_per_household.kWh.DK.Res.HH.Thermal.SH.Geo.WH.Elc.Solar</t>
  </si>
  <si>
    <t>FEC_per_household.kWh.DK.Res.HH.Thermal.SH.Geo.WH.Elc.Solar.Elec</t>
  </si>
  <si>
    <t>FEC_per_household.kWh.DK.Res.HH.Thermal.SH.Geo.WH.Elc.Solar.Solar</t>
  </si>
  <si>
    <t>FEC_per_household.kWh.DK.Res.HH.Thermal.SH.Geo.CO</t>
  </si>
  <si>
    <t>FEC_per_household.kWh.DK.Res.HH.Thermal.SH.Geo.CO.LPG.LPG</t>
  </si>
  <si>
    <t>FEC_per_household.kWh.DK.Res.HH.Thermal.SH.Geo.CO.Elc.Elec</t>
  </si>
  <si>
    <t>FEC_per_household.kWh.DK.Res.HH.Thermal.SH.DistrHeat</t>
  </si>
  <si>
    <t>FEC_per_household.kWh.DK.Res.HH.Thermal.SH.DistrHeat.SH</t>
  </si>
  <si>
    <t>FEC_per_household.kWh.DK.Res.HH.Thermal.SH.DistrHeat.SH.Steam_Distr</t>
  </si>
  <si>
    <t>FEC_per_household.kWh.DK.Res.HH.Thermal.SH.DistrHeat.SH.Elec</t>
  </si>
  <si>
    <t>FEC_per_household.kWh.DK.Res.HH.Thermal.SH.DistrHeat.SC</t>
  </si>
  <si>
    <t>FEC_per_household.kWh.DK.Res.HH.Thermal.SH.DistrHeat.SC.AC.Elec</t>
  </si>
  <si>
    <t>FEC_per_household.kWh.DK.Res.HH.Thermal.SH.DistrHeat.WH</t>
  </si>
  <si>
    <t>FEC_per_household.kWh.DK.Res.HH.Thermal.SH.DistrHeat.WH.DistrHeat.NoSolar.Steam_Distr</t>
  </si>
  <si>
    <t>FEC_per_household.kWh.DK.Res.HH.Thermal.SH.DistrHeat.WH.DistrHeat.Solar</t>
  </si>
  <si>
    <t>FEC_per_household.kWh.DK.Res.HH.Thermal.SH.DistrHeat.WH.DistrHeat.Solar.Steam_Distr</t>
  </si>
  <si>
    <t>FEC_per_household.kWh.DK.Res.HH.Thermal.SH.DistrHeat.WH.DistrHeat.Solar.Solar</t>
  </si>
  <si>
    <t>FEC_per_household.kWh.DK.Res.HH.Thermal.SH.DistrHeat.WH.Elc.NoSolar.Elec</t>
  </si>
  <si>
    <t>FEC_per_household.kWh.DK.Res.HH.Thermal.SH.DistrHeat.WH.Elc.Solar</t>
  </si>
  <si>
    <t>FEC_per_household.kWh.DK.Res.HH.Thermal.SH.DistrHeat.WH.Elc.Solar.Elec</t>
  </si>
  <si>
    <t>FEC_per_household.kWh.DK.Res.HH.Thermal.SH.DistrHeat.WH.Elc.Solar.Solar</t>
  </si>
  <si>
    <t>FEC_per_household.kWh.DK.Res.HH.Thermal.SH.DistrHeat.CO</t>
  </si>
  <si>
    <t>FEC_per_household.kWh.DK.Res.HH.Thermal.SH.DistrHeat.CO.LPG.LPG</t>
  </si>
  <si>
    <t>FEC_per_household.kWh.DK.Res.HH.Thermal.SH.DistrHeat.CO.Elc.Elec</t>
  </si>
  <si>
    <t>FEC_per_household.kWh.DK.Res.HH.Thermal.SH.AdvElc</t>
  </si>
  <si>
    <t>FEC_per_household.kWh.DK.Res.HH.Thermal.SH.AdvElc.SH</t>
  </si>
  <si>
    <t>FEC_per_household.kWh.DK.Res.HH.Thermal.SH.AdvElc.SH.Elec</t>
  </si>
  <si>
    <t>FEC_per_household.kWh.DK.Res.HH.Thermal.SH.AdvElc.SC</t>
  </si>
  <si>
    <t>FEC_per_household.kWh.DK.Res.HH.Thermal.SH.AdvElc.SC.AC.Elec</t>
  </si>
  <si>
    <t>FEC_per_household.kWh.DK.Res.HH.Thermal.SH.AdvElc.WH</t>
  </si>
  <si>
    <t>FEC_per_household.kWh.DK.Res.HH.Thermal.SH.AdvElc.WH.LPG.NoSolar.LPG</t>
  </si>
  <si>
    <t>FEC_per_household.kWh.DK.Res.HH.Thermal.SH.AdvElc.WH.LPG.Solar</t>
  </si>
  <si>
    <t>FEC_per_household.kWh.DK.Res.HH.Thermal.SH.AdvElc.WH.LPG.Solar.LPG</t>
  </si>
  <si>
    <t>FEC_per_household.kWh.DK.Res.HH.Thermal.SH.AdvElc.WH.LPG.Solar.Solar</t>
  </si>
  <si>
    <t>FEC_per_household.kWh.DK.Res.HH.Thermal.SH.AdvElc.WH.Elc.NoSolar.Elec</t>
  </si>
  <si>
    <t>FEC_per_household.kWh.DK.Res.HH.Thermal.SH.AdvElc.WH.Elc.Solar</t>
  </si>
  <si>
    <t>FEC_per_household.kWh.DK.Res.HH.Thermal.SH.AdvElc.WH.Elc.Solar.Elec</t>
  </si>
  <si>
    <t>FEC_per_household.kWh.DK.Res.HH.Thermal.SH.AdvElc.WH.Elc.Solar.Solar</t>
  </si>
  <si>
    <t>FEC_per_household.kWh.DK.Res.HH.Thermal.SH.AdvElc.CO</t>
  </si>
  <si>
    <t>FEC_per_household.kWh.DK.Res.HH.Thermal.SH.AdvElc.CO.LPG.LPG</t>
  </si>
  <si>
    <t>FEC_per_household.kWh.DK.Res.HH.Thermal.SH.AdvElc.CO.Elc.Elec</t>
  </si>
  <si>
    <t>FEC_per_household.kWh.DK.Res.HH.Thermal.SH.ConvElc</t>
  </si>
  <si>
    <t>FEC_per_household.kWh.DK.Res.HH.Thermal.SH.ConvElc.SH</t>
  </si>
  <si>
    <t>FEC_per_household.kWh.DK.Res.HH.Thermal.SH.ConvElc.SH.Elec</t>
  </si>
  <si>
    <t>FEC_per_household.kWh.DK.Res.HH.Thermal.SH.ConvElc.SC</t>
  </si>
  <si>
    <t>FEC_per_household.kWh.DK.Res.HH.Thermal.SH.ConvElc.SC.AC.Elec</t>
  </si>
  <si>
    <t>FEC_per_household.kWh.DK.Res.HH.Thermal.SH.ConvElc.WH</t>
  </si>
  <si>
    <t>FEC_per_household.kWh.DK.Res.HH.Thermal.SH.ConvElc.WH.LPG.NoSolar.LPG</t>
  </si>
  <si>
    <t>FEC_per_household.kWh.DK.Res.HH.Thermal.SH.ConvElc.WH.LPG.Solar</t>
  </si>
  <si>
    <t>FEC_per_household.kWh.DK.Res.HH.Thermal.SH.ConvElc.WH.LPG.Solar.LPG</t>
  </si>
  <si>
    <t>FEC_per_household.kWh.DK.Res.HH.Thermal.SH.ConvElc.WH.LPG.Solar.Solar</t>
  </si>
  <si>
    <t>FEC_per_household.kWh.DK.Res.HH.Thermal.SH.ConvElc.WH.Elc.NoSolar.Elec</t>
  </si>
  <si>
    <t>FEC_per_household.kWh.DK.Res.HH.Thermal.SH.ConvElc.WH.Elc.Solar</t>
  </si>
  <si>
    <t>FEC_per_household.kWh.DK.Res.HH.Thermal.SH.ConvElc.WH.Elc.Solar.Elec</t>
  </si>
  <si>
    <t>FEC_per_household.kWh.DK.Res.HH.Thermal.SH.ConvElc.WH.Elc.Solar.Solar</t>
  </si>
  <si>
    <t>FEC_per_household.kWh.DK.Res.HH.Thermal.SH.ConvElc.CO</t>
  </si>
  <si>
    <t>FEC_per_household.kWh.DK.Res.HH.Thermal.SH.ConvElc.CO.LPG.LPG</t>
  </si>
  <si>
    <t>FEC_per_household.kWh.DK.Res.HH.Thermal.SH.ConvElc.CO.Elc.Elec</t>
  </si>
  <si>
    <t>DK - Thermal energy service per household (detailed structure)</t>
  </si>
  <si>
    <t>TES_per_household.kWh.DK.Res.HH.Thermal.SH.Solids</t>
  </si>
  <si>
    <t>TES_per_household.kWh.DK.Res.HH.Thermal.SH.Solids.SH</t>
  </si>
  <si>
    <t>TES_per_household.kWh.DK.Res.HH.Thermal.SH.Solids.SH.Solids</t>
  </si>
  <si>
    <t>TES_per_household.kWh.DK.Res.HH.Thermal.SH.Solids.SH.Elec</t>
  </si>
  <si>
    <t>TES_per_household.kWh.DK.Res.HH.Thermal.SH.Solids.SC</t>
  </si>
  <si>
    <t>TES_per_household.kWh.DK.Res.HH.Thermal.SH.Solids.SC.AC.Elec</t>
  </si>
  <si>
    <t>TES_per_household.kWh.DK.Res.HH.Thermal.SH.Solids.WH</t>
  </si>
  <si>
    <t>TES_per_household.kWh.DK.Res.HH.Thermal.SH.Solids.WH.Solids.NoSolar.Solids</t>
  </si>
  <si>
    <t>TES_per_household.kWh.DK.Res.HH.Thermal.SH.Solids.WH.LPG.NoSolar.LPG</t>
  </si>
  <si>
    <t>TES_per_household.kWh.DK.Res.HH.Thermal.SH.Solids.WH.LPG.Solar</t>
  </si>
  <si>
    <t>TES_per_household.kWh.DK.Res.HH.Thermal.SH.Solids.WH.LPG.Solar.LPG</t>
  </si>
  <si>
    <t>TES_per_household.kWh.DK.Res.HH.Thermal.SH.Solids.WH.LPG.Solar.Solar</t>
  </si>
  <si>
    <t>TES_per_household.kWh.DK.Res.HH.Thermal.SH.Solids.WH.Elc.NoSolar.Elec</t>
  </si>
  <si>
    <t>TES_per_household.kWh.DK.Res.HH.Thermal.SH.Solids.WH.Elc.Solar</t>
  </si>
  <si>
    <t>TES_per_household.kWh.DK.Res.HH.Thermal.SH.Solids.WH.Elc.Solar.Elec</t>
  </si>
  <si>
    <t>TES_per_household.kWh.DK.Res.HH.Thermal.SH.Solids.WH.Elc.Solar.Solar</t>
  </si>
  <si>
    <t>TES_per_household.kWh.DK.Res.HH.Thermal.SH.Solids.CO</t>
  </si>
  <si>
    <t>TES_per_household.kWh.DK.Res.HH.Thermal.SH.Solids.CO.Solids.Solids</t>
  </si>
  <si>
    <t>TES_per_household.kWh.DK.Res.HH.Thermal.SH.Solids.CO.LPG.LPG</t>
  </si>
  <si>
    <t>TES_per_household.kWh.DK.Res.HH.Thermal.SH.Solids.CO.Elc.Elec</t>
  </si>
  <si>
    <t>TES_per_household.kWh.DK.Res.HH.Thermal.SH.LPG</t>
  </si>
  <si>
    <t>TES_per_household.kWh.DK.Res.HH.Thermal.SH.LPG.SH</t>
  </si>
  <si>
    <t>TES_per_household.kWh.DK.Res.HH.Thermal.SH.LPG.SH.LPG</t>
  </si>
  <si>
    <t>TES_per_household.kWh.DK.Res.HH.Thermal.SH.LPG.SH.Elec</t>
  </si>
  <si>
    <t>TES_per_household.kWh.DK.Res.HH.Thermal.SH.LPG.SC</t>
  </si>
  <si>
    <t>TES_per_household.kWh.DK.Res.HH.Thermal.SH.LPG.SC.AC.Elec</t>
  </si>
  <si>
    <t>TES_per_household.kWh.DK.Res.HH.Thermal.SH.LPG.WH</t>
  </si>
  <si>
    <t>TES_per_household.kWh.DK.Res.HH.Thermal.SH.LPG.WH.LPG.NoSolar.LPG</t>
  </si>
  <si>
    <t>TES_per_household.kWh.DK.Res.HH.Thermal.SH.LPG.WH.LPG.Solar</t>
  </si>
  <si>
    <t>TES_per_household.kWh.DK.Res.HH.Thermal.SH.LPG.WH.LPG.Solar.LPG</t>
  </si>
  <si>
    <t>TES_per_household.kWh.DK.Res.HH.Thermal.SH.LPG.WH.LPG.Solar.Solar</t>
  </si>
  <si>
    <t>TES_per_household.kWh.DK.Res.HH.Thermal.SH.LPG.WH.Elc.NoSolar.Elec</t>
  </si>
  <si>
    <t>TES_per_household.kWh.DK.Res.HH.Thermal.SH.LPG.WH.Elc.Solar</t>
  </si>
  <si>
    <t>TES_per_household.kWh.DK.Res.HH.Thermal.SH.LPG.WH.Elc.Solar.Elec</t>
  </si>
  <si>
    <t>TES_per_household.kWh.DK.Res.HH.Thermal.SH.LPG.WH.Elc.Solar.Solar</t>
  </si>
  <si>
    <t>TES_per_household.kWh.DK.Res.HH.Thermal.SH.LPG.CO</t>
  </si>
  <si>
    <t>TES_per_household.kWh.DK.Res.HH.Thermal.SH.LPG.CO.LPG.LPG</t>
  </si>
  <si>
    <t>TES_per_household.kWh.DK.Res.HH.Thermal.SH.LPG.CO.Elc.Elec</t>
  </si>
  <si>
    <t>TES_per_household.kWh.DK.Res.HH.Thermal.SH.Oil</t>
  </si>
  <si>
    <t>TES_per_household.kWh.DK.Res.HH.Thermal.SH.Oil.SH</t>
  </si>
  <si>
    <t>TES_per_household.kWh.DK.Res.HH.Thermal.SH.Oil.SH.Oil</t>
  </si>
  <si>
    <t>TES_per_household.kWh.DK.Res.HH.Thermal.SH.Oil.SH.Elec</t>
  </si>
  <si>
    <t>TES_per_household.kWh.DK.Res.HH.Thermal.SH.Oil.SC</t>
  </si>
  <si>
    <t>TES_per_household.kWh.DK.Res.HH.Thermal.SH.Oil.SC.AC.Elec</t>
  </si>
  <si>
    <t>TES_per_household.kWh.DK.Res.HH.Thermal.SH.Oil.WH</t>
  </si>
  <si>
    <t>TES_per_household.kWh.DK.Res.HH.Thermal.SH.Oil.WH.Oil.NoSolar.Oil</t>
  </si>
  <si>
    <t>TES_per_household.kWh.DK.Res.HH.Thermal.SH.Oil.WH.Oil.Solar</t>
  </si>
  <si>
    <t>TES_per_household.kWh.DK.Res.HH.Thermal.SH.Oil.WH.Oil.Solar.Oil</t>
  </si>
  <si>
    <t>TES_per_household.kWh.DK.Res.HH.Thermal.SH.Oil.WH.Oil.Solar.Solar</t>
  </si>
  <si>
    <t>TES_per_household.kWh.DK.Res.HH.Thermal.SH.Oil.WH.Elc.NoSolar.Elec</t>
  </si>
  <si>
    <t>TES_per_household.kWh.DK.Res.HH.Thermal.SH.Oil.WH.Elc.Solar</t>
  </si>
  <si>
    <t>TES_per_household.kWh.DK.Res.HH.Thermal.SH.Oil.WH.Elc.Solar.Elec</t>
  </si>
  <si>
    <t>TES_per_household.kWh.DK.Res.HH.Thermal.SH.Oil.WH.Elc.Solar.Solar</t>
  </si>
  <si>
    <t>TES_per_household.kWh.DK.Res.HH.Thermal.SH.Oil.CO</t>
  </si>
  <si>
    <t>TES_per_household.kWh.DK.Res.HH.Thermal.SH.Oil.CO.LPG.LPG</t>
  </si>
  <si>
    <t>TES_per_household.kWh.DK.Res.HH.Thermal.SH.Oil.CO.Elc.Elec</t>
  </si>
  <si>
    <t>TES_per_household.kWh.DK.Res.HH.Thermal.SH.Gas</t>
  </si>
  <si>
    <t>TES_per_household.kWh.DK.Res.HH.Thermal.SH.Gas.SH</t>
  </si>
  <si>
    <t>TES_per_household.kWh.DK.Res.HH.Thermal.SH.Gas.SH.Gas</t>
  </si>
  <si>
    <t>TES_per_household.kWh.DK.Res.HH.Thermal.SH.Gas.SH.Elec</t>
  </si>
  <si>
    <t>TES_per_household.kWh.DK.Res.HH.Thermal.SH.Gas.SC</t>
  </si>
  <si>
    <t>TES_per_household.kWh.DK.Res.HH.Thermal.SH.Gas.SC.AC.Elec</t>
  </si>
  <si>
    <t>TES_per_household.kWh.DK.Res.HH.Thermal.SH.Gas.WH</t>
  </si>
  <si>
    <t>TES_per_household.kWh.DK.Res.HH.Thermal.SH.Gas.WH.Gas.NoSolar.Gas</t>
  </si>
  <si>
    <t>TES_per_household.kWh.DK.Res.HH.Thermal.SH.Gas.WH.Gas.Solar</t>
  </si>
  <si>
    <t>TES_per_household.kWh.DK.Res.HH.Thermal.SH.Gas.WH.Gas.Solar.Gas</t>
  </si>
  <si>
    <t>TES_per_household.kWh.DK.Res.HH.Thermal.SH.Gas.WH.Gas.Solar.Solar</t>
  </si>
  <si>
    <t>TES_per_household.kWh.DK.Res.HH.Thermal.SH.Gas.WH.Elc.NoSolar.Elec</t>
  </si>
  <si>
    <t>TES_per_household.kWh.DK.Res.HH.Thermal.SH.Gas.WH.Elc.Solar</t>
  </si>
  <si>
    <t>TES_per_household.kWh.DK.Res.HH.Thermal.SH.Gas.WH.Elc.Solar.Elec</t>
  </si>
  <si>
    <t>TES_per_household.kWh.DK.Res.HH.Thermal.SH.Gas.WH.Elc.Solar.Solar</t>
  </si>
  <si>
    <t>TES_per_household.kWh.DK.Res.HH.Thermal.SH.Gas.CO</t>
  </si>
  <si>
    <t>TES_per_household.kWh.DK.Res.HH.Thermal.SH.Gas.CO.Gas.Gas</t>
  </si>
  <si>
    <t>TES_per_household.kWh.DK.Res.HH.Thermal.SH.Gas.CO.Elc.Elec</t>
  </si>
  <si>
    <t>TES_per_household.kWh.DK.Res.HH.Thermal.SH.Biomass</t>
  </si>
  <si>
    <t>TES_per_household.kWh.DK.Res.HH.Thermal.SH.Biomass.SH</t>
  </si>
  <si>
    <t>TES_per_household.kWh.DK.Res.HH.Thermal.SH.Biomass.SH.Biomass</t>
  </si>
  <si>
    <t>TES_per_household.kWh.DK.Res.HH.Thermal.SH.Biomass.SH.Elec</t>
  </si>
  <si>
    <t>TES_per_household.kWh.DK.Res.HH.Thermal.SH.Biomass.SC</t>
  </si>
  <si>
    <t>TES_per_household.kWh.DK.Res.HH.Thermal.SH.Biomass.SC.AC.Elec</t>
  </si>
  <si>
    <t>TES_per_household.kWh.DK.Res.HH.Thermal.SH.Biomass.WH</t>
  </si>
  <si>
    <t>TES_per_household.kWh.DK.Res.HH.Thermal.SH.Biomass.WH.Biomass.NoSolar.Biomass</t>
  </si>
  <si>
    <t>TES_per_household.kWh.DK.Res.HH.Thermal.SH.Biomass.WH.Biomass.Solar</t>
  </si>
  <si>
    <t>TES_per_household.kWh.DK.Res.HH.Thermal.SH.Biomass.WH.Biomass.Solar.Biomass</t>
  </si>
  <si>
    <t>TES_per_household.kWh.DK.Res.HH.Thermal.SH.Biomass.WH.Biomass.Solar.Solar</t>
  </si>
  <si>
    <t>TES_per_household.kWh.DK.Res.HH.Thermal.SH.Biomass.WH.LPG.NoSolar.LPG</t>
  </si>
  <si>
    <t>TES_per_household.kWh.DK.Res.HH.Thermal.SH.Biomass.WH.LPG.Solar</t>
  </si>
  <si>
    <t>TES_per_household.kWh.DK.Res.HH.Thermal.SH.Biomass.WH.LPG.Solar.LPG</t>
  </si>
  <si>
    <t>TES_per_household.kWh.DK.Res.HH.Thermal.SH.Biomass.WH.LPG.Solar.Solar</t>
  </si>
  <si>
    <t>TES_per_household.kWh.DK.Res.HH.Thermal.SH.Biomass.WH.Elc.NoSolar.Elec</t>
  </si>
  <si>
    <t>TES_per_household.kWh.DK.Res.HH.Thermal.SH.Biomass.WH.Elc.Solar</t>
  </si>
  <si>
    <t>TES_per_household.kWh.DK.Res.HH.Thermal.SH.Biomass.WH.Elc.Solar.Elec</t>
  </si>
  <si>
    <t>TES_per_household.kWh.DK.Res.HH.Thermal.SH.Biomass.WH.Elc.Solar.Solar</t>
  </si>
  <si>
    <t>TES_per_household.kWh.DK.Res.HH.Thermal.SH.Biomass.CO</t>
  </si>
  <si>
    <t>TES_per_household.kWh.DK.Res.HH.Thermal.SH.Biomass.CO.Biomass.Biomass</t>
  </si>
  <si>
    <t>TES_per_household.kWh.DK.Res.HH.Thermal.SH.Biomass.CO.LPG.LPG</t>
  </si>
  <si>
    <t>TES_per_household.kWh.DK.Res.HH.Thermal.SH.Biomass.CO.Elc.Elec</t>
  </si>
  <si>
    <t>TES_per_household.kWh.DK.Res.HH.Thermal.SH.Geo</t>
  </si>
  <si>
    <t>TES_per_household.kWh.DK.Res.HH.Thermal.SH.Geo.SH</t>
  </si>
  <si>
    <t>TES_per_household.kWh.DK.Res.HH.Thermal.SH.Geo.SH.Geo</t>
  </si>
  <si>
    <t>TES_per_household.kWh.DK.Res.HH.Thermal.SH.Geo.SH.Elec</t>
  </si>
  <si>
    <t>TES_per_household.kWh.DK.Res.HH.Thermal.SH.Geo.SC</t>
  </si>
  <si>
    <t>TES_per_household.kWh.DK.Res.HH.Thermal.SH.Geo.SC.AC.Elec</t>
  </si>
  <si>
    <t>TES_per_household.kWh.DK.Res.HH.Thermal.SH.Geo.WH</t>
  </si>
  <si>
    <t>TES_per_household.kWh.DK.Res.HH.Thermal.SH.Geo.WH.Geo.NoSolar.Geo</t>
  </si>
  <si>
    <t>TES_per_household.kWh.DK.Res.HH.Thermal.SH.Geo.WH.Geo.Solar</t>
  </si>
  <si>
    <t>TES_per_household.kWh.DK.Res.HH.Thermal.SH.Geo.WH.Geo.Solar.Geo</t>
  </si>
  <si>
    <t>TES_per_household.kWh.DK.Res.HH.Thermal.SH.Geo.WH.Geo.Solar.Solar</t>
  </si>
  <si>
    <t>TES_per_household.kWh.DK.Res.HH.Thermal.SH.Geo.WH.Elc.NoSolar.Elec</t>
  </si>
  <si>
    <t>TES_per_household.kWh.DK.Res.HH.Thermal.SH.Geo.WH.Elc.Solar</t>
  </si>
  <si>
    <t>TES_per_household.kWh.DK.Res.HH.Thermal.SH.Geo.WH.Elc.Solar.Elec</t>
  </si>
  <si>
    <t>TES_per_household.kWh.DK.Res.HH.Thermal.SH.Geo.WH.Elc.Solar.Solar</t>
  </si>
  <si>
    <t>TES_per_household.kWh.DK.Res.HH.Thermal.SH.Geo.CO</t>
  </si>
  <si>
    <t>TES_per_household.kWh.DK.Res.HH.Thermal.SH.Geo.CO.LPG.LPG</t>
  </si>
  <si>
    <t>TES_per_household.kWh.DK.Res.HH.Thermal.SH.Geo.CO.Elc.Elec</t>
  </si>
  <si>
    <t>TES_per_household.kWh.DK.Res.HH.Thermal.SH.DistrHeat</t>
  </si>
  <si>
    <t>TES_per_household.kWh.DK.Res.HH.Thermal.SH.DistrHeat.SH</t>
  </si>
  <si>
    <t>TES_per_household.kWh.DK.Res.HH.Thermal.SH.DistrHeat.SH.Steam_Distr</t>
  </si>
  <si>
    <t>TES_per_household.kWh.DK.Res.HH.Thermal.SH.DistrHeat.SH.Elec</t>
  </si>
  <si>
    <t>TES_per_household.kWh.DK.Res.HH.Thermal.SH.DistrHeat.SC</t>
  </si>
  <si>
    <t>TES_per_household.kWh.DK.Res.HH.Thermal.SH.DistrHeat.SC.AC.Elec</t>
  </si>
  <si>
    <t>TES_per_household.kWh.DK.Res.HH.Thermal.SH.DistrHeat.WH</t>
  </si>
  <si>
    <t>TES_per_household.kWh.DK.Res.HH.Thermal.SH.DistrHeat.WH.DistrHeat.NoSolar.Steam_Distr</t>
  </si>
  <si>
    <t>TES_per_household.kWh.DK.Res.HH.Thermal.SH.DistrHeat.WH.DistrHeat.Solar</t>
  </si>
  <si>
    <t>TES_per_household.kWh.DK.Res.HH.Thermal.SH.DistrHeat.WH.DistrHeat.Solar.Steam_Distr</t>
  </si>
  <si>
    <t>TES_per_household.kWh.DK.Res.HH.Thermal.SH.DistrHeat.WH.DistrHeat.Solar.Solar</t>
  </si>
  <si>
    <t>TES_per_household.kWh.DK.Res.HH.Thermal.SH.DistrHeat.WH.Elc.NoSolar.Elec</t>
  </si>
  <si>
    <t>TES_per_household.kWh.DK.Res.HH.Thermal.SH.DistrHeat.WH.Elc.Solar</t>
  </si>
  <si>
    <t>TES_per_household.kWh.DK.Res.HH.Thermal.SH.DistrHeat.WH.Elc.Solar.Elec</t>
  </si>
  <si>
    <t>TES_per_household.kWh.DK.Res.HH.Thermal.SH.DistrHeat.WH.Elc.Solar.Solar</t>
  </si>
  <si>
    <t>TES_per_household.kWh.DK.Res.HH.Thermal.SH.DistrHeat.CO</t>
  </si>
  <si>
    <t>TES_per_household.kWh.DK.Res.HH.Thermal.SH.DistrHeat.CO.LPG.LPG</t>
  </si>
  <si>
    <t>TES_per_household.kWh.DK.Res.HH.Thermal.SH.DistrHeat.CO.Elc.Elec</t>
  </si>
  <si>
    <t>TES_per_household.kWh.DK.Res.HH.Thermal.SH.AdvElc</t>
  </si>
  <si>
    <t>TES_per_household.kWh.DK.Res.HH.Thermal.SH.AdvElc.SH</t>
  </si>
  <si>
    <t>TES_per_household.kWh.DK.Res.HH.Thermal.SH.AdvElc.SH.Elec</t>
  </si>
  <si>
    <t>TES_per_household.kWh.DK.Res.HH.Thermal.SH.AdvElc.SC</t>
  </si>
  <si>
    <t>TES_per_household.kWh.DK.Res.HH.Thermal.SH.AdvElc.SC.AC.Elec</t>
  </si>
  <si>
    <t>TES_per_household.kWh.DK.Res.HH.Thermal.SH.AdvElc.WH</t>
  </si>
  <si>
    <t>TES_per_household.kWh.DK.Res.HH.Thermal.SH.AdvElc.WH.LPG.NoSolar.LPG</t>
  </si>
  <si>
    <t>TES_per_household.kWh.DK.Res.HH.Thermal.SH.AdvElc.WH.LPG.Solar</t>
  </si>
  <si>
    <t>TES_per_household.kWh.DK.Res.HH.Thermal.SH.AdvElc.WH.LPG.Solar.LPG</t>
  </si>
  <si>
    <t>TES_per_household.kWh.DK.Res.HH.Thermal.SH.AdvElc.WH.LPG.Solar.Solar</t>
  </si>
  <si>
    <t>TES_per_household.kWh.DK.Res.HH.Thermal.SH.AdvElc.WH.Elc.NoSolar.Elec</t>
  </si>
  <si>
    <t>TES_per_household.kWh.DK.Res.HH.Thermal.SH.AdvElc.WH.Elc.Solar</t>
  </si>
  <si>
    <t>TES_per_household.kWh.DK.Res.HH.Thermal.SH.AdvElc.WH.Elc.Solar.Elec</t>
  </si>
  <si>
    <t>TES_per_household.kWh.DK.Res.HH.Thermal.SH.AdvElc.WH.Elc.Solar.Solar</t>
  </si>
  <si>
    <t>TES_per_household.kWh.DK.Res.HH.Thermal.SH.AdvElc.CO</t>
  </si>
  <si>
    <t>TES_per_household.kWh.DK.Res.HH.Thermal.SH.AdvElc.CO.LPG.LPG</t>
  </si>
  <si>
    <t>TES_per_household.kWh.DK.Res.HH.Thermal.SH.AdvElc.CO.Elc.Elec</t>
  </si>
  <si>
    <t>TES_per_household.kWh.DK.Res.HH.Thermal.SH.ConvElc</t>
  </si>
  <si>
    <t>TES_per_household.kWh.DK.Res.HH.Thermal.SH.ConvElc.SH</t>
  </si>
  <si>
    <t>TES_per_household.kWh.DK.Res.HH.Thermal.SH.ConvElc.SH.Elec</t>
  </si>
  <si>
    <t>TES_per_household.kWh.DK.Res.HH.Thermal.SH.ConvElc.SC</t>
  </si>
  <si>
    <t>TES_per_household.kWh.DK.Res.HH.Thermal.SH.ConvElc.SC.AC.Elec</t>
  </si>
  <si>
    <t>TES_per_household.kWh.DK.Res.HH.Thermal.SH.ConvElc.WH</t>
  </si>
  <si>
    <t>TES_per_household.kWh.DK.Res.HH.Thermal.SH.ConvElc.WH.LPG.NoSolar.LPG</t>
  </si>
  <si>
    <t>TES_per_household.kWh.DK.Res.HH.Thermal.SH.ConvElc.WH.LPG.Solar</t>
  </si>
  <si>
    <t>TES_per_household.kWh.DK.Res.HH.Thermal.SH.ConvElc.WH.LPG.Solar.LPG</t>
  </si>
  <si>
    <t>TES_per_household.kWh.DK.Res.HH.Thermal.SH.ConvElc.WH.LPG.Solar.Solar</t>
  </si>
  <si>
    <t>TES_per_household.kWh.DK.Res.HH.Thermal.SH.ConvElc.WH.Elc.NoSolar.Elec</t>
  </si>
  <si>
    <t>TES_per_household.kWh.DK.Res.HH.Thermal.SH.ConvElc.WH.Elc.Solar</t>
  </si>
  <si>
    <t>TES_per_household.kWh.DK.Res.HH.Thermal.SH.ConvElc.WH.Elc.Solar.Elec</t>
  </si>
  <si>
    <t>TES_per_household.kWh.DK.Res.HH.Thermal.SH.ConvElc.WH.Elc.Solar.Solar</t>
  </si>
  <si>
    <t>TES_per_household.kWh.DK.Res.HH.Thermal.SH.ConvElc.CO</t>
  </si>
  <si>
    <t>TES_per_household.kWh.DK.Res.HH.Thermal.SH.ConvElc.CO.LPG.LPG</t>
  </si>
  <si>
    <t>TES_per_household.kWh.DK.Res.HH.Thermal.SH.ConvElc.CO.Elc.Elec</t>
  </si>
  <si>
    <t>DK - CO2 emissions per household (detailed structure)</t>
  </si>
  <si>
    <t>EMI_per_household.kgCO2.DK.Res.HH.Thermal.SH.Solids</t>
  </si>
  <si>
    <t>EMI_per_household.kgCO2.DK.Res.HH.Thermal.SH.Solids.SH</t>
  </si>
  <si>
    <t>EMI_per_household.kgCO2.DK.Res.HH.Thermal.SH.Solids.SH.Solids</t>
  </si>
  <si>
    <t>EMI_per_household.kgCO2.DK.Res.HH.Thermal.SH.Solids.SH.Elec</t>
  </si>
  <si>
    <t>EMI_per_household.kgCO2.DK.Res.HH.Thermal.SH.Solids.SC</t>
  </si>
  <si>
    <t>EMI_per_household.kgCO2.DK.Res.HH.Thermal.SH.Solids.SC.AC.Elec</t>
  </si>
  <si>
    <t>EMI_per_household.kgCO2.DK.Res.HH.Thermal.SH.Solids.WH</t>
  </si>
  <si>
    <t>EMI_per_household.kgCO2.DK.Res.HH.Thermal.SH.Solids.WH.Solids.NoSolar.Solids</t>
  </si>
  <si>
    <t>EMI_per_household.kgCO2.DK.Res.HH.Thermal.SH.Solids.WH.LPG.NoSolar.LPG</t>
  </si>
  <si>
    <t>EMI_per_household.kgCO2.DK.Res.HH.Thermal.SH.Solids.WH.LPG.Solar</t>
  </si>
  <si>
    <t>EMI_per_household.kgCO2.DK.Res.HH.Thermal.SH.Solids.WH.LPG.Solar.LPG</t>
  </si>
  <si>
    <t>EMI_per_household.kgCO2.DK.Res.HH.Thermal.SH.Solids.WH.LPG.Solar.Solar</t>
  </si>
  <si>
    <t>EMI_per_household.kgCO2.DK.Res.HH.Thermal.SH.Solids.WH.Elc.NoSolar.Elec</t>
  </si>
  <si>
    <t>EMI_per_household.kgCO2.DK.Res.HH.Thermal.SH.Solids.WH.Elc.Solar</t>
  </si>
  <si>
    <t>EMI_per_household.kgCO2.DK.Res.HH.Thermal.SH.Solids.WH.Elc.Solar.Elec</t>
  </si>
  <si>
    <t>EMI_per_household.kgCO2.DK.Res.HH.Thermal.SH.Solids.WH.Elc.Solar.Solar</t>
  </si>
  <si>
    <t>EMI_per_household.kgCO2.DK.Res.HH.Thermal.SH.Solids.CO</t>
  </si>
  <si>
    <t>EMI_per_household.kgCO2.DK.Res.HH.Thermal.SH.Solids.CO.Solids.Solids</t>
  </si>
  <si>
    <t>EMI_per_household.kgCO2.DK.Res.HH.Thermal.SH.Solids.CO.LPG.LPG</t>
  </si>
  <si>
    <t>EMI_per_household.kgCO2.DK.Res.HH.Thermal.SH.Solids.CO.Elc.Elec</t>
  </si>
  <si>
    <t>EMI_per_household.kgCO2.DK.Res.HH.Thermal.SH.LPG</t>
  </si>
  <si>
    <t>EMI_per_household.kgCO2.DK.Res.HH.Thermal.SH.LPG.SH</t>
  </si>
  <si>
    <t>EMI_per_household.kgCO2.DK.Res.HH.Thermal.SH.LPG.SH.LPG</t>
  </si>
  <si>
    <t>EMI_per_household.kgCO2.DK.Res.HH.Thermal.SH.LPG.SH.Elec</t>
  </si>
  <si>
    <t>EMI_per_household.kgCO2.DK.Res.HH.Thermal.SH.LPG.SC</t>
  </si>
  <si>
    <t>EMI_per_household.kgCO2.DK.Res.HH.Thermal.SH.LPG.SC.AC.Elec</t>
  </si>
  <si>
    <t>EMI_per_household.kgCO2.DK.Res.HH.Thermal.SH.LPG.WH</t>
  </si>
  <si>
    <t>EMI_per_household.kgCO2.DK.Res.HH.Thermal.SH.LPG.WH.LPG.NoSolar.LPG</t>
  </si>
  <si>
    <t>EMI_per_household.kgCO2.DK.Res.HH.Thermal.SH.LPG.WH.LPG.Solar</t>
  </si>
  <si>
    <t>EMI_per_household.kgCO2.DK.Res.HH.Thermal.SH.LPG.WH.LPG.Solar.LPG</t>
  </si>
  <si>
    <t>EMI_per_household.kgCO2.DK.Res.HH.Thermal.SH.LPG.WH.LPG.Solar.Solar</t>
  </si>
  <si>
    <t>EMI_per_household.kgCO2.DK.Res.HH.Thermal.SH.LPG.WH.Elc.NoSolar.Elec</t>
  </si>
  <si>
    <t>EMI_per_household.kgCO2.DK.Res.HH.Thermal.SH.LPG.WH.Elc.Solar</t>
  </si>
  <si>
    <t>EMI_per_household.kgCO2.DK.Res.HH.Thermal.SH.LPG.WH.Elc.Solar.Elec</t>
  </si>
  <si>
    <t>EMI_per_household.kgCO2.DK.Res.HH.Thermal.SH.LPG.WH.Elc.Solar.Solar</t>
  </si>
  <si>
    <t>EMI_per_household.kgCO2.DK.Res.HH.Thermal.SH.LPG.CO</t>
  </si>
  <si>
    <t>EMI_per_household.kgCO2.DK.Res.HH.Thermal.SH.LPG.CO.LPG.LPG</t>
  </si>
  <si>
    <t>EMI_per_household.kgCO2.DK.Res.HH.Thermal.SH.LPG.CO.Elc.Elec</t>
  </si>
  <si>
    <t>EMI_per_household.kgCO2.DK.Res.HH.Thermal.SH.Oil</t>
  </si>
  <si>
    <t>EMI_per_household.kgCO2.DK.Res.HH.Thermal.SH.Oil.SH</t>
  </si>
  <si>
    <t>EMI_per_household.kgCO2.DK.Res.HH.Thermal.SH.Oil.SH.Oil</t>
  </si>
  <si>
    <t>EMI_per_household.kgCO2.DK.Res.HH.Thermal.SH.Oil.SH.Elec</t>
  </si>
  <si>
    <t>EMI_per_household.kgCO2.DK.Res.HH.Thermal.SH.Oil.SC</t>
  </si>
  <si>
    <t>EMI_per_household.kgCO2.DK.Res.HH.Thermal.SH.Oil.SC.AC.Elec</t>
  </si>
  <si>
    <t>EMI_per_household.kgCO2.DK.Res.HH.Thermal.SH.Oil.WH</t>
  </si>
  <si>
    <t>EMI_per_household.kgCO2.DK.Res.HH.Thermal.SH.Oil.WH.Oil.NoSolar.Oil</t>
  </si>
  <si>
    <t>EMI_per_household.kgCO2.DK.Res.HH.Thermal.SH.Oil.WH.Oil.Solar</t>
  </si>
  <si>
    <t>EMI_per_household.kgCO2.DK.Res.HH.Thermal.SH.Oil.WH.Oil.Solar.Oil</t>
  </si>
  <si>
    <t>EMI_per_household.kgCO2.DK.Res.HH.Thermal.SH.Oil.WH.Oil.Solar.Solar</t>
  </si>
  <si>
    <t>EMI_per_household.kgCO2.DK.Res.HH.Thermal.SH.Oil.WH.Elc.NoSolar.Elec</t>
  </si>
  <si>
    <t>EMI_per_household.kgCO2.DK.Res.HH.Thermal.SH.Oil.WH.Elc.Solar</t>
  </si>
  <si>
    <t>EMI_per_household.kgCO2.DK.Res.HH.Thermal.SH.Oil.WH.Elc.Solar.Elec</t>
  </si>
  <si>
    <t>EMI_per_household.kgCO2.DK.Res.HH.Thermal.SH.Oil.WH.Elc.Solar.Solar</t>
  </si>
  <si>
    <t>EMI_per_household.kgCO2.DK.Res.HH.Thermal.SH.Oil.CO</t>
  </si>
  <si>
    <t>EMI_per_household.kgCO2.DK.Res.HH.Thermal.SH.Oil.CO.LPG.LPG</t>
  </si>
  <si>
    <t>EMI_per_household.kgCO2.DK.Res.HH.Thermal.SH.Oil.CO.Elc.Elec</t>
  </si>
  <si>
    <t>EMI_per_household.kgCO2.DK.Res.HH.Thermal.SH.Gas</t>
  </si>
  <si>
    <t>EMI_per_household.kgCO2.DK.Res.HH.Thermal.SH.Gas.SH</t>
  </si>
  <si>
    <t>EMI_per_household.kgCO2.DK.Res.HH.Thermal.SH.Gas.SH.Gas</t>
  </si>
  <si>
    <t>EMI_per_household.kgCO2.DK.Res.HH.Thermal.SH.Gas.SH.Elec</t>
  </si>
  <si>
    <t>EMI_per_household.kgCO2.DK.Res.HH.Thermal.SH.Gas.SC</t>
  </si>
  <si>
    <t>EMI_per_household.kgCO2.DK.Res.HH.Thermal.SH.Gas.SC.AC.Elec</t>
  </si>
  <si>
    <t>EMI_per_household.kgCO2.DK.Res.HH.Thermal.SH.Gas.WH</t>
  </si>
  <si>
    <t>EMI_per_household.kgCO2.DK.Res.HH.Thermal.SH.Gas.WH.Gas.NoSolar.Gas</t>
  </si>
  <si>
    <t>EMI_per_household.kgCO2.DK.Res.HH.Thermal.SH.Gas.WH.Gas.Solar</t>
  </si>
  <si>
    <t>EMI_per_household.kgCO2.DK.Res.HH.Thermal.SH.Gas.WH.Gas.Solar.Gas</t>
  </si>
  <si>
    <t>EMI_per_household.kgCO2.DK.Res.HH.Thermal.SH.Gas.WH.Gas.Solar.Solar</t>
  </si>
  <si>
    <t>EMI_per_household.kgCO2.DK.Res.HH.Thermal.SH.Gas.WH.Elc.NoSolar.Elec</t>
  </si>
  <si>
    <t>EMI_per_household.kgCO2.DK.Res.HH.Thermal.SH.Gas.WH.Elc.Solar</t>
  </si>
  <si>
    <t>EMI_per_household.kgCO2.DK.Res.HH.Thermal.SH.Gas.WH.Elc.Solar.Elec</t>
  </si>
  <si>
    <t>EMI_per_household.kgCO2.DK.Res.HH.Thermal.SH.Gas.WH.Elc.Solar.Solar</t>
  </si>
  <si>
    <t>EMI_per_household.kgCO2.DK.Res.HH.Thermal.SH.Gas.CO</t>
  </si>
  <si>
    <t>EMI_per_household.kgCO2.DK.Res.HH.Thermal.SH.Gas.CO.Gas.Gas</t>
  </si>
  <si>
    <t>EMI_per_household.kgCO2.DK.Res.HH.Thermal.SH.Gas.CO.Elc.Elec</t>
  </si>
  <si>
    <t>EMI_per_household.kgCO2.DK.Res.HH.Thermal.SH.Biomass</t>
  </si>
  <si>
    <t>EMI_per_household.kgCO2.DK.Res.HH.Thermal.SH.Biomass.SH</t>
  </si>
  <si>
    <t>EMI_per_household.kgCO2.DK.Res.HH.Thermal.SH.Biomass.SH.Biomass</t>
  </si>
  <si>
    <t>EMI_per_household.kgCO2.DK.Res.HH.Thermal.SH.Biomass.SH.Elec</t>
  </si>
  <si>
    <t>EMI_per_household.kgCO2.DK.Res.HH.Thermal.SH.Biomass.SC</t>
  </si>
  <si>
    <t>EMI_per_household.kgCO2.DK.Res.HH.Thermal.SH.Biomass.SC.AC.Elec</t>
  </si>
  <si>
    <t>EMI_per_household.kgCO2.DK.Res.HH.Thermal.SH.Biomass.WH</t>
  </si>
  <si>
    <t>EMI_per_household.kgCO2.DK.Res.HH.Thermal.SH.Biomass.WH.Biomass.NoSolar.Biomass</t>
  </si>
  <si>
    <t>EMI_per_household.kgCO2.DK.Res.HH.Thermal.SH.Biomass.WH.Biomass.Solar</t>
  </si>
  <si>
    <t>EMI_per_household.kgCO2.DK.Res.HH.Thermal.SH.Biomass.WH.Biomass.Solar.Biomass</t>
  </si>
  <si>
    <t>EMI_per_household.kgCO2.DK.Res.HH.Thermal.SH.Biomass.WH.Biomass.Solar.Solar</t>
  </si>
  <si>
    <t>EMI_per_household.kgCO2.DK.Res.HH.Thermal.SH.Biomass.WH.LPG.NoSolar.LPG</t>
  </si>
  <si>
    <t>EMI_per_household.kgCO2.DK.Res.HH.Thermal.SH.Biomass.WH.LPG.Solar</t>
  </si>
  <si>
    <t>EMI_per_household.kgCO2.DK.Res.HH.Thermal.SH.Biomass.WH.LPG.Solar.LPG</t>
  </si>
  <si>
    <t>EMI_per_household.kgCO2.DK.Res.HH.Thermal.SH.Biomass.WH.LPG.Solar.Solar</t>
  </si>
  <si>
    <t>EMI_per_household.kgCO2.DK.Res.HH.Thermal.SH.Biomass.WH.Elc.NoSolar.Elec</t>
  </si>
  <si>
    <t>EMI_per_household.kgCO2.DK.Res.HH.Thermal.SH.Biomass.WH.Elc.Solar</t>
  </si>
  <si>
    <t>EMI_per_household.kgCO2.DK.Res.HH.Thermal.SH.Biomass.WH.Elc.Solar.Elec</t>
  </si>
  <si>
    <t>EMI_per_household.kgCO2.DK.Res.HH.Thermal.SH.Biomass.WH.Elc.Solar.Solar</t>
  </si>
  <si>
    <t>EMI_per_household.kgCO2.DK.Res.HH.Thermal.SH.Biomass.CO</t>
  </si>
  <si>
    <t>EMI_per_household.kgCO2.DK.Res.HH.Thermal.SH.Biomass.CO.Biomass.Biomass</t>
  </si>
  <si>
    <t>EMI_per_household.kgCO2.DK.Res.HH.Thermal.SH.Biomass.CO.LPG.LPG</t>
  </si>
  <si>
    <t>EMI_per_household.kgCO2.DK.Res.HH.Thermal.SH.Biomass.CO.Elc.Elec</t>
  </si>
  <si>
    <t>EMI_per_household.kgCO2.DK.Res.HH.Thermal.SH.Geo</t>
  </si>
  <si>
    <t>EMI_per_household.kgCO2.DK.Res.HH.Thermal.SH.Geo.SH</t>
  </si>
  <si>
    <t>EMI_per_household.kgCO2.DK.Res.HH.Thermal.SH.Geo.SH.Geo</t>
  </si>
  <si>
    <t>EMI_per_household.kgCO2.DK.Res.HH.Thermal.SH.Geo.SH.Elec</t>
  </si>
  <si>
    <t>EMI_per_household.kgCO2.DK.Res.HH.Thermal.SH.Geo.SC</t>
  </si>
  <si>
    <t>EMI_per_household.kgCO2.DK.Res.HH.Thermal.SH.Geo.SC.AC.Elec</t>
  </si>
  <si>
    <t>EMI_per_household.kgCO2.DK.Res.HH.Thermal.SH.Geo.WH</t>
  </si>
  <si>
    <t>EMI_per_household.kgCO2.DK.Res.HH.Thermal.SH.Geo.WH.Geo.NoSolar.Geo</t>
  </si>
  <si>
    <t>EMI_per_household.kgCO2.DK.Res.HH.Thermal.SH.Geo.WH.Geo.Solar</t>
  </si>
  <si>
    <t>EMI_per_household.kgCO2.DK.Res.HH.Thermal.SH.Geo.WH.Geo.Solar.Geo</t>
  </si>
  <si>
    <t>EMI_per_household.kgCO2.DK.Res.HH.Thermal.SH.Geo.WH.Geo.Solar.Solar</t>
  </si>
  <si>
    <t>EMI_per_household.kgCO2.DK.Res.HH.Thermal.SH.Geo.WH.Elc.NoSolar.Elec</t>
  </si>
  <si>
    <t>EMI_per_household.kgCO2.DK.Res.HH.Thermal.SH.Geo.WH.Elc.Solar</t>
  </si>
  <si>
    <t>EMI_per_household.kgCO2.DK.Res.HH.Thermal.SH.Geo.WH.Elc.Solar.Elec</t>
  </si>
  <si>
    <t>EMI_per_household.kgCO2.DK.Res.HH.Thermal.SH.Geo.WH.Elc.Solar.Solar</t>
  </si>
  <si>
    <t>EMI_per_household.kgCO2.DK.Res.HH.Thermal.SH.Geo.CO</t>
  </si>
  <si>
    <t>EMI_per_household.kgCO2.DK.Res.HH.Thermal.SH.Geo.CO.LPG.LPG</t>
  </si>
  <si>
    <t>EMI_per_household.kgCO2.DK.Res.HH.Thermal.SH.Geo.CO.Elc.Elec</t>
  </si>
  <si>
    <t>EMI_per_household.kgCO2.DK.Res.HH.Thermal.SH.DistrHeat</t>
  </si>
  <si>
    <t>EMI_per_household.kgCO2.DK.Res.HH.Thermal.SH.DistrHeat.SH</t>
  </si>
  <si>
    <t>EMI_per_household.kgCO2.DK.Res.HH.Thermal.SH.DistrHeat.SH.Steam_Distr</t>
  </si>
  <si>
    <t>EMI_per_household.kgCO2.DK.Res.HH.Thermal.SH.DistrHeat.SH.Elec</t>
  </si>
  <si>
    <t>EMI_per_household.kgCO2.DK.Res.HH.Thermal.SH.DistrHeat.SC</t>
  </si>
  <si>
    <t>EMI_per_household.kgCO2.DK.Res.HH.Thermal.SH.DistrHeat.SC.AC.Elec</t>
  </si>
  <si>
    <t>EMI_per_household.kgCO2.DK.Res.HH.Thermal.SH.DistrHeat.WH</t>
  </si>
  <si>
    <t>EMI_per_household.kgCO2.DK.Res.HH.Thermal.SH.DistrHeat.WH.DistrHeat.NoSolar.Steam_Distr</t>
  </si>
  <si>
    <t>EMI_per_household.kgCO2.DK.Res.HH.Thermal.SH.DistrHeat.WH.DistrHeat.Solar</t>
  </si>
  <si>
    <t>EMI_per_household.kgCO2.DK.Res.HH.Thermal.SH.DistrHeat.WH.DistrHeat.Solar.Steam_Distr</t>
  </si>
  <si>
    <t>EMI_per_household.kgCO2.DK.Res.HH.Thermal.SH.DistrHeat.WH.DistrHeat.Solar.Solar</t>
  </si>
  <si>
    <t>EMI_per_household.kgCO2.DK.Res.HH.Thermal.SH.DistrHeat.WH.Elc.NoSolar.Elec</t>
  </si>
  <si>
    <t>EMI_per_household.kgCO2.DK.Res.HH.Thermal.SH.DistrHeat.WH.Elc.Solar</t>
  </si>
  <si>
    <t>EMI_per_household.kgCO2.DK.Res.HH.Thermal.SH.DistrHeat.WH.Elc.Solar.Elec</t>
  </si>
  <si>
    <t>EMI_per_household.kgCO2.DK.Res.HH.Thermal.SH.DistrHeat.WH.Elc.Solar.Solar</t>
  </si>
  <si>
    <t>EMI_per_household.kgCO2.DK.Res.HH.Thermal.SH.DistrHeat.CO</t>
  </si>
  <si>
    <t>EMI_per_household.kgCO2.DK.Res.HH.Thermal.SH.DistrHeat.CO.LPG.LPG</t>
  </si>
  <si>
    <t>EMI_per_household.kgCO2.DK.Res.HH.Thermal.SH.DistrHeat.CO.Elc.Elec</t>
  </si>
  <si>
    <t>EMI_per_household.kgCO2.DK.Res.HH.Thermal.SH.AdvElc</t>
  </si>
  <si>
    <t>EMI_per_household.kgCO2.DK.Res.HH.Thermal.SH.AdvElc.SH</t>
  </si>
  <si>
    <t>EMI_per_household.kgCO2.DK.Res.HH.Thermal.SH.AdvElc.SH.Elec</t>
  </si>
  <si>
    <t>EMI_per_household.kgCO2.DK.Res.HH.Thermal.SH.AdvElc.SC</t>
  </si>
  <si>
    <t>EMI_per_household.kgCO2.DK.Res.HH.Thermal.SH.AdvElc.SC.AC.Elec</t>
  </si>
  <si>
    <t>EMI_per_household.kgCO2.DK.Res.HH.Thermal.SH.AdvElc.WH</t>
  </si>
  <si>
    <t>EMI_per_household.kgCO2.DK.Res.HH.Thermal.SH.AdvElc.WH.LPG.NoSolar.LPG</t>
  </si>
  <si>
    <t>EMI_per_household.kgCO2.DK.Res.HH.Thermal.SH.AdvElc.WH.LPG.Solar</t>
  </si>
  <si>
    <t>EMI_per_household.kgCO2.DK.Res.HH.Thermal.SH.AdvElc.WH.LPG.Solar.LPG</t>
  </si>
  <si>
    <t>EMI_per_household.kgCO2.DK.Res.HH.Thermal.SH.AdvElc.WH.LPG.Solar.Solar</t>
  </si>
  <si>
    <t>EMI_per_household.kgCO2.DK.Res.HH.Thermal.SH.AdvElc.WH.Elc.NoSolar.Elec</t>
  </si>
  <si>
    <t>EMI_per_household.kgCO2.DK.Res.HH.Thermal.SH.AdvElc.WH.Elc.Solar</t>
  </si>
  <si>
    <t>EMI_per_household.kgCO2.DK.Res.HH.Thermal.SH.AdvElc.WH.Elc.Solar.Elec</t>
  </si>
  <si>
    <t>EMI_per_household.kgCO2.DK.Res.HH.Thermal.SH.AdvElc.WH.Elc.Solar.Solar</t>
  </si>
  <si>
    <t>EMI_per_household.kgCO2.DK.Res.HH.Thermal.SH.AdvElc.CO</t>
  </si>
  <si>
    <t>EMI_per_household.kgCO2.DK.Res.HH.Thermal.SH.AdvElc.CO.LPG.LPG</t>
  </si>
  <si>
    <t>EMI_per_household.kgCO2.DK.Res.HH.Thermal.SH.AdvElc.CO.Elc.Elec</t>
  </si>
  <si>
    <t>EMI_per_household.kgCO2.DK.Res.HH.Thermal.SH.ConvElc</t>
  </si>
  <si>
    <t>EMI_per_household.kgCO2.DK.Res.HH.Thermal.SH.ConvElc.SH</t>
  </si>
  <si>
    <t>EMI_per_household.kgCO2.DK.Res.HH.Thermal.SH.ConvElc.SH.Elec</t>
  </si>
  <si>
    <t>EMI_per_household.kgCO2.DK.Res.HH.Thermal.SH.ConvElc.SC</t>
  </si>
  <si>
    <t>EMI_per_household.kgCO2.DK.Res.HH.Thermal.SH.ConvElc.SC.AC.Elec</t>
  </si>
  <si>
    <t>EMI_per_household.kgCO2.DK.Res.HH.Thermal.SH.ConvElc.WH</t>
  </si>
  <si>
    <t>EMI_per_household.kgCO2.DK.Res.HH.Thermal.SH.ConvElc.WH.LPG.NoSolar.LPG</t>
  </si>
  <si>
    <t>EMI_per_household.kgCO2.DK.Res.HH.Thermal.SH.ConvElc.WH.LPG.Solar</t>
  </si>
  <si>
    <t>EMI_per_household.kgCO2.DK.Res.HH.Thermal.SH.ConvElc.WH.LPG.Solar.LPG</t>
  </si>
  <si>
    <t>EMI_per_household.kgCO2.DK.Res.HH.Thermal.SH.ConvElc.WH.LPG.Solar.Solar</t>
  </si>
  <si>
    <t>EMI_per_household.kgCO2.DK.Res.HH.Thermal.SH.ConvElc.WH.Elc.NoSolar.Elec</t>
  </si>
  <si>
    <t>EMI_per_household.kgCO2.DK.Res.HH.Thermal.SH.ConvElc.WH.Elc.Solar</t>
  </si>
  <si>
    <t>EMI_per_household.kgCO2.DK.Res.HH.Thermal.SH.ConvElc.WH.Elc.Solar.Elec</t>
  </si>
  <si>
    <t>EMI_per_household.kgCO2.DK.Res.HH.Thermal.SH.ConvElc.WH.Elc.Solar.Solar</t>
  </si>
  <si>
    <t>EMI_per_household.kgCO2.DK.Res.HH.Thermal.SH.ConvElc.CO</t>
  </si>
  <si>
    <t>EMI_per_household.kgCO2.DK.Res.HH.Thermal.SH.ConvElc.CO.LPG.LPG</t>
  </si>
  <si>
    <t>EMI_per_household.kgCO2.DK.Res.HH.Thermal.SH.ConvElc.CO.Elc.Elec</t>
  </si>
  <si>
    <t>DK - Final energy consumption per surface area (detailed structure)</t>
  </si>
  <si>
    <t>FEC_per_sqm.kWh.DK.Res.HH.Thermal.SH.Solids</t>
  </si>
  <si>
    <t>FEC_per_sqm.kWh.DK.Res.HH.Thermal.SH.Solids.SH</t>
  </si>
  <si>
    <t>FEC_per_sqm.kWh.DK.Res.HH.Thermal.SH.Solids.SH.Solids</t>
  </si>
  <si>
    <t>FEC_per_sqm.kWh.DK.Res.HH.Thermal.SH.Solids.SH.Elec</t>
  </si>
  <si>
    <t>FEC_per_sqm.kWh.DK.Res.HH.Thermal.SH.Solids.SC</t>
  </si>
  <si>
    <t>FEC_per_sqm.kWh.DK.Res.HH.Thermal.SH.Solids.SC.AC.Elec</t>
  </si>
  <si>
    <t>FEC_per_sqm.kWh.DK.Res.HH.Thermal.SH.Solids.WH</t>
  </si>
  <si>
    <t>FEC_per_sqm.kWh.DK.Res.HH.Thermal.SH.Solids.WH.Solids.NoSolar.Solids</t>
  </si>
  <si>
    <t>FEC_per_sqm.kWh.DK.Res.HH.Thermal.SH.Solids.WH.LPG.NoSolar.LPG</t>
  </si>
  <si>
    <t>FEC_per_sqm.kWh.DK.Res.HH.Thermal.SH.Solids.WH.LPG.Solar</t>
  </si>
  <si>
    <t>FEC_per_sqm.kWh.DK.Res.HH.Thermal.SH.Solids.WH.LPG.Solar.LPG</t>
  </si>
  <si>
    <t>FEC_per_sqm.kWh.DK.Res.HH.Thermal.SH.Solids.WH.LPG.Solar.Solar</t>
  </si>
  <si>
    <t>FEC_per_sqm.kWh.DK.Res.HH.Thermal.SH.Solids.WH.Elc.NoSolar.Elec</t>
  </si>
  <si>
    <t>FEC_per_sqm.kWh.DK.Res.HH.Thermal.SH.Solids.WH.Elc.Solar</t>
  </si>
  <si>
    <t>FEC_per_sqm.kWh.DK.Res.HH.Thermal.SH.Solids.WH.Elc.Solar.Elec</t>
  </si>
  <si>
    <t>FEC_per_sqm.kWh.DK.Res.HH.Thermal.SH.Solids.WH.Elc.Solar.Solar</t>
  </si>
  <si>
    <t>FEC_per_sqm.kWh.DK.Res.HH.Thermal.SH.Solids.CO</t>
  </si>
  <si>
    <t>FEC_per_sqm.kWh.DK.Res.HH.Thermal.SH.Solids.CO.Solids.Solids</t>
  </si>
  <si>
    <t>FEC_per_sqm.kWh.DK.Res.HH.Thermal.SH.Solids.CO.LPG.LPG</t>
  </si>
  <si>
    <t>FEC_per_sqm.kWh.DK.Res.HH.Thermal.SH.Solids.CO.Elc.Elec</t>
  </si>
  <si>
    <t>FEC_per_sqm.kWh.DK.Res.HH.Thermal.SH.LPG</t>
  </si>
  <si>
    <t>FEC_per_sqm.kWh.DK.Res.HH.Thermal.SH.LPG.SH</t>
  </si>
  <si>
    <t>FEC_per_sqm.kWh.DK.Res.HH.Thermal.SH.LPG.SH.LPG</t>
  </si>
  <si>
    <t>FEC_per_sqm.kWh.DK.Res.HH.Thermal.SH.LPG.SH.Elec</t>
  </si>
  <si>
    <t>FEC_per_sqm.kWh.DK.Res.HH.Thermal.SH.LPG.SC</t>
  </si>
  <si>
    <t>FEC_per_sqm.kWh.DK.Res.HH.Thermal.SH.LPG.SC.AC.Elec</t>
  </si>
  <si>
    <t>FEC_per_sqm.kWh.DK.Res.HH.Thermal.SH.LPG.WH</t>
  </si>
  <si>
    <t>FEC_per_sqm.kWh.DK.Res.HH.Thermal.SH.LPG.WH.LPG.NoSolar.LPG</t>
  </si>
  <si>
    <t>FEC_per_sqm.kWh.DK.Res.HH.Thermal.SH.LPG.WH.LPG.Solar</t>
  </si>
  <si>
    <t>FEC_per_sqm.kWh.DK.Res.HH.Thermal.SH.LPG.WH.LPG.Solar.LPG</t>
  </si>
  <si>
    <t>FEC_per_sqm.kWh.DK.Res.HH.Thermal.SH.LPG.WH.LPG.Solar.Solar</t>
  </si>
  <si>
    <t>FEC_per_sqm.kWh.DK.Res.HH.Thermal.SH.LPG.WH.Elc.NoSolar.Elec</t>
  </si>
  <si>
    <t>FEC_per_sqm.kWh.DK.Res.HH.Thermal.SH.LPG.WH.Elc.Solar</t>
  </si>
  <si>
    <t>FEC_per_sqm.kWh.DK.Res.HH.Thermal.SH.LPG.WH.Elc.Solar.Elec</t>
  </si>
  <si>
    <t>FEC_per_sqm.kWh.DK.Res.HH.Thermal.SH.LPG.WH.Elc.Solar.Solar</t>
  </si>
  <si>
    <t>FEC_per_sqm.kWh.DK.Res.HH.Thermal.SH.LPG.CO</t>
  </si>
  <si>
    <t>FEC_per_sqm.kWh.DK.Res.HH.Thermal.SH.LPG.CO.LPG.LPG</t>
  </si>
  <si>
    <t>FEC_per_sqm.kWh.DK.Res.HH.Thermal.SH.LPG.CO.Elc.Elec</t>
  </si>
  <si>
    <t>FEC_per_sqm.kWh.DK.Res.HH.Thermal.SH.Oil</t>
  </si>
  <si>
    <t>FEC_per_sqm.kWh.DK.Res.HH.Thermal.SH.Oil.SH</t>
  </si>
  <si>
    <t>FEC_per_sqm.kWh.DK.Res.HH.Thermal.SH.Oil.SH.Oil</t>
  </si>
  <si>
    <t>FEC_per_sqm.kWh.DK.Res.HH.Thermal.SH.Oil.SH.Elec</t>
  </si>
  <si>
    <t>FEC_per_sqm.kWh.DK.Res.HH.Thermal.SH.Oil.SC</t>
  </si>
  <si>
    <t>FEC_per_sqm.kWh.DK.Res.HH.Thermal.SH.Oil.SC.AC.Elec</t>
  </si>
  <si>
    <t>FEC_per_sqm.kWh.DK.Res.HH.Thermal.SH.Oil.WH</t>
  </si>
  <si>
    <t>FEC_per_sqm.kWh.DK.Res.HH.Thermal.SH.Oil.WH.Oil.NoSolar.Oil</t>
  </si>
  <si>
    <t>FEC_per_sqm.kWh.DK.Res.HH.Thermal.SH.Oil.WH.Oil.Solar</t>
  </si>
  <si>
    <t>FEC_per_sqm.kWh.DK.Res.HH.Thermal.SH.Oil.WH.Oil.Solar.Oil</t>
  </si>
  <si>
    <t>FEC_per_sqm.kWh.DK.Res.HH.Thermal.SH.Oil.WH.Oil.Solar.Solar</t>
  </si>
  <si>
    <t>FEC_per_sqm.kWh.DK.Res.HH.Thermal.SH.Oil.WH.Elc.NoSolar.Elec</t>
  </si>
  <si>
    <t>FEC_per_sqm.kWh.DK.Res.HH.Thermal.SH.Oil.WH.Elc.Solar</t>
  </si>
  <si>
    <t>FEC_per_sqm.kWh.DK.Res.HH.Thermal.SH.Oil.WH.Elc.Solar.Elec</t>
  </si>
  <si>
    <t>FEC_per_sqm.kWh.DK.Res.HH.Thermal.SH.Oil.WH.Elc.Solar.Solar</t>
  </si>
  <si>
    <t>FEC_per_sqm.kWh.DK.Res.HH.Thermal.SH.Oil.CO</t>
  </si>
  <si>
    <t>FEC_per_sqm.kWh.DK.Res.HH.Thermal.SH.Oil.CO.LPG.LPG</t>
  </si>
  <si>
    <t>FEC_per_sqm.kWh.DK.Res.HH.Thermal.SH.Oil.CO.Elc.Elec</t>
  </si>
  <si>
    <t>FEC_per_sqm.kWh.DK.Res.HH.Thermal.SH.Gas</t>
  </si>
  <si>
    <t>FEC_per_sqm.kWh.DK.Res.HH.Thermal.SH.Gas.SH</t>
  </si>
  <si>
    <t>FEC_per_sqm.kWh.DK.Res.HH.Thermal.SH.Gas.SH.Gas</t>
  </si>
  <si>
    <t>FEC_per_sqm.kWh.DK.Res.HH.Thermal.SH.Gas.SH.Elec</t>
  </si>
  <si>
    <t>FEC_per_sqm.kWh.DK.Res.HH.Thermal.SH.Gas.SC</t>
  </si>
  <si>
    <t>FEC_per_sqm.kWh.DK.Res.HH.Thermal.SH.Gas.SC.AC.Elec</t>
  </si>
  <si>
    <t>FEC_per_sqm.kWh.DK.Res.HH.Thermal.SH.Gas.WH</t>
  </si>
  <si>
    <t>FEC_per_sqm.kWh.DK.Res.HH.Thermal.SH.Gas.WH.Gas.NoSolar.Gas</t>
  </si>
  <si>
    <t>FEC_per_sqm.kWh.DK.Res.HH.Thermal.SH.Gas.WH.Gas.Solar</t>
  </si>
  <si>
    <t>FEC_per_sqm.kWh.DK.Res.HH.Thermal.SH.Gas.WH.Gas.Solar.Gas</t>
  </si>
  <si>
    <t>FEC_per_sqm.kWh.DK.Res.HH.Thermal.SH.Gas.WH.Gas.Solar.Solar</t>
  </si>
  <si>
    <t>FEC_per_sqm.kWh.DK.Res.HH.Thermal.SH.Gas.WH.Elc.NoSolar.Elec</t>
  </si>
  <si>
    <t>FEC_per_sqm.kWh.DK.Res.HH.Thermal.SH.Gas.WH.Elc.Solar</t>
  </si>
  <si>
    <t>FEC_per_sqm.kWh.DK.Res.HH.Thermal.SH.Gas.WH.Elc.Solar.Elec</t>
  </si>
  <si>
    <t>FEC_per_sqm.kWh.DK.Res.HH.Thermal.SH.Gas.WH.Elc.Solar.Solar</t>
  </si>
  <si>
    <t>FEC_per_sqm.kWh.DK.Res.HH.Thermal.SH.Gas.CO</t>
  </si>
  <si>
    <t>FEC_per_sqm.kWh.DK.Res.HH.Thermal.SH.Gas.CO.Gas.Gas</t>
  </si>
  <si>
    <t>FEC_per_sqm.kWh.DK.Res.HH.Thermal.SH.Gas.CO.Elc.Elec</t>
  </si>
  <si>
    <t>FEC_per_sqm.kWh.DK.Res.HH.Thermal.SH.Biomass</t>
  </si>
  <si>
    <t>FEC_per_sqm.kWh.DK.Res.HH.Thermal.SH.Biomass.SH</t>
  </si>
  <si>
    <t>FEC_per_sqm.kWh.DK.Res.HH.Thermal.SH.Biomass.SH.Biomass</t>
  </si>
  <si>
    <t>FEC_per_sqm.kWh.DK.Res.HH.Thermal.SH.Biomass.SH.Elec</t>
  </si>
  <si>
    <t>FEC_per_sqm.kWh.DK.Res.HH.Thermal.SH.Biomass.SC</t>
  </si>
  <si>
    <t>FEC_per_sqm.kWh.DK.Res.HH.Thermal.SH.Biomass.SC.AC.Elec</t>
  </si>
  <si>
    <t>FEC_per_sqm.kWh.DK.Res.HH.Thermal.SH.Biomass.WH</t>
  </si>
  <si>
    <t>FEC_per_sqm.kWh.DK.Res.HH.Thermal.SH.Biomass.WH.Biomass.NoSolar.Biomass</t>
  </si>
  <si>
    <t>FEC_per_sqm.kWh.DK.Res.HH.Thermal.SH.Biomass.WH.Biomass.Solar</t>
  </si>
  <si>
    <t>FEC_per_sqm.kWh.DK.Res.HH.Thermal.SH.Biomass.WH.Biomass.Solar.Biomass</t>
  </si>
  <si>
    <t>FEC_per_sqm.kWh.DK.Res.HH.Thermal.SH.Biomass.WH.Biomass.Solar.Solar</t>
  </si>
  <si>
    <t>FEC_per_sqm.kWh.DK.Res.HH.Thermal.SH.Biomass.WH.LPG.NoSolar.LPG</t>
  </si>
  <si>
    <t>FEC_per_sqm.kWh.DK.Res.HH.Thermal.SH.Biomass.WH.LPG.Solar</t>
  </si>
  <si>
    <t>FEC_per_sqm.kWh.DK.Res.HH.Thermal.SH.Biomass.WH.LPG.Solar.LPG</t>
  </si>
  <si>
    <t>FEC_per_sqm.kWh.DK.Res.HH.Thermal.SH.Biomass.WH.LPG.Solar.Solar</t>
  </si>
  <si>
    <t>FEC_per_sqm.kWh.DK.Res.HH.Thermal.SH.Biomass.WH.Elc.NoSolar.Elec</t>
  </si>
  <si>
    <t>FEC_per_sqm.kWh.DK.Res.HH.Thermal.SH.Biomass.WH.Elc.Solar</t>
  </si>
  <si>
    <t>FEC_per_sqm.kWh.DK.Res.HH.Thermal.SH.Biomass.WH.Elc.Solar.Elec</t>
  </si>
  <si>
    <t>FEC_per_sqm.kWh.DK.Res.HH.Thermal.SH.Biomass.WH.Elc.Solar.Solar</t>
  </si>
  <si>
    <t>FEC_per_sqm.kWh.DK.Res.HH.Thermal.SH.Biomass.CO</t>
  </si>
  <si>
    <t>FEC_per_sqm.kWh.DK.Res.HH.Thermal.SH.Biomass.CO.Biomass.Biomass</t>
  </si>
  <si>
    <t>FEC_per_sqm.kWh.DK.Res.HH.Thermal.SH.Biomass.CO.LPG.LPG</t>
  </si>
  <si>
    <t>FEC_per_sqm.kWh.DK.Res.HH.Thermal.SH.Biomass.CO.Elc.Elec</t>
  </si>
  <si>
    <t>FEC_per_sqm.kWh.DK.Res.HH.Thermal.SH.Geo</t>
  </si>
  <si>
    <t>FEC_per_sqm.kWh.DK.Res.HH.Thermal.SH.Geo.SH</t>
  </si>
  <si>
    <t>FEC_per_sqm.kWh.DK.Res.HH.Thermal.SH.Geo.SH.Geo</t>
  </si>
  <si>
    <t>FEC_per_sqm.kWh.DK.Res.HH.Thermal.SH.Geo.SH.Elec</t>
  </si>
  <si>
    <t>FEC_per_sqm.kWh.DK.Res.HH.Thermal.SH.Geo.SC</t>
  </si>
  <si>
    <t>FEC_per_sqm.kWh.DK.Res.HH.Thermal.SH.Geo.SC.AC.Elec</t>
  </si>
  <si>
    <t>FEC_per_sqm.kWh.DK.Res.HH.Thermal.SH.Geo.WH</t>
  </si>
  <si>
    <t>FEC_per_sqm.kWh.DK.Res.HH.Thermal.SH.Geo.WH.Geo.NoSolar.Geo</t>
  </si>
  <si>
    <t>FEC_per_sqm.kWh.DK.Res.HH.Thermal.SH.Geo.WH.Geo.Solar</t>
  </si>
  <si>
    <t>FEC_per_sqm.kWh.DK.Res.HH.Thermal.SH.Geo.WH.Geo.Solar.Geo</t>
  </si>
  <si>
    <t>FEC_per_sqm.kWh.DK.Res.HH.Thermal.SH.Geo.WH.Geo.Solar.Solar</t>
  </si>
  <si>
    <t>FEC_per_sqm.kWh.DK.Res.HH.Thermal.SH.Geo.WH.Elc.NoSolar.Elec</t>
  </si>
  <si>
    <t>FEC_per_sqm.kWh.DK.Res.HH.Thermal.SH.Geo.WH.Elc.Solar</t>
  </si>
  <si>
    <t>FEC_per_sqm.kWh.DK.Res.HH.Thermal.SH.Geo.WH.Elc.Solar.Elec</t>
  </si>
  <si>
    <t>FEC_per_sqm.kWh.DK.Res.HH.Thermal.SH.Geo.WH.Elc.Solar.Solar</t>
  </si>
  <si>
    <t>FEC_per_sqm.kWh.DK.Res.HH.Thermal.SH.Geo.CO</t>
  </si>
  <si>
    <t>FEC_per_sqm.kWh.DK.Res.HH.Thermal.SH.Geo.CO.LPG.LPG</t>
  </si>
  <si>
    <t>FEC_per_sqm.kWh.DK.Res.HH.Thermal.SH.Geo.CO.Elc.Elec</t>
  </si>
  <si>
    <t>FEC_per_sqm.kWh.DK.Res.HH.Thermal.SH.DistrHeat</t>
  </si>
  <si>
    <t>FEC_per_sqm.kWh.DK.Res.HH.Thermal.SH.DistrHeat.SH</t>
  </si>
  <si>
    <t>FEC_per_sqm.kWh.DK.Res.HH.Thermal.SH.DistrHeat.SH.Steam_Distr</t>
  </si>
  <si>
    <t>FEC_per_sqm.kWh.DK.Res.HH.Thermal.SH.DistrHeat.SH.Elec</t>
  </si>
  <si>
    <t>FEC_per_sqm.kWh.DK.Res.HH.Thermal.SH.DistrHeat.SC</t>
  </si>
  <si>
    <t>FEC_per_sqm.kWh.DK.Res.HH.Thermal.SH.DistrHeat.SC.AC.Elec</t>
  </si>
  <si>
    <t>FEC_per_sqm.kWh.DK.Res.HH.Thermal.SH.DistrHeat.WH</t>
  </si>
  <si>
    <t>FEC_per_sqm.kWh.DK.Res.HH.Thermal.SH.DistrHeat.WH.DistrHeat.NoSolar.Steam_Distr</t>
  </si>
  <si>
    <t>FEC_per_sqm.kWh.DK.Res.HH.Thermal.SH.DistrHeat.WH.DistrHeat.Solar</t>
  </si>
  <si>
    <t>FEC_per_sqm.kWh.DK.Res.HH.Thermal.SH.DistrHeat.WH.DistrHeat.Solar.Steam_Distr</t>
  </si>
  <si>
    <t>FEC_per_sqm.kWh.DK.Res.HH.Thermal.SH.DistrHeat.WH.DistrHeat.Solar.Solar</t>
  </si>
  <si>
    <t>FEC_per_sqm.kWh.DK.Res.HH.Thermal.SH.DistrHeat.WH.Elc.NoSolar.Elec</t>
  </si>
  <si>
    <t>FEC_per_sqm.kWh.DK.Res.HH.Thermal.SH.DistrHeat.WH.Elc.Solar</t>
  </si>
  <si>
    <t>FEC_per_sqm.kWh.DK.Res.HH.Thermal.SH.DistrHeat.WH.Elc.Solar.Elec</t>
  </si>
  <si>
    <t>FEC_per_sqm.kWh.DK.Res.HH.Thermal.SH.DistrHeat.WH.Elc.Solar.Solar</t>
  </si>
  <si>
    <t>FEC_per_sqm.kWh.DK.Res.HH.Thermal.SH.DistrHeat.CO</t>
  </si>
  <si>
    <t>FEC_per_sqm.kWh.DK.Res.HH.Thermal.SH.DistrHeat.CO.LPG.LPG</t>
  </si>
  <si>
    <t>FEC_per_sqm.kWh.DK.Res.HH.Thermal.SH.DistrHeat.CO.Elc.Elec</t>
  </si>
  <si>
    <t>FEC_per_sqm.kWh.DK.Res.HH.Thermal.SH.AdvElc</t>
  </si>
  <si>
    <t>FEC_per_sqm.kWh.DK.Res.HH.Thermal.SH.AdvElc.SH</t>
  </si>
  <si>
    <t>FEC_per_sqm.kWh.DK.Res.HH.Thermal.SH.AdvElc.SH.Elec</t>
  </si>
  <si>
    <t>FEC_per_sqm.kWh.DK.Res.HH.Thermal.SH.AdvElc.SC</t>
  </si>
  <si>
    <t>FEC_per_sqm.kWh.DK.Res.HH.Thermal.SH.AdvElc.SC.AC.Elec</t>
  </si>
  <si>
    <t>FEC_per_sqm.kWh.DK.Res.HH.Thermal.SH.AdvElc.WH</t>
  </si>
  <si>
    <t>FEC_per_sqm.kWh.DK.Res.HH.Thermal.SH.AdvElc.WH.LPG.NoSolar.LPG</t>
  </si>
  <si>
    <t>FEC_per_sqm.kWh.DK.Res.HH.Thermal.SH.AdvElc.WH.LPG.Solar</t>
  </si>
  <si>
    <t>FEC_per_sqm.kWh.DK.Res.HH.Thermal.SH.AdvElc.WH.LPG.Solar.LPG</t>
  </si>
  <si>
    <t>FEC_per_sqm.kWh.DK.Res.HH.Thermal.SH.AdvElc.WH.LPG.Solar.Solar</t>
  </si>
  <si>
    <t>FEC_per_sqm.kWh.DK.Res.HH.Thermal.SH.AdvElc.WH.Elc.NoSolar.Elec</t>
  </si>
  <si>
    <t>FEC_per_sqm.kWh.DK.Res.HH.Thermal.SH.AdvElc.WH.Elc.Solar</t>
  </si>
  <si>
    <t>FEC_per_sqm.kWh.DK.Res.HH.Thermal.SH.AdvElc.WH.Elc.Solar.Elec</t>
  </si>
  <si>
    <t>FEC_per_sqm.kWh.DK.Res.HH.Thermal.SH.AdvElc.WH.Elc.Solar.Solar</t>
  </si>
  <si>
    <t>FEC_per_sqm.kWh.DK.Res.HH.Thermal.SH.AdvElc.CO</t>
  </si>
  <si>
    <t>FEC_per_sqm.kWh.DK.Res.HH.Thermal.SH.AdvElc.CO.LPG.LPG</t>
  </si>
  <si>
    <t>FEC_per_sqm.kWh.DK.Res.HH.Thermal.SH.AdvElc.CO.Elc.Elec</t>
  </si>
  <si>
    <t>FEC_per_sqm.kWh.DK.Res.HH.Thermal.SH.ConvElc</t>
  </si>
  <si>
    <t>FEC_per_sqm.kWh.DK.Res.HH.Thermal.SH.ConvElc.SH</t>
  </si>
  <si>
    <t>FEC_per_sqm.kWh.DK.Res.HH.Thermal.SH.ConvElc.SH.Elec</t>
  </si>
  <si>
    <t>FEC_per_sqm.kWh.DK.Res.HH.Thermal.SH.ConvElc.SC</t>
  </si>
  <si>
    <t>FEC_per_sqm.kWh.DK.Res.HH.Thermal.SH.ConvElc.SC.AC.Elec</t>
  </si>
  <si>
    <t>FEC_per_sqm.kWh.DK.Res.HH.Thermal.SH.ConvElc.WH</t>
  </si>
  <si>
    <t>FEC_per_sqm.kWh.DK.Res.HH.Thermal.SH.ConvElc.WH.LPG.NoSolar.LPG</t>
  </si>
  <si>
    <t>FEC_per_sqm.kWh.DK.Res.HH.Thermal.SH.ConvElc.WH.LPG.Solar</t>
  </si>
  <si>
    <t>FEC_per_sqm.kWh.DK.Res.HH.Thermal.SH.ConvElc.WH.LPG.Solar.LPG</t>
  </si>
  <si>
    <t>FEC_per_sqm.kWh.DK.Res.HH.Thermal.SH.ConvElc.WH.LPG.Solar.Solar</t>
  </si>
  <si>
    <t>FEC_per_sqm.kWh.DK.Res.HH.Thermal.SH.ConvElc.WH.Elc.NoSolar.Elec</t>
  </si>
  <si>
    <t>FEC_per_sqm.kWh.DK.Res.HH.Thermal.SH.ConvElc.WH.Elc.Solar</t>
  </si>
  <si>
    <t>FEC_per_sqm.kWh.DK.Res.HH.Thermal.SH.ConvElc.WH.Elc.Solar.Elec</t>
  </si>
  <si>
    <t>FEC_per_sqm.kWh.DK.Res.HH.Thermal.SH.ConvElc.WH.Elc.Solar.Solar</t>
  </si>
  <si>
    <t>FEC_per_sqm.kWh.DK.Res.HH.Thermal.SH.ConvElc.CO</t>
  </si>
  <si>
    <t>FEC_per_sqm.kWh.DK.Res.HH.Thermal.SH.ConvElc.CO.LPG.LPG</t>
  </si>
  <si>
    <t>FEC_per_sqm.kWh.DK.Res.HH.Thermal.SH.ConvElc.CO.Elc.Elec</t>
  </si>
  <si>
    <t>DK - Thermal energy service per surface area (detailed structure)</t>
  </si>
  <si>
    <t>TES_per_sqm.kWh.DK.Res.HH.Thermal.SH.Solids</t>
  </si>
  <si>
    <t>TES_per_sqm.kWh.DK.Res.HH.Thermal.SH.Solids.SH</t>
  </si>
  <si>
    <t>TES_per_sqm.kWh.DK.Res.HH.Thermal.SH.Solids.SH.Solids</t>
  </si>
  <si>
    <t>TES_per_sqm.kWh.DK.Res.HH.Thermal.SH.Solids.SH.Elec</t>
  </si>
  <si>
    <t>TES_per_sqm.kWh.DK.Res.HH.Thermal.SH.Solids.SC</t>
  </si>
  <si>
    <t>TES_per_sqm.kWh.DK.Res.HH.Thermal.SH.Solids.SC.AC.Elec</t>
  </si>
  <si>
    <t>TES_per_sqm.kWh.DK.Res.HH.Thermal.SH.Solids.WH</t>
  </si>
  <si>
    <t>TES_per_sqm.kWh.DK.Res.HH.Thermal.SH.Solids.WH.Solids.NoSolar.Solids</t>
  </si>
  <si>
    <t>TES_per_sqm.kWh.DK.Res.HH.Thermal.SH.Solids.WH.LPG.NoSolar.LPG</t>
  </si>
  <si>
    <t>TES_per_sqm.kWh.DK.Res.HH.Thermal.SH.Solids.WH.LPG.Solar</t>
  </si>
  <si>
    <t>TES_per_sqm.kWh.DK.Res.HH.Thermal.SH.Solids.WH.LPG.Solar.LPG</t>
  </si>
  <si>
    <t>TES_per_sqm.kWh.DK.Res.HH.Thermal.SH.Solids.WH.LPG.Solar.Solar</t>
  </si>
  <si>
    <t>TES_per_sqm.kWh.DK.Res.HH.Thermal.SH.Solids.WH.Elc.NoSolar.Elec</t>
  </si>
  <si>
    <t>TES_per_sqm.kWh.DK.Res.HH.Thermal.SH.Solids.WH.Elc.Solar</t>
  </si>
  <si>
    <t>TES_per_sqm.kWh.DK.Res.HH.Thermal.SH.Solids.WH.Elc.Solar.Elec</t>
  </si>
  <si>
    <t>TES_per_sqm.kWh.DK.Res.HH.Thermal.SH.Solids.WH.Elc.Solar.Solar</t>
  </si>
  <si>
    <t>TES_per_sqm.kWh.DK.Res.HH.Thermal.SH.Solids.CO</t>
  </si>
  <si>
    <t>TES_per_sqm.kWh.DK.Res.HH.Thermal.SH.Solids.CO.Solids.Solids</t>
  </si>
  <si>
    <t>TES_per_sqm.kWh.DK.Res.HH.Thermal.SH.Solids.CO.LPG.LPG</t>
  </si>
  <si>
    <t>TES_per_sqm.kWh.DK.Res.HH.Thermal.SH.Solids.CO.Elc.Elec</t>
  </si>
  <si>
    <t>TES_per_sqm.kWh.DK.Res.HH.Thermal.SH.LPG</t>
  </si>
  <si>
    <t>TES_per_sqm.kWh.DK.Res.HH.Thermal.SH.LPG.SH</t>
  </si>
  <si>
    <t>TES_per_sqm.kWh.DK.Res.HH.Thermal.SH.LPG.SH.LPG</t>
  </si>
  <si>
    <t>TES_per_sqm.kWh.DK.Res.HH.Thermal.SH.LPG.SH.Elec</t>
  </si>
  <si>
    <t>TES_per_sqm.kWh.DK.Res.HH.Thermal.SH.LPG.SC</t>
  </si>
  <si>
    <t>TES_per_sqm.kWh.DK.Res.HH.Thermal.SH.LPG.SC.AC.Elec</t>
  </si>
  <si>
    <t>TES_per_sqm.kWh.DK.Res.HH.Thermal.SH.LPG.WH</t>
  </si>
  <si>
    <t>TES_per_sqm.kWh.DK.Res.HH.Thermal.SH.LPG.WH.LPG.NoSolar.LPG</t>
  </si>
  <si>
    <t>TES_per_sqm.kWh.DK.Res.HH.Thermal.SH.LPG.WH.LPG.Solar</t>
  </si>
  <si>
    <t>TES_per_sqm.kWh.DK.Res.HH.Thermal.SH.LPG.WH.LPG.Solar.LPG</t>
  </si>
  <si>
    <t>TES_per_sqm.kWh.DK.Res.HH.Thermal.SH.LPG.WH.LPG.Solar.Solar</t>
  </si>
  <si>
    <t>TES_per_sqm.kWh.DK.Res.HH.Thermal.SH.LPG.WH.Elc.NoSolar.Elec</t>
  </si>
  <si>
    <t>TES_per_sqm.kWh.DK.Res.HH.Thermal.SH.LPG.WH.Elc.Solar</t>
  </si>
  <si>
    <t>TES_per_sqm.kWh.DK.Res.HH.Thermal.SH.LPG.WH.Elc.Solar.Elec</t>
  </si>
  <si>
    <t>TES_per_sqm.kWh.DK.Res.HH.Thermal.SH.LPG.WH.Elc.Solar.Solar</t>
  </si>
  <si>
    <t>TES_per_sqm.kWh.DK.Res.HH.Thermal.SH.LPG.CO</t>
  </si>
  <si>
    <t>TES_per_sqm.kWh.DK.Res.HH.Thermal.SH.LPG.CO.LPG.LPG</t>
  </si>
  <si>
    <t>TES_per_sqm.kWh.DK.Res.HH.Thermal.SH.LPG.CO.Elc.Elec</t>
  </si>
  <si>
    <t>TES_per_sqm.kWh.DK.Res.HH.Thermal.SH.Oil</t>
  </si>
  <si>
    <t>TES_per_sqm.kWh.DK.Res.HH.Thermal.SH.Oil.SH</t>
  </si>
  <si>
    <t>TES_per_sqm.kWh.DK.Res.HH.Thermal.SH.Oil.SH.Oil</t>
  </si>
  <si>
    <t>TES_per_sqm.kWh.DK.Res.HH.Thermal.SH.Oil.SH.Elec</t>
  </si>
  <si>
    <t>TES_per_sqm.kWh.DK.Res.HH.Thermal.SH.Oil.SC</t>
  </si>
  <si>
    <t>TES_per_sqm.kWh.DK.Res.HH.Thermal.SH.Oil.SC.AC.Elec</t>
  </si>
  <si>
    <t>TES_per_sqm.kWh.DK.Res.HH.Thermal.SH.Oil.WH</t>
  </si>
  <si>
    <t>TES_per_sqm.kWh.DK.Res.HH.Thermal.SH.Oil.WH.Oil.NoSolar.Oil</t>
  </si>
  <si>
    <t>TES_per_sqm.kWh.DK.Res.HH.Thermal.SH.Oil.WH.Oil.Solar</t>
  </si>
  <si>
    <t>TES_per_sqm.kWh.DK.Res.HH.Thermal.SH.Oil.WH.Oil.Solar.Oil</t>
  </si>
  <si>
    <t>TES_per_sqm.kWh.DK.Res.HH.Thermal.SH.Oil.WH.Oil.Solar.Solar</t>
  </si>
  <si>
    <t>TES_per_sqm.kWh.DK.Res.HH.Thermal.SH.Oil.WH.Elc.NoSolar.Elec</t>
  </si>
  <si>
    <t>TES_per_sqm.kWh.DK.Res.HH.Thermal.SH.Oil.WH.Elc.Solar</t>
  </si>
  <si>
    <t>TES_per_sqm.kWh.DK.Res.HH.Thermal.SH.Oil.WH.Elc.Solar.Elec</t>
  </si>
  <si>
    <t>TES_per_sqm.kWh.DK.Res.HH.Thermal.SH.Oil.WH.Elc.Solar.Solar</t>
  </si>
  <si>
    <t>TES_per_sqm.kWh.DK.Res.HH.Thermal.SH.Oil.CO</t>
  </si>
  <si>
    <t>TES_per_sqm.kWh.DK.Res.HH.Thermal.SH.Oil.CO.LPG.LPG</t>
  </si>
  <si>
    <t>TES_per_sqm.kWh.DK.Res.HH.Thermal.SH.Oil.CO.Elc.Elec</t>
  </si>
  <si>
    <t>TES_per_sqm.kWh.DK.Res.HH.Thermal.SH.Gas</t>
  </si>
  <si>
    <t>TES_per_sqm.kWh.DK.Res.HH.Thermal.SH.Gas.SH</t>
  </si>
  <si>
    <t>TES_per_sqm.kWh.DK.Res.HH.Thermal.SH.Gas.SH.Gas</t>
  </si>
  <si>
    <t>TES_per_sqm.kWh.DK.Res.HH.Thermal.SH.Gas.SH.Elec</t>
  </si>
  <si>
    <t>TES_per_sqm.kWh.DK.Res.HH.Thermal.SH.Gas.SC</t>
  </si>
  <si>
    <t>TES_per_sqm.kWh.DK.Res.HH.Thermal.SH.Gas.SC.AC.Elec</t>
  </si>
  <si>
    <t>TES_per_sqm.kWh.DK.Res.HH.Thermal.SH.Gas.WH</t>
  </si>
  <si>
    <t>TES_per_sqm.kWh.DK.Res.HH.Thermal.SH.Gas.WH.Gas.NoSolar.Gas</t>
  </si>
  <si>
    <t>TES_per_sqm.kWh.DK.Res.HH.Thermal.SH.Gas.WH.Gas.Solar</t>
  </si>
  <si>
    <t>TES_per_sqm.kWh.DK.Res.HH.Thermal.SH.Gas.WH.Gas.Solar.Gas</t>
  </si>
  <si>
    <t>TES_per_sqm.kWh.DK.Res.HH.Thermal.SH.Gas.WH.Gas.Solar.Solar</t>
  </si>
  <si>
    <t>TES_per_sqm.kWh.DK.Res.HH.Thermal.SH.Gas.WH.Elc.NoSolar.Elec</t>
  </si>
  <si>
    <t>TES_per_sqm.kWh.DK.Res.HH.Thermal.SH.Gas.WH.Elc.Solar</t>
  </si>
  <si>
    <t>TES_per_sqm.kWh.DK.Res.HH.Thermal.SH.Gas.WH.Elc.Solar.Elec</t>
  </si>
  <si>
    <t>TES_per_sqm.kWh.DK.Res.HH.Thermal.SH.Gas.WH.Elc.Solar.Solar</t>
  </si>
  <si>
    <t>TES_per_sqm.kWh.DK.Res.HH.Thermal.SH.Gas.CO</t>
  </si>
  <si>
    <t>TES_per_sqm.kWh.DK.Res.HH.Thermal.SH.Gas.CO.Gas.Gas</t>
  </si>
  <si>
    <t>TES_per_sqm.kWh.DK.Res.HH.Thermal.SH.Gas.CO.Elc.Elec</t>
  </si>
  <si>
    <t>TES_per_sqm.kWh.DK.Res.HH.Thermal.SH.Biomass</t>
  </si>
  <si>
    <t>TES_per_sqm.kWh.DK.Res.HH.Thermal.SH.Biomass.SH</t>
  </si>
  <si>
    <t>TES_per_sqm.kWh.DK.Res.HH.Thermal.SH.Biomass.SH.Biomass</t>
  </si>
  <si>
    <t>TES_per_sqm.kWh.DK.Res.HH.Thermal.SH.Biomass.SH.Elec</t>
  </si>
  <si>
    <t>TES_per_sqm.kWh.DK.Res.HH.Thermal.SH.Biomass.SC</t>
  </si>
  <si>
    <t>TES_per_sqm.kWh.DK.Res.HH.Thermal.SH.Biomass.SC.AC.Elec</t>
  </si>
  <si>
    <t>TES_per_sqm.kWh.DK.Res.HH.Thermal.SH.Biomass.WH</t>
  </si>
  <si>
    <t>TES_per_sqm.kWh.DK.Res.HH.Thermal.SH.Biomass.WH.Biomass.NoSolar.Biomass</t>
  </si>
  <si>
    <t>TES_per_sqm.kWh.DK.Res.HH.Thermal.SH.Biomass.WH.Biomass.Solar</t>
  </si>
  <si>
    <t>TES_per_sqm.kWh.DK.Res.HH.Thermal.SH.Biomass.WH.Biomass.Solar.Biomass</t>
  </si>
  <si>
    <t>TES_per_sqm.kWh.DK.Res.HH.Thermal.SH.Biomass.WH.Biomass.Solar.Solar</t>
  </si>
  <si>
    <t>TES_per_sqm.kWh.DK.Res.HH.Thermal.SH.Biomass.WH.LPG.NoSolar.LPG</t>
  </si>
  <si>
    <t>TES_per_sqm.kWh.DK.Res.HH.Thermal.SH.Biomass.WH.LPG.Solar</t>
  </si>
  <si>
    <t>TES_per_sqm.kWh.DK.Res.HH.Thermal.SH.Biomass.WH.LPG.Solar.LPG</t>
  </si>
  <si>
    <t>TES_per_sqm.kWh.DK.Res.HH.Thermal.SH.Biomass.WH.LPG.Solar.Solar</t>
  </si>
  <si>
    <t>TES_per_sqm.kWh.DK.Res.HH.Thermal.SH.Biomass.WH.Elc.NoSolar.Elec</t>
  </si>
  <si>
    <t>TES_per_sqm.kWh.DK.Res.HH.Thermal.SH.Biomass.WH.Elc.Solar</t>
  </si>
  <si>
    <t>TES_per_sqm.kWh.DK.Res.HH.Thermal.SH.Biomass.WH.Elc.Solar.Elec</t>
  </si>
  <si>
    <t>TES_per_sqm.kWh.DK.Res.HH.Thermal.SH.Biomass.WH.Elc.Solar.Solar</t>
  </si>
  <si>
    <t>TES_per_sqm.kWh.DK.Res.HH.Thermal.SH.Biomass.CO</t>
  </si>
  <si>
    <t>TES_per_sqm.kWh.DK.Res.HH.Thermal.SH.Biomass.CO.Biomass.Biomass</t>
  </si>
  <si>
    <t>TES_per_sqm.kWh.DK.Res.HH.Thermal.SH.Biomass.CO.LPG.LPG</t>
  </si>
  <si>
    <t>TES_per_sqm.kWh.DK.Res.HH.Thermal.SH.Biomass.CO.Elc.Elec</t>
  </si>
  <si>
    <t>TES_per_sqm.kWh.DK.Res.HH.Thermal.SH.Geo</t>
  </si>
  <si>
    <t>TES_per_sqm.kWh.DK.Res.HH.Thermal.SH.Geo.SH</t>
  </si>
  <si>
    <t>TES_per_sqm.kWh.DK.Res.HH.Thermal.SH.Geo.SH.Geo</t>
  </si>
  <si>
    <t>TES_per_sqm.kWh.DK.Res.HH.Thermal.SH.Geo.SH.Elec</t>
  </si>
  <si>
    <t>TES_per_sqm.kWh.DK.Res.HH.Thermal.SH.Geo.SC</t>
  </si>
  <si>
    <t>TES_per_sqm.kWh.DK.Res.HH.Thermal.SH.Geo.SC.AC.Elec</t>
  </si>
  <si>
    <t>TES_per_sqm.kWh.DK.Res.HH.Thermal.SH.Geo.WH</t>
  </si>
  <si>
    <t>TES_per_sqm.kWh.DK.Res.HH.Thermal.SH.Geo.WH.Geo.NoSolar.Geo</t>
  </si>
  <si>
    <t>TES_per_sqm.kWh.DK.Res.HH.Thermal.SH.Geo.WH.Geo.Solar</t>
  </si>
  <si>
    <t>TES_per_sqm.kWh.DK.Res.HH.Thermal.SH.Geo.WH.Geo.Solar.Geo</t>
  </si>
  <si>
    <t>TES_per_sqm.kWh.DK.Res.HH.Thermal.SH.Geo.WH.Geo.Solar.Solar</t>
  </si>
  <si>
    <t>TES_per_sqm.kWh.DK.Res.HH.Thermal.SH.Geo.WH.Elc.NoSolar.Elec</t>
  </si>
  <si>
    <t>TES_per_sqm.kWh.DK.Res.HH.Thermal.SH.Geo.WH.Elc.Solar</t>
  </si>
  <si>
    <t>TES_per_sqm.kWh.DK.Res.HH.Thermal.SH.Geo.WH.Elc.Solar.Elec</t>
  </si>
  <si>
    <t>TES_per_sqm.kWh.DK.Res.HH.Thermal.SH.Geo.WH.Elc.Solar.Solar</t>
  </si>
  <si>
    <t>TES_per_sqm.kWh.DK.Res.HH.Thermal.SH.Geo.CO</t>
  </si>
  <si>
    <t>TES_per_sqm.kWh.DK.Res.HH.Thermal.SH.Geo.CO.LPG.LPG</t>
  </si>
  <si>
    <t>TES_per_sqm.kWh.DK.Res.HH.Thermal.SH.Geo.CO.Elc.Elec</t>
  </si>
  <si>
    <t>TES_per_sqm.kWh.DK.Res.HH.Thermal.SH.DistrHeat</t>
  </si>
  <si>
    <t>TES_per_sqm.kWh.DK.Res.HH.Thermal.SH.DistrHeat.SH</t>
  </si>
  <si>
    <t>TES_per_sqm.kWh.DK.Res.HH.Thermal.SH.DistrHeat.SH.Steam_Distr</t>
  </si>
  <si>
    <t>TES_per_sqm.kWh.DK.Res.HH.Thermal.SH.DistrHeat.SH.Elec</t>
  </si>
  <si>
    <t>TES_per_sqm.kWh.DK.Res.HH.Thermal.SH.DistrHeat.SC</t>
  </si>
  <si>
    <t>TES_per_sqm.kWh.DK.Res.HH.Thermal.SH.DistrHeat.SC.AC.Elec</t>
  </si>
  <si>
    <t>TES_per_sqm.kWh.DK.Res.HH.Thermal.SH.DistrHeat.WH</t>
  </si>
  <si>
    <t>TES_per_sqm.kWh.DK.Res.HH.Thermal.SH.DistrHeat.WH.DistrHeat.NoSolar.Steam_Distr</t>
  </si>
  <si>
    <t>TES_per_sqm.kWh.DK.Res.HH.Thermal.SH.DistrHeat.WH.DistrHeat.Solar</t>
  </si>
  <si>
    <t>TES_per_sqm.kWh.DK.Res.HH.Thermal.SH.DistrHeat.WH.DistrHeat.Solar.Steam_Distr</t>
  </si>
  <si>
    <t>TES_per_sqm.kWh.DK.Res.HH.Thermal.SH.DistrHeat.WH.DistrHeat.Solar.Solar</t>
  </si>
  <si>
    <t>TES_per_sqm.kWh.DK.Res.HH.Thermal.SH.DistrHeat.WH.Elc.NoSolar.Elec</t>
  </si>
  <si>
    <t>TES_per_sqm.kWh.DK.Res.HH.Thermal.SH.DistrHeat.WH.Elc.Solar</t>
  </si>
  <si>
    <t>TES_per_sqm.kWh.DK.Res.HH.Thermal.SH.DistrHeat.WH.Elc.Solar.Elec</t>
  </si>
  <si>
    <t>TES_per_sqm.kWh.DK.Res.HH.Thermal.SH.DistrHeat.WH.Elc.Solar.Solar</t>
  </si>
  <si>
    <t>TES_per_sqm.kWh.DK.Res.HH.Thermal.SH.DistrHeat.CO</t>
  </si>
  <si>
    <t>TES_per_sqm.kWh.DK.Res.HH.Thermal.SH.DistrHeat.CO.LPG.LPG</t>
  </si>
  <si>
    <t>TES_per_sqm.kWh.DK.Res.HH.Thermal.SH.DistrHeat.CO.Elc.Elec</t>
  </si>
  <si>
    <t>TES_per_sqm.kWh.DK.Res.HH.Thermal.SH.AdvElc</t>
  </si>
  <si>
    <t>TES_per_sqm.kWh.DK.Res.HH.Thermal.SH.AdvElc.SH</t>
  </si>
  <si>
    <t>TES_per_sqm.kWh.DK.Res.HH.Thermal.SH.AdvElc.SH.Elec</t>
  </si>
  <si>
    <t>TES_per_sqm.kWh.DK.Res.HH.Thermal.SH.AdvElc.SC</t>
  </si>
  <si>
    <t>TES_per_sqm.kWh.DK.Res.HH.Thermal.SH.AdvElc.SC.AC.Elec</t>
  </si>
  <si>
    <t>TES_per_sqm.kWh.DK.Res.HH.Thermal.SH.AdvElc.WH</t>
  </si>
  <si>
    <t>TES_per_sqm.kWh.DK.Res.HH.Thermal.SH.AdvElc.WH.LPG.NoSolar.LPG</t>
  </si>
  <si>
    <t>TES_per_sqm.kWh.DK.Res.HH.Thermal.SH.AdvElc.WH.LPG.Solar</t>
  </si>
  <si>
    <t>TES_per_sqm.kWh.DK.Res.HH.Thermal.SH.AdvElc.WH.LPG.Solar.LPG</t>
  </si>
  <si>
    <t>TES_per_sqm.kWh.DK.Res.HH.Thermal.SH.AdvElc.WH.LPG.Solar.Solar</t>
  </si>
  <si>
    <t>TES_per_sqm.kWh.DK.Res.HH.Thermal.SH.AdvElc.WH.Elc.NoSolar.Elec</t>
  </si>
  <si>
    <t>TES_per_sqm.kWh.DK.Res.HH.Thermal.SH.AdvElc.WH.Elc.Solar</t>
  </si>
  <si>
    <t>TES_per_sqm.kWh.DK.Res.HH.Thermal.SH.AdvElc.WH.Elc.Solar.Elec</t>
  </si>
  <si>
    <t>TES_per_sqm.kWh.DK.Res.HH.Thermal.SH.AdvElc.WH.Elc.Solar.Solar</t>
  </si>
  <si>
    <t>TES_per_sqm.kWh.DK.Res.HH.Thermal.SH.AdvElc.CO</t>
  </si>
  <si>
    <t>TES_per_sqm.kWh.DK.Res.HH.Thermal.SH.AdvElc.CO.LPG.LPG</t>
  </si>
  <si>
    <t>TES_per_sqm.kWh.DK.Res.HH.Thermal.SH.AdvElc.CO.Elc.Elec</t>
  </si>
  <si>
    <t>TES_per_sqm.kWh.DK.Res.HH.Thermal.SH.ConvElc</t>
  </si>
  <si>
    <t>TES_per_sqm.kWh.DK.Res.HH.Thermal.SH.ConvElc.SH</t>
  </si>
  <si>
    <t>TES_per_sqm.kWh.DK.Res.HH.Thermal.SH.ConvElc.SH.Elec</t>
  </si>
  <si>
    <t>TES_per_sqm.kWh.DK.Res.HH.Thermal.SH.ConvElc.SC</t>
  </si>
  <si>
    <t>TES_per_sqm.kWh.DK.Res.HH.Thermal.SH.ConvElc.SC.AC.Elec</t>
  </si>
  <si>
    <t>TES_per_sqm.kWh.DK.Res.HH.Thermal.SH.ConvElc.WH</t>
  </si>
  <si>
    <t>TES_per_sqm.kWh.DK.Res.HH.Thermal.SH.ConvElc.WH.LPG.NoSolar.LPG</t>
  </si>
  <si>
    <t>TES_per_sqm.kWh.DK.Res.HH.Thermal.SH.ConvElc.WH.LPG.Solar</t>
  </si>
  <si>
    <t>TES_per_sqm.kWh.DK.Res.HH.Thermal.SH.ConvElc.WH.LPG.Solar.LPG</t>
  </si>
  <si>
    <t>TES_per_sqm.kWh.DK.Res.HH.Thermal.SH.ConvElc.WH.LPG.Solar.Solar</t>
  </si>
  <si>
    <t>TES_per_sqm.kWh.DK.Res.HH.Thermal.SH.ConvElc.WH.Elc.NoSolar.Elec</t>
  </si>
  <si>
    <t>TES_per_sqm.kWh.DK.Res.HH.Thermal.SH.ConvElc.WH.Elc.Solar</t>
  </si>
  <si>
    <t>TES_per_sqm.kWh.DK.Res.HH.Thermal.SH.ConvElc.WH.Elc.Solar.Elec</t>
  </si>
  <si>
    <t>TES_per_sqm.kWh.DK.Res.HH.Thermal.SH.ConvElc.WH.Elc.Solar.Solar</t>
  </si>
  <si>
    <t>TES_per_sqm.kWh.DK.Res.HH.Thermal.SH.ConvElc.CO</t>
  </si>
  <si>
    <t>TES_per_sqm.kWh.DK.Res.HH.Thermal.SH.ConvElc.CO.LPG.LPG</t>
  </si>
  <si>
    <t>TES_per_sqm.kWh.DK.Res.HH.Thermal.SH.ConvElc.CO.Elc.Elec</t>
  </si>
  <si>
    <t>DK - CO2 emissions per surface area (detailed structure)</t>
  </si>
  <si>
    <t>EMI_per_sqm.kgCO2.DK.Res.HH.Thermal.SH.Solids</t>
  </si>
  <si>
    <t>EMI_per_sqm.kgCO2.DK.Res.HH.Thermal.SH.Solids.SH</t>
  </si>
  <si>
    <t>EMI_per_sqm.kgCO2.DK.Res.HH.Thermal.SH.Solids.SH.Solids</t>
  </si>
  <si>
    <t>EMI_per_sqm.kgCO2.DK.Res.HH.Thermal.SH.Solids.SH.Elec</t>
  </si>
  <si>
    <t>EMI_per_sqm.kgCO2.DK.Res.HH.Thermal.SH.Solids.SC</t>
  </si>
  <si>
    <t>EMI_per_sqm.kgCO2.DK.Res.HH.Thermal.SH.Solids.SC.AC.Elec</t>
  </si>
  <si>
    <t>EMI_per_sqm.kgCO2.DK.Res.HH.Thermal.SH.Solids.WH</t>
  </si>
  <si>
    <t>EMI_per_sqm.kgCO2.DK.Res.HH.Thermal.SH.Solids.WH.Solids.NoSolar.Solids</t>
  </si>
  <si>
    <t>EMI_per_sqm.kgCO2.DK.Res.HH.Thermal.SH.Solids.WH.LPG.NoSolar.LPG</t>
  </si>
  <si>
    <t>EMI_per_sqm.kgCO2.DK.Res.HH.Thermal.SH.Solids.WH.LPG.Solar</t>
  </si>
  <si>
    <t>EMI_per_sqm.kgCO2.DK.Res.HH.Thermal.SH.Solids.WH.LPG.Solar.LPG</t>
  </si>
  <si>
    <t>EMI_per_sqm.kgCO2.DK.Res.HH.Thermal.SH.Solids.WH.LPG.Solar.Solar</t>
  </si>
  <si>
    <t>EMI_per_sqm.kgCO2.DK.Res.HH.Thermal.SH.Solids.WH.Elc.NoSolar.Elec</t>
  </si>
  <si>
    <t>EMI_per_sqm.kgCO2.DK.Res.HH.Thermal.SH.Solids.WH.Elc.Solar</t>
  </si>
  <si>
    <t>EMI_per_sqm.kgCO2.DK.Res.HH.Thermal.SH.Solids.WH.Elc.Solar.Elec</t>
  </si>
  <si>
    <t>EMI_per_sqm.kgCO2.DK.Res.HH.Thermal.SH.Solids.WH.Elc.Solar.Solar</t>
  </si>
  <si>
    <t>EMI_per_sqm.kgCO2.DK.Res.HH.Thermal.SH.Solids.CO</t>
  </si>
  <si>
    <t>EMI_per_sqm.kgCO2.DK.Res.HH.Thermal.SH.Solids.CO.Solids.Solids</t>
  </si>
  <si>
    <t>EMI_per_sqm.kgCO2.DK.Res.HH.Thermal.SH.Solids.CO.LPG.LPG</t>
  </si>
  <si>
    <t>EMI_per_sqm.kgCO2.DK.Res.HH.Thermal.SH.Solids.CO.Elc.Elec</t>
  </si>
  <si>
    <t>EMI_per_sqm.kgCO2.DK.Res.HH.Thermal.SH.LPG</t>
  </si>
  <si>
    <t>EMI_per_sqm.kgCO2.DK.Res.HH.Thermal.SH.LPG.SH</t>
  </si>
  <si>
    <t>EMI_per_sqm.kgCO2.DK.Res.HH.Thermal.SH.LPG.SH.LPG</t>
  </si>
  <si>
    <t>EMI_per_sqm.kgCO2.DK.Res.HH.Thermal.SH.LPG.SH.Elec</t>
  </si>
  <si>
    <t>EMI_per_sqm.kgCO2.DK.Res.HH.Thermal.SH.LPG.SC</t>
  </si>
  <si>
    <t>EMI_per_sqm.kgCO2.DK.Res.HH.Thermal.SH.LPG.SC.AC.Elec</t>
  </si>
  <si>
    <t>EMI_per_sqm.kgCO2.DK.Res.HH.Thermal.SH.LPG.WH</t>
  </si>
  <si>
    <t>EMI_per_sqm.kgCO2.DK.Res.HH.Thermal.SH.LPG.WH.LPG.NoSolar.LPG</t>
  </si>
  <si>
    <t>EMI_per_sqm.kgCO2.DK.Res.HH.Thermal.SH.LPG.WH.LPG.Solar</t>
  </si>
  <si>
    <t>EMI_per_sqm.kgCO2.DK.Res.HH.Thermal.SH.LPG.WH.LPG.Solar.LPG</t>
  </si>
  <si>
    <t>EMI_per_sqm.kgCO2.DK.Res.HH.Thermal.SH.LPG.WH.LPG.Solar.Solar</t>
  </si>
  <si>
    <t>EMI_per_sqm.kgCO2.DK.Res.HH.Thermal.SH.LPG.WH.Elc.NoSolar.Elec</t>
  </si>
  <si>
    <t>EMI_per_sqm.kgCO2.DK.Res.HH.Thermal.SH.LPG.WH.Elc.Solar</t>
  </si>
  <si>
    <t>EMI_per_sqm.kgCO2.DK.Res.HH.Thermal.SH.LPG.WH.Elc.Solar.Elec</t>
  </si>
  <si>
    <t>EMI_per_sqm.kgCO2.DK.Res.HH.Thermal.SH.LPG.WH.Elc.Solar.Solar</t>
  </si>
  <si>
    <t>EMI_per_sqm.kgCO2.DK.Res.HH.Thermal.SH.LPG.CO</t>
  </si>
  <si>
    <t>EMI_per_sqm.kgCO2.DK.Res.HH.Thermal.SH.LPG.CO.LPG.LPG</t>
  </si>
  <si>
    <t>EMI_per_sqm.kgCO2.DK.Res.HH.Thermal.SH.LPG.CO.Elc.Elec</t>
  </si>
  <si>
    <t>EMI_per_sqm.kgCO2.DK.Res.HH.Thermal.SH.Oil</t>
  </si>
  <si>
    <t>EMI_per_sqm.kgCO2.DK.Res.HH.Thermal.SH.Oil.SH</t>
  </si>
  <si>
    <t>EMI_per_sqm.kgCO2.DK.Res.HH.Thermal.SH.Oil.SH.Oil</t>
  </si>
  <si>
    <t>EMI_per_sqm.kgCO2.DK.Res.HH.Thermal.SH.Oil.SH.Elec</t>
  </si>
  <si>
    <t>EMI_per_sqm.kgCO2.DK.Res.HH.Thermal.SH.Oil.SC</t>
  </si>
  <si>
    <t>EMI_per_sqm.kgCO2.DK.Res.HH.Thermal.SH.Oil.SC.AC.Elec</t>
  </si>
  <si>
    <t>EMI_per_sqm.kgCO2.DK.Res.HH.Thermal.SH.Oil.WH</t>
  </si>
  <si>
    <t>EMI_per_sqm.kgCO2.DK.Res.HH.Thermal.SH.Oil.WH.Oil.NoSolar.Oil</t>
  </si>
  <si>
    <t>EMI_per_sqm.kgCO2.DK.Res.HH.Thermal.SH.Oil.WH.Oil.Solar</t>
  </si>
  <si>
    <t>EMI_per_sqm.kgCO2.DK.Res.HH.Thermal.SH.Oil.WH.Oil.Solar.Oil</t>
  </si>
  <si>
    <t>EMI_per_sqm.kgCO2.DK.Res.HH.Thermal.SH.Oil.WH.Oil.Solar.Solar</t>
  </si>
  <si>
    <t>EMI_per_sqm.kgCO2.DK.Res.HH.Thermal.SH.Oil.WH.Elc.NoSolar.Elec</t>
  </si>
  <si>
    <t>EMI_per_sqm.kgCO2.DK.Res.HH.Thermal.SH.Oil.WH.Elc.Solar</t>
  </si>
  <si>
    <t>EMI_per_sqm.kgCO2.DK.Res.HH.Thermal.SH.Oil.WH.Elc.Solar.Elec</t>
  </si>
  <si>
    <t>EMI_per_sqm.kgCO2.DK.Res.HH.Thermal.SH.Oil.WH.Elc.Solar.Solar</t>
  </si>
  <si>
    <t>EMI_per_sqm.kgCO2.DK.Res.HH.Thermal.SH.Oil.CO</t>
  </si>
  <si>
    <t>EMI_per_sqm.kgCO2.DK.Res.HH.Thermal.SH.Oil.CO.LPG.LPG</t>
  </si>
  <si>
    <t>EMI_per_sqm.kgCO2.DK.Res.HH.Thermal.SH.Oil.CO.Elc.Elec</t>
  </si>
  <si>
    <t>EMI_per_sqm.kgCO2.DK.Res.HH.Thermal.SH.Gas</t>
  </si>
  <si>
    <t>EMI_per_sqm.kgCO2.DK.Res.HH.Thermal.SH.Gas.SH</t>
  </si>
  <si>
    <t>EMI_per_sqm.kgCO2.DK.Res.HH.Thermal.SH.Gas.SH.Gas</t>
  </si>
  <si>
    <t>EMI_per_sqm.kgCO2.DK.Res.HH.Thermal.SH.Gas.SH.Elec</t>
  </si>
  <si>
    <t>EMI_per_sqm.kgCO2.DK.Res.HH.Thermal.SH.Gas.SC</t>
  </si>
  <si>
    <t>EMI_per_sqm.kgCO2.DK.Res.HH.Thermal.SH.Gas.SC.AC.Elec</t>
  </si>
  <si>
    <t>EMI_per_sqm.kgCO2.DK.Res.HH.Thermal.SH.Gas.WH</t>
  </si>
  <si>
    <t>EMI_per_sqm.kgCO2.DK.Res.HH.Thermal.SH.Gas.WH.Gas.NoSolar.Gas</t>
  </si>
  <si>
    <t>EMI_per_sqm.kgCO2.DK.Res.HH.Thermal.SH.Gas.WH.Gas.Solar</t>
  </si>
  <si>
    <t>EMI_per_sqm.kgCO2.DK.Res.HH.Thermal.SH.Gas.WH.Gas.Solar.Gas</t>
  </si>
  <si>
    <t>EMI_per_sqm.kgCO2.DK.Res.HH.Thermal.SH.Gas.WH.Gas.Solar.Solar</t>
  </si>
  <si>
    <t>EMI_per_sqm.kgCO2.DK.Res.HH.Thermal.SH.Gas.WH.Elc.NoSolar.Elec</t>
  </si>
  <si>
    <t>EMI_per_sqm.kgCO2.DK.Res.HH.Thermal.SH.Gas.WH.Elc.Solar</t>
  </si>
  <si>
    <t>EMI_per_sqm.kgCO2.DK.Res.HH.Thermal.SH.Gas.WH.Elc.Solar.Elec</t>
  </si>
  <si>
    <t>EMI_per_sqm.kgCO2.DK.Res.HH.Thermal.SH.Gas.WH.Elc.Solar.Solar</t>
  </si>
  <si>
    <t>EMI_per_sqm.kgCO2.DK.Res.HH.Thermal.SH.Gas.CO</t>
  </si>
  <si>
    <t>EMI_per_sqm.kgCO2.DK.Res.HH.Thermal.SH.Gas.CO.Gas.Gas</t>
  </si>
  <si>
    <t>EMI_per_sqm.kgCO2.DK.Res.HH.Thermal.SH.Gas.CO.Elc.Elec</t>
  </si>
  <si>
    <t>EMI_per_sqm.kgCO2.DK.Res.HH.Thermal.SH.Biomass</t>
  </si>
  <si>
    <t>EMI_per_sqm.kgCO2.DK.Res.HH.Thermal.SH.Biomass.SH</t>
  </si>
  <si>
    <t>EMI_per_sqm.kgCO2.DK.Res.HH.Thermal.SH.Biomass.SH.Biomass</t>
  </si>
  <si>
    <t>EMI_per_sqm.kgCO2.DK.Res.HH.Thermal.SH.Biomass.SH.Elec</t>
  </si>
  <si>
    <t>EMI_per_sqm.kgCO2.DK.Res.HH.Thermal.SH.Biomass.SC</t>
  </si>
  <si>
    <t>EMI_per_sqm.kgCO2.DK.Res.HH.Thermal.SH.Biomass.SC.AC.Elec</t>
  </si>
  <si>
    <t>EMI_per_sqm.kgCO2.DK.Res.HH.Thermal.SH.Biomass.WH</t>
  </si>
  <si>
    <t>EMI_per_sqm.kgCO2.DK.Res.HH.Thermal.SH.Biomass.WH.Biomass.NoSolar.Biomass</t>
  </si>
  <si>
    <t>EMI_per_sqm.kgCO2.DK.Res.HH.Thermal.SH.Biomass.WH.Biomass.Solar</t>
  </si>
  <si>
    <t>EMI_per_sqm.kgCO2.DK.Res.HH.Thermal.SH.Biomass.WH.Biomass.Solar.Biomass</t>
  </si>
  <si>
    <t>EMI_per_sqm.kgCO2.DK.Res.HH.Thermal.SH.Biomass.WH.Biomass.Solar.Solar</t>
  </si>
  <si>
    <t>EMI_per_sqm.kgCO2.DK.Res.HH.Thermal.SH.Biomass.WH.LPG.NoSolar.LPG</t>
  </si>
  <si>
    <t>EMI_per_sqm.kgCO2.DK.Res.HH.Thermal.SH.Biomass.WH.LPG.Solar</t>
  </si>
  <si>
    <t>EMI_per_sqm.kgCO2.DK.Res.HH.Thermal.SH.Biomass.WH.LPG.Solar.LPG</t>
  </si>
  <si>
    <t>EMI_per_sqm.kgCO2.DK.Res.HH.Thermal.SH.Biomass.WH.LPG.Solar.Solar</t>
  </si>
  <si>
    <t>EMI_per_sqm.kgCO2.DK.Res.HH.Thermal.SH.Biomass.WH.Elc.NoSolar.Elec</t>
  </si>
  <si>
    <t>EMI_per_sqm.kgCO2.DK.Res.HH.Thermal.SH.Biomass.WH.Elc.Solar</t>
  </si>
  <si>
    <t>EMI_per_sqm.kgCO2.DK.Res.HH.Thermal.SH.Biomass.WH.Elc.Solar.Elec</t>
  </si>
  <si>
    <t>EMI_per_sqm.kgCO2.DK.Res.HH.Thermal.SH.Biomass.WH.Elc.Solar.Solar</t>
  </si>
  <si>
    <t>EMI_per_sqm.kgCO2.DK.Res.HH.Thermal.SH.Biomass.CO</t>
  </si>
  <si>
    <t>EMI_per_sqm.kgCO2.DK.Res.HH.Thermal.SH.Biomass.CO.Biomass.Biomass</t>
  </si>
  <si>
    <t>EMI_per_sqm.kgCO2.DK.Res.HH.Thermal.SH.Biomass.CO.LPG.LPG</t>
  </si>
  <si>
    <t>EMI_per_sqm.kgCO2.DK.Res.HH.Thermal.SH.Biomass.CO.Elc.Elec</t>
  </si>
  <si>
    <t>EMI_per_sqm.kgCO2.DK.Res.HH.Thermal.SH.Geo</t>
  </si>
  <si>
    <t>EMI_per_sqm.kgCO2.DK.Res.HH.Thermal.SH.Geo.SH</t>
  </si>
  <si>
    <t>EMI_per_sqm.kgCO2.DK.Res.HH.Thermal.SH.Geo.SH.Geo</t>
  </si>
  <si>
    <t>EMI_per_sqm.kgCO2.DK.Res.HH.Thermal.SH.Geo.SH.Elec</t>
  </si>
  <si>
    <t>EMI_per_sqm.kgCO2.DK.Res.HH.Thermal.SH.Geo.SC</t>
  </si>
  <si>
    <t>EMI_per_sqm.kgCO2.DK.Res.HH.Thermal.SH.Geo.SC.AC.Elec</t>
  </si>
  <si>
    <t>EMI_per_sqm.kgCO2.DK.Res.HH.Thermal.SH.Geo.WH</t>
  </si>
  <si>
    <t>EMI_per_sqm.kgCO2.DK.Res.HH.Thermal.SH.Geo.WH.Geo.NoSolar.Geo</t>
  </si>
  <si>
    <t>EMI_per_sqm.kgCO2.DK.Res.HH.Thermal.SH.Geo.WH.Geo.Solar</t>
  </si>
  <si>
    <t>EMI_per_sqm.kgCO2.DK.Res.HH.Thermal.SH.Geo.WH.Geo.Solar.Geo</t>
  </si>
  <si>
    <t>EMI_per_sqm.kgCO2.DK.Res.HH.Thermal.SH.Geo.WH.Geo.Solar.Solar</t>
  </si>
  <si>
    <t>EMI_per_sqm.kgCO2.DK.Res.HH.Thermal.SH.Geo.WH.Elc.NoSolar.Elec</t>
  </si>
  <si>
    <t>EMI_per_sqm.kgCO2.DK.Res.HH.Thermal.SH.Geo.WH.Elc.Solar</t>
  </si>
  <si>
    <t>EMI_per_sqm.kgCO2.DK.Res.HH.Thermal.SH.Geo.WH.Elc.Solar.Elec</t>
  </si>
  <si>
    <t>EMI_per_sqm.kgCO2.DK.Res.HH.Thermal.SH.Geo.WH.Elc.Solar.Solar</t>
  </si>
  <si>
    <t>EMI_per_sqm.kgCO2.DK.Res.HH.Thermal.SH.Geo.CO</t>
  </si>
  <si>
    <t>EMI_per_sqm.kgCO2.DK.Res.HH.Thermal.SH.Geo.CO.LPG.LPG</t>
  </si>
  <si>
    <t>EMI_per_sqm.kgCO2.DK.Res.HH.Thermal.SH.Geo.CO.Elc.Elec</t>
  </si>
  <si>
    <t>EMI_per_sqm.kgCO2.DK.Res.HH.Thermal.SH.DistrHeat</t>
  </si>
  <si>
    <t>EMI_per_sqm.kgCO2.DK.Res.HH.Thermal.SH.DistrHeat.SH</t>
  </si>
  <si>
    <t>EMI_per_sqm.kgCO2.DK.Res.HH.Thermal.SH.DistrHeat.SH.Steam_Distr</t>
  </si>
  <si>
    <t>EMI_per_sqm.kgCO2.DK.Res.HH.Thermal.SH.DistrHeat.SH.Elec</t>
  </si>
  <si>
    <t>EMI_per_sqm.kgCO2.DK.Res.HH.Thermal.SH.DistrHeat.SC</t>
  </si>
  <si>
    <t>EMI_per_sqm.kgCO2.DK.Res.HH.Thermal.SH.DistrHeat.SC.AC.Elec</t>
  </si>
  <si>
    <t>EMI_per_sqm.kgCO2.DK.Res.HH.Thermal.SH.DistrHeat.WH</t>
  </si>
  <si>
    <t>EMI_per_sqm.kgCO2.DK.Res.HH.Thermal.SH.DistrHeat.WH.DistrHeat.NoSolar.Steam_Distr</t>
  </si>
  <si>
    <t>EMI_per_sqm.kgCO2.DK.Res.HH.Thermal.SH.DistrHeat.WH.DistrHeat.Solar</t>
  </si>
  <si>
    <t>EMI_per_sqm.kgCO2.DK.Res.HH.Thermal.SH.DistrHeat.WH.DistrHeat.Solar.Steam_Distr</t>
  </si>
  <si>
    <t>EMI_per_sqm.kgCO2.DK.Res.HH.Thermal.SH.DistrHeat.WH.DistrHeat.Solar.Solar</t>
  </si>
  <si>
    <t>EMI_per_sqm.kgCO2.DK.Res.HH.Thermal.SH.DistrHeat.WH.Elc.NoSolar.Elec</t>
  </si>
  <si>
    <t>EMI_per_sqm.kgCO2.DK.Res.HH.Thermal.SH.DistrHeat.WH.Elc.Solar</t>
  </si>
  <si>
    <t>EMI_per_sqm.kgCO2.DK.Res.HH.Thermal.SH.DistrHeat.WH.Elc.Solar.Elec</t>
  </si>
  <si>
    <t>EMI_per_sqm.kgCO2.DK.Res.HH.Thermal.SH.DistrHeat.WH.Elc.Solar.Solar</t>
  </si>
  <si>
    <t>EMI_per_sqm.kgCO2.DK.Res.HH.Thermal.SH.DistrHeat.CO</t>
  </si>
  <si>
    <t>EMI_per_sqm.kgCO2.DK.Res.HH.Thermal.SH.DistrHeat.CO.LPG.LPG</t>
  </si>
  <si>
    <t>EMI_per_sqm.kgCO2.DK.Res.HH.Thermal.SH.DistrHeat.CO.Elc.Elec</t>
  </si>
  <si>
    <t>EMI_per_sqm.kgCO2.DK.Res.HH.Thermal.SH.AdvElc</t>
  </si>
  <si>
    <t>EMI_per_sqm.kgCO2.DK.Res.HH.Thermal.SH.AdvElc.SH</t>
  </si>
  <si>
    <t>EMI_per_sqm.kgCO2.DK.Res.HH.Thermal.SH.AdvElc.SH.Elec</t>
  </si>
  <si>
    <t>EMI_per_sqm.kgCO2.DK.Res.HH.Thermal.SH.AdvElc.SC</t>
  </si>
  <si>
    <t>EMI_per_sqm.kgCO2.DK.Res.HH.Thermal.SH.AdvElc.SC.AC.Elec</t>
  </si>
  <si>
    <t>EMI_per_sqm.kgCO2.DK.Res.HH.Thermal.SH.AdvElc.WH</t>
  </si>
  <si>
    <t>EMI_per_sqm.kgCO2.DK.Res.HH.Thermal.SH.AdvElc.WH.LPG.NoSolar.LPG</t>
  </si>
  <si>
    <t>EMI_per_sqm.kgCO2.DK.Res.HH.Thermal.SH.AdvElc.WH.LPG.Solar</t>
  </si>
  <si>
    <t>EMI_per_sqm.kgCO2.DK.Res.HH.Thermal.SH.AdvElc.WH.LPG.Solar.LPG</t>
  </si>
  <si>
    <t>EMI_per_sqm.kgCO2.DK.Res.HH.Thermal.SH.AdvElc.WH.LPG.Solar.Solar</t>
  </si>
  <si>
    <t>EMI_per_sqm.kgCO2.DK.Res.HH.Thermal.SH.AdvElc.WH.Elc.NoSolar.Elec</t>
  </si>
  <si>
    <t>EMI_per_sqm.kgCO2.DK.Res.HH.Thermal.SH.AdvElc.WH.Elc.Solar</t>
  </si>
  <si>
    <t>EMI_per_sqm.kgCO2.DK.Res.HH.Thermal.SH.AdvElc.WH.Elc.Solar.Elec</t>
  </si>
  <si>
    <t>EMI_per_sqm.kgCO2.DK.Res.HH.Thermal.SH.AdvElc.WH.Elc.Solar.Solar</t>
  </si>
  <si>
    <t>EMI_per_sqm.kgCO2.DK.Res.HH.Thermal.SH.AdvElc.CO</t>
  </si>
  <si>
    <t>EMI_per_sqm.kgCO2.DK.Res.HH.Thermal.SH.AdvElc.CO.LPG.LPG</t>
  </si>
  <si>
    <t>EMI_per_sqm.kgCO2.DK.Res.HH.Thermal.SH.AdvElc.CO.Elc.Elec</t>
  </si>
  <si>
    <t>EMI_per_sqm.kgCO2.DK.Res.HH.Thermal.SH.ConvElc</t>
  </si>
  <si>
    <t>EMI_per_sqm.kgCO2.DK.Res.HH.Thermal.SH.ConvElc.SH</t>
  </si>
  <si>
    <t>EMI_per_sqm.kgCO2.DK.Res.HH.Thermal.SH.ConvElc.SH.Elec</t>
  </si>
  <si>
    <t>EMI_per_sqm.kgCO2.DK.Res.HH.Thermal.SH.ConvElc.SC</t>
  </si>
  <si>
    <t>EMI_per_sqm.kgCO2.DK.Res.HH.Thermal.SH.ConvElc.SC.AC.Elec</t>
  </si>
  <si>
    <t>EMI_per_sqm.kgCO2.DK.Res.HH.Thermal.SH.ConvElc.WH</t>
  </si>
  <si>
    <t>EMI_per_sqm.kgCO2.DK.Res.HH.Thermal.SH.ConvElc.WH.LPG.NoSolar.LPG</t>
  </si>
  <si>
    <t>EMI_per_sqm.kgCO2.DK.Res.HH.Thermal.SH.ConvElc.WH.LPG.Solar</t>
  </si>
  <si>
    <t>EMI_per_sqm.kgCO2.DK.Res.HH.Thermal.SH.ConvElc.WH.LPG.Solar.LPG</t>
  </si>
  <si>
    <t>EMI_per_sqm.kgCO2.DK.Res.HH.Thermal.SH.ConvElc.WH.LPG.Solar.Solar</t>
  </si>
  <si>
    <t>EMI_per_sqm.kgCO2.DK.Res.HH.Thermal.SH.ConvElc.WH.Elc.NoSolar.Elec</t>
  </si>
  <si>
    <t>EMI_per_sqm.kgCO2.DK.Res.HH.Thermal.SH.ConvElc.WH.Elc.Solar</t>
  </si>
  <si>
    <t>EMI_per_sqm.kgCO2.DK.Res.HH.Thermal.SH.ConvElc.WH.Elc.Solar.Elec</t>
  </si>
  <si>
    <t>EMI_per_sqm.kgCO2.DK.Res.HH.Thermal.SH.ConvElc.WH.Elc.Solar.Solar</t>
  </si>
  <si>
    <t>EMI_per_sqm.kgCO2.DK.Res.HH.Thermal.SH.ConvElc.CO</t>
  </si>
  <si>
    <t>EMI_per_sqm.kgCO2.DK.Res.HH.Thermal.SH.ConvElc.CO.LPG.LPG</t>
  </si>
  <si>
    <t>EMI_per_sqm.kgCO2.DK.Res.HH.Thermal.SH.ConvElc.CO.Elc.Elec</t>
  </si>
  <si>
    <t>DK - Final energy consumption in new and renovated households (detailed structure)</t>
  </si>
  <si>
    <t>FEC.ktoe.DK.Res.HHnew.Thermal.SH.Solids</t>
  </si>
  <si>
    <t>FEC.ktoe.DK.Res.HHnew.Thermal.SH.Solids.SH</t>
  </si>
  <si>
    <t>FEC.ktoe.DK.Res.HHnew.Thermal.SH.Solids.SH.Solids</t>
  </si>
  <si>
    <t>FEC.ktoe.DK.Res.HHnew.Thermal.SH.Solids.SH.Elec</t>
  </si>
  <si>
    <t>FEC.ktoe.DK.Res.HHnew.Thermal.SH.Solids.SC</t>
  </si>
  <si>
    <t>FEC.ktoe.DK.Res.HHnew.Thermal.SH.Solids.SC.AC.Elec</t>
  </si>
  <si>
    <t>FEC.ktoe.DK.Res.HHnew.Thermal.SH.Solids.WH</t>
  </si>
  <si>
    <t>FEC.ktoe.DK.Res.HHnew.Thermal.SH.Solids.WH.Solids.NoSolar.Solids</t>
  </si>
  <si>
    <t>FEC.ktoe.DK.Res.HHnew.Thermal.SH.Solids.WH.LPG.NoSolar.LPG</t>
  </si>
  <si>
    <t>FEC.ktoe.DK.Res.HHnew.Thermal.SH.Solids.WH.LPG.Solar</t>
  </si>
  <si>
    <t>FEC.ktoe.DK.Res.HHnew.Thermal.SH.Solids.WH.LPG.Solar.LPG</t>
  </si>
  <si>
    <t>FEC.ktoe.DK.Res.HHnew.Thermal.SH.Solids.WH.LPG.Solar.Solar</t>
  </si>
  <si>
    <t>FEC.ktoe.DK.Res.HHnew.Thermal.SH.Solids.WH.Elc.NoSolar.Elec</t>
  </si>
  <si>
    <t>FEC.ktoe.DK.Res.HHnew.Thermal.SH.Solids.WH.Elc.Solar</t>
  </si>
  <si>
    <t>FEC.ktoe.DK.Res.HHnew.Thermal.SH.Solids.WH.Elc.Solar.Elec</t>
  </si>
  <si>
    <t>FEC.ktoe.DK.Res.HHnew.Thermal.SH.Solids.WH.Elc.Solar.Solar</t>
  </si>
  <si>
    <t>FEC.ktoe.DK.Res.HHnew.Thermal.SH.Solids.CO</t>
  </si>
  <si>
    <t>FEC.ktoe.DK.Res.HHnew.Thermal.SH.Solids.CO.Solids.Solids</t>
  </si>
  <si>
    <t>FEC.ktoe.DK.Res.HHnew.Thermal.SH.Solids.CO.LPG.LPG</t>
  </si>
  <si>
    <t>FEC.ktoe.DK.Res.HHnew.Thermal.SH.Solids.CO.Elc.Elec</t>
  </si>
  <si>
    <t>FEC.ktoe.DK.Res.HHnew.Thermal.SH.LPG</t>
  </si>
  <si>
    <t>FEC.ktoe.DK.Res.HHnew.Thermal.SH.LPG.SH</t>
  </si>
  <si>
    <t>FEC.ktoe.DK.Res.HHnew.Thermal.SH.LPG.SH.LPG</t>
  </si>
  <si>
    <t>FEC.ktoe.DK.Res.HHnew.Thermal.SH.LPG.SH.Elec</t>
  </si>
  <si>
    <t>FEC.ktoe.DK.Res.HHnew.Thermal.SH.LPG.SC</t>
  </si>
  <si>
    <t>FEC.ktoe.DK.Res.HHnew.Thermal.SH.LPG.SC.AC.Elec</t>
  </si>
  <si>
    <t>FEC.ktoe.DK.Res.HHnew.Thermal.SH.LPG.WH</t>
  </si>
  <si>
    <t>FEC.ktoe.DK.Res.HHnew.Thermal.SH.LPG.WH.LPG.NoSolar.LPG</t>
  </si>
  <si>
    <t>FEC.ktoe.DK.Res.HHnew.Thermal.SH.LPG.WH.LPG.Solar</t>
  </si>
  <si>
    <t>FEC.ktoe.DK.Res.HHnew.Thermal.SH.LPG.WH.LPG.Solar.LPG</t>
  </si>
  <si>
    <t>FEC.ktoe.DK.Res.HHnew.Thermal.SH.LPG.WH.LPG.Solar.Solar</t>
  </si>
  <si>
    <t>FEC.ktoe.DK.Res.HHnew.Thermal.SH.LPG.WH.Elc.NoSolar.Elec</t>
  </si>
  <si>
    <t>FEC.ktoe.DK.Res.HHnew.Thermal.SH.LPG.WH.Elc.Solar</t>
  </si>
  <si>
    <t>FEC.ktoe.DK.Res.HHnew.Thermal.SH.LPG.WH.Elc.Solar.Elec</t>
  </si>
  <si>
    <t>FEC.ktoe.DK.Res.HHnew.Thermal.SH.LPG.WH.Elc.Solar.Solar</t>
  </si>
  <si>
    <t>FEC.ktoe.DK.Res.HHnew.Thermal.SH.LPG.CO</t>
  </si>
  <si>
    <t>FEC.ktoe.DK.Res.HHnew.Thermal.SH.LPG.CO.LPG.LPG</t>
  </si>
  <si>
    <t>FEC.ktoe.DK.Res.HHnew.Thermal.SH.LPG.CO.Elc.Elec</t>
  </si>
  <si>
    <t>FEC.ktoe.DK.Res.HHnew.Thermal.SH.Oil</t>
  </si>
  <si>
    <t>FEC.ktoe.DK.Res.HHnew.Thermal.SH.Oil.SH</t>
  </si>
  <si>
    <t>FEC.ktoe.DK.Res.HHnew.Thermal.SH.Oil.SH.Oil</t>
  </si>
  <si>
    <t>FEC.ktoe.DK.Res.HHnew.Thermal.SH.Oil.SH.Elec</t>
  </si>
  <si>
    <t>FEC.ktoe.DK.Res.HHnew.Thermal.SH.Oil.SC</t>
  </si>
  <si>
    <t>FEC.ktoe.DK.Res.HHnew.Thermal.SH.Oil.SC.AC.Elec</t>
  </si>
  <si>
    <t>FEC.ktoe.DK.Res.HHnew.Thermal.SH.Oil.WH</t>
  </si>
  <si>
    <t>FEC.ktoe.DK.Res.HHnew.Thermal.SH.Oil.WH.Oil.NoSolar.Oil</t>
  </si>
  <si>
    <t>FEC.ktoe.DK.Res.HHnew.Thermal.SH.Oil.WH.Oil.Solar</t>
  </si>
  <si>
    <t>FEC.ktoe.DK.Res.HHnew.Thermal.SH.Oil.WH.Oil.Solar.Oil</t>
  </si>
  <si>
    <t>FEC.ktoe.DK.Res.HHnew.Thermal.SH.Oil.WH.Oil.Solar.Solar</t>
  </si>
  <si>
    <t>FEC.ktoe.DK.Res.HHnew.Thermal.SH.Oil.WH.Elc.NoSolar.Elec</t>
  </si>
  <si>
    <t>FEC.ktoe.DK.Res.HHnew.Thermal.SH.Oil.WH.Elc.Solar</t>
  </si>
  <si>
    <t>FEC.ktoe.DK.Res.HHnew.Thermal.SH.Oil.WH.Elc.Solar.Elec</t>
  </si>
  <si>
    <t>FEC.ktoe.DK.Res.HHnew.Thermal.SH.Oil.WH.Elc.Solar.Solar</t>
  </si>
  <si>
    <t>FEC.ktoe.DK.Res.HHnew.Thermal.SH.Oil.CO</t>
  </si>
  <si>
    <t>FEC.ktoe.DK.Res.HHnew.Thermal.SH.Oil.CO.LPG.LPG</t>
  </si>
  <si>
    <t>FEC.ktoe.DK.Res.HHnew.Thermal.SH.Oil.CO.Elc.Elec</t>
  </si>
  <si>
    <t>FEC.ktoe.DK.Res.HHnew.Thermal.SH.Gas</t>
  </si>
  <si>
    <t>FEC.ktoe.DK.Res.HHnew.Thermal.SH.Gas.SH</t>
  </si>
  <si>
    <t>FEC.ktoe.DK.Res.HHnew.Thermal.SH.Gas.SH.Gas</t>
  </si>
  <si>
    <t>FEC.ktoe.DK.Res.HHnew.Thermal.SH.Gas.SH.Elec</t>
  </si>
  <si>
    <t>FEC.ktoe.DK.Res.HHnew.Thermal.SH.Gas.SC</t>
  </si>
  <si>
    <t>FEC.ktoe.DK.Res.HHnew.Thermal.SH.Gas.SC.AC.Elec</t>
  </si>
  <si>
    <t>FEC.ktoe.DK.Res.HHnew.Thermal.SH.Gas.WH</t>
  </si>
  <si>
    <t>FEC.ktoe.DK.Res.HHnew.Thermal.SH.Gas.WH.Gas.NoSolar.Gas</t>
  </si>
  <si>
    <t>FEC.ktoe.DK.Res.HHnew.Thermal.SH.Gas.WH.Gas.Solar</t>
  </si>
  <si>
    <t>FEC.ktoe.DK.Res.HHnew.Thermal.SH.Gas.WH.Gas.Solar.Gas</t>
  </si>
  <si>
    <t>FEC.ktoe.DK.Res.HHnew.Thermal.SH.Gas.WH.Gas.Solar.Solar</t>
  </si>
  <si>
    <t>FEC.ktoe.DK.Res.HHnew.Thermal.SH.Gas.WH.Elc.NoSolar.Elec</t>
  </si>
  <si>
    <t>FEC.ktoe.DK.Res.HHnew.Thermal.SH.Gas.WH.Elc.Solar</t>
  </si>
  <si>
    <t>FEC.ktoe.DK.Res.HHnew.Thermal.SH.Gas.WH.Elc.Solar.Elec</t>
  </si>
  <si>
    <t>FEC.ktoe.DK.Res.HHnew.Thermal.SH.Gas.WH.Elc.Solar.Solar</t>
  </si>
  <si>
    <t>FEC.ktoe.DK.Res.HHnew.Thermal.SH.Gas.CO</t>
  </si>
  <si>
    <t>FEC.ktoe.DK.Res.HHnew.Thermal.SH.Gas.CO.Gas.Gas</t>
  </si>
  <si>
    <t>FEC.ktoe.DK.Res.HHnew.Thermal.SH.Gas.CO.Elc.Elec</t>
  </si>
  <si>
    <t>FEC.ktoe.DK.Res.HHnew.Thermal.SH.Biomass</t>
  </si>
  <si>
    <t>FEC.ktoe.DK.Res.HHnew.Thermal.SH.Biomass.SH</t>
  </si>
  <si>
    <t>FEC.ktoe.DK.Res.HHnew.Thermal.SH.Biomass.SH.Biomass</t>
  </si>
  <si>
    <t>FEC.ktoe.DK.Res.HHnew.Thermal.SH.Biomass.SH.Elec</t>
  </si>
  <si>
    <t>FEC.ktoe.DK.Res.HHnew.Thermal.SH.Biomass.SC</t>
  </si>
  <si>
    <t>FEC.ktoe.DK.Res.HHnew.Thermal.SH.Biomass.SC.AC.Elec</t>
  </si>
  <si>
    <t>FEC.ktoe.DK.Res.HHnew.Thermal.SH.Biomass.WH</t>
  </si>
  <si>
    <t>FEC.ktoe.DK.Res.HHnew.Thermal.SH.Biomass.WH.Biomass.NoSolar.Biomass</t>
  </si>
  <si>
    <t>FEC.ktoe.DK.Res.HHnew.Thermal.SH.Biomass.WH.Biomass.Solar</t>
  </si>
  <si>
    <t>FEC.ktoe.DK.Res.HHnew.Thermal.SH.Biomass.WH.Biomass.Solar.Biomass</t>
  </si>
  <si>
    <t>FEC.ktoe.DK.Res.HHnew.Thermal.SH.Biomass.WH.Biomass.Solar.Solar</t>
  </si>
  <si>
    <t>FEC.ktoe.DK.Res.HHnew.Thermal.SH.Biomass.WH.LPG.NoSolar.LPG</t>
  </si>
  <si>
    <t>FEC.ktoe.DK.Res.HHnew.Thermal.SH.Biomass.WH.LPG.Solar</t>
  </si>
  <si>
    <t>FEC.ktoe.DK.Res.HHnew.Thermal.SH.Biomass.WH.LPG.Solar.LPG</t>
  </si>
  <si>
    <t>FEC.ktoe.DK.Res.HHnew.Thermal.SH.Biomass.WH.LPG.Solar.Solar</t>
  </si>
  <si>
    <t>FEC.ktoe.DK.Res.HHnew.Thermal.SH.Biomass.WH.Elc.NoSolar.Elec</t>
  </si>
  <si>
    <t>FEC.ktoe.DK.Res.HHnew.Thermal.SH.Biomass.WH.Elc.Solar</t>
  </si>
  <si>
    <t>FEC.ktoe.DK.Res.HHnew.Thermal.SH.Biomass.WH.Elc.Solar.Elec</t>
  </si>
  <si>
    <t>FEC.ktoe.DK.Res.HHnew.Thermal.SH.Biomass.WH.Elc.Solar.Solar</t>
  </si>
  <si>
    <t>FEC.ktoe.DK.Res.HHnew.Thermal.SH.Biomass.CO</t>
  </si>
  <si>
    <t>FEC.ktoe.DK.Res.HHnew.Thermal.SH.Biomass.CO.Biomass.Biomass</t>
  </si>
  <si>
    <t>FEC.ktoe.DK.Res.HHnew.Thermal.SH.Biomass.CO.LPG.LPG</t>
  </si>
  <si>
    <t>FEC.ktoe.DK.Res.HHnew.Thermal.SH.Biomass.CO.Elc.Elec</t>
  </si>
  <si>
    <t>FEC.ktoe.DK.Res.HHnew.Thermal.SH.Geo</t>
  </si>
  <si>
    <t>FEC.ktoe.DK.Res.HHnew.Thermal.SH.Geo.SH</t>
  </si>
  <si>
    <t>FEC.ktoe.DK.Res.HHnew.Thermal.SH.Geo.SH.Geo</t>
  </si>
  <si>
    <t>FEC.ktoe.DK.Res.HHnew.Thermal.SH.Geo.SH.Elec</t>
  </si>
  <si>
    <t>FEC.ktoe.DK.Res.HHnew.Thermal.SH.Geo.SC</t>
  </si>
  <si>
    <t>FEC.ktoe.DK.Res.HHnew.Thermal.SH.Geo.SC.AC.Elec</t>
  </si>
  <si>
    <t>FEC.ktoe.DK.Res.HHnew.Thermal.SH.Geo.WH</t>
  </si>
  <si>
    <t>FEC.ktoe.DK.Res.HHnew.Thermal.SH.Geo.WH.Geo.NoSolar.Geo</t>
  </si>
  <si>
    <t>FEC.ktoe.DK.Res.HHnew.Thermal.SH.Geo.WH.Geo.Solar</t>
  </si>
  <si>
    <t>FEC.ktoe.DK.Res.HHnew.Thermal.SH.Geo.WH.Geo.Solar.Geo</t>
  </si>
  <si>
    <t>FEC.ktoe.DK.Res.HHnew.Thermal.SH.Geo.WH.Geo.Solar.Solar</t>
  </si>
  <si>
    <t>FEC.ktoe.DK.Res.HHnew.Thermal.SH.Geo.WH.Elc.NoSolar.Elec</t>
  </si>
  <si>
    <t>FEC.ktoe.DK.Res.HHnew.Thermal.SH.Geo.WH.Elc.Solar</t>
  </si>
  <si>
    <t>FEC.ktoe.DK.Res.HHnew.Thermal.SH.Geo.WH.Elc.Solar.Elec</t>
  </si>
  <si>
    <t>FEC.ktoe.DK.Res.HHnew.Thermal.SH.Geo.WH.Elc.Solar.Solar</t>
  </si>
  <si>
    <t>FEC.ktoe.DK.Res.HHnew.Thermal.SH.Geo.CO</t>
  </si>
  <si>
    <t>FEC.ktoe.DK.Res.HHnew.Thermal.SH.Geo.CO.LPG.LPG</t>
  </si>
  <si>
    <t>FEC.ktoe.DK.Res.HHnew.Thermal.SH.Geo.CO.Elc.Elec</t>
  </si>
  <si>
    <t>FEC.ktoe.DK.Res.HHnew.Thermal.SH.DistrHeat</t>
  </si>
  <si>
    <t>FEC.ktoe.DK.Res.HHnew.Thermal.SH.DistrHeat.SH</t>
  </si>
  <si>
    <t>FEC.ktoe.DK.Res.HHnew.Thermal.SH.DistrHeat.SH.Steam_Distr</t>
  </si>
  <si>
    <t>FEC.ktoe.DK.Res.HHnew.Thermal.SH.DistrHeat.SH.Elec</t>
  </si>
  <si>
    <t>FEC.ktoe.DK.Res.HHnew.Thermal.SH.DistrHeat.SC</t>
  </si>
  <si>
    <t>FEC.ktoe.DK.Res.HHnew.Thermal.SH.DistrHeat.SC.AC.Elec</t>
  </si>
  <si>
    <t>FEC.ktoe.DK.Res.HHnew.Thermal.SH.DistrHeat.WH</t>
  </si>
  <si>
    <t>FEC.ktoe.DK.Res.HHnew.Thermal.SH.DistrHeat.WH.DistrHeat.NoSolar.Steam_Distr</t>
  </si>
  <si>
    <t>FEC.ktoe.DK.Res.HHnew.Thermal.SH.DistrHeat.WH.DistrHeat.Solar</t>
  </si>
  <si>
    <t>FEC.ktoe.DK.Res.HHnew.Thermal.SH.DistrHeat.WH.DistrHeat.Solar.Steam_Distr</t>
  </si>
  <si>
    <t>FEC.ktoe.DK.Res.HHnew.Thermal.SH.DistrHeat.WH.DistrHeat.Solar.Solar</t>
  </si>
  <si>
    <t>FEC.ktoe.DK.Res.HHnew.Thermal.SH.DistrHeat.WH.Elc.NoSolar.Elec</t>
  </si>
  <si>
    <t>FEC.ktoe.DK.Res.HHnew.Thermal.SH.DistrHeat.WH.Elc.Solar</t>
  </si>
  <si>
    <t>FEC.ktoe.DK.Res.HHnew.Thermal.SH.DistrHeat.WH.Elc.Solar.Elec</t>
  </si>
  <si>
    <t>FEC.ktoe.DK.Res.HHnew.Thermal.SH.DistrHeat.WH.Elc.Solar.Solar</t>
  </si>
  <si>
    <t>FEC.ktoe.DK.Res.HHnew.Thermal.SH.DistrHeat.CO</t>
  </si>
  <si>
    <t>FEC.ktoe.DK.Res.HHnew.Thermal.SH.DistrHeat.CO.LPG.LPG</t>
  </si>
  <si>
    <t>FEC.ktoe.DK.Res.HHnew.Thermal.SH.DistrHeat.CO.Elc.Elec</t>
  </si>
  <si>
    <t>FEC.ktoe.DK.Res.HHnew.Thermal.SH.AdvElc</t>
  </si>
  <si>
    <t>FEC.ktoe.DK.Res.HHnew.Thermal.SH.AdvElc.SH</t>
  </si>
  <si>
    <t>FEC.ktoe.DK.Res.HHnew.Thermal.SH.AdvElc.SH.Elec</t>
  </si>
  <si>
    <t>FEC.ktoe.DK.Res.HHnew.Thermal.SH.AdvElc.SC</t>
  </si>
  <si>
    <t>FEC.ktoe.DK.Res.HHnew.Thermal.SH.AdvElc.SC.AC.Elec</t>
  </si>
  <si>
    <t>FEC.ktoe.DK.Res.HHnew.Thermal.SH.AdvElc.WH</t>
  </si>
  <si>
    <t>FEC.ktoe.DK.Res.HHnew.Thermal.SH.AdvElc.WH.LPG.NoSolar.LPG</t>
  </si>
  <si>
    <t>FEC.ktoe.DK.Res.HHnew.Thermal.SH.AdvElc.WH.LPG.Solar</t>
  </si>
  <si>
    <t>FEC.ktoe.DK.Res.HHnew.Thermal.SH.AdvElc.WH.LPG.Solar.LPG</t>
  </si>
  <si>
    <t>FEC.ktoe.DK.Res.HHnew.Thermal.SH.AdvElc.WH.LPG.Solar.Solar</t>
  </si>
  <si>
    <t>FEC.ktoe.DK.Res.HHnew.Thermal.SH.AdvElc.WH.Elc.NoSolar.Elec</t>
  </si>
  <si>
    <t>FEC.ktoe.DK.Res.HHnew.Thermal.SH.AdvElc.WH.Elc.Solar</t>
  </si>
  <si>
    <t>FEC.ktoe.DK.Res.HHnew.Thermal.SH.AdvElc.WH.Elc.Solar.Elec</t>
  </si>
  <si>
    <t>FEC.ktoe.DK.Res.HHnew.Thermal.SH.AdvElc.WH.Elc.Solar.Solar</t>
  </si>
  <si>
    <t>FEC.ktoe.DK.Res.HHnew.Thermal.SH.AdvElc.CO</t>
  </si>
  <si>
    <t>FEC.ktoe.DK.Res.HHnew.Thermal.SH.AdvElc.CO.LPG.LPG</t>
  </si>
  <si>
    <t>FEC.ktoe.DK.Res.HHnew.Thermal.SH.AdvElc.CO.Elc.Elec</t>
  </si>
  <si>
    <t>FEC.ktoe.DK.Res.HHnew.Thermal.SH.ConvElc</t>
  </si>
  <si>
    <t>FEC.ktoe.DK.Res.HHnew.Thermal.SH.ConvElc.SH</t>
  </si>
  <si>
    <t>FEC.ktoe.DK.Res.HHnew.Thermal.SH.ConvElc.SH.Elec</t>
  </si>
  <si>
    <t>FEC.ktoe.DK.Res.HHnew.Thermal.SH.ConvElc.SC</t>
  </si>
  <si>
    <t>FEC.ktoe.DK.Res.HHnew.Thermal.SH.ConvElc.SC.AC.Elec</t>
  </si>
  <si>
    <t>FEC.ktoe.DK.Res.HHnew.Thermal.SH.ConvElc.WH</t>
  </si>
  <si>
    <t>FEC.ktoe.DK.Res.HHnew.Thermal.SH.ConvElc.WH.LPG.NoSolar.LPG</t>
  </si>
  <si>
    <t>FEC.ktoe.DK.Res.HHnew.Thermal.SH.ConvElc.WH.LPG.Solar</t>
  </si>
  <si>
    <t>FEC.ktoe.DK.Res.HHnew.Thermal.SH.ConvElc.WH.LPG.Solar.LPG</t>
  </si>
  <si>
    <t>FEC.ktoe.DK.Res.HHnew.Thermal.SH.ConvElc.WH.LPG.Solar.Solar</t>
  </si>
  <si>
    <t>FEC.ktoe.DK.Res.HHnew.Thermal.SH.ConvElc.WH.Elc.NoSolar.Elec</t>
  </si>
  <si>
    <t>FEC.ktoe.DK.Res.HHnew.Thermal.SH.ConvElc.WH.Elc.Solar</t>
  </si>
  <si>
    <t>FEC.ktoe.DK.Res.HHnew.Thermal.SH.ConvElc.WH.Elc.Solar.Elec</t>
  </si>
  <si>
    <t>FEC.ktoe.DK.Res.HHnew.Thermal.SH.ConvElc.WH.Elc.Solar.Solar</t>
  </si>
  <si>
    <t>FEC.ktoe.DK.Res.HHnew.Thermal.SH.ConvElc.CO</t>
  </si>
  <si>
    <t>FEC.ktoe.DK.Res.HHnew.Thermal.SH.ConvElc.CO.LPG.LPG</t>
  </si>
  <si>
    <t>FEC.ktoe.DK.Res.HHnew.Thermal.SH.ConvElc.CO.Elc.Elec</t>
  </si>
  <si>
    <t>DK - Thermal energy service in new and renovated households (detailed structure)</t>
  </si>
  <si>
    <t>TES.ktoe.DK.Res.HHnew.Thermal.SH.Solids</t>
  </si>
  <si>
    <t>TES.ktoe.DK.Res.HHnew.Thermal.SH.Solids.SH</t>
  </si>
  <si>
    <t>TES.ktoe.DK.Res.HHnew.Thermal.SH.Solids.SH.Solids</t>
  </si>
  <si>
    <t>TES.ktoe.DK.Res.HHnew.Thermal.SH.Solids.SH.Elec</t>
  </si>
  <si>
    <t>TES.ktoe.DK.Res.HHnew.Thermal.SH.Solids.SC</t>
  </si>
  <si>
    <t>TES.ktoe.DK.Res.HHnew.Thermal.SH.Solids.SC.AC.Elec</t>
  </si>
  <si>
    <t>TES.ktoe.DK.Res.HHnew.Thermal.SH.Solids.WH</t>
  </si>
  <si>
    <t>TES.ktoe.DK.Res.HHnew.Thermal.SH.Solids.WH.Solids.NoSolar.Solids</t>
  </si>
  <si>
    <t>TES.ktoe.DK.Res.HHnew.Thermal.SH.Solids.WH.LPG.NoSolar.LPG</t>
  </si>
  <si>
    <t>TES.ktoe.DK.Res.HHnew.Thermal.SH.Solids.WH.LPG.Solar</t>
  </si>
  <si>
    <t>TES.ktoe.DK.Res.HHnew.Thermal.SH.Solids.WH.LPG.Solar.LPG</t>
  </si>
  <si>
    <t>TES.ktoe.DK.Res.HHnew.Thermal.SH.Solids.WH.LPG.Solar.Solar</t>
  </si>
  <si>
    <t>TES.ktoe.DK.Res.HHnew.Thermal.SH.Solids.WH.Elc.NoSolar.Elec</t>
  </si>
  <si>
    <t>TES.ktoe.DK.Res.HHnew.Thermal.SH.Solids.WH.Elc.Solar</t>
  </si>
  <si>
    <t>TES.ktoe.DK.Res.HHnew.Thermal.SH.Solids.WH.Elc.Solar.Elec</t>
  </si>
  <si>
    <t>TES.ktoe.DK.Res.HHnew.Thermal.SH.Solids.WH.Elc.Solar.Solar</t>
  </si>
  <si>
    <t>TES.ktoe.DK.Res.HHnew.Thermal.SH.Solids.CO</t>
  </si>
  <si>
    <t>TES.ktoe.DK.Res.HHnew.Thermal.SH.Solids.CO.Solids.Solids</t>
  </si>
  <si>
    <t>TES.ktoe.DK.Res.HHnew.Thermal.SH.Solids.CO.LPG.LPG</t>
  </si>
  <si>
    <t>TES.ktoe.DK.Res.HHnew.Thermal.SH.Solids.CO.Elc.Elec</t>
  </si>
  <si>
    <t>TES.ktoe.DK.Res.HHnew.Thermal.SH.LPG</t>
  </si>
  <si>
    <t>TES.ktoe.DK.Res.HHnew.Thermal.SH.LPG.SH</t>
  </si>
  <si>
    <t>TES.ktoe.DK.Res.HHnew.Thermal.SH.LPG.SH.LPG</t>
  </si>
  <si>
    <t>TES.ktoe.DK.Res.HHnew.Thermal.SH.LPG.SH.Elec</t>
  </si>
  <si>
    <t>TES.ktoe.DK.Res.HHnew.Thermal.SH.LPG.SC</t>
  </si>
  <si>
    <t>TES.ktoe.DK.Res.HHnew.Thermal.SH.LPG.SC.AC.Elec</t>
  </si>
  <si>
    <t>TES.ktoe.DK.Res.HHnew.Thermal.SH.LPG.WH</t>
  </si>
  <si>
    <t>TES.ktoe.DK.Res.HHnew.Thermal.SH.LPG.WH.LPG.NoSolar.LPG</t>
  </si>
  <si>
    <t>TES.ktoe.DK.Res.HHnew.Thermal.SH.LPG.WH.LPG.Solar</t>
  </si>
  <si>
    <t>TES.ktoe.DK.Res.HHnew.Thermal.SH.LPG.WH.LPG.Solar.LPG</t>
  </si>
  <si>
    <t>TES.ktoe.DK.Res.HHnew.Thermal.SH.LPG.WH.LPG.Solar.Solar</t>
  </si>
  <si>
    <t>TES.ktoe.DK.Res.HHnew.Thermal.SH.LPG.WH.Elc.NoSolar.Elec</t>
  </si>
  <si>
    <t>TES.ktoe.DK.Res.HHnew.Thermal.SH.LPG.WH.Elc.Solar</t>
  </si>
  <si>
    <t>TES.ktoe.DK.Res.HHnew.Thermal.SH.LPG.WH.Elc.Solar.Elec</t>
  </si>
  <si>
    <t>TES.ktoe.DK.Res.HHnew.Thermal.SH.LPG.WH.Elc.Solar.Solar</t>
  </si>
  <si>
    <t>TES.ktoe.DK.Res.HHnew.Thermal.SH.LPG.CO</t>
  </si>
  <si>
    <t>TES.ktoe.DK.Res.HHnew.Thermal.SH.LPG.CO.LPG.LPG</t>
  </si>
  <si>
    <t>TES.ktoe.DK.Res.HHnew.Thermal.SH.LPG.CO.Elc.Elec</t>
  </si>
  <si>
    <t>TES.ktoe.DK.Res.HHnew.Thermal.SH.Oil</t>
  </si>
  <si>
    <t>TES.ktoe.DK.Res.HHnew.Thermal.SH.Oil.SH</t>
  </si>
  <si>
    <t>TES.ktoe.DK.Res.HHnew.Thermal.SH.Oil.SH.Oil</t>
  </si>
  <si>
    <t>TES.ktoe.DK.Res.HHnew.Thermal.SH.Oil.SH.Elec</t>
  </si>
  <si>
    <t>TES.ktoe.DK.Res.HHnew.Thermal.SH.Oil.SC</t>
  </si>
  <si>
    <t>TES.ktoe.DK.Res.HHnew.Thermal.SH.Oil.SC.AC.Elec</t>
  </si>
  <si>
    <t>TES.ktoe.DK.Res.HHnew.Thermal.SH.Oil.WH</t>
  </si>
  <si>
    <t>TES.ktoe.DK.Res.HHnew.Thermal.SH.Oil.WH.Oil.NoSolar.Oil</t>
  </si>
  <si>
    <t>TES.ktoe.DK.Res.HHnew.Thermal.SH.Oil.WH.Oil.Solar</t>
  </si>
  <si>
    <t>TES.ktoe.DK.Res.HHnew.Thermal.SH.Oil.WH.Oil.Solar.Oil</t>
  </si>
  <si>
    <t>TES.ktoe.DK.Res.HHnew.Thermal.SH.Oil.WH.Oil.Solar.Solar</t>
  </si>
  <si>
    <t>TES.ktoe.DK.Res.HHnew.Thermal.SH.Oil.WH.Elc.NoSolar.Elec</t>
  </si>
  <si>
    <t>TES.ktoe.DK.Res.HHnew.Thermal.SH.Oil.WH.Elc.Solar</t>
  </si>
  <si>
    <t>TES.ktoe.DK.Res.HHnew.Thermal.SH.Oil.WH.Elc.Solar.Elec</t>
  </si>
  <si>
    <t>TES.ktoe.DK.Res.HHnew.Thermal.SH.Oil.WH.Elc.Solar.Solar</t>
  </si>
  <si>
    <t>TES.ktoe.DK.Res.HHnew.Thermal.SH.Oil.CO</t>
  </si>
  <si>
    <t>TES.ktoe.DK.Res.HHnew.Thermal.SH.Oil.CO.LPG.LPG</t>
  </si>
  <si>
    <t>TES.ktoe.DK.Res.HHnew.Thermal.SH.Oil.CO.Elc.Elec</t>
  </si>
  <si>
    <t>TES.ktoe.DK.Res.HHnew.Thermal.SH.Gas</t>
  </si>
  <si>
    <t>TES.ktoe.DK.Res.HHnew.Thermal.SH.Gas.SH</t>
  </si>
  <si>
    <t>TES.ktoe.DK.Res.HHnew.Thermal.SH.Gas.SH.Gas</t>
  </si>
  <si>
    <t>TES.ktoe.DK.Res.HHnew.Thermal.SH.Gas.SH.Elec</t>
  </si>
  <si>
    <t>TES.ktoe.DK.Res.HHnew.Thermal.SH.Gas.SC</t>
  </si>
  <si>
    <t>TES.ktoe.DK.Res.HHnew.Thermal.SH.Gas.SC.AC.Elec</t>
  </si>
  <si>
    <t>TES.ktoe.DK.Res.HHnew.Thermal.SH.Gas.WH</t>
  </si>
  <si>
    <t>TES.ktoe.DK.Res.HHnew.Thermal.SH.Gas.WH.Gas.NoSolar.Gas</t>
  </si>
  <si>
    <t>TES.ktoe.DK.Res.HHnew.Thermal.SH.Gas.WH.Gas.Solar</t>
  </si>
  <si>
    <t>TES.ktoe.DK.Res.HHnew.Thermal.SH.Gas.WH.Gas.Solar.Gas</t>
  </si>
  <si>
    <t>TES.ktoe.DK.Res.HHnew.Thermal.SH.Gas.WH.Gas.Solar.Solar</t>
  </si>
  <si>
    <t>TES.ktoe.DK.Res.HHnew.Thermal.SH.Gas.WH.Elc.NoSolar.Elec</t>
  </si>
  <si>
    <t>TES.ktoe.DK.Res.HHnew.Thermal.SH.Gas.WH.Elc.Solar</t>
  </si>
  <si>
    <t>TES.ktoe.DK.Res.HHnew.Thermal.SH.Gas.WH.Elc.Solar.Elec</t>
  </si>
  <si>
    <t>TES.ktoe.DK.Res.HHnew.Thermal.SH.Gas.WH.Elc.Solar.Solar</t>
  </si>
  <si>
    <t>TES.ktoe.DK.Res.HHnew.Thermal.SH.Gas.CO</t>
  </si>
  <si>
    <t>TES.ktoe.DK.Res.HHnew.Thermal.SH.Gas.CO.Gas.Gas</t>
  </si>
  <si>
    <t>TES.ktoe.DK.Res.HHnew.Thermal.SH.Gas.CO.Elc.Elec</t>
  </si>
  <si>
    <t>TES.ktoe.DK.Res.HHnew.Thermal.SH.Biomass</t>
  </si>
  <si>
    <t>TES.ktoe.DK.Res.HHnew.Thermal.SH.Biomass.SH</t>
  </si>
  <si>
    <t>TES.ktoe.DK.Res.HHnew.Thermal.SH.Biomass.SH.Biomass</t>
  </si>
  <si>
    <t>TES.ktoe.DK.Res.HHnew.Thermal.SH.Biomass.SH.Elec</t>
  </si>
  <si>
    <t>TES.ktoe.DK.Res.HHnew.Thermal.SH.Biomass.SC</t>
  </si>
  <si>
    <t>TES.ktoe.DK.Res.HHnew.Thermal.SH.Biomass.SC.AC.Elec</t>
  </si>
  <si>
    <t>TES.ktoe.DK.Res.HHnew.Thermal.SH.Biomass.WH</t>
  </si>
  <si>
    <t>TES.ktoe.DK.Res.HHnew.Thermal.SH.Biomass.WH.Biomass.NoSolar.Biomass</t>
  </si>
  <si>
    <t>TES.ktoe.DK.Res.HHnew.Thermal.SH.Biomass.WH.Biomass.Solar</t>
  </si>
  <si>
    <t>TES.ktoe.DK.Res.HHnew.Thermal.SH.Biomass.WH.Biomass.Solar.Biomass</t>
  </si>
  <si>
    <t>TES.ktoe.DK.Res.HHnew.Thermal.SH.Biomass.WH.Biomass.Solar.Solar</t>
  </si>
  <si>
    <t>TES.ktoe.DK.Res.HHnew.Thermal.SH.Biomass.WH.LPG.NoSolar.LPG</t>
  </si>
  <si>
    <t>TES.ktoe.DK.Res.HHnew.Thermal.SH.Biomass.WH.LPG.Solar</t>
  </si>
  <si>
    <t>TES.ktoe.DK.Res.HHnew.Thermal.SH.Biomass.WH.LPG.Solar.LPG</t>
  </si>
  <si>
    <t>TES.ktoe.DK.Res.HHnew.Thermal.SH.Biomass.WH.LPG.Solar.Solar</t>
  </si>
  <si>
    <t>TES.ktoe.DK.Res.HHnew.Thermal.SH.Biomass.WH.Elc.NoSolar.Elec</t>
  </si>
  <si>
    <t>TES.ktoe.DK.Res.HHnew.Thermal.SH.Biomass.WH.Elc.Solar</t>
  </si>
  <si>
    <t>TES.ktoe.DK.Res.HHnew.Thermal.SH.Biomass.WH.Elc.Solar.Elec</t>
  </si>
  <si>
    <t>TES.ktoe.DK.Res.HHnew.Thermal.SH.Biomass.WH.Elc.Solar.Solar</t>
  </si>
  <si>
    <t>TES.ktoe.DK.Res.HHnew.Thermal.SH.Biomass.CO</t>
  </si>
  <si>
    <t>TES.ktoe.DK.Res.HHnew.Thermal.SH.Biomass.CO.Biomass.Biomass</t>
  </si>
  <si>
    <t>TES.ktoe.DK.Res.HHnew.Thermal.SH.Biomass.CO.LPG.LPG</t>
  </si>
  <si>
    <t>TES.ktoe.DK.Res.HHnew.Thermal.SH.Biomass.CO.Elc.Elec</t>
  </si>
  <si>
    <t>TES.ktoe.DK.Res.HHnew.Thermal.SH.Geo</t>
  </si>
  <si>
    <t>TES.ktoe.DK.Res.HHnew.Thermal.SH.Geo.SH</t>
  </si>
  <si>
    <t>TES.ktoe.DK.Res.HHnew.Thermal.SH.Geo.SH.Geo</t>
  </si>
  <si>
    <t>TES.ktoe.DK.Res.HHnew.Thermal.SH.Geo.SH.Elec</t>
  </si>
  <si>
    <t>TES.ktoe.DK.Res.HHnew.Thermal.SH.Geo.SC</t>
  </si>
  <si>
    <t>TES.ktoe.DK.Res.HHnew.Thermal.SH.Geo.SC.AC.Elec</t>
  </si>
  <si>
    <t>TES.ktoe.DK.Res.HHnew.Thermal.SH.Geo.WH</t>
  </si>
  <si>
    <t>TES.ktoe.DK.Res.HHnew.Thermal.SH.Geo.WH.Geo.NoSolar.Geo</t>
  </si>
  <si>
    <t>TES.ktoe.DK.Res.HHnew.Thermal.SH.Geo.WH.Geo.Solar</t>
  </si>
  <si>
    <t>TES.ktoe.DK.Res.HHnew.Thermal.SH.Geo.WH.Geo.Solar.Geo</t>
  </si>
  <si>
    <t>TES.ktoe.DK.Res.HHnew.Thermal.SH.Geo.WH.Geo.Solar.Solar</t>
  </si>
  <si>
    <t>TES.ktoe.DK.Res.HHnew.Thermal.SH.Geo.WH.Elc.NoSolar.Elec</t>
  </si>
  <si>
    <t>TES.ktoe.DK.Res.HHnew.Thermal.SH.Geo.WH.Elc.Solar</t>
  </si>
  <si>
    <t>TES.ktoe.DK.Res.HHnew.Thermal.SH.Geo.WH.Elc.Solar.Elec</t>
  </si>
  <si>
    <t>TES.ktoe.DK.Res.HHnew.Thermal.SH.Geo.WH.Elc.Solar.Solar</t>
  </si>
  <si>
    <t>TES.ktoe.DK.Res.HHnew.Thermal.SH.Geo.CO</t>
  </si>
  <si>
    <t>TES.ktoe.DK.Res.HHnew.Thermal.SH.Geo.CO.LPG.LPG</t>
  </si>
  <si>
    <t>TES.ktoe.DK.Res.HHnew.Thermal.SH.Geo.CO.Elc.Elec</t>
  </si>
  <si>
    <t>TES.ktoe.DK.Res.HHnew.Thermal.SH.DistrHeat</t>
  </si>
  <si>
    <t>TES.ktoe.DK.Res.HHnew.Thermal.SH.DistrHeat.SH</t>
  </si>
  <si>
    <t>TES.ktoe.DK.Res.HHnew.Thermal.SH.DistrHeat.SH.Steam_Distr</t>
  </si>
  <si>
    <t>TES.ktoe.DK.Res.HHnew.Thermal.SH.DistrHeat.SH.Elec</t>
  </si>
  <si>
    <t>TES.ktoe.DK.Res.HHnew.Thermal.SH.DistrHeat.SC</t>
  </si>
  <si>
    <t>TES.ktoe.DK.Res.HHnew.Thermal.SH.DistrHeat.SC.AC.Elec</t>
  </si>
  <si>
    <t>TES.ktoe.DK.Res.HHnew.Thermal.SH.DistrHeat.WH</t>
  </si>
  <si>
    <t>TES.ktoe.DK.Res.HHnew.Thermal.SH.DistrHeat.WH.DistrHeat.NoSolar.Steam_Distr</t>
  </si>
  <si>
    <t>TES.ktoe.DK.Res.HHnew.Thermal.SH.DistrHeat.WH.DistrHeat.Solar</t>
  </si>
  <si>
    <t>TES.ktoe.DK.Res.HHnew.Thermal.SH.DistrHeat.WH.DistrHeat.Solar.Steam_Distr</t>
  </si>
  <si>
    <t>TES.ktoe.DK.Res.HHnew.Thermal.SH.DistrHeat.WH.DistrHeat.Solar.Solar</t>
  </si>
  <si>
    <t>TES.ktoe.DK.Res.HHnew.Thermal.SH.DistrHeat.WH.Elc.NoSolar.Elec</t>
  </si>
  <si>
    <t>TES.ktoe.DK.Res.HHnew.Thermal.SH.DistrHeat.WH.Elc.Solar</t>
  </si>
  <si>
    <t>TES.ktoe.DK.Res.HHnew.Thermal.SH.DistrHeat.WH.Elc.Solar.Elec</t>
  </si>
  <si>
    <t>TES.ktoe.DK.Res.HHnew.Thermal.SH.DistrHeat.WH.Elc.Solar.Solar</t>
  </si>
  <si>
    <t>TES.ktoe.DK.Res.HHnew.Thermal.SH.DistrHeat.CO</t>
  </si>
  <si>
    <t>TES.ktoe.DK.Res.HHnew.Thermal.SH.DistrHeat.CO.LPG.LPG</t>
  </si>
  <si>
    <t>TES.ktoe.DK.Res.HHnew.Thermal.SH.DistrHeat.CO.Elc.Elec</t>
  </si>
  <si>
    <t>TES.ktoe.DK.Res.HHnew.Thermal.SH.AdvElc</t>
  </si>
  <si>
    <t>TES.ktoe.DK.Res.HHnew.Thermal.SH.AdvElc.SH</t>
  </si>
  <si>
    <t>TES.ktoe.DK.Res.HHnew.Thermal.SH.AdvElc.SH.Elec</t>
  </si>
  <si>
    <t>TES.ktoe.DK.Res.HHnew.Thermal.SH.AdvElc.SC</t>
  </si>
  <si>
    <t>TES.ktoe.DK.Res.HHnew.Thermal.SH.AdvElc.SC.AC.Elec</t>
  </si>
  <si>
    <t>TES.ktoe.DK.Res.HHnew.Thermal.SH.AdvElc.WH</t>
  </si>
  <si>
    <t>TES.ktoe.DK.Res.HHnew.Thermal.SH.AdvElc.WH.LPG.NoSolar.LPG</t>
  </si>
  <si>
    <t>TES.ktoe.DK.Res.HHnew.Thermal.SH.AdvElc.WH.LPG.Solar</t>
  </si>
  <si>
    <t>TES.ktoe.DK.Res.HHnew.Thermal.SH.AdvElc.WH.LPG.Solar.LPG</t>
  </si>
  <si>
    <t>TES.ktoe.DK.Res.HHnew.Thermal.SH.AdvElc.WH.LPG.Solar.Solar</t>
  </si>
  <si>
    <t>TES.ktoe.DK.Res.HHnew.Thermal.SH.AdvElc.WH.Elc.NoSolar.Elec</t>
  </si>
  <si>
    <t>TES.ktoe.DK.Res.HHnew.Thermal.SH.AdvElc.WH.Elc.Solar</t>
  </si>
  <si>
    <t>TES.ktoe.DK.Res.HHnew.Thermal.SH.AdvElc.WH.Elc.Solar.Elec</t>
  </si>
  <si>
    <t>TES.ktoe.DK.Res.HHnew.Thermal.SH.AdvElc.WH.Elc.Solar.Solar</t>
  </si>
  <si>
    <t>TES.ktoe.DK.Res.HHnew.Thermal.SH.AdvElc.CO</t>
  </si>
  <si>
    <t>TES.ktoe.DK.Res.HHnew.Thermal.SH.AdvElc.CO.LPG.LPG</t>
  </si>
  <si>
    <t>TES.ktoe.DK.Res.HHnew.Thermal.SH.AdvElc.CO.Elc.Elec</t>
  </si>
  <si>
    <t>TES.ktoe.DK.Res.HHnew.Thermal.SH.ConvElc</t>
  </si>
  <si>
    <t>TES.ktoe.DK.Res.HHnew.Thermal.SH.ConvElc.SH</t>
  </si>
  <si>
    <t>TES.ktoe.DK.Res.HHnew.Thermal.SH.ConvElc.SH.Elec</t>
  </si>
  <si>
    <t>TES.ktoe.DK.Res.HHnew.Thermal.SH.ConvElc.SC</t>
  </si>
  <si>
    <t>TES.ktoe.DK.Res.HHnew.Thermal.SH.ConvElc.SC.AC.Elec</t>
  </si>
  <si>
    <t>TES.ktoe.DK.Res.HHnew.Thermal.SH.ConvElc.WH</t>
  </si>
  <si>
    <t>TES.ktoe.DK.Res.HHnew.Thermal.SH.ConvElc.WH.LPG.NoSolar.LPG</t>
  </si>
  <si>
    <t>TES.ktoe.DK.Res.HHnew.Thermal.SH.ConvElc.WH.LPG.Solar</t>
  </si>
  <si>
    <t>TES.ktoe.DK.Res.HHnew.Thermal.SH.ConvElc.WH.LPG.Solar.LPG</t>
  </si>
  <si>
    <t>TES.ktoe.DK.Res.HHnew.Thermal.SH.ConvElc.WH.LPG.Solar.Solar</t>
  </si>
  <si>
    <t>TES.ktoe.DK.Res.HHnew.Thermal.SH.ConvElc.WH.Elc.NoSolar.Elec</t>
  </si>
  <si>
    <t>TES.ktoe.DK.Res.HHnew.Thermal.SH.ConvElc.WH.Elc.Solar</t>
  </si>
  <si>
    <t>TES.ktoe.DK.Res.HHnew.Thermal.SH.ConvElc.WH.Elc.Solar.Elec</t>
  </si>
  <si>
    <t>TES.ktoe.DK.Res.HHnew.Thermal.SH.ConvElc.WH.Elc.Solar.Solar</t>
  </si>
  <si>
    <t>TES.ktoe.DK.Res.HHnew.Thermal.SH.ConvElc.CO</t>
  </si>
  <si>
    <t>TES.ktoe.DK.Res.HHnew.Thermal.SH.ConvElc.CO.LPG.LPG</t>
  </si>
  <si>
    <t>TES.ktoe.DK.Res.HHnew.Thermal.SH.ConvElc.CO.Elc.Elec</t>
  </si>
  <si>
    <t>DK - System efficiency indicator of new and renovated households (detailed structure)</t>
  </si>
  <si>
    <t>Eff.ratio.DK.Res.HHnew.Thermal.SH.Solids</t>
  </si>
  <si>
    <t>Eff.ratio.DK.Res.HHnew.Thermal.SH.Solids.SH</t>
  </si>
  <si>
    <t>Eff.ratio.DK.Res.HHnew.Thermal.SH.Solids.SH.Solids</t>
  </si>
  <si>
    <t>Eff.ratio.DK.Res.HHnew.Thermal.SH.Solids.SH.Elec</t>
  </si>
  <si>
    <t>Eff.ratio.DK.Res.HHnew.Thermal.SH.Solids.SC</t>
  </si>
  <si>
    <t>Eff.ratio.DK.Res.HHnew.Thermal.SH.Solids.SC.AC.Elec</t>
  </si>
  <si>
    <t>Eff.ratio.DK.Res.HHnew.Thermal.SH.Solids.WH</t>
  </si>
  <si>
    <t>Eff.ratio.DK.Res.HHnew.Thermal.SH.Solids.WH.Solids.NoSolar.Solids</t>
  </si>
  <si>
    <t>Eff.ratio.DK.Res.HHnew.Thermal.SH.Solids.WH.LPG.NoSolar.LPG</t>
  </si>
  <si>
    <t>Eff.ratio.DK.Res.HHnew.Thermal.SH.Solids.WH.LPG.Solar</t>
  </si>
  <si>
    <t>Eff.ratio.DK.Res.HHnew.Thermal.SH.Solids.WH.LPG.Solar.LPG</t>
  </si>
  <si>
    <t>Eff.ratio.DK.Res.HHnew.Thermal.SH.Solids.WH.LPG.Solar.Solar</t>
  </si>
  <si>
    <t>Eff.ratio.DK.Res.HHnew.Thermal.SH.Solids.WH.Elc.NoSolar.Elec</t>
  </si>
  <si>
    <t>Eff.ratio.DK.Res.HHnew.Thermal.SH.Solids.WH.Elc.Solar</t>
  </si>
  <si>
    <t>Eff.ratio.DK.Res.HHnew.Thermal.SH.Solids.WH.Elc.Solar.Elec</t>
  </si>
  <si>
    <t>Eff.ratio.DK.Res.HHnew.Thermal.SH.Solids.WH.Elc.Solar.Solar</t>
  </si>
  <si>
    <t>Eff.ratio.DK.Res.HHnew.Thermal.SH.Solids.CO</t>
  </si>
  <si>
    <t>Eff.ratio.DK.Res.HHnew.Thermal.SH.Solids.CO.Solids.Solids</t>
  </si>
  <si>
    <t>Eff.ratio.DK.Res.HHnew.Thermal.SH.Solids.CO.LPG.LPG</t>
  </si>
  <si>
    <t>Eff.ratio.DK.Res.HHnew.Thermal.SH.Solids.CO.Elc.Elec</t>
  </si>
  <si>
    <t>Eff.ratio.DK.Res.HHnew.Thermal.SH.LPG</t>
  </si>
  <si>
    <t>Eff.ratio.DK.Res.HHnew.Thermal.SH.LPG.SH</t>
  </si>
  <si>
    <t>Eff.ratio.DK.Res.HHnew.Thermal.SH.LPG.SH.LPG</t>
  </si>
  <si>
    <t>Eff.ratio.DK.Res.HHnew.Thermal.SH.LPG.SH.Elec</t>
  </si>
  <si>
    <t>Eff.ratio.DK.Res.HHnew.Thermal.SH.LPG.SC</t>
  </si>
  <si>
    <t>Eff.ratio.DK.Res.HHnew.Thermal.SH.LPG.SC.AC.Elec</t>
  </si>
  <si>
    <t>Eff.ratio.DK.Res.HHnew.Thermal.SH.LPG.WH</t>
  </si>
  <si>
    <t>Eff.ratio.DK.Res.HHnew.Thermal.SH.LPG.WH.LPG.NoSolar.LPG</t>
  </si>
  <si>
    <t>Eff.ratio.DK.Res.HHnew.Thermal.SH.LPG.WH.LPG.Solar</t>
  </si>
  <si>
    <t>Eff.ratio.DK.Res.HHnew.Thermal.SH.LPG.WH.LPG.Solar.LPG</t>
  </si>
  <si>
    <t>Eff.ratio.DK.Res.HHnew.Thermal.SH.LPG.WH.LPG.Solar.Solar</t>
  </si>
  <si>
    <t>Eff.ratio.DK.Res.HHnew.Thermal.SH.LPG.WH.Elc.NoSolar.Elec</t>
  </si>
  <si>
    <t>Eff.ratio.DK.Res.HHnew.Thermal.SH.LPG.WH.Elc.Solar</t>
  </si>
  <si>
    <t>Eff.ratio.DK.Res.HHnew.Thermal.SH.LPG.WH.Elc.Solar.Elec</t>
  </si>
  <si>
    <t>Eff.ratio.DK.Res.HHnew.Thermal.SH.LPG.WH.Elc.Solar.Solar</t>
  </si>
  <si>
    <t>Eff.ratio.DK.Res.HHnew.Thermal.SH.LPG.CO</t>
  </si>
  <si>
    <t>Eff.ratio.DK.Res.HHnew.Thermal.SH.LPG.CO.LPG.LPG</t>
  </si>
  <si>
    <t>Eff.ratio.DK.Res.HHnew.Thermal.SH.LPG.CO.Elc.Elec</t>
  </si>
  <si>
    <t>Eff.ratio.DK.Res.HHnew.Thermal.SH.Oil</t>
  </si>
  <si>
    <t>Eff.ratio.DK.Res.HHnew.Thermal.SH.Oil.SH</t>
  </si>
  <si>
    <t>Eff.ratio.DK.Res.HHnew.Thermal.SH.Oil.SH.Oil</t>
  </si>
  <si>
    <t>Eff.ratio.DK.Res.HHnew.Thermal.SH.Oil.SH.Elec</t>
  </si>
  <si>
    <t>Eff.ratio.DK.Res.HHnew.Thermal.SH.Oil.SC</t>
  </si>
  <si>
    <t>Eff.ratio.DK.Res.HHnew.Thermal.SH.Oil.SC.AC.Elec</t>
  </si>
  <si>
    <t>Eff.ratio.DK.Res.HHnew.Thermal.SH.Oil.WH</t>
  </si>
  <si>
    <t>Eff.ratio.DK.Res.HHnew.Thermal.SH.Oil.WH.Oil.NoSolar.Oil</t>
  </si>
  <si>
    <t>Eff.ratio.DK.Res.HHnew.Thermal.SH.Oil.WH.Oil.Solar</t>
  </si>
  <si>
    <t>Eff.ratio.DK.Res.HHnew.Thermal.SH.Oil.WH.Oil.Solar.Oil</t>
  </si>
  <si>
    <t>Eff.ratio.DK.Res.HHnew.Thermal.SH.Oil.WH.Oil.Solar.Solar</t>
  </si>
  <si>
    <t>Eff.ratio.DK.Res.HHnew.Thermal.SH.Oil.WH.Elc.NoSolar.Elec</t>
  </si>
  <si>
    <t>Eff.ratio.DK.Res.HHnew.Thermal.SH.Oil.WH.Elc.Solar</t>
  </si>
  <si>
    <t>Eff.ratio.DK.Res.HHnew.Thermal.SH.Oil.WH.Elc.Solar.Elec</t>
  </si>
  <si>
    <t>Eff.ratio.DK.Res.HHnew.Thermal.SH.Oil.WH.Elc.Solar.Solar</t>
  </si>
  <si>
    <t>Eff.ratio.DK.Res.HHnew.Thermal.SH.Oil.CO</t>
  </si>
  <si>
    <t>Eff.ratio.DK.Res.HHnew.Thermal.SH.Oil.CO.LPG.LPG</t>
  </si>
  <si>
    <t>Eff.ratio.DK.Res.HHnew.Thermal.SH.Oil.CO.Elc.Elec</t>
  </si>
  <si>
    <t>Eff.ratio.DK.Res.HHnew.Thermal.SH.Gas</t>
  </si>
  <si>
    <t>Eff.ratio.DK.Res.HHnew.Thermal.SH.Gas.SH</t>
  </si>
  <si>
    <t>Eff.ratio.DK.Res.HHnew.Thermal.SH.Gas.SH.Gas</t>
  </si>
  <si>
    <t>Eff.ratio.DK.Res.HHnew.Thermal.SH.Gas.SH.Elec</t>
  </si>
  <si>
    <t>Eff.ratio.DK.Res.HHnew.Thermal.SH.Gas.SC</t>
  </si>
  <si>
    <t>Eff.ratio.DK.Res.HHnew.Thermal.SH.Gas.SC.AC.Elec</t>
  </si>
  <si>
    <t>Eff.ratio.DK.Res.HHnew.Thermal.SH.Gas.WH</t>
  </si>
  <si>
    <t>Eff.ratio.DK.Res.HHnew.Thermal.SH.Gas.WH.Gas.NoSolar.Gas</t>
  </si>
  <si>
    <t>Eff.ratio.DK.Res.HHnew.Thermal.SH.Gas.WH.Gas.Solar</t>
  </si>
  <si>
    <t>Eff.ratio.DK.Res.HHnew.Thermal.SH.Gas.WH.Gas.Solar.Gas</t>
  </si>
  <si>
    <t>Eff.ratio.DK.Res.HHnew.Thermal.SH.Gas.WH.Gas.Solar.Solar</t>
  </si>
  <si>
    <t>Eff.ratio.DK.Res.HHnew.Thermal.SH.Gas.WH.Elc.NoSolar.Elec</t>
  </si>
  <si>
    <t>Eff.ratio.DK.Res.HHnew.Thermal.SH.Gas.WH.Elc.Solar</t>
  </si>
  <si>
    <t>Eff.ratio.DK.Res.HHnew.Thermal.SH.Gas.WH.Elc.Solar.Elec</t>
  </si>
  <si>
    <t>Eff.ratio.DK.Res.HHnew.Thermal.SH.Gas.WH.Elc.Solar.Solar</t>
  </si>
  <si>
    <t>Eff.ratio.DK.Res.HHnew.Thermal.SH.Gas.CO</t>
  </si>
  <si>
    <t>Eff.ratio.DK.Res.HHnew.Thermal.SH.Gas.CO.Gas.Gas</t>
  </si>
  <si>
    <t>Eff.ratio.DK.Res.HHnew.Thermal.SH.Gas.CO.Elc.Elec</t>
  </si>
  <si>
    <t>Eff.ratio.DK.Res.HHnew.Thermal.SH.Biomass</t>
  </si>
  <si>
    <t>Eff.ratio.DK.Res.HHnew.Thermal.SH.Biomass.SH</t>
  </si>
  <si>
    <t>Eff.ratio.DK.Res.HHnew.Thermal.SH.Biomass.SH.Biomass</t>
  </si>
  <si>
    <t>Eff.ratio.DK.Res.HHnew.Thermal.SH.Biomass.SH.Elec</t>
  </si>
  <si>
    <t>Eff.ratio.DK.Res.HHnew.Thermal.SH.Biomass.SC</t>
  </si>
  <si>
    <t>Eff.ratio.DK.Res.HHnew.Thermal.SH.Biomass.SC.AC.Elec</t>
  </si>
  <si>
    <t>Eff.ratio.DK.Res.HHnew.Thermal.SH.Biomass.WH</t>
  </si>
  <si>
    <t>Eff.ratio.DK.Res.HHnew.Thermal.SH.Biomass.WH.Biomass.NoSolar.Biomass</t>
  </si>
  <si>
    <t>Eff.ratio.DK.Res.HHnew.Thermal.SH.Biomass.WH.Biomass.Solar</t>
  </si>
  <si>
    <t>Eff.ratio.DK.Res.HHnew.Thermal.SH.Biomass.WH.Biomass.Solar.Biomass</t>
  </si>
  <si>
    <t>Eff.ratio.DK.Res.HHnew.Thermal.SH.Biomass.WH.Biomass.Solar.Solar</t>
  </si>
  <si>
    <t>Eff.ratio.DK.Res.HHnew.Thermal.SH.Biomass.WH.LPG.NoSolar.LPG</t>
  </si>
  <si>
    <t>Eff.ratio.DK.Res.HHnew.Thermal.SH.Biomass.WH.LPG.Solar</t>
  </si>
  <si>
    <t>Eff.ratio.DK.Res.HHnew.Thermal.SH.Biomass.WH.LPG.Solar.LPG</t>
  </si>
  <si>
    <t>Eff.ratio.DK.Res.HHnew.Thermal.SH.Biomass.WH.LPG.Solar.Solar</t>
  </si>
  <si>
    <t>Eff.ratio.DK.Res.HHnew.Thermal.SH.Biomass.WH.Elc.NoSolar.Elec</t>
  </si>
  <si>
    <t>Eff.ratio.DK.Res.HHnew.Thermal.SH.Biomass.WH.Elc.Solar</t>
  </si>
  <si>
    <t>Eff.ratio.DK.Res.HHnew.Thermal.SH.Biomass.WH.Elc.Solar.Elec</t>
  </si>
  <si>
    <t>Eff.ratio.DK.Res.HHnew.Thermal.SH.Biomass.WH.Elc.Solar.Solar</t>
  </si>
  <si>
    <t>Eff.ratio.DK.Res.HHnew.Thermal.SH.Biomass.CO</t>
  </si>
  <si>
    <t>Eff.ratio.DK.Res.HHnew.Thermal.SH.Biomass.CO.Biomass.Biomass</t>
  </si>
  <si>
    <t>Eff.ratio.DK.Res.HHnew.Thermal.SH.Biomass.CO.LPG.LPG</t>
  </si>
  <si>
    <t>Eff.ratio.DK.Res.HHnew.Thermal.SH.Biomass.CO.Elc.Elec</t>
  </si>
  <si>
    <t>Eff.ratio.DK.Res.HHnew.Thermal.SH.Geo</t>
  </si>
  <si>
    <t>Eff.ratio.DK.Res.HHnew.Thermal.SH.Geo.SH</t>
  </si>
  <si>
    <t>Eff.ratio.DK.Res.HHnew.Thermal.SH.Geo.SH.Geo</t>
  </si>
  <si>
    <t>Eff.ratio.DK.Res.HHnew.Thermal.SH.Geo.SH.Elec</t>
  </si>
  <si>
    <t>Eff.ratio.DK.Res.HHnew.Thermal.SH.Geo.SC</t>
  </si>
  <si>
    <t>Eff.ratio.DK.Res.HHnew.Thermal.SH.Geo.SC.AC.Elec</t>
  </si>
  <si>
    <t>Eff.ratio.DK.Res.HHnew.Thermal.SH.Geo.WH</t>
  </si>
  <si>
    <t>Eff.ratio.DK.Res.HHnew.Thermal.SH.Geo.WH.Geo.NoSolar.Geo</t>
  </si>
  <si>
    <t>Eff.ratio.DK.Res.HHnew.Thermal.SH.Geo.WH.Geo.Solar</t>
  </si>
  <si>
    <t>Eff.ratio.DK.Res.HHnew.Thermal.SH.Geo.WH.Geo.Solar.Geo</t>
  </si>
  <si>
    <t>Eff.ratio.DK.Res.HHnew.Thermal.SH.Geo.WH.Geo.Solar.Solar</t>
  </si>
  <si>
    <t>Eff.ratio.DK.Res.HHnew.Thermal.SH.Geo.WH.Elc.NoSolar.Elec</t>
  </si>
  <si>
    <t>Eff.ratio.DK.Res.HHnew.Thermal.SH.Geo.WH.Elc.Solar</t>
  </si>
  <si>
    <t>Eff.ratio.DK.Res.HHnew.Thermal.SH.Geo.WH.Elc.Solar.Elec</t>
  </si>
  <si>
    <t>Eff.ratio.DK.Res.HHnew.Thermal.SH.Geo.WH.Elc.Solar.Solar</t>
  </si>
  <si>
    <t>Eff.ratio.DK.Res.HHnew.Thermal.SH.Geo.CO</t>
  </si>
  <si>
    <t>Eff.ratio.DK.Res.HHnew.Thermal.SH.Geo.CO.LPG.LPG</t>
  </si>
  <si>
    <t>Eff.ratio.DK.Res.HHnew.Thermal.SH.Geo.CO.Elc.Elec</t>
  </si>
  <si>
    <t>Eff.ratio.DK.Res.HHnew.Thermal.SH.DistrHeat</t>
  </si>
  <si>
    <t>Eff.ratio.DK.Res.HHnew.Thermal.SH.DistrHeat.SH</t>
  </si>
  <si>
    <t>Eff.ratio.DK.Res.HHnew.Thermal.SH.DistrHeat.SH.Steam_Distr</t>
  </si>
  <si>
    <t>Eff.ratio.DK.Res.HHnew.Thermal.SH.DistrHeat.SH.Elec</t>
  </si>
  <si>
    <t>Eff.ratio.DK.Res.HHnew.Thermal.SH.DistrHeat.SC</t>
  </si>
  <si>
    <t>Eff.ratio.DK.Res.HHnew.Thermal.SH.DistrHeat.SC.AC.Elec</t>
  </si>
  <si>
    <t>Eff.ratio.DK.Res.HHnew.Thermal.SH.DistrHeat.WH</t>
  </si>
  <si>
    <t>Eff.ratio.DK.Res.HHnew.Thermal.SH.DistrHeat.WH.DistrHeat.NoSolar.Steam_Distr</t>
  </si>
  <si>
    <t>Eff.ratio.DK.Res.HHnew.Thermal.SH.DistrHeat.WH.DistrHeat.Solar</t>
  </si>
  <si>
    <t>Eff.ratio.DK.Res.HHnew.Thermal.SH.DistrHeat.WH.DistrHeat.Solar.Steam_Distr</t>
  </si>
  <si>
    <t>Eff.ratio.DK.Res.HHnew.Thermal.SH.DistrHeat.WH.DistrHeat.Solar.Solar</t>
  </si>
  <si>
    <t>Eff.ratio.DK.Res.HHnew.Thermal.SH.DistrHeat.WH.Elc.NoSolar.Elec</t>
  </si>
  <si>
    <t>Eff.ratio.DK.Res.HHnew.Thermal.SH.DistrHeat.WH.Elc.Solar</t>
  </si>
  <si>
    <t>Eff.ratio.DK.Res.HHnew.Thermal.SH.DistrHeat.WH.Elc.Solar.Elec</t>
  </si>
  <si>
    <t>Eff.ratio.DK.Res.HHnew.Thermal.SH.DistrHeat.WH.Elc.Solar.Solar</t>
  </si>
  <si>
    <t>Eff.ratio.DK.Res.HHnew.Thermal.SH.DistrHeat.CO</t>
  </si>
  <si>
    <t>Eff.ratio.DK.Res.HHnew.Thermal.SH.DistrHeat.CO.LPG.LPG</t>
  </si>
  <si>
    <t>Eff.ratio.DK.Res.HHnew.Thermal.SH.DistrHeat.CO.Elc.Elec</t>
  </si>
  <si>
    <t>Eff.ratio.DK.Res.HHnew.Thermal.SH.AdvElc</t>
  </si>
  <si>
    <t>Eff.ratio.DK.Res.HHnew.Thermal.SH.AdvElc.SH</t>
  </si>
  <si>
    <t>Eff.ratio.DK.Res.HHnew.Thermal.SH.AdvElc.SH.Elec</t>
  </si>
  <si>
    <t>Eff.ratio.DK.Res.HHnew.Thermal.SH.AdvElc.SC</t>
  </si>
  <si>
    <t>Eff.ratio.DK.Res.HHnew.Thermal.SH.AdvElc.SC.AC.Elec</t>
  </si>
  <si>
    <t>Eff.ratio.DK.Res.HHnew.Thermal.SH.AdvElc.WH</t>
  </si>
  <si>
    <t>Eff.ratio.DK.Res.HHnew.Thermal.SH.AdvElc.WH.LPG.NoSolar.LPG</t>
  </si>
  <si>
    <t>Eff.ratio.DK.Res.HHnew.Thermal.SH.AdvElc.WH.LPG.Solar</t>
  </si>
  <si>
    <t>Eff.ratio.DK.Res.HHnew.Thermal.SH.AdvElc.WH.LPG.Solar.LPG</t>
  </si>
  <si>
    <t>Eff.ratio.DK.Res.HHnew.Thermal.SH.AdvElc.WH.LPG.Solar.Solar</t>
  </si>
  <si>
    <t>Eff.ratio.DK.Res.HHnew.Thermal.SH.AdvElc.WH.Elc.NoSolar.Elec</t>
  </si>
  <si>
    <t>Eff.ratio.DK.Res.HHnew.Thermal.SH.AdvElc.WH.Elc.Solar</t>
  </si>
  <si>
    <t>Eff.ratio.DK.Res.HHnew.Thermal.SH.AdvElc.WH.Elc.Solar.Elec</t>
  </si>
  <si>
    <t>Eff.ratio.DK.Res.HHnew.Thermal.SH.AdvElc.WH.Elc.Solar.Solar</t>
  </si>
  <si>
    <t>Eff.ratio.DK.Res.HHnew.Thermal.SH.AdvElc.CO</t>
  </si>
  <si>
    <t>Eff.ratio.DK.Res.HHnew.Thermal.SH.AdvElc.CO.LPG.LPG</t>
  </si>
  <si>
    <t>Eff.ratio.DK.Res.HHnew.Thermal.SH.AdvElc.CO.Elc.Elec</t>
  </si>
  <si>
    <t>Eff.ratio.DK.Res.HHnew.Thermal.SH.ConvElc</t>
  </si>
  <si>
    <t>Eff.ratio.DK.Res.HHnew.Thermal.SH.ConvElc.SH</t>
  </si>
  <si>
    <t>Eff.ratio.DK.Res.HHnew.Thermal.SH.ConvElc.SH.Elec</t>
  </si>
  <si>
    <t>Eff.ratio.DK.Res.HHnew.Thermal.SH.ConvElc.SC</t>
  </si>
  <si>
    <t>Eff.ratio.DK.Res.HHnew.Thermal.SH.ConvElc.SC.AC.Elec</t>
  </si>
  <si>
    <t>Eff.ratio.DK.Res.HHnew.Thermal.SH.ConvElc.WH</t>
  </si>
  <si>
    <t>Eff.ratio.DK.Res.HHnew.Thermal.SH.ConvElc.WH.LPG.NoSolar.LPG</t>
  </si>
  <si>
    <t>Eff.ratio.DK.Res.HHnew.Thermal.SH.ConvElc.WH.LPG.Solar</t>
  </si>
  <si>
    <t>Eff.ratio.DK.Res.HHnew.Thermal.SH.ConvElc.WH.LPG.Solar.LPG</t>
  </si>
  <si>
    <t>Eff.ratio.DK.Res.HHnew.Thermal.SH.ConvElc.WH.LPG.Solar.Solar</t>
  </si>
  <si>
    <t>Eff.ratio.DK.Res.HHnew.Thermal.SH.ConvElc.WH.Elc.NoSolar.Elec</t>
  </si>
  <si>
    <t>Eff.ratio.DK.Res.HHnew.Thermal.SH.ConvElc.WH.Elc.Solar</t>
  </si>
  <si>
    <t>Eff.ratio.DK.Res.HHnew.Thermal.SH.ConvElc.WH.Elc.Solar.Elec</t>
  </si>
  <si>
    <t>Eff.ratio.DK.Res.HHnew.Thermal.SH.ConvElc.WH.Elc.Solar.Solar</t>
  </si>
  <si>
    <t>Eff.ratio.DK.Res.HHnew.Thermal.SH.ConvElc.CO</t>
  </si>
  <si>
    <t>Eff.ratio.DK.Res.HHnew.Thermal.SH.ConvElc.CO.LPG.LPG</t>
  </si>
  <si>
    <t>Eff.ratio.DK.Res.HHnew.Thermal.SH.ConvElc.CO.Elc.Elec</t>
  </si>
  <si>
    <t>DK - CO2 emissions in new and renovated households (detailed structure)</t>
  </si>
  <si>
    <t>EMI.ktCO2.DK.Res.HHnew.Thermal.SH.Solids</t>
  </si>
  <si>
    <t>EMI.ktCO2.DK.Res.HHnew.Thermal.SH.Solids.SH</t>
  </si>
  <si>
    <t>EMI.ktCO2.DK.Res.HHnew.Thermal.SH.Solids.SH.Solids</t>
  </si>
  <si>
    <t>EMI.ktCO2.DK.Res.HHnew.Thermal.SH.Solids.SH.Elec</t>
  </si>
  <si>
    <t>EMI.ktCO2.DK.Res.HHnew.Thermal.SH.Solids.SC</t>
  </si>
  <si>
    <t>EMI.ktCO2.DK.Res.HHnew.Thermal.SH.Solids.SC.AC.Elec</t>
  </si>
  <si>
    <t>EMI.ktCO2.DK.Res.HHnew.Thermal.SH.Solids.WH</t>
  </si>
  <si>
    <t>EMI.ktCO2.DK.Res.HHnew.Thermal.SH.Solids.WH.Solids.NoSolar.Solids</t>
  </si>
  <si>
    <t>EMI.ktCO2.DK.Res.HHnew.Thermal.SH.Solids.WH.LPG.NoSolar.LPG</t>
  </si>
  <si>
    <t>EMI.ktCO2.DK.Res.HHnew.Thermal.SH.Solids.WH.LPG.Solar</t>
  </si>
  <si>
    <t>EMI.ktCO2.DK.Res.HHnew.Thermal.SH.Solids.WH.LPG.Solar.LPG</t>
  </si>
  <si>
    <t>EMI.ktCO2.DK.Res.HHnew.Thermal.SH.Solids.WH.LPG.Solar.Solar</t>
  </si>
  <si>
    <t>EMI.ktCO2.DK.Res.HHnew.Thermal.SH.Solids.WH.Elc.NoSolar.Elec</t>
  </si>
  <si>
    <t>EMI.ktCO2.DK.Res.HHnew.Thermal.SH.Solids.WH.Elc.Solar</t>
  </si>
  <si>
    <t>EMI.ktCO2.DK.Res.HHnew.Thermal.SH.Solids.WH.Elc.Solar.Elec</t>
  </si>
  <si>
    <t>EMI.ktCO2.DK.Res.HHnew.Thermal.SH.Solids.WH.Elc.Solar.Solar</t>
  </si>
  <si>
    <t>EMI.ktCO2.DK.Res.HHnew.Thermal.SH.Solids.CO</t>
  </si>
  <si>
    <t>EMI.ktCO2.DK.Res.HHnew.Thermal.SH.Solids.CO.Solids.Solids</t>
  </si>
  <si>
    <t>EMI.ktCO2.DK.Res.HHnew.Thermal.SH.Solids.CO.LPG.LPG</t>
  </si>
  <si>
    <t>EMI.ktCO2.DK.Res.HHnew.Thermal.SH.Solids.CO.Elc.Elec</t>
  </si>
  <si>
    <t>EMI.ktCO2.DK.Res.HHnew.Thermal.SH.LPG</t>
  </si>
  <si>
    <t>EMI.ktCO2.DK.Res.HHnew.Thermal.SH.LPG.SH</t>
  </si>
  <si>
    <t>EMI.ktCO2.DK.Res.HHnew.Thermal.SH.LPG.SH.LPG</t>
  </si>
  <si>
    <t>EMI.ktCO2.DK.Res.HHnew.Thermal.SH.LPG.SH.Elec</t>
  </si>
  <si>
    <t>EMI.ktCO2.DK.Res.HHnew.Thermal.SH.LPG.SC</t>
  </si>
  <si>
    <t>EMI.ktCO2.DK.Res.HHnew.Thermal.SH.LPG.SC.AC.Elec</t>
  </si>
  <si>
    <t>EMI.ktCO2.DK.Res.HHnew.Thermal.SH.LPG.WH</t>
  </si>
  <si>
    <t>EMI.ktCO2.DK.Res.HHnew.Thermal.SH.LPG.WH.LPG.NoSolar.LPG</t>
  </si>
  <si>
    <t>EMI.ktCO2.DK.Res.HHnew.Thermal.SH.LPG.WH.LPG.Solar</t>
  </si>
  <si>
    <t>EMI.ktCO2.DK.Res.HHnew.Thermal.SH.LPG.WH.LPG.Solar.LPG</t>
  </si>
  <si>
    <t>EMI.ktCO2.DK.Res.HHnew.Thermal.SH.LPG.WH.LPG.Solar.Solar</t>
  </si>
  <si>
    <t>EMI.ktCO2.DK.Res.HHnew.Thermal.SH.LPG.WH.Elc.NoSolar.Elec</t>
  </si>
  <si>
    <t>EMI.ktCO2.DK.Res.HHnew.Thermal.SH.LPG.WH.Elc.Solar</t>
  </si>
  <si>
    <t>EMI.ktCO2.DK.Res.HHnew.Thermal.SH.LPG.WH.Elc.Solar.Elec</t>
  </si>
  <si>
    <t>EMI.ktCO2.DK.Res.HHnew.Thermal.SH.LPG.WH.Elc.Solar.Solar</t>
  </si>
  <si>
    <t>EMI.ktCO2.DK.Res.HHnew.Thermal.SH.LPG.CO</t>
  </si>
  <si>
    <t>EMI.ktCO2.DK.Res.HHnew.Thermal.SH.LPG.CO.LPG.LPG</t>
  </si>
  <si>
    <t>EMI.ktCO2.DK.Res.HHnew.Thermal.SH.LPG.CO.Elc.Elec</t>
  </si>
  <si>
    <t>EMI.ktCO2.DK.Res.HHnew.Thermal.SH.Oil</t>
  </si>
  <si>
    <t>EMI.ktCO2.DK.Res.HHnew.Thermal.SH.Oil.SH</t>
  </si>
  <si>
    <t>EMI.ktCO2.DK.Res.HHnew.Thermal.SH.Oil.SH.Oil</t>
  </si>
  <si>
    <t>EMI.ktCO2.DK.Res.HHnew.Thermal.SH.Oil.SH.Elec</t>
  </si>
  <si>
    <t>EMI.ktCO2.DK.Res.HHnew.Thermal.SH.Oil.SC</t>
  </si>
  <si>
    <t>EMI.ktCO2.DK.Res.HHnew.Thermal.SH.Oil.SC.AC.Elec</t>
  </si>
  <si>
    <t>EMI.ktCO2.DK.Res.HHnew.Thermal.SH.Oil.WH</t>
  </si>
  <si>
    <t>EMI.ktCO2.DK.Res.HHnew.Thermal.SH.Oil.WH.Oil.NoSolar.Oil</t>
  </si>
  <si>
    <t>EMI.ktCO2.DK.Res.HHnew.Thermal.SH.Oil.WH.Oil.Solar</t>
  </si>
  <si>
    <t>EMI.ktCO2.DK.Res.HHnew.Thermal.SH.Oil.WH.Oil.Solar.Oil</t>
  </si>
  <si>
    <t>EMI.ktCO2.DK.Res.HHnew.Thermal.SH.Oil.WH.Oil.Solar.Solar</t>
  </si>
  <si>
    <t>EMI.ktCO2.DK.Res.HHnew.Thermal.SH.Oil.WH.Elc.NoSolar.Elec</t>
  </si>
  <si>
    <t>EMI.ktCO2.DK.Res.HHnew.Thermal.SH.Oil.WH.Elc.Solar</t>
  </si>
  <si>
    <t>EMI.ktCO2.DK.Res.HHnew.Thermal.SH.Oil.WH.Elc.Solar.Elec</t>
  </si>
  <si>
    <t>EMI.ktCO2.DK.Res.HHnew.Thermal.SH.Oil.WH.Elc.Solar.Solar</t>
  </si>
  <si>
    <t>EMI.ktCO2.DK.Res.HHnew.Thermal.SH.Oil.CO</t>
  </si>
  <si>
    <t>EMI.ktCO2.DK.Res.HHnew.Thermal.SH.Oil.CO.LPG.LPG</t>
  </si>
  <si>
    <t>EMI.ktCO2.DK.Res.HHnew.Thermal.SH.Oil.CO.Elc.Elec</t>
  </si>
  <si>
    <t>EMI.ktCO2.DK.Res.HHnew.Thermal.SH.Gas</t>
  </si>
  <si>
    <t>EMI.ktCO2.DK.Res.HHnew.Thermal.SH.Gas.SH</t>
  </si>
  <si>
    <t>EMI.ktCO2.DK.Res.HHnew.Thermal.SH.Gas.SH.Gas</t>
  </si>
  <si>
    <t>EMI.ktCO2.DK.Res.HHnew.Thermal.SH.Gas.SH.Elec</t>
  </si>
  <si>
    <t>EMI.ktCO2.DK.Res.HHnew.Thermal.SH.Gas.SC</t>
  </si>
  <si>
    <t>EMI.ktCO2.DK.Res.HHnew.Thermal.SH.Gas.SC.AC.Elec</t>
  </si>
  <si>
    <t>EMI.ktCO2.DK.Res.HHnew.Thermal.SH.Gas.WH</t>
  </si>
  <si>
    <t>EMI.ktCO2.DK.Res.HHnew.Thermal.SH.Gas.WH.Gas.NoSolar.Gas</t>
  </si>
  <si>
    <t>EMI.ktCO2.DK.Res.HHnew.Thermal.SH.Gas.WH.Gas.Solar</t>
  </si>
  <si>
    <t>EMI.ktCO2.DK.Res.HHnew.Thermal.SH.Gas.WH.Gas.Solar.Gas</t>
  </si>
  <si>
    <t>EMI.ktCO2.DK.Res.HHnew.Thermal.SH.Gas.WH.Gas.Solar.Solar</t>
  </si>
  <si>
    <t>EMI.ktCO2.DK.Res.HHnew.Thermal.SH.Gas.WH.Elc.NoSolar.Elec</t>
  </si>
  <si>
    <t>EMI.ktCO2.DK.Res.HHnew.Thermal.SH.Gas.WH.Elc.Solar</t>
  </si>
  <si>
    <t>EMI.ktCO2.DK.Res.HHnew.Thermal.SH.Gas.WH.Elc.Solar.Elec</t>
  </si>
  <si>
    <t>EMI.ktCO2.DK.Res.HHnew.Thermal.SH.Gas.WH.Elc.Solar.Solar</t>
  </si>
  <si>
    <t>EMI.ktCO2.DK.Res.HHnew.Thermal.SH.Gas.CO</t>
  </si>
  <si>
    <t>EMI.ktCO2.DK.Res.HHnew.Thermal.SH.Gas.CO.Gas.Gas</t>
  </si>
  <si>
    <t>EMI.ktCO2.DK.Res.HHnew.Thermal.SH.Gas.CO.Elc.Elec</t>
  </si>
  <si>
    <t>EMI.ktCO2.DK.Res.HHnew.Thermal.SH.Biomass</t>
  </si>
  <si>
    <t>EMI.ktCO2.DK.Res.HHnew.Thermal.SH.Biomass.SH</t>
  </si>
  <si>
    <t>EMI.ktCO2.DK.Res.HHnew.Thermal.SH.Biomass.SH.Biomass</t>
  </si>
  <si>
    <t>EMI.ktCO2.DK.Res.HHnew.Thermal.SH.Biomass.SH.Elec</t>
  </si>
  <si>
    <t>EMI.ktCO2.DK.Res.HHnew.Thermal.SH.Biomass.SC</t>
  </si>
  <si>
    <t>EMI.ktCO2.DK.Res.HHnew.Thermal.SH.Biomass.SC.AC.Elec</t>
  </si>
  <si>
    <t>EMI.ktCO2.DK.Res.HHnew.Thermal.SH.Biomass.WH</t>
  </si>
  <si>
    <t>EMI.ktCO2.DK.Res.HHnew.Thermal.SH.Biomass.WH.Biomass.NoSolar.Biomass</t>
  </si>
  <si>
    <t>EMI.ktCO2.DK.Res.HHnew.Thermal.SH.Biomass.WH.Biomass.Solar</t>
  </si>
  <si>
    <t>EMI.ktCO2.DK.Res.HHnew.Thermal.SH.Biomass.WH.Biomass.Solar.Biomass</t>
  </si>
  <si>
    <t>EMI.ktCO2.DK.Res.HHnew.Thermal.SH.Biomass.WH.Biomass.Solar.Solar</t>
  </si>
  <si>
    <t>EMI.ktCO2.DK.Res.HHnew.Thermal.SH.Biomass.WH.LPG.NoSolar.LPG</t>
  </si>
  <si>
    <t>EMI.ktCO2.DK.Res.HHnew.Thermal.SH.Biomass.WH.LPG.Solar</t>
  </si>
  <si>
    <t>EMI.ktCO2.DK.Res.HHnew.Thermal.SH.Biomass.WH.LPG.Solar.LPG</t>
  </si>
  <si>
    <t>EMI.ktCO2.DK.Res.HHnew.Thermal.SH.Biomass.WH.LPG.Solar.Solar</t>
  </si>
  <si>
    <t>EMI.ktCO2.DK.Res.HHnew.Thermal.SH.Biomass.WH.Elc.NoSolar.Elec</t>
  </si>
  <si>
    <t>EMI.ktCO2.DK.Res.HHnew.Thermal.SH.Biomass.WH.Elc.Solar</t>
  </si>
  <si>
    <t>EMI.ktCO2.DK.Res.HHnew.Thermal.SH.Biomass.WH.Elc.Solar.Elec</t>
  </si>
  <si>
    <t>EMI.ktCO2.DK.Res.HHnew.Thermal.SH.Biomass.WH.Elc.Solar.Solar</t>
  </si>
  <si>
    <t>EMI.ktCO2.DK.Res.HHnew.Thermal.SH.Biomass.CO</t>
  </si>
  <si>
    <t>EMI.ktCO2.DK.Res.HHnew.Thermal.SH.Biomass.CO.Biomass.Biomass</t>
  </si>
  <si>
    <t>EMI.ktCO2.DK.Res.HHnew.Thermal.SH.Biomass.CO.LPG.LPG</t>
  </si>
  <si>
    <t>EMI.ktCO2.DK.Res.HHnew.Thermal.SH.Biomass.CO.Elc.Elec</t>
  </si>
  <si>
    <t>EMI.ktCO2.DK.Res.HHnew.Thermal.SH.Geo</t>
  </si>
  <si>
    <t>EMI.ktCO2.DK.Res.HHnew.Thermal.SH.Geo.SH</t>
  </si>
  <si>
    <t>EMI.ktCO2.DK.Res.HHnew.Thermal.SH.Geo.SH.Geo</t>
  </si>
  <si>
    <t>EMI.ktCO2.DK.Res.HHnew.Thermal.SH.Geo.SH.Elec</t>
  </si>
  <si>
    <t>EMI.ktCO2.DK.Res.HHnew.Thermal.SH.Geo.SC</t>
  </si>
  <si>
    <t>EMI.ktCO2.DK.Res.HHnew.Thermal.SH.Geo.SC.AC.Elec</t>
  </si>
  <si>
    <t>EMI.ktCO2.DK.Res.HHnew.Thermal.SH.Geo.WH</t>
  </si>
  <si>
    <t>EMI.ktCO2.DK.Res.HHnew.Thermal.SH.Geo.WH.Geo.NoSolar.Geo</t>
  </si>
  <si>
    <t>EMI.ktCO2.DK.Res.HHnew.Thermal.SH.Geo.WH.Geo.Solar</t>
  </si>
  <si>
    <t>EMI.ktCO2.DK.Res.HHnew.Thermal.SH.Geo.WH.Geo.Solar.Geo</t>
  </si>
  <si>
    <t>EMI.ktCO2.DK.Res.HHnew.Thermal.SH.Geo.WH.Geo.Solar.Solar</t>
  </si>
  <si>
    <t>EMI.ktCO2.DK.Res.HHnew.Thermal.SH.Geo.WH.Elc.NoSolar.Elec</t>
  </si>
  <si>
    <t>EMI.ktCO2.DK.Res.HHnew.Thermal.SH.Geo.WH.Elc.Solar</t>
  </si>
  <si>
    <t>EMI.ktCO2.DK.Res.HHnew.Thermal.SH.Geo.WH.Elc.Solar.Elec</t>
  </si>
  <si>
    <t>EMI.ktCO2.DK.Res.HHnew.Thermal.SH.Geo.WH.Elc.Solar.Solar</t>
  </si>
  <si>
    <t>EMI.ktCO2.DK.Res.HHnew.Thermal.SH.Geo.CO</t>
  </si>
  <si>
    <t>EMI.ktCO2.DK.Res.HHnew.Thermal.SH.Geo.CO.LPG.LPG</t>
  </si>
  <si>
    <t>EMI.ktCO2.DK.Res.HHnew.Thermal.SH.Geo.CO.Elc.Elec</t>
  </si>
  <si>
    <t>EMI.ktCO2.DK.Res.HHnew.Thermal.SH.DistrHeat</t>
  </si>
  <si>
    <t>EMI.ktCO2.DK.Res.HHnew.Thermal.SH.DistrHeat.SH</t>
  </si>
  <si>
    <t>EMI.ktCO2.DK.Res.HHnew.Thermal.SH.DistrHeat.SH.Steam_Distr</t>
  </si>
  <si>
    <t>EMI.ktCO2.DK.Res.HHnew.Thermal.SH.DistrHeat.SH.Elec</t>
  </si>
  <si>
    <t>EMI.ktCO2.DK.Res.HHnew.Thermal.SH.DistrHeat.SC</t>
  </si>
  <si>
    <t>EMI.ktCO2.DK.Res.HHnew.Thermal.SH.DistrHeat.SC.AC.Elec</t>
  </si>
  <si>
    <t>EMI.ktCO2.DK.Res.HHnew.Thermal.SH.DistrHeat.WH</t>
  </si>
  <si>
    <t>EMI.ktCO2.DK.Res.HHnew.Thermal.SH.DistrHeat.WH.DistrHeat.NoSolar.Steam_Distr</t>
  </si>
  <si>
    <t>EMI.ktCO2.DK.Res.HHnew.Thermal.SH.DistrHeat.WH.DistrHeat.Solar</t>
  </si>
  <si>
    <t>EMI.ktCO2.DK.Res.HHnew.Thermal.SH.DistrHeat.WH.DistrHeat.Solar.Steam_Distr</t>
  </si>
  <si>
    <t>EMI.ktCO2.DK.Res.HHnew.Thermal.SH.DistrHeat.WH.DistrHeat.Solar.Solar</t>
  </si>
  <si>
    <t>EMI.ktCO2.DK.Res.HHnew.Thermal.SH.DistrHeat.WH.Elc.NoSolar.Elec</t>
  </si>
  <si>
    <t>EMI.ktCO2.DK.Res.HHnew.Thermal.SH.DistrHeat.WH.Elc.Solar</t>
  </si>
  <si>
    <t>EMI.ktCO2.DK.Res.HHnew.Thermal.SH.DistrHeat.WH.Elc.Solar.Elec</t>
  </si>
  <si>
    <t>EMI.ktCO2.DK.Res.HHnew.Thermal.SH.DistrHeat.WH.Elc.Solar.Solar</t>
  </si>
  <si>
    <t>EMI.ktCO2.DK.Res.HHnew.Thermal.SH.DistrHeat.CO</t>
  </si>
  <si>
    <t>EMI.ktCO2.DK.Res.HHnew.Thermal.SH.DistrHeat.CO.LPG.LPG</t>
  </si>
  <si>
    <t>EMI.ktCO2.DK.Res.HHnew.Thermal.SH.DistrHeat.CO.Elc.Elec</t>
  </si>
  <si>
    <t>EMI.ktCO2.DK.Res.HHnew.Thermal.SH.AdvElc</t>
  </si>
  <si>
    <t>EMI.ktCO2.DK.Res.HHnew.Thermal.SH.AdvElc.SH</t>
  </si>
  <si>
    <t>EMI.ktCO2.DK.Res.HHnew.Thermal.SH.AdvElc.SH.Elec</t>
  </si>
  <si>
    <t>EMI.ktCO2.DK.Res.HHnew.Thermal.SH.AdvElc.SC</t>
  </si>
  <si>
    <t>EMI.ktCO2.DK.Res.HHnew.Thermal.SH.AdvElc.SC.AC.Elec</t>
  </si>
  <si>
    <t>EMI.ktCO2.DK.Res.HHnew.Thermal.SH.AdvElc.WH</t>
  </si>
  <si>
    <t>EMI.ktCO2.DK.Res.HHnew.Thermal.SH.AdvElc.WH.LPG.NoSolar.LPG</t>
  </si>
  <si>
    <t>EMI.ktCO2.DK.Res.HHnew.Thermal.SH.AdvElc.WH.LPG.Solar</t>
  </si>
  <si>
    <t>EMI.ktCO2.DK.Res.HHnew.Thermal.SH.AdvElc.WH.LPG.Solar.LPG</t>
  </si>
  <si>
    <t>EMI.ktCO2.DK.Res.HHnew.Thermal.SH.AdvElc.WH.LPG.Solar.Solar</t>
  </si>
  <si>
    <t>EMI.ktCO2.DK.Res.HHnew.Thermal.SH.AdvElc.WH.Elc.NoSolar.Elec</t>
  </si>
  <si>
    <t>EMI.ktCO2.DK.Res.HHnew.Thermal.SH.AdvElc.WH.Elc.Solar</t>
  </si>
  <si>
    <t>EMI.ktCO2.DK.Res.HHnew.Thermal.SH.AdvElc.WH.Elc.Solar.Elec</t>
  </si>
  <si>
    <t>EMI.ktCO2.DK.Res.HHnew.Thermal.SH.AdvElc.WH.Elc.Solar.Solar</t>
  </si>
  <si>
    <t>EMI.ktCO2.DK.Res.HHnew.Thermal.SH.AdvElc.CO</t>
  </si>
  <si>
    <t>EMI.ktCO2.DK.Res.HHnew.Thermal.SH.AdvElc.CO.LPG.LPG</t>
  </si>
  <si>
    <t>EMI.ktCO2.DK.Res.HHnew.Thermal.SH.AdvElc.CO.Elc.Elec</t>
  </si>
  <si>
    <t>EMI.ktCO2.DK.Res.HHnew.Thermal.SH.ConvElc</t>
  </si>
  <si>
    <t>EMI.ktCO2.DK.Res.HHnew.Thermal.SH.ConvElc.SH</t>
  </si>
  <si>
    <t>EMI.ktCO2.DK.Res.HHnew.Thermal.SH.ConvElc.SH.Elec</t>
  </si>
  <si>
    <t>EMI.ktCO2.DK.Res.HHnew.Thermal.SH.ConvElc.SC</t>
  </si>
  <si>
    <t>EMI.ktCO2.DK.Res.HHnew.Thermal.SH.ConvElc.SC.AC.Elec</t>
  </si>
  <si>
    <t>EMI.ktCO2.DK.Res.HHnew.Thermal.SH.ConvElc.WH</t>
  </si>
  <si>
    <t>EMI.ktCO2.DK.Res.HHnew.Thermal.SH.ConvElc.WH.LPG.NoSolar.LPG</t>
  </si>
  <si>
    <t>EMI.ktCO2.DK.Res.HHnew.Thermal.SH.ConvElc.WH.LPG.Solar</t>
  </si>
  <si>
    <t>EMI.ktCO2.DK.Res.HHnew.Thermal.SH.ConvElc.WH.LPG.Solar.LPG</t>
  </si>
  <si>
    <t>EMI.ktCO2.DK.Res.HHnew.Thermal.SH.ConvElc.WH.LPG.Solar.Solar</t>
  </si>
  <si>
    <t>EMI.ktCO2.DK.Res.HHnew.Thermal.SH.ConvElc.WH.Elc.NoSolar.Elec</t>
  </si>
  <si>
    <t>EMI.ktCO2.DK.Res.HHnew.Thermal.SH.ConvElc.WH.Elc.Solar</t>
  </si>
  <si>
    <t>EMI.ktCO2.DK.Res.HHnew.Thermal.SH.ConvElc.WH.Elc.Solar.Elec</t>
  </si>
  <si>
    <t>EMI.ktCO2.DK.Res.HHnew.Thermal.SH.ConvElc.WH.Elc.Solar.Solar</t>
  </si>
  <si>
    <t>EMI.ktCO2.DK.Res.HHnew.Thermal.SH.ConvElc.CO</t>
  </si>
  <si>
    <t>EMI.ktCO2.DK.Res.HHnew.Thermal.SH.ConvElc.CO.LPG.LPG</t>
  </si>
  <si>
    <t>EMI.ktCO2.DK.Res.HHnew.Thermal.SH.ConvElc.CO.Elc.Elec</t>
  </si>
  <si>
    <t>DK - Final energy consumption of new and renovated households (detailed structure)</t>
  </si>
  <si>
    <t>FEC_per_household.kWh.DK.Res.HHnew.Thermal.SH.Solids</t>
  </si>
  <si>
    <t>FEC_per_household.kWh.DK.Res.HHnew.Thermal.SH.Solids.SH</t>
  </si>
  <si>
    <t>FEC_per_household.kWh.DK.Res.HHnew.Thermal.SH.Solids.SH.Solids</t>
  </si>
  <si>
    <t>FEC_per_household.kWh.DK.Res.HHnew.Thermal.SH.Solids.SH.Elec</t>
  </si>
  <si>
    <t>FEC_per_household.kWh.DK.Res.HHnew.Thermal.SH.Solids.SC</t>
  </si>
  <si>
    <t>FEC_per_household.kWh.DK.Res.HHnew.Thermal.SH.Solids.SC.AC.Elec</t>
  </si>
  <si>
    <t>FEC_per_household.kWh.DK.Res.HHnew.Thermal.SH.Solids.WH</t>
  </si>
  <si>
    <t>FEC_per_household.kWh.DK.Res.HHnew.Thermal.SH.Solids.WH.Solids.NoSolar.Solids</t>
  </si>
  <si>
    <t>FEC_per_household.kWh.DK.Res.HHnew.Thermal.SH.Solids.WH.LPG.NoSolar.LPG</t>
  </si>
  <si>
    <t>FEC_per_household.kWh.DK.Res.HHnew.Thermal.SH.Solids.WH.LPG.Solar</t>
  </si>
  <si>
    <t>FEC_per_household.kWh.DK.Res.HHnew.Thermal.SH.Solids.WH.LPG.Solar.LPG</t>
  </si>
  <si>
    <t>FEC_per_household.kWh.DK.Res.HHnew.Thermal.SH.Solids.WH.LPG.Solar.Solar</t>
  </si>
  <si>
    <t>FEC_per_household.kWh.DK.Res.HHnew.Thermal.SH.Solids.WH.Elc.NoSolar.Elec</t>
  </si>
  <si>
    <t>FEC_per_household.kWh.DK.Res.HHnew.Thermal.SH.Solids.WH.Elc.Solar</t>
  </si>
  <si>
    <t>FEC_per_household.kWh.DK.Res.HHnew.Thermal.SH.Solids.WH.Elc.Solar.Elec</t>
  </si>
  <si>
    <t>FEC_per_household.kWh.DK.Res.HHnew.Thermal.SH.Solids.WH.Elc.Solar.Solar</t>
  </si>
  <si>
    <t>FEC_per_household.kWh.DK.Res.HHnew.Thermal.SH.Solids.CO</t>
  </si>
  <si>
    <t>FEC_per_household.kWh.DK.Res.HHnew.Thermal.SH.Solids.CO.Solids.Solids</t>
  </si>
  <si>
    <t>FEC_per_household.kWh.DK.Res.HHnew.Thermal.SH.Solids.CO.LPG.LPG</t>
  </si>
  <si>
    <t>FEC_per_household.kWh.DK.Res.HHnew.Thermal.SH.Solids.CO.Elc.Elec</t>
  </si>
  <si>
    <t>FEC_per_household.kWh.DK.Res.HHnew.Thermal.SH.LPG</t>
  </si>
  <si>
    <t>FEC_per_household.kWh.DK.Res.HHnew.Thermal.SH.LPG.SH</t>
  </si>
  <si>
    <t>FEC_per_household.kWh.DK.Res.HHnew.Thermal.SH.LPG.SH.LPG</t>
  </si>
  <si>
    <t>FEC_per_household.kWh.DK.Res.HHnew.Thermal.SH.LPG.SH.Elec</t>
  </si>
  <si>
    <t>FEC_per_household.kWh.DK.Res.HHnew.Thermal.SH.LPG.SC</t>
  </si>
  <si>
    <t>FEC_per_household.kWh.DK.Res.HHnew.Thermal.SH.LPG.SC.AC.Elec</t>
  </si>
  <si>
    <t>FEC_per_household.kWh.DK.Res.HHnew.Thermal.SH.LPG.WH</t>
  </si>
  <si>
    <t>FEC_per_household.kWh.DK.Res.HHnew.Thermal.SH.LPG.WH.LPG.NoSolar.LPG</t>
  </si>
  <si>
    <t>FEC_per_household.kWh.DK.Res.HHnew.Thermal.SH.LPG.WH.LPG.Solar</t>
  </si>
  <si>
    <t>FEC_per_household.kWh.DK.Res.HHnew.Thermal.SH.LPG.WH.LPG.Solar.LPG</t>
  </si>
  <si>
    <t>FEC_per_household.kWh.DK.Res.HHnew.Thermal.SH.LPG.WH.LPG.Solar.Solar</t>
  </si>
  <si>
    <t>FEC_per_household.kWh.DK.Res.HHnew.Thermal.SH.LPG.WH.Elc.NoSolar.Elec</t>
  </si>
  <si>
    <t>FEC_per_household.kWh.DK.Res.HHnew.Thermal.SH.LPG.WH.Elc.Solar</t>
  </si>
  <si>
    <t>FEC_per_household.kWh.DK.Res.HHnew.Thermal.SH.LPG.WH.Elc.Solar.Elec</t>
  </si>
  <si>
    <t>FEC_per_household.kWh.DK.Res.HHnew.Thermal.SH.LPG.WH.Elc.Solar.Solar</t>
  </si>
  <si>
    <t>FEC_per_household.kWh.DK.Res.HHnew.Thermal.SH.LPG.CO</t>
  </si>
  <si>
    <t>FEC_per_household.kWh.DK.Res.HHnew.Thermal.SH.LPG.CO.LPG.LPG</t>
  </si>
  <si>
    <t>FEC_per_household.kWh.DK.Res.HHnew.Thermal.SH.LPG.CO.Elc.Elec</t>
  </si>
  <si>
    <t>FEC_per_household.kWh.DK.Res.HHnew.Thermal.SH.Oil</t>
  </si>
  <si>
    <t>FEC_per_household.kWh.DK.Res.HHnew.Thermal.SH.Oil.SH</t>
  </si>
  <si>
    <t>FEC_per_household.kWh.DK.Res.HHnew.Thermal.SH.Oil.SH.Oil</t>
  </si>
  <si>
    <t>FEC_per_household.kWh.DK.Res.HHnew.Thermal.SH.Oil.SH.Elec</t>
  </si>
  <si>
    <t>FEC_per_household.kWh.DK.Res.HHnew.Thermal.SH.Oil.SC</t>
  </si>
  <si>
    <t>FEC_per_household.kWh.DK.Res.HHnew.Thermal.SH.Oil.SC.AC.Elec</t>
  </si>
  <si>
    <t>FEC_per_household.kWh.DK.Res.HHnew.Thermal.SH.Oil.WH</t>
  </si>
  <si>
    <t>FEC_per_household.kWh.DK.Res.HHnew.Thermal.SH.Oil.WH.Oil.NoSolar.Oil</t>
  </si>
  <si>
    <t>FEC_per_household.kWh.DK.Res.HHnew.Thermal.SH.Oil.WH.Oil.Solar</t>
  </si>
  <si>
    <t>FEC_per_household.kWh.DK.Res.HHnew.Thermal.SH.Oil.WH.Oil.Solar.Oil</t>
  </si>
  <si>
    <t>FEC_per_household.kWh.DK.Res.HHnew.Thermal.SH.Oil.WH.Oil.Solar.Solar</t>
  </si>
  <si>
    <t>FEC_per_household.kWh.DK.Res.HHnew.Thermal.SH.Oil.WH.Elc.NoSolar.Elec</t>
  </si>
  <si>
    <t>FEC_per_household.kWh.DK.Res.HHnew.Thermal.SH.Oil.WH.Elc.Solar</t>
  </si>
  <si>
    <t>FEC_per_household.kWh.DK.Res.HHnew.Thermal.SH.Oil.WH.Elc.Solar.Elec</t>
  </si>
  <si>
    <t>FEC_per_household.kWh.DK.Res.HHnew.Thermal.SH.Oil.WH.Elc.Solar.Solar</t>
  </si>
  <si>
    <t>FEC_per_household.kWh.DK.Res.HHnew.Thermal.SH.Oil.CO</t>
  </si>
  <si>
    <t>FEC_per_household.kWh.DK.Res.HHnew.Thermal.SH.Oil.CO.LPG.LPG</t>
  </si>
  <si>
    <t>FEC_per_household.kWh.DK.Res.HHnew.Thermal.SH.Oil.CO.Elc.Elec</t>
  </si>
  <si>
    <t>FEC_per_household.kWh.DK.Res.HHnew.Thermal.SH.Gas</t>
  </si>
  <si>
    <t>FEC_per_household.kWh.DK.Res.HHnew.Thermal.SH.Gas.SH</t>
  </si>
  <si>
    <t>FEC_per_household.kWh.DK.Res.HHnew.Thermal.SH.Gas.SH.Gas</t>
  </si>
  <si>
    <t>FEC_per_household.kWh.DK.Res.HHnew.Thermal.SH.Gas.SH.Elec</t>
  </si>
  <si>
    <t>FEC_per_household.kWh.DK.Res.HHnew.Thermal.SH.Gas.SC</t>
  </si>
  <si>
    <t>FEC_per_household.kWh.DK.Res.HHnew.Thermal.SH.Gas.SC.AC.Elec</t>
  </si>
  <si>
    <t>FEC_per_household.kWh.DK.Res.HHnew.Thermal.SH.Gas.WH</t>
  </si>
  <si>
    <t>FEC_per_household.kWh.DK.Res.HHnew.Thermal.SH.Gas.WH.Gas.NoSolar.Gas</t>
  </si>
  <si>
    <t>FEC_per_household.kWh.DK.Res.HHnew.Thermal.SH.Gas.WH.Gas.Solar</t>
  </si>
  <si>
    <t>FEC_per_household.kWh.DK.Res.HHnew.Thermal.SH.Gas.WH.Gas.Solar.Gas</t>
  </si>
  <si>
    <t>FEC_per_household.kWh.DK.Res.HHnew.Thermal.SH.Gas.WH.Gas.Solar.Solar</t>
  </si>
  <si>
    <t>FEC_per_household.kWh.DK.Res.HHnew.Thermal.SH.Gas.WH.Elc.NoSolar.Elec</t>
  </si>
  <si>
    <t>FEC_per_household.kWh.DK.Res.HHnew.Thermal.SH.Gas.WH.Elc.Solar</t>
  </si>
  <si>
    <t>FEC_per_household.kWh.DK.Res.HHnew.Thermal.SH.Gas.WH.Elc.Solar.Elec</t>
  </si>
  <si>
    <t>FEC_per_household.kWh.DK.Res.HHnew.Thermal.SH.Gas.WH.Elc.Solar.Solar</t>
  </si>
  <si>
    <t>FEC_per_household.kWh.DK.Res.HHnew.Thermal.SH.Gas.CO</t>
  </si>
  <si>
    <t>FEC_per_household.kWh.DK.Res.HHnew.Thermal.SH.Gas.CO.Gas.Gas</t>
  </si>
  <si>
    <t>FEC_per_household.kWh.DK.Res.HHnew.Thermal.SH.Gas.CO.Elc.Elec</t>
  </si>
  <si>
    <t>FEC_per_household.kWh.DK.Res.HHnew.Thermal.SH.Biomass</t>
  </si>
  <si>
    <t>FEC_per_household.kWh.DK.Res.HHnew.Thermal.SH.Biomass.SH</t>
  </si>
  <si>
    <t>FEC_per_household.kWh.DK.Res.HHnew.Thermal.SH.Biomass.SH.Biomass</t>
  </si>
  <si>
    <t>FEC_per_household.kWh.DK.Res.HHnew.Thermal.SH.Biomass.SH.Elec</t>
  </si>
  <si>
    <t>FEC_per_household.kWh.DK.Res.HHnew.Thermal.SH.Biomass.SC</t>
  </si>
  <si>
    <t>FEC_per_household.kWh.DK.Res.HHnew.Thermal.SH.Biomass.SC.AC.Elec</t>
  </si>
  <si>
    <t>FEC_per_household.kWh.DK.Res.HHnew.Thermal.SH.Biomass.WH</t>
  </si>
  <si>
    <t>FEC_per_household.kWh.DK.Res.HHnew.Thermal.SH.Biomass.WH.Biomass.NoSolar.Biomass</t>
  </si>
  <si>
    <t>FEC_per_household.kWh.DK.Res.HHnew.Thermal.SH.Biomass.WH.Biomass.Solar</t>
  </si>
  <si>
    <t>FEC_per_household.kWh.DK.Res.HHnew.Thermal.SH.Biomass.WH.Biomass.Solar.Biomass</t>
  </si>
  <si>
    <t>FEC_per_household.kWh.DK.Res.HHnew.Thermal.SH.Biomass.WH.Biomass.Solar.Solar</t>
  </si>
  <si>
    <t>FEC_per_household.kWh.DK.Res.HHnew.Thermal.SH.Biomass.WH.LPG.NoSolar.LPG</t>
  </si>
  <si>
    <t>FEC_per_household.kWh.DK.Res.HHnew.Thermal.SH.Biomass.WH.LPG.Solar</t>
  </si>
  <si>
    <t>FEC_per_household.kWh.DK.Res.HHnew.Thermal.SH.Biomass.WH.LPG.Solar.LPG</t>
  </si>
  <si>
    <t>FEC_per_household.kWh.DK.Res.HHnew.Thermal.SH.Biomass.WH.LPG.Solar.Solar</t>
  </si>
  <si>
    <t>FEC_per_household.kWh.DK.Res.HHnew.Thermal.SH.Biomass.WH.Elc.NoSolar.Elec</t>
  </si>
  <si>
    <t>FEC_per_household.kWh.DK.Res.HHnew.Thermal.SH.Biomass.WH.Elc.Solar</t>
  </si>
  <si>
    <t>FEC_per_household.kWh.DK.Res.HHnew.Thermal.SH.Biomass.WH.Elc.Solar.Elec</t>
  </si>
  <si>
    <t>FEC_per_household.kWh.DK.Res.HHnew.Thermal.SH.Biomass.WH.Elc.Solar.Solar</t>
  </si>
  <si>
    <t>FEC_per_household.kWh.DK.Res.HHnew.Thermal.SH.Biomass.CO</t>
  </si>
  <si>
    <t>FEC_per_household.kWh.DK.Res.HHnew.Thermal.SH.Biomass.CO.Biomass.Biomass</t>
  </si>
  <si>
    <t>FEC_per_household.kWh.DK.Res.HHnew.Thermal.SH.Biomass.CO.LPG.LPG</t>
  </si>
  <si>
    <t>FEC_per_household.kWh.DK.Res.HHnew.Thermal.SH.Biomass.CO.Elc.Elec</t>
  </si>
  <si>
    <t>FEC_per_household.kWh.DK.Res.HHnew.Thermal.SH.Geo</t>
  </si>
  <si>
    <t>FEC_per_household.kWh.DK.Res.HHnew.Thermal.SH.Geo.SH</t>
  </si>
  <si>
    <t>FEC_per_household.kWh.DK.Res.HHnew.Thermal.SH.Geo.SH.Geo</t>
  </si>
  <si>
    <t>FEC_per_household.kWh.DK.Res.HHnew.Thermal.SH.Geo.SH.Elec</t>
  </si>
  <si>
    <t>FEC_per_household.kWh.DK.Res.HHnew.Thermal.SH.Geo.SC</t>
  </si>
  <si>
    <t>FEC_per_household.kWh.DK.Res.HHnew.Thermal.SH.Geo.SC.AC.Elec</t>
  </si>
  <si>
    <t>FEC_per_household.kWh.DK.Res.HHnew.Thermal.SH.Geo.WH</t>
  </si>
  <si>
    <t>FEC_per_household.kWh.DK.Res.HHnew.Thermal.SH.Geo.WH.Geo.NoSolar.Geo</t>
  </si>
  <si>
    <t>FEC_per_household.kWh.DK.Res.HHnew.Thermal.SH.Geo.WH.Geo.Solar</t>
  </si>
  <si>
    <t>FEC_per_household.kWh.DK.Res.HHnew.Thermal.SH.Geo.WH.Geo.Solar.Geo</t>
  </si>
  <si>
    <t>FEC_per_household.kWh.DK.Res.HHnew.Thermal.SH.Geo.WH.Geo.Solar.Solar</t>
  </si>
  <si>
    <t>FEC_per_household.kWh.DK.Res.HHnew.Thermal.SH.Geo.WH.Elc.NoSolar.Elec</t>
  </si>
  <si>
    <t>FEC_per_household.kWh.DK.Res.HHnew.Thermal.SH.Geo.WH.Elc.Solar</t>
  </si>
  <si>
    <t>FEC_per_household.kWh.DK.Res.HHnew.Thermal.SH.Geo.WH.Elc.Solar.Elec</t>
  </si>
  <si>
    <t>FEC_per_household.kWh.DK.Res.HHnew.Thermal.SH.Geo.WH.Elc.Solar.Solar</t>
  </si>
  <si>
    <t>FEC_per_household.kWh.DK.Res.HHnew.Thermal.SH.Geo.CO</t>
  </si>
  <si>
    <t>FEC_per_household.kWh.DK.Res.HHnew.Thermal.SH.Geo.CO.LPG.LPG</t>
  </si>
  <si>
    <t>FEC_per_household.kWh.DK.Res.HHnew.Thermal.SH.Geo.CO.Elc.Elec</t>
  </si>
  <si>
    <t>FEC_per_household.kWh.DK.Res.HHnew.Thermal.SH.DistrHeat</t>
  </si>
  <si>
    <t>FEC_per_household.kWh.DK.Res.HHnew.Thermal.SH.DistrHeat.SH</t>
  </si>
  <si>
    <t>FEC_per_household.kWh.DK.Res.HHnew.Thermal.SH.DistrHeat.SH.Steam_Distr</t>
  </si>
  <si>
    <t>FEC_per_household.kWh.DK.Res.HHnew.Thermal.SH.DistrHeat.SH.Elec</t>
  </si>
  <si>
    <t>FEC_per_household.kWh.DK.Res.HHnew.Thermal.SH.DistrHeat.SC</t>
  </si>
  <si>
    <t>FEC_per_household.kWh.DK.Res.HHnew.Thermal.SH.DistrHeat.SC.AC.Elec</t>
  </si>
  <si>
    <t>FEC_per_household.kWh.DK.Res.HHnew.Thermal.SH.DistrHeat.WH</t>
  </si>
  <si>
    <t>FEC_per_household.kWh.DK.Res.HHnew.Thermal.SH.DistrHeat.WH.DistrHeat.NoSolar.Steam_Distr</t>
  </si>
  <si>
    <t>FEC_per_household.kWh.DK.Res.HHnew.Thermal.SH.DistrHeat.WH.DistrHeat.Solar</t>
  </si>
  <si>
    <t>FEC_per_household.kWh.DK.Res.HHnew.Thermal.SH.DistrHeat.WH.DistrHeat.Solar.Steam_Distr</t>
  </si>
  <si>
    <t>FEC_per_household.kWh.DK.Res.HHnew.Thermal.SH.DistrHeat.WH.DistrHeat.Solar.Solar</t>
  </si>
  <si>
    <t>FEC_per_household.kWh.DK.Res.HHnew.Thermal.SH.DistrHeat.WH.Elc.NoSolar.Elec</t>
  </si>
  <si>
    <t>FEC_per_household.kWh.DK.Res.HHnew.Thermal.SH.DistrHeat.WH.Elc.Solar</t>
  </si>
  <si>
    <t>FEC_per_household.kWh.DK.Res.HHnew.Thermal.SH.DistrHeat.WH.Elc.Solar.Elec</t>
  </si>
  <si>
    <t>FEC_per_household.kWh.DK.Res.HHnew.Thermal.SH.DistrHeat.WH.Elc.Solar.Solar</t>
  </si>
  <si>
    <t>FEC_per_household.kWh.DK.Res.HHnew.Thermal.SH.DistrHeat.CO</t>
  </si>
  <si>
    <t>FEC_per_household.kWh.DK.Res.HHnew.Thermal.SH.DistrHeat.CO.LPG.LPG</t>
  </si>
  <si>
    <t>FEC_per_household.kWh.DK.Res.HHnew.Thermal.SH.DistrHeat.CO.Elc.Elec</t>
  </si>
  <si>
    <t>FEC_per_household.kWh.DK.Res.HHnew.Thermal.SH.AdvElc</t>
  </si>
  <si>
    <t>FEC_per_household.kWh.DK.Res.HHnew.Thermal.SH.AdvElc.SH</t>
  </si>
  <si>
    <t>FEC_per_household.kWh.DK.Res.HHnew.Thermal.SH.AdvElc.SH.Elec</t>
  </si>
  <si>
    <t>FEC_per_household.kWh.DK.Res.HHnew.Thermal.SH.AdvElc.SC</t>
  </si>
  <si>
    <t>FEC_per_household.kWh.DK.Res.HHnew.Thermal.SH.AdvElc.SC.AC.Elec</t>
  </si>
  <si>
    <t>FEC_per_household.kWh.DK.Res.HHnew.Thermal.SH.AdvElc.WH</t>
  </si>
  <si>
    <t>FEC_per_household.kWh.DK.Res.HHnew.Thermal.SH.AdvElc.WH.LPG.NoSolar.LPG</t>
  </si>
  <si>
    <t>FEC_per_household.kWh.DK.Res.HHnew.Thermal.SH.AdvElc.WH.LPG.Solar</t>
  </si>
  <si>
    <t>FEC_per_household.kWh.DK.Res.HHnew.Thermal.SH.AdvElc.WH.LPG.Solar.LPG</t>
  </si>
  <si>
    <t>FEC_per_household.kWh.DK.Res.HHnew.Thermal.SH.AdvElc.WH.LPG.Solar.Solar</t>
  </si>
  <si>
    <t>FEC_per_household.kWh.DK.Res.HHnew.Thermal.SH.AdvElc.WH.Elc.NoSolar.Elec</t>
  </si>
  <si>
    <t>FEC_per_household.kWh.DK.Res.HHnew.Thermal.SH.AdvElc.WH.Elc.Solar</t>
  </si>
  <si>
    <t>FEC_per_household.kWh.DK.Res.HHnew.Thermal.SH.AdvElc.WH.Elc.Solar.Elec</t>
  </si>
  <si>
    <t>FEC_per_household.kWh.DK.Res.HHnew.Thermal.SH.AdvElc.WH.Elc.Solar.Solar</t>
  </si>
  <si>
    <t>FEC_per_household.kWh.DK.Res.HHnew.Thermal.SH.AdvElc.CO</t>
  </si>
  <si>
    <t>FEC_per_household.kWh.DK.Res.HHnew.Thermal.SH.AdvElc.CO.LPG.LPG</t>
  </si>
  <si>
    <t>FEC_per_household.kWh.DK.Res.HHnew.Thermal.SH.AdvElc.CO.Elc.Elec</t>
  </si>
  <si>
    <t>FEC_per_household.kWh.DK.Res.HHnew.Thermal.SH.ConvElc</t>
  </si>
  <si>
    <t>FEC_per_household.kWh.DK.Res.HHnew.Thermal.SH.ConvElc.SH</t>
  </si>
  <si>
    <t>FEC_per_household.kWh.DK.Res.HHnew.Thermal.SH.ConvElc.SH.Elec</t>
  </si>
  <si>
    <t>FEC_per_household.kWh.DK.Res.HHnew.Thermal.SH.ConvElc.SC</t>
  </si>
  <si>
    <t>FEC_per_household.kWh.DK.Res.HHnew.Thermal.SH.ConvElc.SC.AC.Elec</t>
  </si>
  <si>
    <t>FEC_per_household.kWh.DK.Res.HHnew.Thermal.SH.ConvElc.WH</t>
  </si>
  <si>
    <t>FEC_per_household.kWh.DK.Res.HHnew.Thermal.SH.ConvElc.WH.LPG.NoSolar.LPG</t>
  </si>
  <si>
    <t>FEC_per_household.kWh.DK.Res.HHnew.Thermal.SH.ConvElc.WH.LPG.Solar</t>
  </si>
  <si>
    <t>FEC_per_household.kWh.DK.Res.HHnew.Thermal.SH.ConvElc.WH.LPG.Solar.LPG</t>
  </si>
  <si>
    <t>FEC_per_household.kWh.DK.Res.HHnew.Thermal.SH.ConvElc.WH.LPG.Solar.Solar</t>
  </si>
  <si>
    <t>FEC_per_household.kWh.DK.Res.HHnew.Thermal.SH.ConvElc.WH.Elc.NoSolar.Elec</t>
  </si>
  <si>
    <t>FEC_per_household.kWh.DK.Res.HHnew.Thermal.SH.ConvElc.WH.Elc.Solar</t>
  </si>
  <si>
    <t>FEC_per_household.kWh.DK.Res.HHnew.Thermal.SH.ConvElc.WH.Elc.Solar.Elec</t>
  </si>
  <si>
    <t>FEC_per_household.kWh.DK.Res.HHnew.Thermal.SH.ConvElc.WH.Elc.Solar.Solar</t>
  </si>
  <si>
    <t>FEC_per_household.kWh.DK.Res.HHnew.Thermal.SH.ConvElc.CO</t>
  </si>
  <si>
    <t>FEC_per_household.kWh.DK.Res.HHnew.Thermal.SH.ConvElc.CO.LPG.LPG</t>
  </si>
  <si>
    <t>FEC_per_household.kWh.DK.Res.HHnew.Thermal.SH.ConvElc.CO.Elc.Elec</t>
  </si>
  <si>
    <t>DK - Thermal energy service of new and renovated households (detailed structure)</t>
  </si>
  <si>
    <t>TES_per_household.kWh.DK.Res.HHnew.Thermal.SH.Solids</t>
  </si>
  <si>
    <t>TES_per_household.kWh.DK.Res.HHnew.Thermal.SH.Solids.SH</t>
  </si>
  <si>
    <t>TES_per_household.kWh.DK.Res.HHnew.Thermal.SH.Solids.SH.Solids</t>
  </si>
  <si>
    <t>TES_per_household.kWh.DK.Res.HHnew.Thermal.SH.Solids.SH.Elec</t>
  </si>
  <si>
    <t>TES_per_household.kWh.DK.Res.HHnew.Thermal.SH.Solids.SC</t>
  </si>
  <si>
    <t>TES_per_household.kWh.DK.Res.HHnew.Thermal.SH.Solids.SC.AC.Elec</t>
  </si>
  <si>
    <t>TES_per_household.kWh.DK.Res.HHnew.Thermal.SH.Solids.WH</t>
  </si>
  <si>
    <t>TES_per_household.kWh.DK.Res.HHnew.Thermal.SH.Solids.WH.Solids.NoSolar.Solids</t>
  </si>
  <si>
    <t>TES_per_household.kWh.DK.Res.HHnew.Thermal.SH.Solids.WH.LPG.NoSolar.LPG</t>
  </si>
  <si>
    <t>TES_per_household.kWh.DK.Res.HHnew.Thermal.SH.Solids.WH.LPG.Solar</t>
  </si>
  <si>
    <t>TES_per_household.kWh.DK.Res.HHnew.Thermal.SH.Solids.WH.LPG.Solar.LPG</t>
  </si>
  <si>
    <t>TES_per_household.kWh.DK.Res.HHnew.Thermal.SH.Solids.WH.LPG.Solar.Solar</t>
  </si>
  <si>
    <t>TES_per_household.kWh.DK.Res.HHnew.Thermal.SH.Solids.WH.Elc.NoSolar.Elec</t>
  </si>
  <si>
    <t>TES_per_household.kWh.DK.Res.HHnew.Thermal.SH.Solids.WH.Elc.Solar</t>
  </si>
  <si>
    <t>TES_per_household.kWh.DK.Res.HHnew.Thermal.SH.Solids.WH.Elc.Solar.Elec</t>
  </si>
  <si>
    <t>TES_per_household.kWh.DK.Res.HHnew.Thermal.SH.Solids.WH.Elc.Solar.Solar</t>
  </si>
  <si>
    <t>TES_per_household.kWh.DK.Res.HHnew.Thermal.SH.Solids.CO</t>
  </si>
  <si>
    <t>TES_per_household.kWh.DK.Res.HHnew.Thermal.SH.Solids.CO.Solids.Solids</t>
  </si>
  <si>
    <t>TES_per_household.kWh.DK.Res.HHnew.Thermal.SH.Solids.CO.LPG.LPG</t>
  </si>
  <si>
    <t>TES_per_household.kWh.DK.Res.HHnew.Thermal.SH.Solids.CO.Elc.Elec</t>
  </si>
  <si>
    <t>TES_per_household.kWh.DK.Res.HHnew.Thermal.SH.LPG</t>
  </si>
  <si>
    <t>TES_per_household.kWh.DK.Res.HHnew.Thermal.SH.LPG.SH</t>
  </si>
  <si>
    <t>TES_per_household.kWh.DK.Res.HHnew.Thermal.SH.LPG.SH.LPG</t>
  </si>
  <si>
    <t>TES_per_household.kWh.DK.Res.HHnew.Thermal.SH.LPG.SH.Elec</t>
  </si>
  <si>
    <t>TES_per_household.kWh.DK.Res.HHnew.Thermal.SH.LPG.SC</t>
  </si>
  <si>
    <t>TES_per_household.kWh.DK.Res.HHnew.Thermal.SH.LPG.SC.AC.Elec</t>
  </si>
  <si>
    <t>TES_per_household.kWh.DK.Res.HHnew.Thermal.SH.LPG.WH</t>
  </si>
  <si>
    <t>TES_per_household.kWh.DK.Res.HHnew.Thermal.SH.LPG.WH.LPG.NoSolar.LPG</t>
  </si>
  <si>
    <t>TES_per_household.kWh.DK.Res.HHnew.Thermal.SH.LPG.WH.LPG.Solar</t>
  </si>
  <si>
    <t>TES_per_household.kWh.DK.Res.HHnew.Thermal.SH.LPG.WH.LPG.Solar.LPG</t>
  </si>
  <si>
    <t>TES_per_household.kWh.DK.Res.HHnew.Thermal.SH.LPG.WH.LPG.Solar.Solar</t>
  </si>
  <si>
    <t>TES_per_household.kWh.DK.Res.HHnew.Thermal.SH.LPG.WH.Elc.NoSolar.Elec</t>
  </si>
  <si>
    <t>TES_per_household.kWh.DK.Res.HHnew.Thermal.SH.LPG.WH.Elc.Solar</t>
  </si>
  <si>
    <t>TES_per_household.kWh.DK.Res.HHnew.Thermal.SH.LPG.WH.Elc.Solar.Elec</t>
  </si>
  <si>
    <t>TES_per_household.kWh.DK.Res.HHnew.Thermal.SH.LPG.WH.Elc.Solar.Solar</t>
  </si>
  <si>
    <t>TES_per_household.kWh.DK.Res.HHnew.Thermal.SH.LPG.CO</t>
  </si>
  <si>
    <t>TES_per_household.kWh.DK.Res.HHnew.Thermal.SH.LPG.CO.LPG.LPG</t>
  </si>
  <si>
    <t>TES_per_household.kWh.DK.Res.HHnew.Thermal.SH.LPG.CO.Elc.Elec</t>
  </si>
  <si>
    <t>TES_per_household.kWh.DK.Res.HHnew.Thermal.SH.Oil</t>
  </si>
  <si>
    <t>TES_per_household.kWh.DK.Res.HHnew.Thermal.SH.Oil.SH</t>
  </si>
  <si>
    <t>TES_per_household.kWh.DK.Res.HHnew.Thermal.SH.Oil.SH.Oil</t>
  </si>
  <si>
    <t>TES_per_household.kWh.DK.Res.HHnew.Thermal.SH.Oil.SH.Elec</t>
  </si>
  <si>
    <t>TES_per_household.kWh.DK.Res.HHnew.Thermal.SH.Oil.SC</t>
  </si>
  <si>
    <t>TES_per_household.kWh.DK.Res.HHnew.Thermal.SH.Oil.SC.AC.Elec</t>
  </si>
  <si>
    <t>TES_per_household.kWh.DK.Res.HHnew.Thermal.SH.Oil.WH</t>
  </si>
  <si>
    <t>TES_per_household.kWh.DK.Res.HHnew.Thermal.SH.Oil.WH.Oil.NoSolar.Oil</t>
  </si>
  <si>
    <t>TES_per_household.kWh.DK.Res.HHnew.Thermal.SH.Oil.WH.Oil.Solar</t>
  </si>
  <si>
    <t>TES_per_household.kWh.DK.Res.HHnew.Thermal.SH.Oil.WH.Oil.Solar.Oil</t>
  </si>
  <si>
    <t>TES_per_household.kWh.DK.Res.HHnew.Thermal.SH.Oil.WH.Oil.Solar.Solar</t>
  </si>
  <si>
    <t>TES_per_household.kWh.DK.Res.HHnew.Thermal.SH.Oil.WH.Elc.NoSolar.Elec</t>
  </si>
  <si>
    <t>TES_per_household.kWh.DK.Res.HHnew.Thermal.SH.Oil.WH.Elc.Solar</t>
  </si>
  <si>
    <t>TES_per_household.kWh.DK.Res.HHnew.Thermal.SH.Oil.WH.Elc.Solar.Elec</t>
  </si>
  <si>
    <t>TES_per_household.kWh.DK.Res.HHnew.Thermal.SH.Oil.WH.Elc.Solar.Solar</t>
  </si>
  <si>
    <t>TES_per_household.kWh.DK.Res.HHnew.Thermal.SH.Oil.CO</t>
  </si>
  <si>
    <t>TES_per_household.kWh.DK.Res.HHnew.Thermal.SH.Oil.CO.LPG.LPG</t>
  </si>
  <si>
    <t>TES_per_household.kWh.DK.Res.HHnew.Thermal.SH.Oil.CO.Elc.Elec</t>
  </si>
  <si>
    <t>TES_per_household.kWh.DK.Res.HHnew.Thermal.SH.Gas</t>
  </si>
  <si>
    <t>TES_per_household.kWh.DK.Res.HHnew.Thermal.SH.Gas.SH</t>
  </si>
  <si>
    <t>TES_per_household.kWh.DK.Res.HHnew.Thermal.SH.Gas.SH.Gas</t>
  </si>
  <si>
    <t>TES_per_household.kWh.DK.Res.HHnew.Thermal.SH.Gas.SH.Elec</t>
  </si>
  <si>
    <t>TES_per_household.kWh.DK.Res.HHnew.Thermal.SH.Gas.SC</t>
  </si>
  <si>
    <t>TES_per_household.kWh.DK.Res.HHnew.Thermal.SH.Gas.SC.AC.Elec</t>
  </si>
  <si>
    <t>TES_per_household.kWh.DK.Res.HHnew.Thermal.SH.Gas.WH</t>
  </si>
  <si>
    <t>TES_per_household.kWh.DK.Res.HHnew.Thermal.SH.Gas.WH.Gas.NoSolar.Gas</t>
  </si>
  <si>
    <t>TES_per_household.kWh.DK.Res.HHnew.Thermal.SH.Gas.WH.Gas.Solar</t>
  </si>
  <si>
    <t>TES_per_household.kWh.DK.Res.HHnew.Thermal.SH.Gas.WH.Gas.Solar.Gas</t>
  </si>
  <si>
    <t>TES_per_household.kWh.DK.Res.HHnew.Thermal.SH.Gas.WH.Gas.Solar.Solar</t>
  </si>
  <si>
    <t>TES_per_household.kWh.DK.Res.HHnew.Thermal.SH.Gas.WH.Elc.NoSolar.Elec</t>
  </si>
  <si>
    <t>TES_per_household.kWh.DK.Res.HHnew.Thermal.SH.Gas.WH.Elc.Solar</t>
  </si>
  <si>
    <t>TES_per_household.kWh.DK.Res.HHnew.Thermal.SH.Gas.WH.Elc.Solar.Elec</t>
  </si>
  <si>
    <t>TES_per_household.kWh.DK.Res.HHnew.Thermal.SH.Gas.WH.Elc.Solar.Solar</t>
  </si>
  <si>
    <t>TES_per_household.kWh.DK.Res.HHnew.Thermal.SH.Gas.CO</t>
  </si>
  <si>
    <t>TES_per_household.kWh.DK.Res.HHnew.Thermal.SH.Gas.CO.Gas.Gas</t>
  </si>
  <si>
    <t>TES_per_household.kWh.DK.Res.HHnew.Thermal.SH.Gas.CO.Elc.Elec</t>
  </si>
  <si>
    <t>TES_per_household.kWh.DK.Res.HHnew.Thermal.SH.Biomass</t>
  </si>
  <si>
    <t>TES_per_household.kWh.DK.Res.HHnew.Thermal.SH.Biomass.SH</t>
  </si>
  <si>
    <t>TES_per_household.kWh.DK.Res.HHnew.Thermal.SH.Biomass.SH.Biomass</t>
  </si>
  <si>
    <t>TES_per_household.kWh.DK.Res.HHnew.Thermal.SH.Biomass.SH.Elec</t>
  </si>
  <si>
    <t>TES_per_household.kWh.DK.Res.HHnew.Thermal.SH.Biomass.SC</t>
  </si>
  <si>
    <t>TES_per_household.kWh.DK.Res.HHnew.Thermal.SH.Biomass.SC.AC.Elec</t>
  </si>
  <si>
    <t>TES_per_household.kWh.DK.Res.HHnew.Thermal.SH.Biomass.WH</t>
  </si>
  <si>
    <t>TES_per_household.kWh.DK.Res.HHnew.Thermal.SH.Biomass.WH.Biomass.NoSolar.Biomass</t>
  </si>
  <si>
    <t>TES_per_household.kWh.DK.Res.HHnew.Thermal.SH.Biomass.WH.Biomass.Solar</t>
  </si>
  <si>
    <t>TES_per_household.kWh.DK.Res.HHnew.Thermal.SH.Biomass.WH.Biomass.Solar.Biomass</t>
  </si>
  <si>
    <t>TES_per_household.kWh.DK.Res.HHnew.Thermal.SH.Biomass.WH.Biomass.Solar.Solar</t>
  </si>
  <si>
    <t>TES_per_household.kWh.DK.Res.HHnew.Thermal.SH.Biomass.WH.LPG.NoSolar.LPG</t>
  </si>
  <si>
    <t>TES_per_household.kWh.DK.Res.HHnew.Thermal.SH.Biomass.WH.LPG.Solar</t>
  </si>
  <si>
    <t>TES_per_household.kWh.DK.Res.HHnew.Thermal.SH.Biomass.WH.LPG.Solar.LPG</t>
  </si>
  <si>
    <t>TES_per_household.kWh.DK.Res.HHnew.Thermal.SH.Biomass.WH.LPG.Solar.Solar</t>
  </si>
  <si>
    <t>TES_per_household.kWh.DK.Res.HHnew.Thermal.SH.Biomass.WH.Elc.NoSolar.Elec</t>
  </si>
  <si>
    <t>TES_per_household.kWh.DK.Res.HHnew.Thermal.SH.Biomass.WH.Elc.Solar</t>
  </si>
  <si>
    <t>TES_per_household.kWh.DK.Res.HHnew.Thermal.SH.Biomass.WH.Elc.Solar.Elec</t>
  </si>
  <si>
    <t>TES_per_household.kWh.DK.Res.HHnew.Thermal.SH.Biomass.WH.Elc.Solar.Solar</t>
  </si>
  <si>
    <t>TES_per_household.kWh.DK.Res.HHnew.Thermal.SH.Biomass.CO</t>
  </si>
  <si>
    <t>TES_per_household.kWh.DK.Res.HHnew.Thermal.SH.Biomass.CO.Biomass.Biomass</t>
  </si>
  <si>
    <t>TES_per_household.kWh.DK.Res.HHnew.Thermal.SH.Biomass.CO.LPG.LPG</t>
  </si>
  <si>
    <t>TES_per_household.kWh.DK.Res.HHnew.Thermal.SH.Biomass.CO.Elc.Elec</t>
  </si>
  <si>
    <t>TES_per_household.kWh.DK.Res.HHnew.Thermal.SH.Geo</t>
  </si>
  <si>
    <t>TES_per_household.kWh.DK.Res.HHnew.Thermal.SH.Geo.SH</t>
  </si>
  <si>
    <t>TES_per_household.kWh.DK.Res.HHnew.Thermal.SH.Geo.SH.Geo</t>
  </si>
  <si>
    <t>TES_per_household.kWh.DK.Res.HHnew.Thermal.SH.Geo.SH.Elec</t>
  </si>
  <si>
    <t>TES_per_household.kWh.DK.Res.HHnew.Thermal.SH.Geo.SC</t>
  </si>
  <si>
    <t>TES_per_household.kWh.DK.Res.HHnew.Thermal.SH.Geo.SC.AC.Elec</t>
  </si>
  <si>
    <t>TES_per_household.kWh.DK.Res.HHnew.Thermal.SH.Geo.WH</t>
  </si>
  <si>
    <t>TES_per_household.kWh.DK.Res.HHnew.Thermal.SH.Geo.WH.Geo.NoSolar.Geo</t>
  </si>
  <si>
    <t>TES_per_household.kWh.DK.Res.HHnew.Thermal.SH.Geo.WH.Geo.Solar</t>
  </si>
  <si>
    <t>TES_per_household.kWh.DK.Res.HHnew.Thermal.SH.Geo.WH.Geo.Solar.Geo</t>
  </si>
  <si>
    <t>TES_per_household.kWh.DK.Res.HHnew.Thermal.SH.Geo.WH.Geo.Solar.Solar</t>
  </si>
  <si>
    <t>TES_per_household.kWh.DK.Res.HHnew.Thermal.SH.Geo.WH.Elc.NoSolar.Elec</t>
  </si>
  <si>
    <t>TES_per_household.kWh.DK.Res.HHnew.Thermal.SH.Geo.WH.Elc.Solar</t>
  </si>
  <si>
    <t>TES_per_household.kWh.DK.Res.HHnew.Thermal.SH.Geo.WH.Elc.Solar.Elec</t>
  </si>
  <si>
    <t>TES_per_household.kWh.DK.Res.HHnew.Thermal.SH.Geo.WH.Elc.Solar.Solar</t>
  </si>
  <si>
    <t>TES_per_household.kWh.DK.Res.HHnew.Thermal.SH.Geo.CO</t>
  </si>
  <si>
    <t>TES_per_household.kWh.DK.Res.HHnew.Thermal.SH.Geo.CO.LPG.LPG</t>
  </si>
  <si>
    <t>TES_per_household.kWh.DK.Res.HHnew.Thermal.SH.Geo.CO.Elc.Elec</t>
  </si>
  <si>
    <t>TES_per_household.kWh.DK.Res.HHnew.Thermal.SH.DistrHeat</t>
  </si>
  <si>
    <t>TES_per_household.kWh.DK.Res.HHnew.Thermal.SH.DistrHeat.SH</t>
  </si>
  <si>
    <t>TES_per_household.kWh.DK.Res.HHnew.Thermal.SH.DistrHeat.SH.Steam_Distr</t>
  </si>
  <si>
    <t>TES_per_household.kWh.DK.Res.HHnew.Thermal.SH.DistrHeat.SH.Elec</t>
  </si>
  <si>
    <t>TES_per_household.kWh.DK.Res.HHnew.Thermal.SH.DistrHeat.SC</t>
  </si>
  <si>
    <t>TES_per_household.kWh.DK.Res.HHnew.Thermal.SH.DistrHeat.SC.AC.Elec</t>
  </si>
  <si>
    <t>TES_per_household.kWh.DK.Res.HHnew.Thermal.SH.DistrHeat.WH</t>
  </si>
  <si>
    <t>TES_per_household.kWh.DK.Res.HHnew.Thermal.SH.DistrHeat.WH.DistrHeat.NoSolar.Steam_Distr</t>
  </si>
  <si>
    <t>TES_per_household.kWh.DK.Res.HHnew.Thermal.SH.DistrHeat.WH.DistrHeat.Solar</t>
  </si>
  <si>
    <t>TES_per_household.kWh.DK.Res.HHnew.Thermal.SH.DistrHeat.WH.DistrHeat.Solar.Steam_Distr</t>
  </si>
  <si>
    <t>TES_per_household.kWh.DK.Res.HHnew.Thermal.SH.DistrHeat.WH.DistrHeat.Solar.Solar</t>
  </si>
  <si>
    <t>TES_per_household.kWh.DK.Res.HHnew.Thermal.SH.DistrHeat.WH.Elc.NoSolar.Elec</t>
  </si>
  <si>
    <t>TES_per_household.kWh.DK.Res.HHnew.Thermal.SH.DistrHeat.WH.Elc.Solar</t>
  </si>
  <si>
    <t>TES_per_household.kWh.DK.Res.HHnew.Thermal.SH.DistrHeat.WH.Elc.Solar.Elec</t>
  </si>
  <si>
    <t>TES_per_household.kWh.DK.Res.HHnew.Thermal.SH.DistrHeat.WH.Elc.Solar.Solar</t>
  </si>
  <si>
    <t>TES_per_household.kWh.DK.Res.HHnew.Thermal.SH.DistrHeat.CO</t>
  </si>
  <si>
    <t>TES_per_household.kWh.DK.Res.HHnew.Thermal.SH.DistrHeat.CO.LPG.LPG</t>
  </si>
  <si>
    <t>TES_per_household.kWh.DK.Res.HHnew.Thermal.SH.DistrHeat.CO.Elc.Elec</t>
  </si>
  <si>
    <t>TES_per_household.kWh.DK.Res.HHnew.Thermal.SH.AdvElc</t>
  </si>
  <si>
    <t>TES_per_household.kWh.DK.Res.HHnew.Thermal.SH.AdvElc.SH</t>
  </si>
  <si>
    <t>TES_per_household.kWh.DK.Res.HHnew.Thermal.SH.AdvElc.SH.Elec</t>
  </si>
  <si>
    <t>TES_per_household.kWh.DK.Res.HHnew.Thermal.SH.AdvElc.SC</t>
  </si>
  <si>
    <t>TES_per_household.kWh.DK.Res.HHnew.Thermal.SH.AdvElc.SC.AC.Elec</t>
  </si>
  <si>
    <t>TES_per_household.kWh.DK.Res.HHnew.Thermal.SH.AdvElc.WH</t>
  </si>
  <si>
    <t>TES_per_household.kWh.DK.Res.HHnew.Thermal.SH.AdvElc.WH.LPG.NoSolar.LPG</t>
  </si>
  <si>
    <t>TES_per_household.kWh.DK.Res.HHnew.Thermal.SH.AdvElc.WH.LPG.Solar</t>
  </si>
  <si>
    <t>TES_per_household.kWh.DK.Res.HHnew.Thermal.SH.AdvElc.WH.LPG.Solar.LPG</t>
  </si>
  <si>
    <t>TES_per_household.kWh.DK.Res.HHnew.Thermal.SH.AdvElc.WH.LPG.Solar.Solar</t>
  </si>
  <si>
    <t>TES_per_household.kWh.DK.Res.HHnew.Thermal.SH.AdvElc.WH.Elc.NoSolar.Elec</t>
  </si>
  <si>
    <t>TES_per_household.kWh.DK.Res.HHnew.Thermal.SH.AdvElc.WH.Elc.Solar</t>
  </si>
  <si>
    <t>TES_per_household.kWh.DK.Res.HHnew.Thermal.SH.AdvElc.WH.Elc.Solar.Elec</t>
  </si>
  <si>
    <t>TES_per_household.kWh.DK.Res.HHnew.Thermal.SH.AdvElc.WH.Elc.Solar.Solar</t>
  </si>
  <si>
    <t>TES_per_household.kWh.DK.Res.HHnew.Thermal.SH.AdvElc.CO</t>
  </si>
  <si>
    <t>TES_per_household.kWh.DK.Res.HHnew.Thermal.SH.AdvElc.CO.LPG.LPG</t>
  </si>
  <si>
    <t>TES_per_household.kWh.DK.Res.HHnew.Thermal.SH.AdvElc.CO.Elc.Elec</t>
  </si>
  <si>
    <t>TES_per_household.kWh.DK.Res.HHnew.Thermal.SH.ConvElc</t>
  </si>
  <si>
    <t>TES_per_household.kWh.DK.Res.HHnew.Thermal.SH.ConvElc.SH</t>
  </si>
  <si>
    <t>TES_per_household.kWh.DK.Res.HHnew.Thermal.SH.ConvElc.SH.Elec</t>
  </si>
  <si>
    <t>TES_per_household.kWh.DK.Res.HHnew.Thermal.SH.ConvElc.SC</t>
  </si>
  <si>
    <t>TES_per_household.kWh.DK.Res.HHnew.Thermal.SH.ConvElc.SC.AC.Elec</t>
  </si>
  <si>
    <t>TES_per_household.kWh.DK.Res.HHnew.Thermal.SH.ConvElc.WH</t>
  </si>
  <si>
    <t>TES_per_household.kWh.DK.Res.HHnew.Thermal.SH.ConvElc.WH.LPG.NoSolar.LPG</t>
  </si>
  <si>
    <t>TES_per_household.kWh.DK.Res.HHnew.Thermal.SH.ConvElc.WH.LPG.Solar</t>
  </si>
  <si>
    <t>TES_per_household.kWh.DK.Res.HHnew.Thermal.SH.ConvElc.WH.LPG.Solar.LPG</t>
  </si>
  <si>
    <t>TES_per_household.kWh.DK.Res.HHnew.Thermal.SH.ConvElc.WH.LPG.Solar.Solar</t>
  </si>
  <si>
    <t>TES_per_household.kWh.DK.Res.HHnew.Thermal.SH.ConvElc.WH.Elc.NoSolar.Elec</t>
  </si>
  <si>
    <t>TES_per_household.kWh.DK.Res.HHnew.Thermal.SH.ConvElc.WH.Elc.Solar</t>
  </si>
  <si>
    <t>TES_per_household.kWh.DK.Res.HHnew.Thermal.SH.ConvElc.WH.Elc.Solar.Elec</t>
  </si>
  <si>
    <t>TES_per_household.kWh.DK.Res.HHnew.Thermal.SH.ConvElc.WH.Elc.Solar.Solar</t>
  </si>
  <si>
    <t>TES_per_household.kWh.DK.Res.HHnew.Thermal.SH.ConvElc.CO</t>
  </si>
  <si>
    <t>TES_per_household.kWh.DK.Res.HHnew.Thermal.SH.ConvElc.CO.LPG.LPG</t>
  </si>
  <si>
    <t>TES_per_household.kWh.DK.Res.HHnew.Thermal.SH.ConvElc.CO.Elc.Elec</t>
  </si>
  <si>
    <t>EMI_per_household.kgCO2.DK.Res.HHnew.Thermal.SH.Solids</t>
  </si>
  <si>
    <t>EMI_per_household.kgCO2.DK.Res.HHnew.Thermal.SH.Solids.SH</t>
  </si>
  <si>
    <t>EMI_per_household.kgCO2.DK.Res.HHnew.Thermal.SH.Solids.SH.Solids</t>
  </si>
  <si>
    <t>EMI_per_household.kgCO2.DK.Res.HHnew.Thermal.SH.Solids.SH.Elec</t>
  </si>
  <si>
    <t>EMI_per_household.kgCO2.DK.Res.HHnew.Thermal.SH.Solids.SC</t>
  </si>
  <si>
    <t>EMI_per_household.kgCO2.DK.Res.HHnew.Thermal.SH.Solids.SC.AC.Elec</t>
  </si>
  <si>
    <t>EMI_per_household.kgCO2.DK.Res.HHnew.Thermal.SH.Solids.WH</t>
  </si>
  <si>
    <t>EMI_per_household.kgCO2.DK.Res.HHnew.Thermal.SH.Solids.WH.Solids.NoSolar.Solids</t>
  </si>
  <si>
    <t>EMI_per_household.kgCO2.DK.Res.HHnew.Thermal.SH.Solids.WH.LPG.NoSolar.LPG</t>
  </si>
  <si>
    <t>EMI_per_household.kgCO2.DK.Res.HHnew.Thermal.SH.Solids.WH.LPG.Solar</t>
  </si>
  <si>
    <t>EMI_per_household.kgCO2.DK.Res.HHnew.Thermal.SH.Solids.WH.LPG.Solar.LPG</t>
  </si>
  <si>
    <t>EMI_per_household.kgCO2.DK.Res.HHnew.Thermal.SH.Solids.WH.LPG.Solar.Solar</t>
  </si>
  <si>
    <t>EMI_per_household.kgCO2.DK.Res.HHnew.Thermal.SH.Solids.WH.Elc.NoSolar.Elec</t>
  </si>
  <si>
    <t>EMI_per_household.kgCO2.DK.Res.HHnew.Thermal.SH.Solids.WH.Elc.Solar</t>
  </si>
  <si>
    <t>EMI_per_household.kgCO2.DK.Res.HHnew.Thermal.SH.Solids.WH.Elc.Solar.Elec</t>
  </si>
  <si>
    <t>EMI_per_household.kgCO2.DK.Res.HHnew.Thermal.SH.Solids.WH.Elc.Solar.Solar</t>
  </si>
  <si>
    <t>EMI_per_household.kgCO2.DK.Res.HHnew.Thermal.SH.Solids.CO</t>
  </si>
  <si>
    <t>EMI_per_household.kgCO2.DK.Res.HHnew.Thermal.SH.Solids.CO.Solids.Solids</t>
  </si>
  <si>
    <t>EMI_per_household.kgCO2.DK.Res.HHnew.Thermal.SH.Solids.CO.LPG.LPG</t>
  </si>
  <si>
    <t>EMI_per_household.kgCO2.DK.Res.HHnew.Thermal.SH.Solids.CO.Elc.Elec</t>
  </si>
  <si>
    <t>EMI_per_household.kgCO2.DK.Res.HHnew.Thermal.SH.LPG</t>
  </si>
  <si>
    <t>EMI_per_household.kgCO2.DK.Res.HHnew.Thermal.SH.LPG.SH</t>
  </si>
  <si>
    <t>EMI_per_household.kgCO2.DK.Res.HHnew.Thermal.SH.LPG.SH.LPG</t>
  </si>
  <si>
    <t>EMI_per_household.kgCO2.DK.Res.HHnew.Thermal.SH.LPG.SH.Elec</t>
  </si>
  <si>
    <t>EMI_per_household.kgCO2.DK.Res.HHnew.Thermal.SH.LPG.SC</t>
  </si>
  <si>
    <t>EMI_per_household.kgCO2.DK.Res.HHnew.Thermal.SH.LPG.SC.AC.Elec</t>
  </si>
  <si>
    <t>EMI_per_household.kgCO2.DK.Res.HHnew.Thermal.SH.LPG.WH</t>
  </si>
  <si>
    <t>EMI_per_household.kgCO2.DK.Res.HHnew.Thermal.SH.LPG.WH.LPG.NoSolar.LPG</t>
  </si>
  <si>
    <t>EMI_per_household.kgCO2.DK.Res.HHnew.Thermal.SH.LPG.WH.LPG.Solar</t>
  </si>
  <si>
    <t>EMI_per_household.kgCO2.DK.Res.HHnew.Thermal.SH.LPG.WH.LPG.Solar.LPG</t>
  </si>
  <si>
    <t>EMI_per_household.kgCO2.DK.Res.HHnew.Thermal.SH.LPG.WH.LPG.Solar.Solar</t>
  </si>
  <si>
    <t>EMI_per_household.kgCO2.DK.Res.HHnew.Thermal.SH.LPG.WH.Elc.NoSolar.Elec</t>
  </si>
  <si>
    <t>EMI_per_household.kgCO2.DK.Res.HHnew.Thermal.SH.LPG.WH.Elc.Solar</t>
  </si>
  <si>
    <t>EMI_per_household.kgCO2.DK.Res.HHnew.Thermal.SH.LPG.WH.Elc.Solar.Elec</t>
  </si>
  <si>
    <t>EMI_per_household.kgCO2.DK.Res.HHnew.Thermal.SH.LPG.WH.Elc.Solar.Solar</t>
  </si>
  <si>
    <t>EMI_per_household.kgCO2.DK.Res.HHnew.Thermal.SH.LPG.CO</t>
  </si>
  <si>
    <t>EMI_per_household.kgCO2.DK.Res.HHnew.Thermal.SH.LPG.CO.LPG.LPG</t>
  </si>
  <si>
    <t>EMI_per_household.kgCO2.DK.Res.HHnew.Thermal.SH.LPG.CO.Elc.Elec</t>
  </si>
  <si>
    <t>EMI_per_household.kgCO2.DK.Res.HHnew.Thermal.SH.Oil</t>
  </si>
  <si>
    <t>EMI_per_household.kgCO2.DK.Res.HHnew.Thermal.SH.Oil.SH</t>
  </si>
  <si>
    <t>EMI_per_household.kgCO2.DK.Res.HHnew.Thermal.SH.Oil.SH.Oil</t>
  </si>
  <si>
    <t>EMI_per_household.kgCO2.DK.Res.HHnew.Thermal.SH.Oil.SH.Elec</t>
  </si>
  <si>
    <t>EMI_per_household.kgCO2.DK.Res.HHnew.Thermal.SH.Oil.SC</t>
  </si>
  <si>
    <t>EMI_per_household.kgCO2.DK.Res.HHnew.Thermal.SH.Oil.SC.AC.Elec</t>
  </si>
  <si>
    <t>EMI_per_household.kgCO2.DK.Res.HHnew.Thermal.SH.Oil.WH</t>
  </si>
  <si>
    <t>EMI_per_household.kgCO2.DK.Res.HHnew.Thermal.SH.Oil.WH.Oil.NoSolar.Oil</t>
  </si>
  <si>
    <t>EMI_per_household.kgCO2.DK.Res.HHnew.Thermal.SH.Oil.WH.Oil.Solar</t>
  </si>
  <si>
    <t>EMI_per_household.kgCO2.DK.Res.HHnew.Thermal.SH.Oil.WH.Oil.Solar.Oil</t>
  </si>
  <si>
    <t>EMI_per_household.kgCO2.DK.Res.HHnew.Thermal.SH.Oil.WH.Oil.Solar.Solar</t>
  </si>
  <si>
    <t>EMI_per_household.kgCO2.DK.Res.HHnew.Thermal.SH.Oil.WH.Elc.NoSolar.Elec</t>
  </si>
  <si>
    <t>EMI_per_household.kgCO2.DK.Res.HHnew.Thermal.SH.Oil.WH.Elc.Solar</t>
  </si>
  <si>
    <t>EMI_per_household.kgCO2.DK.Res.HHnew.Thermal.SH.Oil.WH.Elc.Solar.Elec</t>
  </si>
  <si>
    <t>EMI_per_household.kgCO2.DK.Res.HHnew.Thermal.SH.Oil.WH.Elc.Solar.Solar</t>
  </si>
  <si>
    <t>EMI_per_household.kgCO2.DK.Res.HHnew.Thermal.SH.Oil.CO</t>
  </si>
  <si>
    <t>EMI_per_household.kgCO2.DK.Res.HHnew.Thermal.SH.Oil.CO.LPG.LPG</t>
  </si>
  <si>
    <t>EMI_per_household.kgCO2.DK.Res.HHnew.Thermal.SH.Oil.CO.Elc.Elec</t>
  </si>
  <si>
    <t>EMI_per_household.kgCO2.DK.Res.HHnew.Thermal.SH.Gas</t>
  </si>
  <si>
    <t>EMI_per_household.kgCO2.DK.Res.HHnew.Thermal.SH.Gas.SH</t>
  </si>
  <si>
    <t>EMI_per_household.kgCO2.DK.Res.HHnew.Thermal.SH.Gas.SH.Gas</t>
  </si>
  <si>
    <t>EMI_per_household.kgCO2.DK.Res.HHnew.Thermal.SH.Gas.SH.Elec</t>
  </si>
  <si>
    <t>EMI_per_household.kgCO2.DK.Res.HHnew.Thermal.SH.Gas.SC</t>
  </si>
  <si>
    <t>EMI_per_household.kgCO2.DK.Res.HHnew.Thermal.SH.Gas.SC.AC.Elec</t>
  </si>
  <si>
    <t>EMI_per_household.kgCO2.DK.Res.HHnew.Thermal.SH.Gas.WH</t>
  </si>
  <si>
    <t>EMI_per_household.kgCO2.DK.Res.HHnew.Thermal.SH.Gas.WH.Gas.NoSolar.Gas</t>
  </si>
  <si>
    <t>EMI_per_household.kgCO2.DK.Res.HHnew.Thermal.SH.Gas.WH.Gas.Solar</t>
  </si>
  <si>
    <t>EMI_per_household.kgCO2.DK.Res.HHnew.Thermal.SH.Gas.WH.Gas.Solar.Gas</t>
  </si>
  <si>
    <t>EMI_per_household.kgCO2.DK.Res.HHnew.Thermal.SH.Gas.WH.Gas.Solar.Solar</t>
  </si>
  <si>
    <t>EMI_per_household.kgCO2.DK.Res.HHnew.Thermal.SH.Gas.WH.Elc.NoSolar.Elec</t>
  </si>
  <si>
    <t>EMI_per_household.kgCO2.DK.Res.HHnew.Thermal.SH.Gas.WH.Elc.Solar</t>
  </si>
  <si>
    <t>EMI_per_household.kgCO2.DK.Res.HHnew.Thermal.SH.Gas.WH.Elc.Solar.Elec</t>
  </si>
  <si>
    <t>EMI_per_household.kgCO2.DK.Res.HHnew.Thermal.SH.Gas.WH.Elc.Solar.Solar</t>
  </si>
  <si>
    <t>EMI_per_household.kgCO2.DK.Res.HHnew.Thermal.SH.Gas.CO</t>
  </si>
  <si>
    <t>EMI_per_household.kgCO2.DK.Res.HHnew.Thermal.SH.Gas.CO.Gas.Gas</t>
  </si>
  <si>
    <t>EMI_per_household.kgCO2.DK.Res.HHnew.Thermal.SH.Gas.CO.Elc.Elec</t>
  </si>
  <si>
    <t>EMI_per_household.kgCO2.DK.Res.HHnew.Thermal.SH.Biomass</t>
  </si>
  <si>
    <t>EMI_per_household.kgCO2.DK.Res.HHnew.Thermal.SH.Biomass.SH</t>
  </si>
  <si>
    <t>EMI_per_household.kgCO2.DK.Res.HHnew.Thermal.SH.Biomass.SH.Biomass</t>
  </si>
  <si>
    <t>EMI_per_household.kgCO2.DK.Res.HHnew.Thermal.SH.Biomass.SH.Elec</t>
  </si>
  <si>
    <t>EMI_per_household.kgCO2.DK.Res.HHnew.Thermal.SH.Biomass.SC</t>
  </si>
  <si>
    <t>EMI_per_household.kgCO2.DK.Res.HHnew.Thermal.SH.Biomass.SC.AC.Elec</t>
  </si>
  <si>
    <t>EMI_per_household.kgCO2.DK.Res.HHnew.Thermal.SH.Biomass.WH</t>
  </si>
  <si>
    <t>EMI_per_household.kgCO2.DK.Res.HHnew.Thermal.SH.Biomass.WH.Biomass.NoSolar.Biomass</t>
  </si>
  <si>
    <t>EMI_per_household.kgCO2.DK.Res.HHnew.Thermal.SH.Biomass.WH.Biomass.Solar</t>
  </si>
  <si>
    <t>EMI_per_household.kgCO2.DK.Res.HHnew.Thermal.SH.Biomass.WH.Biomass.Solar.Biomass</t>
  </si>
  <si>
    <t>EMI_per_household.kgCO2.DK.Res.HHnew.Thermal.SH.Biomass.WH.Biomass.Solar.Solar</t>
  </si>
  <si>
    <t>EMI_per_household.kgCO2.DK.Res.HHnew.Thermal.SH.Biomass.WH.LPG.NoSolar.LPG</t>
  </si>
  <si>
    <t>EMI_per_household.kgCO2.DK.Res.HHnew.Thermal.SH.Biomass.WH.LPG.Solar</t>
  </si>
  <si>
    <t>EMI_per_household.kgCO2.DK.Res.HHnew.Thermal.SH.Biomass.WH.LPG.Solar.LPG</t>
  </si>
  <si>
    <t>EMI_per_household.kgCO2.DK.Res.HHnew.Thermal.SH.Biomass.WH.LPG.Solar.Solar</t>
  </si>
  <si>
    <t>EMI_per_household.kgCO2.DK.Res.HHnew.Thermal.SH.Biomass.WH.Elc.NoSolar.Elec</t>
  </si>
  <si>
    <t>EMI_per_household.kgCO2.DK.Res.HHnew.Thermal.SH.Biomass.WH.Elc.Solar</t>
  </si>
  <si>
    <t>EMI_per_household.kgCO2.DK.Res.HHnew.Thermal.SH.Biomass.WH.Elc.Solar.Elec</t>
  </si>
  <si>
    <t>EMI_per_household.kgCO2.DK.Res.HHnew.Thermal.SH.Biomass.WH.Elc.Solar.Solar</t>
  </si>
  <si>
    <t>EMI_per_household.kgCO2.DK.Res.HHnew.Thermal.SH.Biomass.CO</t>
  </si>
  <si>
    <t>EMI_per_household.kgCO2.DK.Res.HHnew.Thermal.SH.Biomass.CO.Biomass.Biomass</t>
  </si>
  <si>
    <t>EMI_per_household.kgCO2.DK.Res.HHnew.Thermal.SH.Biomass.CO.LPG.LPG</t>
  </si>
  <si>
    <t>EMI_per_household.kgCO2.DK.Res.HHnew.Thermal.SH.Biomass.CO.Elc.Elec</t>
  </si>
  <si>
    <t>EMI_per_household.kgCO2.DK.Res.HHnew.Thermal.SH.Geo</t>
  </si>
  <si>
    <t>EMI_per_household.kgCO2.DK.Res.HHnew.Thermal.SH.Geo.SH</t>
  </si>
  <si>
    <t>EMI_per_household.kgCO2.DK.Res.HHnew.Thermal.SH.Geo.SH.Geo</t>
  </si>
  <si>
    <t>EMI_per_household.kgCO2.DK.Res.HHnew.Thermal.SH.Geo.SH.Elec</t>
  </si>
  <si>
    <t>EMI_per_household.kgCO2.DK.Res.HHnew.Thermal.SH.Geo.SC</t>
  </si>
  <si>
    <t>EMI_per_household.kgCO2.DK.Res.HHnew.Thermal.SH.Geo.SC.AC.Elec</t>
  </si>
  <si>
    <t>EMI_per_household.kgCO2.DK.Res.HHnew.Thermal.SH.Geo.WH</t>
  </si>
  <si>
    <t>EMI_per_household.kgCO2.DK.Res.HHnew.Thermal.SH.Geo.WH.Geo.NoSolar.Geo</t>
  </si>
  <si>
    <t>EMI_per_household.kgCO2.DK.Res.HHnew.Thermal.SH.Geo.WH.Geo.Solar</t>
  </si>
  <si>
    <t>EMI_per_household.kgCO2.DK.Res.HHnew.Thermal.SH.Geo.WH.Geo.Solar.Geo</t>
  </si>
  <si>
    <t>EMI_per_household.kgCO2.DK.Res.HHnew.Thermal.SH.Geo.WH.Geo.Solar.Solar</t>
  </si>
  <si>
    <t>EMI_per_household.kgCO2.DK.Res.HHnew.Thermal.SH.Geo.WH.Elc.NoSolar.Elec</t>
  </si>
  <si>
    <t>EMI_per_household.kgCO2.DK.Res.HHnew.Thermal.SH.Geo.WH.Elc.Solar</t>
  </si>
  <si>
    <t>EMI_per_household.kgCO2.DK.Res.HHnew.Thermal.SH.Geo.WH.Elc.Solar.Elec</t>
  </si>
  <si>
    <t>EMI_per_household.kgCO2.DK.Res.HHnew.Thermal.SH.Geo.WH.Elc.Solar.Solar</t>
  </si>
  <si>
    <t>EMI_per_household.kgCO2.DK.Res.HHnew.Thermal.SH.Geo.CO</t>
  </si>
  <si>
    <t>EMI_per_household.kgCO2.DK.Res.HHnew.Thermal.SH.Geo.CO.LPG.LPG</t>
  </si>
  <si>
    <t>EMI_per_household.kgCO2.DK.Res.HHnew.Thermal.SH.Geo.CO.Elc.Elec</t>
  </si>
  <si>
    <t>EMI_per_household.kgCO2.DK.Res.HHnew.Thermal.SH.DistrHeat</t>
  </si>
  <si>
    <t>EMI_per_household.kgCO2.DK.Res.HHnew.Thermal.SH.DistrHeat.SH</t>
  </si>
  <si>
    <t>EMI_per_household.kgCO2.DK.Res.HHnew.Thermal.SH.DistrHeat.SH.Steam_Distr</t>
  </si>
  <si>
    <t>EMI_per_household.kgCO2.DK.Res.HHnew.Thermal.SH.DistrHeat.SH.Elec</t>
  </si>
  <si>
    <t>EMI_per_household.kgCO2.DK.Res.HHnew.Thermal.SH.DistrHeat.SC</t>
  </si>
  <si>
    <t>EMI_per_household.kgCO2.DK.Res.HHnew.Thermal.SH.DistrHeat.SC.AC.Elec</t>
  </si>
  <si>
    <t>EMI_per_household.kgCO2.DK.Res.HHnew.Thermal.SH.DistrHeat.WH</t>
  </si>
  <si>
    <t>EMI_per_household.kgCO2.DK.Res.HHnew.Thermal.SH.DistrHeat.WH.DistrHeat.NoSolar.Steam_Distr</t>
  </si>
  <si>
    <t>EMI_per_household.kgCO2.DK.Res.HHnew.Thermal.SH.DistrHeat.WH.DistrHeat.Solar</t>
  </si>
  <si>
    <t>EMI_per_household.kgCO2.DK.Res.HHnew.Thermal.SH.DistrHeat.WH.DistrHeat.Solar.Steam_Distr</t>
  </si>
  <si>
    <t>EMI_per_household.kgCO2.DK.Res.HHnew.Thermal.SH.DistrHeat.WH.DistrHeat.Solar.Solar</t>
  </si>
  <si>
    <t>EMI_per_household.kgCO2.DK.Res.HHnew.Thermal.SH.DistrHeat.WH.Elc.NoSolar.Elec</t>
  </si>
  <si>
    <t>EMI_per_household.kgCO2.DK.Res.HHnew.Thermal.SH.DistrHeat.WH.Elc.Solar</t>
  </si>
  <si>
    <t>EMI_per_household.kgCO2.DK.Res.HHnew.Thermal.SH.DistrHeat.WH.Elc.Solar.Elec</t>
  </si>
  <si>
    <t>EMI_per_household.kgCO2.DK.Res.HHnew.Thermal.SH.DistrHeat.WH.Elc.Solar.Solar</t>
  </si>
  <si>
    <t>EMI_per_household.kgCO2.DK.Res.HHnew.Thermal.SH.DistrHeat.CO</t>
  </si>
  <si>
    <t>EMI_per_household.kgCO2.DK.Res.HHnew.Thermal.SH.DistrHeat.CO.LPG.LPG</t>
  </si>
  <si>
    <t>EMI_per_household.kgCO2.DK.Res.HHnew.Thermal.SH.DistrHeat.CO.Elc.Elec</t>
  </si>
  <si>
    <t>EMI_per_household.kgCO2.DK.Res.HHnew.Thermal.SH.AdvElc</t>
  </si>
  <si>
    <t>EMI_per_household.kgCO2.DK.Res.HHnew.Thermal.SH.AdvElc.SH</t>
  </si>
  <si>
    <t>EMI_per_household.kgCO2.DK.Res.HHnew.Thermal.SH.AdvElc.SH.Elec</t>
  </si>
  <si>
    <t>EMI_per_household.kgCO2.DK.Res.HHnew.Thermal.SH.AdvElc.SC</t>
  </si>
  <si>
    <t>EMI_per_household.kgCO2.DK.Res.HHnew.Thermal.SH.AdvElc.SC.AC.Elec</t>
  </si>
  <si>
    <t>EMI_per_household.kgCO2.DK.Res.HHnew.Thermal.SH.AdvElc.WH</t>
  </si>
  <si>
    <t>EMI_per_household.kgCO2.DK.Res.HHnew.Thermal.SH.AdvElc.WH.LPG.NoSolar.LPG</t>
  </si>
  <si>
    <t>EMI_per_household.kgCO2.DK.Res.HHnew.Thermal.SH.AdvElc.WH.LPG.Solar</t>
  </si>
  <si>
    <t>EMI_per_household.kgCO2.DK.Res.HHnew.Thermal.SH.AdvElc.WH.LPG.Solar.LPG</t>
  </si>
  <si>
    <t>EMI_per_household.kgCO2.DK.Res.HHnew.Thermal.SH.AdvElc.WH.LPG.Solar.Solar</t>
  </si>
  <si>
    <t>EMI_per_household.kgCO2.DK.Res.HHnew.Thermal.SH.AdvElc.WH.Elc.NoSolar.Elec</t>
  </si>
  <si>
    <t>EMI_per_household.kgCO2.DK.Res.HHnew.Thermal.SH.AdvElc.WH.Elc.Solar</t>
  </si>
  <si>
    <t>EMI_per_household.kgCO2.DK.Res.HHnew.Thermal.SH.AdvElc.WH.Elc.Solar.Elec</t>
  </si>
  <si>
    <t>EMI_per_household.kgCO2.DK.Res.HHnew.Thermal.SH.AdvElc.WH.Elc.Solar.Solar</t>
  </si>
  <si>
    <t>EMI_per_household.kgCO2.DK.Res.HHnew.Thermal.SH.AdvElc.CO</t>
  </si>
  <si>
    <t>EMI_per_household.kgCO2.DK.Res.HHnew.Thermal.SH.AdvElc.CO.LPG.LPG</t>
  </si>
  <si>
    <t>EMI_per_household.kgCO2.DK.Res.HHnew.Thermal.SH.AdvElc.CO.Elc.Elec</t>
  </si>
  <si>
    <t>EMI_per_household.kgCO2.DK.Res.HHnew.Thermal.SH.ConvElc</t>
  </si>
  <si>
    <t>EMI_per_household.kgCO2.DK.Res.HHnew.Thermal.SH.ConvElc.SH</t>
  </si>
  <si>
    <t>EMI_per_household.kgCO2.DK.Res.HHnew.Thermal.SH.ConvElc.SH.Elec</t>
  </si>
  <si>
    <t>EMI_per_household.kgCO2.DK.Res.HHnew.Thermal.SH.ConvElc.SC</t>
  </si>
  <si>
    <t>EMI_per_household.kgCO2.DK.Res.HHnew.Thermal.SH.ConvElc.SC.AC.Elec</t>
  </si>
  <si>
    <t>EMI_per_household.kgCO2.DK.Res.HHnew.Thermal.SH.ConvElc.WH</t>
  </si>
  <si>
    <t>EMI_per_household.kgCO2.DK.Res.HHnew.Thermal.SH.ConvElc.WH.LPG.NoSolar.LPG</t>
  </si>
  <si>
    <t>EMI_per_household.kgCO2.DK.Res.HHnew.Thermal.SH.ConvElc.WH.LPG.Solar</t>
  </si>
  <si>
    <t>EMI_per_household.kgCO2.DK.Res.HHnew.Thermal.SH.ConvElc.WH.LPG.Solar.LPG</t>
  </si>
  <si>
    <t>EMI_per_household.kgCO2.DK.Res.HHnew.Thermal.SH.ConvElc.WH.LPG.Solar.Solar</t>
  </si>
  <si>
    <t>EMI_per_household.kgCO2.DK.Res.HHnew.Thermal.SH.ConvElc.WH.Elc.NoSolar.Elec</t>
  </si>
  <si>
    <t>EMI_per_household.kgCO2.DK.Res.HHnew.Thermal.SH.ConvElc.WH.Elc.Solar</t>
  </si>
  <si>
    <t>EMI_per_household.kgCO2.DK.Res.HHnew.Thermal.SH.ConvElc.WH.Elc.Solar.Elec</t>
  </si>
  <si>
    <t>EMI_per_household.kgCO2.DK.Res.HHnew.Thermal.SH.ConvElc.WH.Elc.Solar.Solar</t>
  </si>
  <si>
    <t>EMI_per_household.kgCO2.DK.Res.HHnew.Thermal.SH.ConvElc.CO</t>
  </si>
  <si>
    <t>EMI_per_household.kgCO2.DK.Res.HHnew.Thermal.SH.ConvElc.CO.LPG.LPG</t>
  </si>
  <si>
    <t>EMI_per_household.kgCO2.DK.Res.HHnew.Thermal.SH.ConvElc.CO.Elc.Elec</t>
  </si>
  <si>
    <t>DK - Final energy consumption of new and renovated households per surface area (detailed structure)</t>
  </si>
  <si>
    <t>FEC_per_sqm.kWh.DK.Res.HHnew.Thermal.SH.Solids</t>
  </si>
  <si>
    <t>FEC_per_sqm.kWh.DK.Res.HHnew.Thermal.SH.Solids.SH</t>
  </si>
  <si>
    <t>FEC_per_sqm.kWh.DK.Res.HHnew.Thermal.SH.Solids.SH.Solids</t>
  </si>
  <si>
    <t>FEC_per_sqm.kWh.DK.Res.HHnew.Thermal.SH.Solids.SH.Elec</t>
  </si>
  <si>
    <t>FEC_per_sqm.kWh.DK.Res.HHnew.Thermal.SH.Solids.SC</t>
  </si>
  <si>
    <t>FEC_per_sqm.kWh.DK.Res.HHnew.Thermal.SH.Solids.SC.AC.Elec</t>
  </si>
  <si>
    <t>FEC_per_sqm.kWh.DK.Res.HHnew.Thermal.SH.Solids.WH</t>
  </si>
  <si>
    <t>FEC_per_sqm.kWh.DK.Res.HHnew.Thermal.SH.Solids.WH.Solids.NoSolar.Solids</t>
  </si>
  <si>
    <t>FEC_per_sqm.kWh.DK.Res.HHnew.Thermal.SH.Solids.WH.LPG.NoSolar.LPG</t>
  </si>
  <si>
    <t>FEC_per_sqm.kWh.DK.Res.HHnew.Thermal.SH.Solids.WH.LPG.Solar</t>
  </si>
  <si>
    <t>FEC_per_sqm.kWh.DK.Res.HHnew.Thermal.SH.Solids.WH.LPG.Solar.LPG</t>
  </si>
  <si>
    <t>FEC_per_sqm.kWh.DK.Res.HHnew.Thermal.SH.Solids.WH.LPG.Solar.Solar</t>
  </si>
  <si>
    <t>FEC_per_sqm.kWh.DK.Res.HHnew.Thermal.SH.Solids.WH.Elc.NoSolar.Elec</t>
  </si>
  <si>
    <t>FEC_per_sqm.kWh.DK.Res.HHnew.Thermal.SH.Solids.WH.Elc.Solar</t>
  </si>
  <si>
    <t>FEC_per_sqm.kWh.DK.Res.HHnew.Thermal.SH.Solids.WH.Elc.Solar.Elec</t>
  </si>
  <si>
    <t>FEC_per_sqm.kWh.DK.Res.HHnew.Thermal.SH.Solids.WH.Elc.Solar.Solar</t>
  </si>
  <si>
    <t>FEC_per_sqm.kWh.DK.Res.HHnew.Thermal.SH.Solids.CO</t>
  </si>
  <si>
    <t>FEC_per_sqm.kWh.DK.Res.HHnew.Thermal.SH.Solids.CO.Solids.Solids</t>
  </si>
  <si>
    <t>FEC_per_sqm.kWh.DK.Res.HHnew.Thermal.SH.Solids.CO.LPG.LPG</t>
  </si>
  <si>
    <t>FEC_per_sqm.kWh.DK.Res.HHnew.Thermal.SH.Solids.CO.Elc.Elec</t>
  </si>
  <si>
    <t>FEC_per_sqm.kWh.DK.Res.HHnew.Thermal.SH.LPG</t>
  </si>
  <si>
    <t>FEC_per_sqm.kWh.DK.Res.HHnew.Thermal.SH.LPG.SH</t>
  </si>
  <si>
    <t>FEC_per_sqm.kWh.DK.Res.HHnew.Thermal.SH.LPG.SH.LPG</t>
  </si>
  <si>
    <t>FEC_per_sqm.kWh.DK.Res.HHnew.Thermal.SH.LPG.SH.Elec</t>
  </si>
  <si>
    <t>FEC_per_sqm.kWh.DK.Res.HHnew.Thermal.SH.LPG.SC</t>
  </si>
  <si>
    <t>FEC_per_sqm.kWh.DK.Res.HHnew.Thermal.SH.LPG.SC.AC.Elec</t>
  </si>
  <si>
    <t>FEC_per_sqm.kWh.DK.Res.HHnew.Thermal.SH.LPG.WH</t>
  </si>
  <si>
    <t>FEC_per_sqm.kWh.DK.Res.HHnew.Thermal.SH.LPG.WH.LPG.NoSolar.LPG</t>
  </si>
  <si>
    <t>FEC_per_sqm.kWh.DK.Res.HHnew.Thermal.SH.LPG.WH.LPG.Solar</t>
  </si>
  <si>
    <t>FEC_per_sqm.kWh.DK.Res.HHnew.Thermal.SH.LPG.WH.LPG.Solar.LPG</t>
  </si>
  <si>
    <t>FEC_per_sqm.kWh.DK.Res.HHnew.Thermal.SH.LPG.WH.LPG.Solar.Solar</t>
  </si>
  <si>
    <t>FEC_per_sqm.kWh.DK.Res.HHnew.Thermal.SH.LPG.WH.Elc.NoSolar.Elec</t>
  </si>
  <si>
    <t>FEC_per_sqm.kWh.DK.Res.HHnew.Thermal.SH.LPG.WH.Elc.Solar</t>
  </si>
  <si>
    <t>FEC_per_sqm.kWh.DK.Res.HHnew.Thermal.SH.LPG.WH.Elc.Solar.Elec</t>
  </si>
  <si>
    <t>FEC_per_sqm.kWh.DK.Res.HHnew.Thermal.SH.LPG.WH.Elc.Solar.Solar</t>
  </si>
  <si>
    <t>FEC_per_sqm.kWh.DK.Res.HHnew.Thermal.SH.LPG.CO</t>
  </si>
  <si>
    <t>FEC_per_sqm.kWh.DK.Res.HHnew.Thermal.SH.LPG.CO.LPG.LPG</t>
  </si>
  <si>
    <t>FEC_per_sqm.kWh.DK.Res.HHnew.Thermal.SH.LPG.CO.Elc.Elec</t>
  </si>
  <si>
    <t>FEC_per_sqm.kWh.DK.Res.HHnew.Thermal.SH.Oil</t>
  </si>
  <si>
    <t>FEC_per_sqm.kWh.DK.Res.HHnew.Thermal.SH.Oil.SH</t>
  </si>
  <si>
    <t>FEC_per_sqm.kWh.DK.Res.HHnew.Thermal.SH.Oil.SH.Oil</t>
  </si>
  <si>
    <t>FEC_per_sqm.kWh.DK.Res.HHnew.Thermal.SH.Oil.SH.Elec</t>
  </si>
  <si>
    <t>FEC_per_sqm.kWh.DK.Res.HHnew.Thermal.SH.Oil.SC</t>
  </si>
  <si>
    <t>FEC_per_sqm.kWh.DK.Res.HHnew.Thermal.SH.Oil.SC.AC.Elec</t>
  </si>
  <si>
    <t>FEC_per_sqm.kWh.DK.Res.HHnew.Thermal.SH.Oil.WH</t>
  </si>
  <si>
    <t>FEC_per_sqm.kWh.DK.Res.HHnew.Thermal.SH.Oil.WH.Oil.NoSolar.Oil</t>
  </si>
  <si>
    <t>FEC_per_sqm.kWh.DK.Res.HHnew.Thermal.SH.Oil.WH.Oil.Solar</t>
  </si>
  <si>
    <t>FEC_per_sqm.kWh.DK.Res.HHnew.Thermal.SH.Oil.WH.Oil.Solar.Oil</t>
  </si>
  <si>
    <t>FEC_per_sqm.kWh.DK.Res.HHnew.Thermal.SH.Oil.WH.Oil.Solar.Solar</t>
  </si>
  <si>
    <t>FEC_per_sqm.kWh.DK.Res.HHnew.Thermal.SH.Oil.WH.Elc.NoSolar.Elec</t>
  </si>
  <si>
    <t>FEC_per_sqm.kWh.DK.Res.HHnew.Thermal.SH.Oil.WH.Elc.Solar</t>
  </si>
  <si>
    <t>FEC_per_sqm.kWh.DK.Res.HHnew.Thermal.SH.Oil.WH.Elc.Solar.Elec</t>
  </si>
  <si>
    <t>FEC_per_sqm.kWh.DK.Res.HHnew.Thermal.SH.Oil.WH.Elc.Solar.Solar</t>
  </si>
  <si>
    <t>FEC_per_sqm.kWh.DK.Res.HHnew.Thermal.SH.Oil.CO</t>
  </si>
  <si>
    <t>FEC_per_sqm.kWh.DK.Res.HHnew.Thermal.SH.Oil.CO.LPG.LPG</t>
  </si>
  <si>
    <t>FEC_per_sqm.kWh.DK.Res.HHnew.Thermal.SH.Oil.CO.Elc.Elec</t>
  </si>
  <si>
    <t>FEC_per_sqm.kWh.DK.Res.HHnew.Thermal.SH.Gas</t>
  </si>
  <si>
    <t>FEC_per_sqm.kWh.DK.Res.HHnew.Thermal.SH.Gas.SH</t>
  </si>
  <si>
    <t>FEC_per_sqm.kWh.DK.Res.HHnew.Thermal.SH.Gas.SH.Gas</t>
  </si>
  <si>
    <t>FEC_per_sqm.kWh.DK.Res.HHnew.Thermal.SH.Gas.SH.Elec</t>
  </si>
  <si>
    <t>FEC_per_sqm.kWh.DK.Res.HHnew.Thermal.SH.Gas.SC</t>
  </si>
  <si>
    <t>FEC_per_sqm.kWh.DK.Res.HHnew.Thermal.SH.Gas.SC.AC.Elec</t>
  </si>
  <si>
    <t>FEC_per_sqm.kWh.DK.Res.HHnew.Thermal.SH.Gas.WH</t>
  </si>
  <si>
    <t>FEC_per_sqm.kWh.DK.Res.HHnew.Thermal.SH.Gas.WH.Gas.NoSolar.Gas</t>
  </si>
  <si>
    <t>FEC_per_sqm.kWh.DK.Res.HHnew.Thermal.SH.Gas.WH.Gas.Solar</t>
  </si>
  <si>
    <t>FEC_per_sqm.kWh.DK.Res.HHnew.Thermal.SH.Gas.WH.Gas.Solar.Gas</t>
  </si>
  <si>
    <t>FEC_per_sqm.kWh.DK.Res.HHnew.Thermal.SH.Gas.WH.Gas.Solar.Solar</t>
  </si>
  <si>
    <t>FEC_per_sqm.kWh.DK.Res.HHnew.Thermal.SH.Gas.WH.Elc.NoSolar.Elec</t>
  </si>
  <si>
    <t>FEC_per_sqm.kWh.DK.Res.HHnew.Thermal.SH.Gas.WH.Elc.Solar</t>
  </si>
  <si>
    <t>FEC_per_sqm.kWh.DK.Res.HHnew.Thermal.SH.Gas.WH.Elc.Solar.Elec</t>
  </si>
  <si>
    <t>FEC_per_sqm.kWh.DK.Res.HHnew.Thermal.SH.Gas.WH.Elc.Solar.Solar</t>
  </si>
  <si>
    <t>FEC_per_sqm.kWh.DK.Res.HHnew.Thermal.SH.Gas.CO</t>
  </si>
  <si>
    <t>FEC_per_sqm.kWh.DK.Res.HHnew.Thermal.SH.Gas.CO.Gas.Gas</t>
  </si>
  <si>
    <t>FEC_per_sqm.kWh.DK.Res.HHnew.Thermal.SH.Gas.CO.Elc.Elec</t>
  </si>
  <si>
    <t>FEC_per_sqm.kWh.DK.Res.HHnew.Thermal.SH.Biomass</t>
  </si>
  <si>
    <t>FEC_per_sqm.kWh.DK.Res.HHnew.Thermal.SH.Biomass.SH</t>
  </si>
  <si>
    <t>FEC_per_sqm.kWh.DK.Res.HHnew.Thermal.SH.Biomass.SH.Biomass</t>
  </si>
  <si>
    <t>FEC_per_sqm.kWh.DK.Res.HHnew.Thermal.SH.Biomass.SH.Elec</t>
  </si>
  <si>
    <t>FEC_per_sqm.kWh.DK.Res.HHnew.Thermal.SH.Biomass.SC</t>
  </si>
  <si>
    <t>FEC_per_sqm.kWh.DK.Res.HHnew.Thermal.SH.Biomass.SC.AC.Elec</t>
  </si>
  <si>
    <t>FEC_per_sqm.kWh.DK.Res.HHnew.Thermal.SH.Biomass.WH</t>
  </si>
  <si>
    <t>FEC_per_sqm.kWh.DK.Res.HHnew.Thermal.SH.Biomass.WH.Biomass.NoSolar.Biomass</t>
  </si>
  <si>
    <t>FEC_per_sqm.kWh.DK.Res.HHnew.Thermal.SH.Biomass.WH.Biomass.Solar</t>
  </si>
  <si>
    <t>FEC_per_sqm.kWh.DK.Res.HHnew.Thermal.SH.Biomass.WH.Biomass.Solar.Biomass</t>
  </si>
  <si>
    <t>FEC_per_sqm.kWh.DK.Res.HHnew.Thermal.SH.Biomass.WH.Biomass.Solar.Solar</t>
  </si>
  <si>
    <t>FEC_per_sqm.kWh.DK.Res.HHnew.Thermal.SH.Biomass.WH.LPG.NoSolar.LPG</t>
  </si>
  <si>
    <t>FEC_per_sqm.kWh.DK.Res.HHnew.Thermal.SH.Biomass.WH.LPG.Solar</t>
  </si>
  <si>
    <t>FEC_per_sqm.kWh.DK.Res.HHnew.Thermal.SH.Biomass.WH.LPG.Solar.LPG</t>
  </si>
  <si>
    <t>FEC_per_sqm.kWh.DK.Res.HHnew.Thermal.SH.Biomass.WH.LPG.Solar.Solar</t>
  </si>
  <si>
    <t>FEC_per_sqm.kWh.DK.Res.HHnew.Thermal.SH.Biomass.WH.Elc.NoSolar.Elec</t>
  </si>
  <si>
    <t>FEC_per_sqm.kWh.DK.Res.HHnew.Thermal.SH.Biomass.WH.Elc.Solar</t>
  </si>
  <si>
    <t>FEC_per_sqm.kWh.DK.Res.HHnew.Thermal.SH.Biomass.WH.Elc.Solar.Elec</t>
  </si>
  <si>
    <t>FEC_per_sqm.kWh.DK.Res.HHnew.Thermal.SH.Biomass.WH.Elc.Solar.Solar</t>
  </si>
  <si>
    <t>FEC_per_sqm.kWh.DK.Res.HHnew.Thermal.SH.Biomass.CO</t>
  </si>
  <si>
    <t>FEC_per_sqm.kWh.DK.Res.HHnew.Thermal.SH.Biomass.CO.Biomass.Biomass</t>
  </si>
  <si>
    <t>FEC_per_sqm.kWh.DK.Res.HHnew.Thermal.SH.Biomass.CO.LPG.LPG</t>
  </si>
  <si>
    <t>FEC_per_sqm.kWh.DK.Res.HHnew.Thermal.SH.Biomass.CO.Elc.Elec</t>
  </si>
  <si>
    <t>FEC_per_sqm.kWh.DK.Res.HHnew.Thermal.SH.Geo</t>
  </si>
  <si>
    <t>FEC_per_sqm.kWh.DK.Res.HHnew.Thermal.SH.Geo.SH</t>
  </si>
  <si>
    <t>FEC_per_sqm.kWh.DK.Res.HHnew.Thermal.SH.Geo.SH.Geo</t>
  </si>
  <si>
    <t>FEC_per_sqm.kWh.DK.Res.HHnew.Thermal.SH.Geo.SH.Elec</t>
  </si>
  <si>
    <t>FEC_per_sqm.kWh.DK.Res.HHnew.Thermal.SH.Geo.SC</t>
  </si>
  <si>
    <t>FEC_per_sqm.kWh.DK.Res.HHnew.Thermal.SH.Geo.SC.AC.Elec</t>
  </si>
  <si>
    <t>FEC_per_sqm.kWh.DK.Res.HHnew.Thermal.SH.Geo.WH</t>
  </si>
  <si>
    <t>FEC_per_sqm.kWh.DK.Res.HHnew.Thermal.SH.Geo.WH.Geo.NoSolar.Geo</t>
  </si>
  <si>
    <t>FEC_per_sqm.kWh.DK.Res.HHnew.Thermal.SH.Geo.WH.Geo.Solar</t>
  </si>
  <si>
    <t>FEC_per_sqm.kWh.DK.Res.HHnew.Thermal.SH.Geo.WH.Geo.Solar.Geo</t>
  </si>
  <si>
    <t>FEC_per_sqm.kWh.DK.Res.HHnew.Thermal.SH.Geo.WH.Geo.Solar.Solar</t>
  </si>
  <si>
    <t>FEC_per_sqm.kWh.DK.Res.HHnew.Thermal.SH.Geo.WH.Elc.NoSolar.Elec</t>
  </si>
  <si>
    <t>FEC_per_sqm.kWh.DK.Res.HHnew.Thermal.SH.Geo.WH.Elc.Solar</t>
  </si>
  <si>
    <t>FEC_per_sqm.kWh.DK.Res.HHnew.Thermal.SH.Geo.WH.Elc.Solar.Elec</t>
  </si>
  <si>
    <t>FEC_per_sqm.kWh.DK.Res.HHnew.Thermal.SH.Geo.WH.Elc.Solar.Solar</t>
  </si>
  <si>
    <t>FEC_per_sqm.kWh.DK.Res.HHnew.Thermal.SH.Geo.CO</t>
  </si>
  <si>
    <t>FEC_per_sqm.kWh.DK.Res.HHnew.Thermal.SH.Geo.CO.LPG.LPG</t>
  </si>
  <si>
    <t>FEC_per_sqm.kWh.DK.Res.HHnew.Thermal.SH.Geo.CO.Elc.Elec</t>
  </si>
  <si>
    <t>FEC_per_sqm.kWh.DK.Res.HHnew.Thermal.SH.DistrHeat</t>
  </si>
  <si>
    <t>FEC_per_sqm.kWh.DK.Res.HHnew.Thermal.SH.DistrHeat.SH</t>
  </si>
  <si>
    <t>FEC_per_sqm.kWh.DK.Res.HHnew.Thermal.SH.DistrHeat.SH.Steam_Distr</t>
  </si>
  <si>
    <t>FEC_per_sqm.kWh.DK.Res.HHnew.Thermal.SH.DistrHeat.SH.Elec</t>
  </si>
  <si>
    <t>FEC_per_sqm.kWh.DK.Res.HHnew.Thermal.SH.DistrHeat.SC</t>
  </si>
  <si>
    <t>FEC_per_sqm.kWh.DK.Res.HHnew.Thermal.SH.DistrHeat.SC.AC.Elec</t>
  </si>
  <si>
    <t>FEC_per_sqm.kWh.DK.Res.HHnew.Thermal.SH.DistrHeat.WH</t>
  </si>
  <si>
    <t>FEC_per_sqm.kWh.DK.Res.HHnew.Thermal.SH.DistrHeat.WH.DistrHeat.NoSolar.Steam_Distr</t>
  </si>
  <si>
    <t>FEC_per_sqm.kWh.DK.Res.HHnew.Thermal.SH.DistrHeat.WH.DistrHeat.Solar</t>
  </si>
  <si>
    <t>FEC_per_sqm.kWh.DK.Res.HHnew.Thermal.SH.DistrHeat.WH.DistrHeat.Solar.Steam_Distr</t>
  </si>
  <si>
    <t>FEC_per_sqm.kWh.DK.Res.HHnew.Thermal.SH.DistrHeat.WH.DistrHeat.Solar.Solar</t>
  </si>
  <si>
    <t>FEC_per_sqm.kWh.DK.Res.HHnew.Thermal.SH.DistrHeat.WH.Elc.NoSolar.Elec</t>
  </si>
  <si>
    <t>FEC_per_sqm.kWh.DK.Res.HHnew.Thermal.SH.DistrHeat.WH.Elc.Solar</t>
  </si>
  <si>
    <t>FEC_per_sqm.kWh.DK.Res.HHnew.Thermal.SH.DistrHeat.WH.Elc.Solar.Elec</t>
  </si>
  <si>
    <t>FEC_per_sqm.kWh.DK.Res.HHnew.Thermal.SH.DistrHeat.WH.Elc.Solar.Solar</t>
  </si>
  <si>
    <t>FEC_per_sqm.kWh.DK.Res.HHnew.Thermal.SH.DistrHeat.CO</t>
  </si>
  <si>
    <t>FEC_per_sqm.kWh.DK.Res.HHnew.Thermal.SH.DistrHeat.CO.LPG.LPG</t>
  </si>
  <si>
    <t>FEC_per_sqm.kWh.DK.Res.HHnew.Thermal.SH.DistrHeat.CO.Elc.Elec</t>
  </si>
  <si>
    <t>FEC_per_sqm.kWh.DK.Res.HHnew.Thermal.SH.AdvElc</t>
  </si>
  <si>
    <t>FEC_per_sqm.kWh.DK.Res.HHnew.Thermal.SH.AdvElc.SH</t>
  </si>
  <si>
    <t>FEC_per_sqm.kWh.DK.Res.HHnew.Thermal.SH.AdvElc.SH.Elec</t>
  </si>
  <si>
    <t>FEC_per_sqm.kWh.DK.Res.HHnew.Thermal.SH.AdvElc.SC</t>
  </si>
  <si>
    <t>FEC_per_sqm.kWh.DK.Res.HHnew.Thermal.SH.AdvElc.SC.AC.Elec</t>
  </si>
  <si>
    <t>FEC_per_sqm.kWh.DK.Res.HHnew.Thermal.SH.AdvElc.WH</t>
  </si>
  <si>
    <t>FEC_per_sqm.kWh.DK.Res.HHnew.Thermal.SH.AdvElc.WH.LPG.NoSolar.LPG</t>
  </si>
  <si>
    <t>FEC_per_sqm.kWh.DK.Res.HHnew.Thermal.SH.AdvElc.WH.LPG.Solar</t>
  </si>
  <si>
    <t>FEC_per_sqm.kWh.DK.Res.HHnew.Thermal.SH.AdvElc.WH.LPG.Solar.LPG</t>
  </si>
  <si>
    <t>FEC_per_sqm.kWh.DK.Res.HHnew.Thermal.SH.AdvElc.WH.LPG.Solar.Solar</t>
  </si>
  <si>
    <t>FEC_per_sqm.kWh.DK.Res.HHnew.Thermal.SH.AdvElc.WH.Elc.NoSolar.Elec</t>
  </si>
  <si>
    <t>FEC_per_sqm.kWh.DK.Res.HHnew.Thermal.SH.AdvElc.WH.Elc.Solar</t>
  </si>
  <si>
    <t>FEC_per_sqm.kWh.DK.Res.HHnew.Thermal.SH.AdvElc.WH.Elc.Solar.Elec</t>
  </si>
  <si>
    <t>FEC_per_sqm.kWh.DK.Res.HHnew.Thermal.SH.AdvElc.WH.Elc.Solar.Solar</t>
  </si>
  <si>
    <t>FEC_per_sqm.kWh.DK.Res.HHnew.Thermal.SH.AdvElc.CO</t>
  </si>
  <si>
    <t>FEC_per_sqm.kWh.DK.Res.HHnew.Thermal.SH.AdvElc.CO.LPG.LPG</t>
  </si>
  <si>
    <t>FEC_per_sqm.kWh.DK.Res.HHnew.Thermal.SH.AdvElc.CO.Elc.Elec</t>
  </si>
  <si>
    <t>FEC_per_sqm.kWh.DK.Res.HHnew.Thermal.SH.ConvElc</t>
  </si>
  <si>
    <t>FEC_per_sqm.kWh.DK.Res.HHnew.Thermal.SH.ConvElc.SH</t>
  </si>
  <si>
    <t>FEC_per_sqm.kWh.DK.Res.HHnew.Thermal.SH.ConvElc.SH.Elec</t>
  </si>
  <si>
    <t>FEC_per_sqm.kWh.DK.Res.HHnew.Thermal.SH.ConvElc.SC</t>
  </si>
  <si>
    <t>FEC_per_sqm.kWh.DK.Res.HHnew.Thermal.SH.ConvElc.SC.AC.Elec</t>
  </si>
  <si>
    <t>FEC_per_sqm.kWh.DK.Res.HHnew.Thermal.SH.ConvElc.WH</t>
  </si>
  <si>
    <t>FEC_per_sqm.kWh.DK.Res.HHnew.Thermal.SH.ConvElc.WH.LPG.NoSolar.LPG</t>
  </si>
  <si>
    <t>FEC_per_sqm.kWh.DK.Res.HHnew.Thermal.SH.ConvElc.WH.LPG.Solar</t>
  </si>
  <si>
    <t>FEC_per_sqm.kWh.DK.Res.HHnew.Thermal.SH.ConvElc.WH.LPG.Solar.LPG</t>
  </si>
  <si>
    <t>FEC_per_sqm.kWh.DK.Res.HHnew.Thermal.SH.ConvElc.WH.LPG.Solar.Solar</t>
  </si>
  <si>
    <t>FEC_per_sqm.kWh.DK.Res.HHnew.Thermal.SH.ConvElc.WH.Elc.NoSolar.Elec</t>
  </si>
  <si>
    <t>FEC_per_sqm.kWh.DK.Res.HHnew.Thermal.SH.ConvElc.WH.Elc.Solar</t>
  </si>
  <si>
    <t>FEC_per_sqm.kWh.DK.Res.HHnew.Thermal.SH.ConvElc.WH.Elc.Solar.Elec</t>
  </si>
  <si>
    <t>FEC_per_sqm.kWh.DK.Res.HHnew.Thermal.SH.ConvElc.WH.Elc.Solar.Solar</t>
  </si>
  <si>
    <t>FEC_per_sqm.kWh.DK.Res.HHnew.Thermal.SH.ConvElc.CO</t>
  </si>
  <si>
    <t>FEC_per_sqm.kWh.DK.Res.HHnew.Thermal.SH.ConvElc.CO.LPG.LPG</t>
  </si>
  <si>
    <t>FEC_per_sqm.kWh.DK.Res.HHnew.Thermal.SH.ConvElc.CO.Elc.Elec</t>
  </si>
  <si>
    <t>DK - Thermal energy service of new and renovated households per surface area (detailed structure)</t>
  </si>
  <si>
    <t>TES_per_sqm.kWh.DK.Res.HHnew.Thermal.SH.Solids</t>
  </si>
  <si>
    <t>TES_per_sqm.kWh.DK.Res.HHnew.Thermal.SH.Solids.SH</t>
  </si>
  <si>
    <t>TES_per_sqm.kWh.DK.Res.HHnew.Thermal.SH.Solids.SH.Solids</t>
  </si>
  <si>
    <t>TES_per_sqm.kWh.DK.Res.HHnew.Thermal.SH.Solids.SH.Elec</t>
  </si>
  <si>
    <t>TES_per_sqm.kWh.DK.Res.HHnew.Thermal.SH.Solids.SC</t>
  </si>
  <si>
    <t>TES_per_sqm.kWh.DK.Res.HHnew.Thermal.SH.Solids.SC.AC.Elec</t>
  </si>
  <si>
    <t>TES_per_sqm.kWh.DK.Res.HHnew.Thermal.SH.Solids.WH</t>
  </si>
  <si>
    <t>TES_per_sqm.kWh.DK.Res.HHnew.Thermal.SH.Solids.WH.Solids.NoSolar.Solids</t>
  </si>
  <si>
    <t>TES_per_sqm.kWh.DK.Res.HHnew.Thermal.SH.Solids.WH.LPG.NoSolar.LPG</t>
  </si>
  <si>
    <t>TES_per_sqm.kWh.DK.Res.HHnew.Thermal.SH.Solids.WH.LPG.Solar</t>
  </si>
  <si>
    <t>TES_per_sqm.kWh.DK.Res.HHnew.Thermal.SH.Solids.WH.LPG.Solar.LPG</t>
  </si>
  <si>
    <t>TES_per_sqm.kWh.DK.Res.HHnew.Thermal.SH.Solids.WH.LPG.Solar.Solar</t>
  </si>
  <si>
    <t>TES_per_sqm.kWh.DK.Res.HHnew.Thermal.SH.Solids.WH.Elc.NoSolar.Elec</t>
  </si>
  <si>
    <t>TES_per_sqm.kWh.DK.Res.HHnew.Thermal.SH.Solids.WH.Elc.Solar</t>
  </si>
  <si>
    <t>TES_per_sqm.kWh.DK.Res.HHnew.Thermal.SH.Solids.WH.Elc.Solar.Elec</t>
  </si>
  <si>
    <t>TES_per_sqm.kWh.DK.Res.HHnew.Thermal.SH.Solids.WH.Elc.Solar.Solar</t>
  </si>
  <si>
    <t>TES_per_sqm.kWh.DK.Res.HHnew.Thermal.SH.Solids.CO</t>
  </si>
  <si>
    <t>TES_per_sqm.kWh.DK.Res.HHnew.Thermal.SH.Solids.CO.Solids.Solids</t>
  </si>
  <si>
    <t>TES_per_sqm.kWh.DK.Res.HHnew.Thermal.SH.Solids.CO.LPG.LPG</t>
  </si>
  <si>
    <t>TES_per_sqm.kWh.DK.Res.HHnew.Thermal.SH.Solids.CO.Elc.Elec</t>
  </si>
  <si>
    <t>TES_per_sqm.kWh.DK.Res.HHnew.Thermal.SH.LPG</t>
  </si>
  <si>
    <t>TES_per_sqm.kWh.DK.Res.HHnew.Thermal.SH.LPG.SH</t>
  </si>
  <si>
    <t>TES_per_sqm.kWh.DK.Res.HHnew.Thermal.SH.LPG.SH.LPG</t>
  </si>
  <si>
    <t>TES_per_sqm.kWh.DK.Res.HHnew.Thermal.SH.LPG.SH.Elec</t>
  </si>
  <si>
    <t>TES_per_sqm.kWh.DK.Res.HHnew.Thermal.SH.LPG.SC</t>
  </si>
  <si>
    <t>TES_per_sqm.kWh.DK.Res.HHnew.Thermal.SH.LPG.SC.AC.Elec</t>
  </si>
  <si>
    <t>TES_per_sqm.kWh.DK.Res.HHnew.Thermal.SH.LPG.WH</t>
  </si>
  <si>
    <t>TES_per_sqm.kWh.DK.Res.HHnew.Thermal.SH.LPG.WH.LPG.NoSolar.LPG</t>
  </si>
  <si>
    <t>TES_per_sqm.kWh.DK.Res.HHnew.Thermal.SH.LPG.WH.LPG.Solar</t>
  </si>
  <si>
    <t>TES_per_sqm.kWh.DK.Res.HHnew.Thermal.SH.LPG.WH.LPG.Solar.LPG</t>
  </si>
  <si>
    <t>TES_per_sqm.kWh.DK.Res.HHnew.Thermal.SH.LPG.WH.LPG.Solar.Solar</t>
  </si>
  <si>
    <t>TES_per_sqm.kWh.DK.Res.HHnew.Thermal.SH.LPG.WH.Elc.NoSolar.Elec</t>
  </si>
  <si>
    <t>TES_per_sqm.kWh.DK.Res.HHnew.Thermal.SH.LPG.WH.Elc.Solar</t>
  </si>
  <si>
    <t>TES_per_sqm.kWh.DK.Res.HHnew.Thermal.SH.LPG.WH.Elc.Solar.Elec</t>
  </si>
  <si>
    <t>TES_per_sqm.kWh.DK.Res.HHnew.Thermal.SH.LPG.WH.Elc.Solar.Solar</t>
  </si>
  <si>
    <t>TES_per_sqm.kWh.DK.Res.HHnew.Thermal.SH.LPG.CO</t>
  </si>
  <si>
    <t>TES_per_sqm.kWh.DK.Res.HHnew.Thermal.SH.LPG.CO.LPG.LPG</t>
  </si>
  <si>
    <t>TES_per_sqm.kWh.DK.Res.HHnew.Thermal.SH.LPG.CO.Elc.Elec</t>
  </si>
  <si>
    <t>TES_per_sqm.kWh.DK.Res.HHnew.Thermal.SH.Oil</t>
  </si>
  <si>
    <t>TES_per_sqm.kWh.DK.Res.HHnew.Thermal.SH.Oil.SH</t>
  </si>
  <si>
    <t>TES_per_sqm.kWh.DK.Res.HHnew.Thermal.SH.Oil.SH.Oil</t>
  </si>
  <si>
    <t>TES_per_sqm.kWh.DK.Res.HHnew.Thermal.SH.Oil.SH.Elec</t>
  </si>
  <si>
    <t>TES_per_sqm.kWh.DK.Res.HHnew.Thermal.SH.Oil.SC</t>
  </si>
  <si>
    <t>TES_per_sqm.kWh.DK.Res.HHnew.Thermal.SH.Oil.SC.AC.Elec</t>
  </si>
  <si>
    <t>TES_per_sqm.kWh.DK.Res.HHnew.Thermal.SH.Oil.WH</t>
  </si>
  <si>
    <t>TES_per_sqm.kWh.DK.Res.HHnew.Thermal.SH.Oil.WH.Oil.NoSolar.Oil</t>
  </si>
  <si>
    <t>TES_per_sqm.kWh.DK.Res.HHnew.Thermal.SH.Oil.WH.Oil.Solar</t>
  </si>
  <si>
    <t>TES_per_sqm.kWh.DK.Res.HHnew.Thermal.SH.Oil.WH.Oil.Solar.Oil</t>
  </si>
  <si>
    <t>TES_per_sqm.kWh.DK.Res.HHnew.Thermal.SH.Oil.WH.Oil.Solar.Solar</t>
  </si>
  <si>
    <t>TES_per_sqm.kWh.DK.Res.HHnew.Thermal.SH.Oil.WH.Elc.NoSolar.Elec</t>
  </si>
  <si>
    <t>TES_per_sqm.kWh.DK.Res.HHnew.Thermal.SH.Oil.WH.Elc.Solar</t>
  </si>
  <si>
    <t>TES_per_sqm.kWh.DK.Res.HHnew.Thermal.SH.Oil.WH.Elc.Solar.Elec</t>
  </si>
  <si>
    <t>TES_per_sqm.kWh.DK.Res.HHnew.Thermal.SH.Oil.WH.Elc.Solar.Solar</t>
  </si>
  <si>
    <t>TES_per_sqm.kWh.DK.Res.HHnew.Thermal.SH.Oil.CO</t>
  </si>
  <si>
    <t>TES_per_sqm.kWh.DK.Res.HHnew.Thermal.SH.Oil.CO.LPG.LPG</t>
  </si>
  <si>
    <t>TES_per_sqm.kWh.DK.Res.HHnew.Thermal.SH.Oil.CO.Elc.Elec</t>
  </si>
  <si>
    <t>TES_per_sqm.kWh.DK.Res.HHnew.Thermal.SH.Gas</t>
  </si>
  <si>
    <t>TES_per_sqm.kWh.DK.Res.HHnew.Thermal.SH.Gas.SH</t>
  </si>
  <si>
    <t>TES_per_sqm.kWh.DK.Res.HHnew.Thermal.SH.Gas.SH.Gas</t>
  </si>
  <si>
    <t>TES_per_sqm.kWh.DK.Res.HHnew.Thermal.SH.Gas.SH.Elec</t>
  </si>
  <si>
    <t>TES_per_sqm.kWh.DK.Res.HHnew.Thermal.SH.Gas.SC</t>
  </si>
  <si>
    <t>TES_per_sqm.kWh.DK.Res.HHnew.Thermal.SH.Gas.SC.AC.Elec</t>
  </si>
  <si>
    <t>TES_per_sqm.kWh.DK.Res.HHnew.Thermal.SH.Gas.WH</t>
  </si>
  <si>
    <t>TES_per_sqm.kWh.DK.Res.HHnew.Thermal.SH.Gas.WH.Gas.NoSolar.Gas</t>
  </si>
  <si>
    <t>TES_per_sqm.kWh.DK.Res.HHnew.Thermal.SH.Gas.WH.Gas.Solar</t>
  </si>
  <si>
    <t>TES_per_sqm.kWh.DK.Res.HHnew.Thermal.SH.Gas.WH.Gas.Solar.Gas</t>
  </si>
  <si>
    <t>TES_per_sqm.kWh.DK.Res.HHnew.Thermal.SH.Gas.WH.Gas.Solar.Solar</t>
  </si>
  <si>
    <t>TES_per_sqm.kWh.DK.Res.HHnew.Thermal.SH.Gas.WH.Elc.NoSolar.Elec</t>
  </si>
  <si>
    <t>TES_per_sqm.kWh.DK.Res.HHnew.Thermal.SH.Gas.WH.Elc.Solar</t>
  </si>
  <si>
    <t>TES_per_sqm.kWh.DK.Res.HHnew.Thermal.SH.Gas.WH.Elc.Solar.Elec</t>
  </si>
  <si>
    <t>TES_per_sqm.kWh.DK.Res.HHnew.Thermal.SH.Gas.WH.Elc.Solar.Solar</t>
  </si>
  <si>
    <t>TES_per_sqm.kWh.DK.Res.HHnew.Thermal.SH.Gas.CO</t>
  </si>
  <si>
    <t>TES_per_sqm.kWh.DK.Res.HHnew.Thermal.SH.Gas.CO.Gas.Gas</t>
  </si>
  <si>
    <t>TES_per_sqm.kWh.DK.Res.HHnew.Thermal.SH.Gas.CO.Elc.Elec</t>
  </si>
  <si>
    <t>TES_per_sqm.kWh.DK.Res.HHnew.Thermal.SH.Biomass</t>
  </si>
  <si>
    <t>TES_per_sqm.kWh.DK.Res.HHnew.Thermal.SH.Biomass.SH</t>
  </si>
  <si>
    <t>TES_per_sqm.kWh.DK.Res.HHnew.Thermal.SH.Biomass.SH.Biomass</t>
  </si>
  <si>
    <t>TES_per_sqm.kWh.DK.Res.HHnew.Thermal.SH.Biomass.SH.Elec</t>
  </si>
  <si>
    <t>TES_per_sqm.kWh.DK.Res.HHnew.Thermal.SH.Biomass.SC</t>
  </si>
  <si>
    <t>TES_per_sqm.kWh.DK.Res.HHnew.Thermal.SH.Biomass.SC.AC.Elec</t>
  </si>
  <si>
    <t>TES_per_sqm.kWh.DK.Res.HHnew.Thermal.SH.Biomass.WH</t>
  </si>
  <si>
    <t>TES_per_sqm.kWh.DK.Res.HHnew.Thermal.SH.Biomass.WH.Biomass.NoSolar.Biomass</t>
  </si>
  <si>
    <t>TES_per_sqm.kWh.DK.Res.HHnew.Thermal.SH.Biomass.WH.Biomass.Solar</t>
  </si>
  <si>
    <t>TES_per_sqm.kWh.DK.Res.HHnew.Thermal.SH.Biomass.WH.Biomass.Solar.Biomass</t>
  </si>
  <si>
    <t>TES_per_sqm.kWh.DK.Res.HHnew.Thermal.SH.Biomass.WH.Biomass.Solar.Solar</t>
  </si>
  <si>
    <t>TES_per_sqm.kWh.DK.Res.HHnew.Thermal.SH.Biomass.WH.LPG.NoSolar.LPG</t>
  </si>
  <si>
    <t>TES_per_sqm.kWh.DK.Res.HHnew.Thermal.SH.Biomass.WH.LPG.Solar</t>
  </si>
  <si>
    <t>TES_per_sqm.kWh.DK.Res.HHnew.Thermal.SH.Biomass.WH.LPG.Solar.LPG</t>
  </si>
  <si>
    <t>TES_per_sqm.kWh.DK.Res.HHnew.Thermal.SH.Biomass.WH.LPG.Solar.Solar</t>
  </si>
  <si>
    <t>TES_per_sqm.kWh.DK.Res.HHnew.Thermal.SH.Biomass.WH.Elc.NoSolar.Elec</t>
  </si>
  <si>
    <t>TES_per_sqm.kWh.DK.Res.HHnew.Thermal.SH.Biomass.WH.Elc.Solar</t>
  </si>
  <si>
    <t>TES_per_sqm.kWh.DK.Res.HHnew.Thermal.SH.Biomass.WH.Elc.Solar.Elec</t>
  </si>
  <si>
    <t>TES_per_sqm.kWh.DK.Res.HHnew.Thermal.SH.Biomass.WH.Elc.Solar.Solar</t>
  </si>
  <si>
    <t>TES_per_sqm.kWh.DK.Res.HHnew.Thermal.SH.Biomass.CO</t>
  </si>
  <si>
    <t>TES_per_sqm.kWh.DK.Res.HHnew.Thermal.SH.Biomass.CO.Biomass.Biomass</t>
  </si>
  <si>
    <t>TES_per_sqm.kWh.DK.Res.HHnew.Thermal.SH.Biomass.CO.LPG.LPG</t>
  </si>
  <si>
    <t>TES_per_sqm.kWh.DK.Res.HHnew.Thermal.SH.Biomass.CO.Elc.Elec</t>
  </si>
  <si>
    <t>TES_per_sqm.kWh.DK.Res.HHnew.Thermal.SH.Geo</t>
  </si>
  <si>
    <t>TES_per_sqm.kWh.DK.Res.HHnew.Thermal.SH.Geo.SH</t>
  </si>
  <si>
    <t>TES_per_sqm.kWh.DK.Res.HHnew.Thermal.SH.Geo.SH.Geo</t>
  </si>
  <si>
    <t>TES_per_sqm.kWh.DK.Res.HHnew.Thermal.SH.Geo.SH.Elec</t>
  </si>
  <si>
    <t>TES_per_sqm.kWh.DK.Res.HHnew.Thermal.SH.Geo.SC</t>
  </si>
  <si>
    <t>TES_per_sqm.kWh.DK.Res.HHnew.Thermal.SH.Geo.SC.AC.Elec</t>
  </si>
  <si>
    <t>TES_per_sqm.kWh.DK.Res.HHnew.Thermal.SH.Geo.WH</t>
  </si>
  <si>
    <t>TES_per_sqm.kWh.DK.Res.HHnew.Thermal.SH.Geo.WH.Geo.NoSolar.Geo</t>
  </si>
  <si>
    <t>TES_per_sqm.kWh.DK.Res.HHnew.Thermal.SH.Geo.WH.Geo.Solar</t>
  </si>
  <si>
    <t>TES_per_sqm.kWh.DK.Res.HHnew.Thermal.SH.Geo.WH.Geo.Solar.Geo</t>
  </si>
  <si>
    <t>TES_per_sqm.kWh.DK.Res.HHnew.Thermal.SH.Geo.WH.Geo.Solar.Solar</t>
  </si>
  <si>
    <t>TES_per_sqm.kWh.DK.Res.HHnew.Thermal.SH.Geo.WH.Elc.NoSolar.Elec</t>
  </si>
  <si>
    <t>TES_per_sqm.kWh.DK.Res.HHnew.Thermal.SH.Geo.WH.Elc.Solar</t>
  </si>
  <si>
    <t>TES_per_sqm.kWh.DK.Res.HHnew.Thermal.SH.Geo.WH.Elc.Solar.Elec</t>
  </si>
  <si>
    <t>TES_per_sqm.kWh.DK.Res.HHnew.Thermal.SH.Geo.WH.Elc.Solar.Solar</t>
  </si>
  <si>
    <t>TES_per_sqm.kWh.DK.Res.HHnew.Thermal.SH.Geo.CO</t>
  </si>
  <si>
    <t>TES_per_sqm.kWh.DK.Res.HHnew.Thermal.SH.Geo.CO.LPG.LPG</t>
  </si>
  <si>
    <t>TES_per_sqm.kWh.DK.Res.HHnew.Thermal.SH.Geo.CO.Elc.Elec</t>
  </si>
  <si>
    <t>TES_per_sqm.kWh.DK.Res.HHnew.Thermal.SH.DistrHeat</t>
  </si>
  <si>
    <t>TES_per_sqm.kWh.DK.Res.HHnew.Thermal.SH.DistrHeat.SH</t>
  </si>
  <si>
    <t>TES_per_sqm.kWh.DK.Res.HHnew.Thermal.SH.DistrHeat.SH.Steam_Distr</t>
  </si>
  <si>
    <t>TES_per_sqm.kWh.DK.Res.HHnew.Thermal.SH.DistrHeat.SH.Elec</t>
  </si>
  <si>
    <t>TES_per_sqm.kWh.DK.Res.HHnew.Thermal.SH.DistrHeat.SC</t>
  </si>
  <si>
    <t>TES_per_sqm.kWh.DK.Res.HHnew.Thermal.SH.DistrHeat.SC.AC.Elec</t>
  </si>
  <si>
    <t>TES_per_sqm.kWh.DK.Res.HHnew.Thermal.SH.DistrHeat.WH</t>
  </si>
  <si>
    <t>TES_per_sqm.kWh.DK.Res.HHnew.Thermal.SH.DistrHeat.WH.DistrHeat.NoSolar.Steam_Distr</t>
  </si>
  <si>
    <t>TES_per_sqm.kWh.DK.Res.HHnew.Thermal.SH.DistrHeat.WH.DistrHeat.Solar</t>
  </si>
  <si>
    <t>TES_per_sqm.kWh.DK.Res.HHnew.Thermal.SH.DistrHeat.WH.DistrHeat.Solar.Steam_Distr</t>
  </si>
  <si>
    <t>TES_per_sqm.kWh.DK.Res.HHnew.Thermal.SH.DistrHeat.WH.DistrHeat.Solar.Solar</t>
  </si>
  <si>
    <t>TES_per_sqm.kWh.DK.Res.HHnew.Thermal.SH.DistrHeat.WH.Elc.NoSolar.Elec</t>
  </si>
  <si>
    <t>TES_per_sqm.kWh.DK.Res.HHnew.Thermal.SH.DistrHeat.WH.Elc.Solar</t>
  </si>
  <si>
    <t>TES_per_sqm.kWh.DK.Res.HHnew.Thermal.SH.DistrHeat.WH.Elc.Solar.Elec</t>
  </si>
  <si>
    <t>TES_per_sqm.kWh.DK.Res.HHnew.Thermal.SH.DistrHeat.WH.Elc.Solar.Solar</t>
  </si>
  <si>
    <t>TES_per_sqm.kWh.DK.Res.HHnew.Thermal.SH.DistrHeat.CO</t>
  </si>
  <si>
    <t>TES_per_sqm.kWh.DK.Res.HHnew.Thermal.SH.DistrHeat.CO.LPG.LPG</t>
  </si>
  <si>
    <t>TES_per_sqm.kWh.DK.Res.HHnew.Thermal.SH.DistrHeat.CO.Elc.Elec</t>
  </si>
  <si>
    <t>TES_per_sqm.kWh.DK.Res.HHnew.Thermal.SH.AdvElc</t>
  </si>
  <si>
    <t>TES_per_sqm.kWh.DK.Res.HHnew.Thermal.SH.AdvElc.SH</t>
  </si>
  <si>
    <t>TES_per_sqm.kWh.DK.Res.HHnew.Thermal.SH.AdvElc.SH.Elec</t>
  </si>
  <si>
    <t>TES_per_sqm.kWh.DK.Res.HHnew.Thermal.SH.AdvElc.SC</t>
  </si>
  <si>
    <t>TES_per_sqm.kWh.DK.Res.HHnew.Thermal.SH.AdvElc.SC.AC.Elec</t>
  </si>
  <si>
    <t>TES_per_sqm.kWh.DK.Res.HHnew.Thermal.SH.AdvElc.WH</t>
  </si>
  <si>
    <t>TES_per_sqm.kWh.DK.Res.HHnew.Thermal.SH.AdvElc.WH.LPG.NoSolar.LPG</t>
  </si>
  <si>
    <t>TES_per_sqm.kWh.DK.Res.HHnew.Thermal.SH.AdvElc.WH.LPG.Solar</t>
  </si>
  <si>
    <t>TES_per_sqm.kWh.DK.Res.HHnew.Thermal.SH.AdvElc.WH.LPG.Solar.LPG</t>
  </si>
  <si>
    <t>TES_per_sqm.kWh.DK.Res.HHnew.Thermal.SH.AdvElc.WH.LPG.Solar.Solar</t>
  </si>
  <si>
    <t>TES_per_sqm.kWh.DK.Res.HHnew.Thermal.SH.AdvElc.WH.Elc.NoSolar.Elec</t>
  </si>
  <si>
    <t>TES_per_sqm.kWh.DK.Res.HHnew.Thermal.SH.AdvElc.WH.Elc.Solar</t>
  </si>
  <si>
    <t>TES_per_sqm.kWh.DK.Res.HHnew.Thermal.SH.AdvElc.WH.Elc.Solar.Elec</t>
  </si>
  <si>
    <t>TES_per_sqm.kWh.DK.Res.HHnew.Thermal.SH.AdvElc.WH.Elc.Solar.Solar</t>
  </si>
  <si>
    <t>TES_per_sqm.kWh.DK.Res.HHnew.Thermal.SH.AdvElc.CO</t>
  </si>
  <si>
    <t>TES_per_sqm.kWh.DK.Res.HHnew.Thermal.SH.AdvElc.CO.LPG.LPG</t>
  </si>
  <si>
    <t>TES_per_sqm.kWh.DK.Res.HHnew.Thermal.SH.AdvElc.CO.Elc.Elec</t>
  </si>
  <si>
    <t>TES_per_sqm.kWh.DK.Res.HHnew.Thermal.SH.ConvElc</t>
  </si>
  <si>
    <t>TES_per_sqm.kWh.DK.Res.HHnew.Thermal.SH.ConvElc.SH</t>
  </si>
  <si>
    <t>TES_per_sqm.kWh.DK.Res.HHnew.Thermal.SH.ConvElc.SH.Elec</t>
  </si>
  <si>
    <t>TES_per_sqm.kWh.DK.Res.HHnew.Thermal.SH.ConvElc.SC</t>
  </si>
  <si>
    <t>TES_per_sqm.kWh.DK.Res.HHnew.Thermal.SH.ConvElc.SC.AC.Elec</t>
  </si>
  <si>
    <t>TES_per_sqm.kWh.DK.Res.HHnew.Thermal.SH.ConvElc.WH</t>
  </si>
  <si>
    <t>TES_per_sqm.kWh.DK.Res.HHnew.Thermal.SH.ConvElc.WH.LPG.NoSolar.LPG</t>
  </si>
  <si>
    <t>TES_per_sqm.kWh.DK.Res.HHnew.Thermal.SH.ConvElc.WH.LPG.Solar</t>
  </si>
  <si>
    <t>TES_per_sqm.kWh.DK.Res.HHnew.Thermal.SH.ConvElc.WH.LPG.Solar.LPG</t>
  </si>
  <si>
    <t>TES_per_sqm.kWh.DK.Res.HHnew.Thermal.SH.ConvElc.WH.LPG.Solar.Solar</t>
  </si>
  <si>
    <t>TES_per_sqm.kWh.DK.Res.HHnew.Thermal.SH.ConvElc.WH.Elc.NoSolar.Elec</t>
  </si>
  <si>
    <t>TES_per_sqm.kWh.DK.Res.HHnew.Thermal.SH.ConvElc.WH.Elc.Solar</t>
  </si>
  <si>
    <t>TES_per_sqm.kWh.DK.Res.HHnew.Thermal.SH.ConvElc.WH.Elc.Solar.Elec</t>
  </si>
  <si>
    <t>TES_per_sqm.kWh.DK.Res.HHnew.Thermal.SH.ConvElc.WH.Elc.Solar.Solar</t>
  </si>
  <si>
    <t>TES_per_sqm.kWh.DK.Res.HHnew.Thermal.SH.ConvElc.CO</t>
  </si>
  <si>
    <t>TES_per_sqm.kWh.DK.Res.HHnew.Thermal.SH.ConvElc.CO.LPG.LPG</t>
  </si>
  <si>
    <t>TES_per_sqm.kWh.DK.Res.HHnew.Thermal.SH.ConvElc.CO.Elc.Elec</t>
  </si>
  <si>
    <t>DK - CO2 emissions in new and renovated households per surface area (detailed structure)</t>
  </si>
  <si>
    <t>EMI_per_sqm.kgCO2.DK.Res.HHnew.Thermal.SH.Solids</t>
  </si>
  <si>
    <t>EMI_per_sqm.kgCO2.DK.Res.HHnew.Thermal.SH.Solids.SH</t>
  </si>
  <si>
    <t>EMI_per_sqm.kgCO2.DK.Res.HHnew.Thermal.SH.Solids.SH.Solids</t>
  </si>
  <si>
    <t>EMI_per_sqm.kgCO2.DK.Res.HHnew.Thermal.SH.Solids.SH.Elec</t>
  </si>
  <si>
    <t>EMI_per_sqm.kgCO2.DK.Res.HHnew.Thermal.SH.Solids.SC</t>
  </si>
  <si>
    <t>EMI_per_sqm.kgCO2.DK.Res.HHnew.Thermal.SH.Solids.SC.AC.Elec</t>
  </si>
  <si>
    <t>EMI_per_sqm.kgCO2.DK.Res.HHnew.Thermal.SH.Solids.WH</t>
  </si>
  <si>
    <t>EMI_per_sqm.kgCO2.DK.Res.HHnew.Thermal.SH.Solids.WH.Solids.NoSolar.Solids</t>
  </si>
  <si>
    <t>EMI_per_sqm.kgCO2.DK.Res.HHnew.Thermal.SH.Solids.WH.LPG.NoSolar.LPG</t>
  </si>
  <si>
    <t>EMI_per_sqm.kgCO2.DK.Res.HHnew.Thermal.SH.Solids.WH.LPG.Solar</t>
  </si>
  <si>
    <t>EMI_per_sqm.kgCO2.DK.Res.HHnew.Thermal.SH.Solids.WH.LPG.Solar.LPG</t>
  </si>
  <si>
    <t>EMI_per_sqm.kgCO2.DK.Res.HHnew.Thermal.SH.Solids.WH.LPG.Solar.Solar</t>
  </si>
  <si>
    <t>EMI_per_sqm.kgCO2.DK.Res.HHnew.Thermal.SH.Solids.WH.Elc.NoSolar.Elec</t>
  </si>
  <si>
    <t>EMI_per_sqm.kgCO2.DK.Res.HHnew.Thermal.SH.Solids.WH.Elc.Solar</t>
  </si>
  <si>
    <t>EMI_per_sqm.kgCO2.DK.Res.HHnew.Thermal.SH.Solids.WH.Elc.Solar.Elec</t>
  </si>
  <si>
    <t>EMI_per_sqm.kgCO2.DK.Res.HHnew.Thermal.SH.Solids.WH.Elc.Solar.Solar</t>
  </si>
  <si>
    <t>EMI_per_sqm.kgCO2.DK.Res.HHnew.Thermal.SH.Solids.CO</t>
  </si>
  <si>
    <t>EMI_per_sqm.kgCO2.DK.Res.HHnew.Thermal.SH.Solids.CO.Solids.Solids</t>
  </si>
  <si>
    <t>EMI_per_sqm.kgCO2.DK.Res.HHnew.Thermal.SH.Solids.CO.LPG.LPG</t>
  </si>
  <si>
    <t>EMI_per_sqm.kgCO2.DK.Res.HHnew.Thermal.SH.Solids.CO.Elc.Elec</t>
  </si>
  <si>
    <t>EMI_per_sqm.kgCO2.DK.Res.HHnew.Thermal.SH.LPG</t>
  </si>
  <si>
    <t>EMI_per_sqm.kgCO2.DK.Res.HHnew.Thermal.SH.LPG.SH</t>
  </si>
  <si>
    <t>EMI_per_sqm.kgCO2.DK.Res.HHnew.Thermal.SH.LPG.SH.LPG</t>
  </si>
  <si>
    <t>EMI_per_sqm.kgCO2.DK.Res.HHnew.Thermal.SH.LPG.SH.Elec</t>
  </si>
  <si>
    <t>EMI_per_sqm.kgCO2.DK.Res.HHnew.Thermal.SH.LPG.SC</t>
  </si>
  <si>
    <t>EMI_per_sqm.kgCO2.DK.Res.HHnew.Thermal.SH.LPG.SC.AC.Elec</t>
  </si>
  <si>
    <t>EMI_per_sqm.kgCO2.DK.Res.HHnew.Thermal.SH.LPG.WH</t>
  </si>
  <si>
    <t>EMI_per_sqm.kgCO2.DK.Res.HHnew.Thermal.SH.LPG.WH.LPG.NoSolar.LPG</t>
  </si>
  <si>
    <t>EMI_per_sqm.kgCO2.DK.Res.HHnew.Thermal.SH.LPG.WH.LPG.Solar</t>
  </si>
  <si>
    <t>EMI_per_sqm.kgCO2.DK.Res.HHnew.Thermal.SH.LPG.WH.LPG.Solar.LPG</t>
  </si>
  <si>
    <t>EMI_per_sqm.kgCO2.DK.Res.HHnew.Thermal.SH.LPG.WH.LPG.Solar.Solar</t>
  </si>
  <si>
    <t>EMI_per_sqm.kgCO2.DK.Res.HHnew.Thermal.SH.LPG.WH.Elc.NoSolar.Elec</t>
  </si>
  <si>
    <t>EMI_per_sqm.kgCO2.DK.Res.HHnew.Thermal.SH.LPG.WH.Elc.Solar</t>
  </si>
  <si>
    <t>EMI_per_sqm.kgCO2.DK.Res.HHnew.Thermal.SH.LPG.WH.Elc.Solar.Elec</t>
  </si>
  <si>
    <t>EMI_per_sqm.kgCO2.DK.Res.HHnew.Thermal.SH.LPG.WH.Elc.Solar.Solar</t>
  </si>
  <si>
    <t>EMI_per_sqm.kgCO2.DK.Res.HHnew.Thermal.SH.LPG.CO</t>
  </si>
  <si>
    <t>EMI_per_sqm.kgCO2.DK.Res.HHnew.Thermal.SH.LPG.CO.LPG.LPG</t>
  </si>
  <si>
    <t>EMI_per_sqm.kgCO2.DK.Res.HHnew.Thermal.SH.LPG.CO.Elc.Elec</t>
  </si>
  <si>
    <t>EMI_per_sqm.kgCO2.DK.Res.HHnew.Thermal.SH.Oil</t>
  </si>
  <si>
    <t>EMI_per_sqm.kgCO2.DK.Res.HHnew.Thermal.SH.Oil.SH</t>
  </si>
  <si>
    <t>EMI_per_sqm.kgCO2.DK.Res.HHnew.Thermal.SH.Oil.SH.Oil</t>
  </si>
  <si>
    <t>EMI_per_sqm.kgCO2.DK.Res.HHnew.Thermal.SH.Oil.SH.Elec</t>
  </si>
  <si>
    <t>EMI_per_sqm.kgCO2.DK.Res.HHnew.Thermal.SH.Oil.SC</t>
  </si>
  <si>
    <t>EMI_per_sqm.kgCO2.DK.Res.HHnew.Thermal.SH.Oil.SC.AC.Elec</t>
  </si>
  <si>
    <t>EMI_per_sqm.kgCO2.DK.Res.HHnew.Thermal.SH.Oil.WH</t>
  </si>
  <si>
    <t>EMI_per_sqm.kgCO2.DK.Res.HHnew.Thermal.SH.Oil.WH.Oil.NoSolar.Oil</t>
  </si>
  <si>
    <t>EMI_per_sqm.kgCO2.DK.Res.HHnew.Thermal.SH.Oil.WH.Oil.Solar</t>
  </si>
  <si>
    <t>EMI_per_sqm.kgCO2.DK.Res.HHnew.Thermal.SH.Oil.WH.Oil.Solar.Oil</t>
  </si>
  <si>
    <t>EMI_per_sqm.kgCO2.DK.Res.HHnew.Thermal.SH.Oil.WH.Oil.Solar.Solar</t>
  </si>
  <si>
    <t>EMI_per_sqm.kgCO2.DK.Res.HHnew.Thermal.SH.Oil.WH.Elc.NoSolar.Elec</t>
  </si>
  <si>
    <t>EMI_per_sqm.kgCO2.DK.Res.HHnew.Thermal.SH.Oil.WH.Elc.Solar</t>
  </si>
  <si>
    <t>EMI_per_sqm.kgCO2.DK.Res.HHnew.Thermal.SH.Oil.WH.Elc.Solar.Elec</t>
  </si>
  <si>
    <t>EMI_per_sqm.kgCO2.DK.Res.HHnew.Thermal.SH.Oil.WH.Elc.Solar.Solar</t>
  </si>
  <si>
    <t>EMI_per_sqm.kgCO2.DK.Res.HHnew.Thermal.SH.Oil.CO</t>
  </si>
  <si>
    <t>EMI_per_sqm.kgCO2.DK.Res.HHnew.Thermal.SH.Oil.CO.LPG.LPG</t>
  </si>
  <si>
    <t>EMI_per_sqm.kgCO2.DK.Res.HHnew.Thermal.SH.Oil.CO.Elc.Elec</t>
  </si>
  <si>
    <t>EMI_per_sqm.kgCO2.DK.Res.HHnew.Thermal.SH.Gas</t>
  </si>
  <si>
    <t>EMI_per_sqm.kgCO2.DK.Res.HHnew.Thermal.SH.Gas.SH</t>
  </si>
  <si>
    <t>EMI_per_sqm.kgCO2.DK.Res.HHnew.Thermal.SH.Gas.SH.Gas</t>
  </si>
  <si>
    <t>EMI_per_sqm.kgCO2.DK.Res.HHnew.Thermal.SH.Gas.SH.Elec</t>
  </si>
  <si>
    <t>EMI_per_sqm.kgCO2.DK.Res.HHnew.Thermal.SH.Gas.SC</t>
  </si>
  <si>
    <t>EMI_per_sqm.kgCO2.DK.Res.HHnew.Thermal.SH.Gas.SC.AC.Elec</t>
  </si>
  <si>
    <t>EMI_per_sqm.kgCO2.DK.Res.HHnew.Thermal.SH.Gas.WH</t>
  </si>
  <si>
    <t>EMI_per_sqm.kgCO2.DK.Res.HHnew.Thermal.SH.Gas.WH.Gas.NoSolar.Gas</t>
  </si>
  <si>
    <t>EMI_per_sqm.kgCO2.DK.Res.HHnew.Thermal.SH.Gas.WH.Gas.Solar</t>
  </si>
  <si>
    <t>EMI_per_sqm.kgCO2.DK.Res.HHnew.Thermal.SH.Gas.WH.Gas.Solar.Gas</t>
  </si>
  <si>
    <t>EMI_per_sqm.kgCO2.DK.Res.HHnew.Thermal.SH.Gas.WH.Gas.Solar.Solar</t>
  </si>
  <si>
    <t>EMI_per_sqm.kgCO2.DK.Res.HHnew.Thermal.SH.Gas.WH.Elc.NoSolar.Elec</t>
  </si>
  <si>
    <t>EMI_per_sqm.kgCO2.DK.Res.HHnew.Thermal.SH.Gas.WH.Elc.Solar</t>
  </si>
  <si>
    <t>EMI_per_sqm.kgCO2.DK.Res.HHnew.Thermal.SH.Gas.WH.Elc.Solar.Elec</t>
  </si>
  <si>
    <t>EMI_per_sqm.kgCO2.DK.Res.HHnew.Thermal.SH.Gas.WH.Elc.Solar.Solar</t>
  </si>
  <si>
    <t>EMI_per_sqm.kgCO2.DK.Res.HHnew.Thermal.SH.Gas.CO</t>
  </si>
  <si>
    <t>EMI_per_sqm.kgCO2.DK.Res.HHnew.Thermal.SH.Gas.CO.Gas.Gas</t>
  </si>
  <si>
    <t>EMI_per_sqm.kgCO2.DK.Res.HHnew.Thermal.SH.Gas.CO.Elc.Elec</t>
  </si>
  <si>
    <t>EMI_per_sqm.kgCO2.DK.Res.HHnew.Thermal.SH.Biomass</t>
  </si>
  <si>
    <t>EMI_per_sqm.kgCO2.DK.Res.HHnew.Thermal.SH.Biomass.SH</t>
  </si>
  <si>
    <t>EMI_per_sqm.kgCO2.DK.Res.HHnew.Thermal.SH.Biomass.SH.Biomass</t>
  </si>
  <si>
    <t>EMI_per_sqm.kgCO2.DK.Res.HHnew.Thermal.SH.Biomass.SH.Elec</t>
  </si>
  <si>
    <t>EMI_per_sqm.kgCO2.DK.Res.HHnew.Thermal.SH.Biomass.SC</t>
  </si>
  <si>
    <t>EMI_per_sqm.kgCO2.DK.Res.HHnew.Thermal.SH.Biomass.SC.AC.Elec</t>
  </si>
  <si>
    <t>EMI_per_sqm.kgCO2.DK.Res.HHnew.Thermal.SH.Biomass.WH</t>
  </si>
  <si>
    <t>EMI_per_sqm.kgCO2.DK.Res.HHnew.Thermal.SH.Biomass.WH.Biomass.NoSolar.Biomass</t>
  </si>
  <si>
    <t>EMI_per_sqm.kgCO2.DK.Res.HHnew.Thermal.SH.Biomass.WH.Biomass.Solar</t>
  </si>
  <si>
    <t>EMI_per_sqm.kgCO2.DK.Res.HHnew.Thermal.SH.Biomass.WH.Biomass.Solar.Biomass</t>
  </si>
  <si>
    <t>EMI_per_sqm.kgCO2.DK.Res.HHnew.Thermal.SH.Biomass.WH.Biomass.Solar.Solar</t>
  </si>
  <si>
    <t>EMI_per_sqm.kgCO2.DK.Res.HHnew.Thermal.SH.Biomass.WH.LPG.NoSolar.LPG</t>
  </si>
  <si>
    <t>EMI_per_sqm.kgCO2.DK.Res.HHnew.Thermal.SH.Biomass.WH.LPG.Solar</t>
  </si>
  <si>
    <t>EMI_per_sqm.kgCO2.DK.Res.HHnew.Thermal.SH.Biomass.WH.LPG.Solar.LPG</t>
  </si>
  <si>
    <t>EMI_per_sqm.kgCO2.DK.Res.HHnew.Thermal.SH.Biomass.WH.LPG.Solar.Solar</t>
  </si>
  <si>
    <t>EMI_per_sqm.kgCO2.DK.Res.HHnew.Thermal.SH.Biomass.WH.Elc.NoSolar.Elec</t>
  </si>
  <si>
    <t>EMI_per_sqm.kgCO2.DK.Res.HHnew.Thermal.SH.Biomass.WH.Elc.Solar</t>
  </si>
  <si>
    <t>EMI_per_sqm.kgCO2.DK.Res.HHnew.Thermal.SH.Biomass.WH.Elc.Solar.Elec</t>
  </si>
  <si>
    <t>EMI_per_sqm.kgCO2.DK.Res.HHnew.Thermal.SH.Biomass.WH.Elc.Solar.Solar</t>
  </si>
  <si>
    <t>EMI_per_sqm.kgCO2.DK.Res.HHnew.Thermal.SH.Biomass.CO</t>
  </si>
  <si>
    <t>EMI_per_sqm.kgCO2.DK.Res.HHnew.Thermal.SH.Biomass.CO.Biomass.Biomass</t>
  </si>
  <si>
    <t>EMI_per_sqm.kgCO2.DK.Res.HHnew.Thermal.SH.Biomass.CO.LPG.LPG</t>
  </si>
  <si>
    <t>EMI_per_sqm.kgCO2.DK.Res.HHnew.Thermal.SH.Biomass.CO.Elc.Elec</t>
  </si>
  <si>
    <t>EMI_per_sqm.kgCO2.DK.Res.HHnew.Thermal.SH.Geo</t>
  </si>
  <si>
    <t>EMI_per_sqm.kgCO2.DK.Res.HHnew.Thermal.SH.Geo.SH</t>
  </si>
  <si>
    <t>EMI_per_sqm.kgCO2.DK.Res.HHnew.Thermal.SH.Geo.SH.Geo</t>
  </si>
  <si>
    <t>EMI_per_sqm.kgCO2.DK.Res.HHnew.Thermal.SH.Geo.SH.Elec</t>
  </si>
  <si>
    <t>EMI_per_sqm.kgCO2.DK.Res.HHnew.Thermal.SH.Geo.SC</t>
  </si>
  <si>
    <t>EMI_per_sqm.kgCO2.DK.Res.HHnew.Thermal.SH.Geo.SC.AC.Elec</t>
  </si>
  <si>
    <t>EMI_per_sqm.kgCO2.DK.Res.HHnew.Thermal.SH.Geo.WH</t>
  </si>
  <si>
    <t>EMI_per_sqm.kgCO2.DK.Res.HHnew.Thermal.SH.Geo.WH.Geo.NoSolar.Geo</t>
  </si>
  <si>
    <t>EMI_per_sqm.kgCO2.DK.Res.HHnew.Thermal.SH.Geo.WH.Geo.Solar</t>
  </si>
  <si>
    <t>EMI_per_sqm.kgCO2.DK.Res.HHnew.Thermal.SH.Geo.WH.Geo.Solar.Geo</t>
  </si>
  <si>
    <t>EMI_per_sqm.kgCO2.DK.Res.HHnew.Thermal.SH.Geo.WH.Geo.Solar.Solar</t>
  </si>
  <si>
    <t>EMI_per_sqm.kgCO2.DK.Res.HHnew.Thermal.SH.Geo.WH.Elc.NoSolar.Elec</t>
  </si>
  <si>
    <t>EMI_per_sqm.kgCO2.DK.Res.HHnew.Thermal.SH.Geo.WH.Elc.Solar</t>
  </si>
  <si>
    <t>EMI_per_sqm.kgCO2.DK.Res.HHnew.Thermal.SH.Geo.WH.Elc.Solar.Elec</t>
  </si>
  <si>
    <t>EMI_per_sqm.kgCO2.DK.Res.HHnew.Thermal.SH.Geo.WH.Elc.Solar.Solar</t>
  </si>
  <si>
    <t>EMI_per_sqm.kgCO2.DK.Res.HHnew.Thermal.SH.Geo.CO</t>
  </si>
  <si>
    <t>EMI_per_sqm.kgCO2.DK.Res.HHnew.Thermal.SH.Geo.CO.LPG.LPG</t>
  </si>
  <si>
    <t>EMI_per_sqm.kgCO2.DK.Res.HHnew.Thermal.SH.Geo.CO.Elc.Elec</t>
  </si>
  <si>
    <t>EMI_per_sqm.kgCO2.DK.Res.HHnew.Thermal.SH.DistrHeat</t>
  </si>
  <si>
    <t>EMI_per_sqm.kgCO2.DK.Res.HHnew.Thermal.SH.DistrHeat.SH</t>
  </si>
  <si>
    <t>EMI_per_sqm.kgCO2.DK.Res.HHnew.Thermal.SH.DistrHeat.SH.Steam_Distr</t>
  </si>
  <si>
    <t>EMI_per_sqm.kgCO2.DK.Res.HHnew.Thermal.SH.DistrHeat.SH.Elec</t>
  </si>
  <si>
    <t>EMI_per_sqm.kgCO2.DK.Res.HHnew.Thermal.SH.DistrHeat.SC</t>
  </si>
  <si>
    <t>EMI_per_sqm.kgCO2.DK.Res.HHnew.Thermal.SH.DistrHeat.SC.AC.Elec</t>
  </si>
  <si>
    <t>EMI_per_sqm.kgCO2.DK.Res.HHnew.Thermal.SH.DistrHeat.WH</t>
  </si>
  <si>
    <t>EMI_per_sqm.kgCO2.DK.Res.HHnew.Thermal.SH.DistrHeat.WH.DistrHeat.NoSolar.Steam_Distr</t>
  </si>
  <si>
    <t>EMI_per_sqm.kgCO2.DK.Res.HHnew.Thermal.SH.DistrHeat.WH.DistrHeat.Solar</t>
  </si>
  <si>
    <t>EMI_per_sqm.kgCO2.DK.Res.HHnew.Thermal.SH.DistrHeat.WH.DistrHeat.Solar.Steam_Distr</t>
  </si>
  <si>
    <t>EMI_per_sqm.kgCO2.DK.Res.HHnew.Thermal.SH.DistrHeat.WH.DistrHeat.Solar.Solar</t>
  </si>
  <si>
    <t>EMI_per_sqm.kgCO2.DK.Res.HHnew.Thermal.SH.DistrHeat.WH.Elc.NoSolar.Elec</t>
  </si>
  <si>
    <t>EMI_per_sqm.kgCO2.DK.Res.HHnew.Thermal.SH.DistrHeat.WH.Elc.Solar</t>
  </si>
  <si>
    <t>EMI_per_sqm.kgCO2.DK.Res.HHnew.Thermal.SH.DistrHeat.WH.Elc.Solar.Elec</t>
  </si>
  <si>
    <t>EMI_per_sqm.kgCO2.DK.Res.HHnew.Thermal.SH.DistrHeat.WH.Elc.Solar.Solar</t>
  </si>
  <si>
    <t>EMI_per_sqm.kgCO2.DK.Res.HHnew.Thermal.SH.DistrHeat.CO</t>
  </si>
  <si>
    <t>EMI_per_sqm.kgCO2.DK.Res.HHnew.Thermal.SH.DistrHeat.CO.LPG.LPG</t>
  </si>
  <si>
    <t>EMI_per_sqm.kgCO2.DK.Res.HHnew.Thermal.SH.DistrHeat.CO.Elc.Elec</t>
  </si>
  <si>
    <t>EMI_per_sqm.kgCO2.DK.Res.HHnew.Thermal.SH.AdvElc</t>
  </si>
  <si>
    <t>EMI_per_sqm.kgCO2.DK.Res.HHnew.Thermal.SH.AdvElc.SH</t>
  </si>
  <si>
    <t>EMI_per_sqm.kgCO2.DK.Res.HHnew.Thermal.SH.AdvElc.SH.Elec</t>
  </si>
  <si>
    <t>EMI_per_sqm.kgCO2.DK.Res.HHnew.Thermal.SH.AdvElc.SC</t>
  </si>
  <si>
    <t>EMI_per_sqm.kgCO2.DK.Res.HHnew.Thermal.SH.AdvElc.SC.AC.Elec</t>
  </si>
  <si>
    <t>EMI_per_sqm.kgCO2.DK.Res.HHnew.Thermal.SH.AdvElc.WH</t>
  </si>
  <si>
    <t>EMI_per_sqm.kgCO2.DK.Res.HHnew.Thermal.SH.AdvElc.WH.LPG.NoSolar.LPG</t>
  </si>
  <si>
    <t>EMI_per_sqm.kgCO2.DK.Res.HHnew.Thermal.SH.AdvElc.WH.LPG.Solar</t>
  </si>
  <si>
    <t>EMI_per_sqm.kgCO2.DK.Res.HHnew.Thermal.SH.AdvElc.WH.LPG.Solar.LPG</t>
  </si>
  <si>
    <t>EMI_per_sqm.kgCO2.DK.Res.HHnew.Thermal.SH.AdvElc.WH.LPG.Solar.Solar</t>
  </si>
  <si>
    <t>EMI_per_sqm.kgCO2.DK.Res.HHnew.Thermal.SH.AdvElc.WH.Elc.NoSolar.Elec</t>
  </si>
  <si>
    <t>EMI_per_sqm.kgCO2.DK.Res.HHnew.Thermal.SH.AdvElc.WH.Elc.Solar</t>
  </si>
  <si>
    <t>EMI_per_sqm.kgCO2.DK.Res.HHnew.Thermal.SH.AdvElc.WH.Elc.Solar.Elec</t>
  </si>
  <si>
    <t>EMI_per_sqm.kgCO2.DK.Res.HHnew.Thermal.SH.AdvElc.WH.Elc.Solar.Solar</t>
  </si>
  <si>
    <t>EMI_per_sqm.kgCO2.DK.Res.HHnew.Thermal.SH.AdvElc.CO</t>
  </si>
  <si>
    <t>EMI_per_sqm.kgCO2.DK.Res.HHnew.Thermal.SH.AdvElc.CO.LPG.LPG</t>
  </si>
  <si>
    <t>EMI_per_sqm.kgCO2.DK.Res.HHnew.Thermal.SH.AdvElc.CO.Elc.Elec</t>
  </si>
  <si>
    <t>EMI_per_sqm.kgCO2.DK.Res.HHnew.Thermal.SH.ConvElc</t>
  </si>
  <si>
    <t>EMI_per_sqm.kgCO2.DK.Res.HHnew.Thermal.SH.ConvElc.SH</t>
  </si>
  <si>
    <t>EMI_per_sqm.kgCO2.DK.Res.HHnew.Thermal.SH.ConvElc.SH.Elec</t>
  </si>
  <si>
    <t>EMI_per_sqm.kgCO2.DK.Res.HHnew.Thermal.SH.ConvElc.SC</t>
  </si>
  <si>
    <t>EMI_per_sqm.kgCO2.DK.Res.HHnew.Thermal.SH.ConvElc.SC.AC.Elec</t>
  </si>
  <si>
    <t>EMI_per_sqm.kgCO2.DK.Res.HHnew.Thermal.SH.ConvElc.WH</t>
  </si>
  <si>
    <t>EMI_per_sqm.kgCO2.DK.Res.HHnew.Thermal.SH.ConvElc.WH.LPG.NoSolar.LPG</t>
  </si>
  <si>
    <t>EMI_per_sqm.kgCO2.DK.Res.HHnew.Thermal.SH.ConvElc.WH.LPG.Solar</t>
  </si>
  <si>
    <t>EMI_per_sqm.kgCO2.DK.Res.HHnew.Thermal.SH.ConvElc.WH.LPG.Solar.LPG</t>
  </si>
  <si>
    <t>EMI_per_sqm.kgCO2.DK.Res.HHnew.Thermal.SH.ConvElc.WH.LPG.Solar.Solar</t>
  </si>
  <si>
    <t>EMI_per_sqm.kgCO2.DK.Res.HHnew.Thermal.SH.ConvElc.WH.Elc.NoSolar.Elec</t>
  </si>
  <si>
    <t>EMI_per_sqm.kgCO2.DK.Res.HHnew.Thermal.SH.ConvElc.WH.Elc.Solar</t>
  </si>
  <si>
    <t>EMI_per_sqm.kgCO2.DK.Res.HHnew.Thermal.SH.ConvElc.WH.Elc.Solar.Elec</t>
  </si>
  <si>
    <t>EMI_per_sqm.kgCO2.DK.Res.HHnew.Thermal.SH.ConvElc.WH.Elc.Solar.Solar</t>
  </si>
  <si>
    <t>EMI_per_sqm.kgCO2.DK.Res.HHnew.Thermal.SH.ConvElc.CO</t>
  </si>
  <si>
    <t>EMI_per_sqm.kgCO2.DK.Res.HHnew.Thermal.SH.ConvElc.CO.LPG.LPG</t>
  </si>
  <si>
    <t>EMI_per_sqm.kgCO2.DK.Res.HHnew.Thermal.SH.ConvElc.CO.Elc.Elec</t>
  </si>
  <si>
    <t>DK - Household type: Solids</t>
  </si>
  <si>
    <t>DK - Household type: LPG</t>
  </si>
  <si>
    <t>DK - Household type: Diesel oil</t>
  </si>
  <si>
    <t>DK - Household type: Gas</t>
  </si>
  <si>
    <t>DK - Household type: Biomass</t>
  </si>
  <si>
    <t>DK - Household type: Geothermal</t>
  </si>
  <si>
    <t>DK - Household type: Distributed heat</t>
  </si>
  <si>
    <t>DK - Household type: Advanced electric heating</t>
  </si>
  <si>
    <t>DK - Household type: Conventional electric heating</t>
  </si>
  <si>
    <t>DK - Residential / specific electric uses</t>
  </si>
  <si>
    <t>DK - Refrigerators and freezers</t>
  </si>
  <si>
    <t>DK - Washing machines</t>
  </si>
  <si>
    <t>DK - Clothes dryers</t>
  </si>
  <si>
    <t>DK - Dishwashers</t>
  </si>
  <si>
    <t>DK - TV and multimedia</t>
  </si>
  <si>
    <t>DK - ICT equipment</t>
  </si>
  <si>
    <t>DK - Lighting</t>
  </si>
  <si>
    <t>DK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</si>
</sst>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45432.78361111111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107620.55234425179</v>
      </c>
      <c r="C3" s="182">
        <v>107866.92096314792</v>
      </c>
      <c r="D3" s="182">
        <v>109426.59198113208</v>
      </c>
      <c r="E3" s="182">
        <v>110885.99451336457</v>
      </c>
      <c r="F3" s="182">
        <v>116039.22934633771</v>
      </c>
      <c r="G3" s="182">
        <v>120331.01457505205</v>
      </c>
      <c r="H3" s="182">
        <v>123877.75911013265</v>
      </c>
      <c r="I3" s="182">
        <v>126069.79945170574</v>
      </c>
      <c r="J3" s="182">
        <v>126688.20464025316</v>
      </c>
      <c r="K3" s="182">
        <v>122339.14172549619</v>
      </c>
      <c r="L3" s="182">
        <v>123297.65708200212</v>
      </c>
      <c r="M3" s="182">
        <v>123637.75478336908</v>
      </c>
      <c r="N3" s="182">
        <v>124271.92456587784</v>
      </c>
      <c r="O3" s="182">
        <v>124619.08993597642</v>
      </c>
      <c r="P3" s="182">
        <v>125754.77850800179</v>
      </c>
      <c r="Q3" s="182">
        <v>128622.6</v>
      </c>
      <c r="R3" s="182">
        <v>131739.16511300986</v>
      </c>
      <c r="S3" s="182">
        <v>134752.72124940841</v>
      </c>
      <c r="T3" s="182">
        <v>139456.35738831613</v>
      </c>
      <c r="U3" s="182">
        <v>141661.19142547983</v>
      </c>
      <c r="V3" s="182">
        <v>139714.3023391132</v>
      </c>
      <c r="W3" s="182">
        <v>147359.67839805828</v>
      </c>
      <c r="DA3" s="210" t="s">
        <v>221</v>
      </c>
    </row>
    <row r="4" spans="1:105" ht="12" customHeight="1" x14ac:dyDescent="0.25">
      <c r="A4" s="183" t="s">
        <v>90</v>
      </c>
      <c r="B4" s="36">
        <v>5330020</v>
      </c>
      <c r="C4" s="36">
        <v>5349212</v>
      </c>
      <c r="D4" s="36">
        <v>5368354</v>
      </c>
      <c r="E4" s="36">
        <v>5383507</v>
      </c>
      <c r="F4" s="36">
        <v>5397640</v>
      </c>
      <c r="G4" s="36">
        <v>5411405</v>
      </c>
      <c r="H4" s="36">
        <v>5427459</v>
      </c>
      <c r="I4" s="36">
        <v>5447084</v>
      </c>
      <c r="J4" s="36">
        <v>5475791</v>
      </c>
      <c r="K4" s="36">
        <v>5511451</v>
      </c>
      <c r="L4" s="36">
        <v>5534738</v>
      </c>
      <c r="M4" s="36">
        <v>5560628</v>
      </c>
      <c r="N4" s="36">
        <v>5580516</v>
      </c>
      <c r="O4" s="36">
        <v>5602628</v>
      </c>
      <c r="P4" s="36">
        <v>5627235</v>
      </c>
      <c r="Q4" s="36">
        <v>5659715</v>
      </c>
      <c r="R4" s="36">
        <v>5707251</v>
      </c>
      <c r="S4" s="36">
        <v>5748769</v>
      </c>
      <c r="T4" s="36">
        <v>5781190</v>
      </c>
      <c r="U4" s="36">
        <v>5806081</v>
      </c>
      <c r="V4" s="36">
        <v>5822763</v>
      </c>
      <c r="W4" s="36">
        <v>5840045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2564398</v>
      </c>
      <c r="C6" s="35">
        <v>2594213</v>
      </c>
      <c r="D6" s="35">
        <v>2624484</v>
      </c>
      <c r="E6" s="35">
        <v>2653281</v>
      </c>
      <c r="F6" s="35">
        <v>2673422</v>
      </c>
      <c r="G6" s="35">
        <v>2690903</v>
      </c>
      <c r="H6" s="35">
        <v>2693528</v>
      </c>
      <c r="I6" s="35">
        <v>2707298</v>
      </c>
      <c r="J6" s="35">
        <v>2728077</v>
      </c>
      <c r="K6" s="35">
        <v>2748661</v>
      </c>
      <c r="L6" s="35">
        <v>2764328</v>
      </c>
      <c r="M6" s="35">
        <v>2783097</v>
      </c>
      <c r="N6" s="35">
        <v>2801464</v>
      </c>
      <c r="O6" s="35">
        <v>2819642</v>
      </c>
      <c r="P6" s="35">
        <v>2832026</v>
      </c>
      <c r="Q6" s="35">
        <v>2851242</v>
      </c>
      <c r="R6" s="35">
        <v>2872295</v>
      </c>
      <c r="S6" s="35">
        <v>2894647</v>
      </c>
      <c r="T6" s="35">
        <v>2910972</v>
      </c>
      <c r="U6" s="35">
        <v>2938300</v>
      </c>
      <c r="V6" s="35">
        <v>2942275</v>
      </c>
      <c r="W6" s="35">
        <v>2967503</v>
      </c>
      <c r="DA6" s="59" t="s">
        <v>223</v>
      </c>
    </row>
    <row r="7" spans="1:105" ht="12" customHeight="1" x14ac:dyDescent="0.25">
      <c r="A7" s="185" t="s">
        <v>187</v>
      </c>
      <c r="B7" s="114">
        <v>295147.08124654205</v>
      </c>
      <c r="C7" s="114">
        <v>298641.33604484703</v>
      </c>
      <c r="D7" s="114">
        <v>302197.85872926819</v>
      </c>
      <c r="E7" s="114">
        <v>305590.59831147012</v>
      </c>
      <c r="F7" s="114">
        <v>307998.82872264588</v>
      </c>
      <c r="G7" s="114">
        <v>310115.10482642899</v>
      </c>
      <c r="H7" s="114">
        <v>310511.45894550631</v>
      </c>
      <c r="I7" s="114">
        <v>312214.05179152399</v>
      </c>
      <c r="J7" s="114">
        <v>314743.48092529853</v>
      </c>
      <c r="K7" s="114">
        <v>317263.34084420872</v>
      </c>
      <c r="L7" s="114">
        <v>319217.63146327104</v>
      </c>
      <c r="M7" s="114">
        <v>321550.33674248884</v>
      </c>
      <c r="N7" s="114">
        <v>323849.23839999997</v>
      </c>
      <c r="O7" s="114">
        <v>326133.47157381714</v>
      </c>
      <c r="P7" s="114">
        <v>327743.15506131854</v>
      </c>
      <c r="Q7" s="114">
        <v>330164.73918907763</v>
      </c>
      <c r="R7" s="114">
        <v>332808.30807153747</v>
      </c>
      <c r="S7" s="114">
        <v>335610.99681497901</v>
      </c>
      <c r="T7" s="114">
        <v>337712.74152719887</v>
      </c>
      <c r="U7" s="114">
        <v>341118.57916482323</v>
      </c>
      <c r="V7" s="114">
        <v>341768.565</v>
      </c>
      <c r="W7" s="114">
        <v>344945.12621407048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83240</v>
      </c>
      <c r="D8" s="138">
        <v>84317</v>
      </c>
      <c r="E8" s="138">
        <v>83474</v>
      </c>
      <c r="F8" s="138">
        <v>75418</v>
      </c>
      <c r="G8" s="138">
        <v>73177</v>
      </c>
      <c r="H8" s="138">
        <v>58685</v>
      </c>
      <c r="I8" s="138">
        <v>69885</v>
      </c>
      <c r="J8" s="138">
        <v>77181</v>
      </c>
      <c r="K8" s="138">
        <v>77419</v>
      </c>
      <c r="L8" s="138">
        <v>72931</v>
      </c>
      <c r="M8" s="138">
        <v>76359</v>
      </c>
      <c r="N8" s="138">
        <v>76348</v>
      </c>
      <c r="O8" s="138">
        <v>76542</v>
      </c>
      <c r="P8" s="138">
        <v>71127</v>
      </c>
      <c r="Q8" s="138">
        <v>78217</v>
      </c>
      <c r="R8" s="138">
        <v>80454</v>
      </c>
      <c r="S8" s="138">
        <v>82191</v>
      </c>
      <c r="T8" s="138">
        <v>76630</v>
      </c>
      <c r="U8" s="138">
        <v>87973</v>
      </c>
      <c r="V8" s="138">
        <v>65190</v>
      </c>
      <c r="W8" s="138">
        <v>86525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9643.157119862155</v>
      </c>
      <c r="D9" s="39">
        <v>9776.8984424160317</v>
      </c>
      <c r="E9" s="39">
        <v>9685.7397176400173</v>
      </c>
      <c r="F9" s="39">
        <v>8770.2870069401433</v>
      </c>
      <c r="G9" s="39">
        <v>8526.557127675449</v>
      </c>
      <c r="H9" s="39">
        <v>6848.5293955675752</v>
      </c>
      <c r="I9" s="39">
        <v>8161.0982980379131</v>
      </c>
      <c r="J9" s="39">
        <v>9020.9665926508642</v>
      </c>
      <c r="K9" s="39">
        <v>9061.2331233220448</v>
      </c>
      <c r="L9" s="39">
        <v>8545.0391926074299</v>
      </c>
      <c r="M9" s="39">
        <v>8960.9745295402099</v>
      </c>
      <c r="N9" s="39">
        <v>8972.1727011462426</v>
      </c>
      <c r="O9" s="39">
        <v>9001.5852579605635</v>
      </c>
      <c r="P9" s="39">
        <v>8370.6562357509665</v>
      </c>
      <c r="Q9" s="39">
        <v>9212.2511539489624</v>
      </c>
      <c r="R9" s="39">
        <v>9480.2735488672351</v>
      </c>
      <c r="S9" s="39">
        <v>9689.8046258872091</v>
      </c>
      <c r="T9" s="39">
        <v>9042.4944455189434</v>
      </c>
      <c r="U9" s="39">
        <v>10385.719365108347</v>
      </c>
      <c r="V9" s="39">
        <v>7695.471199970787</v>
      </c>
      <c r="W9" s="39">
        <v>10231.484295109123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3112.07</v>
      </c>
      <c r="C11" s="41">
        <v>3494.43</v>
      </c>
      <c r="D11" s="41">
        <v>3189.34</v>
      </c>
      <c r="E11" s="41">
        <v>3325.61</v>
      </c>
      <c r="F11" s="41">
        <v>3309.22</v>
      </c>
      <c r="G11" s="41">
        <v>3261.34</v>
      </c>
      <c r="H11" s="41">
        <v>3084.26</v>
      </c>
      <c r="I11" s="41">
        <v>3000.97</v>
      </c>
      <c r="J11" s="41">
        <v>3019.35</v>
      </c>
      <c r="K11" s="41">
        <v>3230.76</v>
      </c>
      <c r="L11" s="41">
        <v>3982.16</v>
      </c>
      <c r="M11" s="41">
        <v>3148.45</v>
      </c>
      <c r="N11" s="41">
        <v>3424.15</v>
      </c>
      <c r="O11" s="41">
        <v>3396.28</v>
      </c>
      <c r="P11" s="41">
        <v>2834.98</v>
      </c>
      <c r="Q11" s="41">
        <v>3114.15</v>
      </c>
      <c r="R11" s="41">
        <v>3141.46</v>
      </c>
      <c r="S11" s="41">
        <v>3112.11</v>
      </c>
      <c r="T11" s="41">
        <v>3048.54</v>
      </c>
      <c r="U11" s="41">
        <v>3026.8</v>
      </c>
      <c r="V11" s="41">
        <v>2920.71</v>
      </c>
      <c r="W11" s="41">
        <v>3263.77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3198.911428571429</v>
      </c>
      <c r="C12" s="187">
        <f t="shared" ref="C12:W12" si="0">AVERAGE($B11:$V11)</f>
        <v>3198.911428571429</v>
      </c>
      <c r="D12" s="187">
        <f t="shared" si="0"/>
        <v>3198.911428571429</v>
      </c>
      <c r="E12" s="187">
        <f t="shared" si="0"/>
        <v>3198.911428571429</v>
      </c>
      <c r="F12" s="187">
        <f t="shared" si="0"/>
        <v>3198.911428571429</v>
      </c>
      <c r="G12" s="187">
        <f t="shared" si="0"/>
        <v>3198.911428571429</v>
      </c>
      <c r="H12" s="187">
        <f t="shared" si="0"/>
        <v>3198.911428571429</v>
      </c>
      <c r="I12" s="187">
        <f t="shared" si="0"/>
        <v>3198.911428571429</v>
      </c>
      <c r="J12" s="187">
        <f t="shared" si="0"/>
        <v>3198.911428571429</v>
      </c>
      <c r="K12" s="187">
        <f t="shared" si="0"/>
        <v>3198.911428571429</v>
      </c>
      <c r="L12" s="187">
        <f t="shared" si="0"/>
        <v>3198.911428571429</v>
      </c>
      <c r="M12" s="187">
        <f t="shared" si="0"/>
        <v>3198.911428571429</v>
      </c>
      <c r="N12" s="187">
        <f t="shared" si="0"/>
        <v>3198.911428571429</v>
      </c>
      <c r="O12" s="187">
        <f t="shared" si="0"/>
        <v>3198.911428571429</v>
      </c>
      <c r="P12" s="187">
        <f t="shared" si="0"/>
        <v>3198.911428571429</v>
      </c>
      <c r="Q12" s="187">
        <f t="shared" si="0"/>
        <v>3198.911428571429</v>
      </c>
      <c r="R12" s="187">
        <f t="shared" si="0"/>
        <v>3198.911428571429</v>
      </c>
      <c r="S12" s="187">
        <f t="shared" si="0"/>
        <v>3198.911428571429</v>
      </c>
      <c r="T12" s="187">
        <f t="shared" si="0"/>
        <v>3198.911428571429</v>
      </c>
      <c r="U12" s="187">
        <f t="shared" si="0"/>
        <v>3198.911428571429</v>
      </c>
      <c r="V12" s="187">
        <f t="shared" si="0"/>
        <v>3198.911428571429</v>
      </c>
      <c r="W12" s="187">
        <f t="shared" si="0"/>
        <v>3198.911428571429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0.97285281868206941</v>
      </c>
      <c r="C13" s="189">
        <f t="shared" si="1"/>
        <v>1.0923809796010961</v>
      </c>
      <c r="D13" s="189">
        <f t="shared" si="1"/>
        <v>0.99700791072677397</v>
      </c>
      <c r="E13" s="189">
        <f t="shared" si="1"/>
        <v>1.0396067769482296</v>
      </c>
      <c r="F13" s="189">
        <f t="shared" si="1"/>
        <v>1.0344831590031964</v>
      </c>
      <c r="G13" s="189">
        <f t="shared" si="1"/>
        <v>1.01951556734925</v>
      </c>
      <c r="H13" s="189">
        <f t="shared" si="1"/>
        <v>0.96415923631163813</v>
      </c>
      <c r="I13" s="189">
        <f t="shared" si="1"/>
        <v>0.93812225408822092</v>
      </c>
      <c r="J13" s="189">
        <f t="shared" si="1"/>
        <v>0.94386795865379192</v>
      </c>
      <c r="K13" s="189">
        <f t="shared" si="1"/>
        <v>1.0099560654115372</v>
      </c>
      <c r="L13" s="189">
        <f t="shared" si="1"/>
        <v>1.2448484707744329</v>
      </c>
      <c r="M13" s="189">
        <f t="shared" si="1"/>
        <v>0.9842254374032593</v>
      </c>
      <c r="N13" s="189">
        <f t="shared" si="1"/>
        <v>1.0704110058868239</v>
      </c>
      <c r="O13" s="189">
        <f t="shared" si="1"/>
        <v>1.0616986671358739</v>
      </c>
      <c r="P13" s="189">
        <f t="shared" si="1"/>
        <v>0.88623272738315428</v>
      </c>
      <c r="Q13" s="189">
        <f t="shared" si="1"/>
        <v>0.97350303987338538</v>
      </c>
      <c r="R13" s="189">
        <f t="shared" ref="R13:V13" si="2">R11/R12</f>
        <v>0.98204031907282729</v>
      </c>
      <c r="S13" s="189">
        <f t="shared" si="2"/>
        <v>0.97286532293574857</v>
      </c>
      <c r="T13" s="189">
        <f t="shared" si="2"/>
        <v>0.95299293777615401</v>
      </c>
      <c r="U13" s="189">
        <f t="shared" si="2"/>
        <v>0.94619687590153423</v>
      </c>
      <c r="V13" s="189">
        <f t="shared" si="2"/>
        <v>0.91303246908099978</v>
      </c>
      <c r="W13" s="189">
        <f t="shared" ref="W13" si="3">W11/W12</f>
        <v>1.0202752007602585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2.0784683188802986</v>
      </c>
      <c r="C17" s="14">
        <f t="shared" si="4"/>
        <v>2.0619787195577235</v>
      </c>
      <c r="D17" s="14">
        <f t="shared" si="4"/>
        <v>2.0454893228535589</v>
      </c>
      <c r="E17" s="14">
        <f t="shared" si="4"/>
        <v>2.0289999438431137</v>
      </c>
      <c r="F17" s="14">
        <f t="shared" si="4"/>
        <v>2.0190003673194878</v>
      </c>
      <c r="G17" s="14">
        <f t="shared" si="4"/>
        <v>2.0109996532762424</v>
      </c>
      <c r="H17" s="14">
        <f t="shared" si="4"/>
        <v>2.0150000297008237</v>
      </c>
      <c r="I17" s="14">
        <f t="shared" si="4"/>
        <v>2.0120001566137158</v>
      </c>
      <c r="J17" s="14">
        <f t="shared" si="4"/>
        <v>2.0071981106105143</v>
      </c>
      <c r="K17" s="14">
        <f t="shared" si="4"/>
        <v>2.005140321050868</v>
      </c>
      <c r="L17" s="14">
        <f t="shared" si="4"/>
        <v>2.0022001730619521</v>
      </c>
      <c r="M17" s="14">
        <f t="shared" si="4"/>
        <v>1.9980000697065177</v>
      </c>
      <c r="N17" s="14">
        <f t="shared" si="4"/>
        <v>1.9919998971966086</v>
      </c>
      <c r="O17" s="14">
        <f t="shared" si="4"/>
        <v>1.986999768055661</v>
      </c>
      <c r="P17" s="14">
        <f t="shared" si="4"/>
        <v>1.986999766245084</v>
      </c>
      <c r="Q17" s="14">
        <f t="shared" si="4"/>
        <v>1.9849998702319902</v>
      </c>
      <c r="R17" s="14">
        <f t="shared" ref="R17:V17" si="5">R4/R6</f>
        <v>1.9870002907083013</v>
      </c>
      <c r="S17" s="14">
        <f t="shared" si="5"/>
        <v>1.9860000200369856</v>
      </c>
      <c r="T17" s="14">
        <f t="shared" si="5"/>
        <v>1.9859998653370765</v>
      </c>
      <c r="U17" s="14">
        <f t="shared" si="5"/>
        <v>1.976000068066569</v>
      </c>
      <c r="V17" s="14">
        <f t="shared" si="5"/>
        <v>1.9790002634016195</v>
      </c>
      <c r="W17" s="14">
        <f t="shared" ref="W17" si="6">W4/W6</f>
        <v>1.967999695366778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55.374479128885454</v>
      </c>
      <c r="C18" s="94">
        <f t="shared" si="7"/>
        <v>55.829033518366259</v>
      </c>
      <c r="D18" s="94">
        <f t="shared" si="7"/>
        <v>56.292461102466078</v>
      </c>
      <c r="E18" s="94">
        <f t="shared" si="7"/>
        <v>56.764224196507989</v>
      </c>
      <c r="F18" s="94">
        <f t="shared" si="7"/>
        <v>57.061758235570707</v>
      </c>
      <c r="G18" s="94">
        <f t="shared" si="7"/>
        <v>57.307687158220276</v>
      </c>
      <c r="H18" s="94">
        <f t="shared" si="7"/>
        <v>57.211203059388623</v>
      </c>
      <c r="I18" s="94">
        <f t="shared" si="7"/>
        <v>57.31764955185637</v>
      </c>
      <c r="J18" s="94">
        <f t="shared" si="7"/>
        <v>57.479089491417497</v>
      </c>
      <c r="K18" s="94">
        <f t="shared" si="7"/>
        <v>57.564394720048988</v>
      </c>
      <c r="L18" s="94">
        <f t="shared" si="7"/>
        <v>57.675292211351469</v>
      </c>
      <c r="M18" s="94">
        <f t="shared" si="7"/>
        <v>57.826262922549191</v>
      </c>
      <c r="N18" s="94">
        <f t="shared" si="7"/>
        <v>58.032131508985906</v>
      </c>
      <c r="O18" s="94">
        <f t="shared" si="7"/>
        <v>58.210802425900333</v>
      </c>
      <c r="P18" s="94">
        <f t="shared" si="7"/>
        <v>58.242308178229365</v>
      </c>
      <c r="Q18" s="94">
        <f t="shared" si="7"/>
        <v>58.335930199502556</v>
      </c>
      <c r="R18" s="94">
        <f t="shared" ref="R18:V18" si="8">R7*1000/R4</f>
        <v>58.313241886774826</v>
      </c>
      <c r="S18" s="94">
        <f t="shared" si="8"/>
        <v>58.37962819778965</v>
      </c>
      <c r="T18" s="94">
        <f t="shared" si="8"/>
        <v>58.415783173913823</v>
      </c>
      <c r="U18" s="94">
        <f t="shared" si="8"/>
        <v>58.751949751445636</v>
      </c>
      <c r="V18" s="94">
        <f t="shared" si="8"/>
        <v>58.695256015056771</v>
      </c>
      <c r="W18" s="94">
        <f t="shared" ref="W18" si="9">W7*1000/W4</f>
        <v>59.065491141604305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115.09410054388673</v>
      </c>
      <c r="C19" s="15">
        <f t="shared" si="10"/>
        <v>115.11827904834607</v>
      </c>
      <c r="D19" s="15">
        <f t="shared" si="10"/>
        <v>115.14562814224365</v>
      </c>
      <c r="E19" s="15">
        <f t="shared" si="10"/>
        <v>115.17460770701263</v>
      </c>
      <c r="F19" s="15">
        <f t="shared" si="10"/>
        <v>115.20771083751308</v>
      </c>
      <c r="G19" s="15">
        <f t="shared" si="10"/>
        <v>115.24573900524435</v>
      </c>
      <c r="H19" s="15">
        <f t="shared" si="10"/>
        <v>115.28057586388793</v>
      </c>
      <c r="I19" s="15">
        <f t="shared" si="10"/>
        <v>115.3231198750651</v>
      </c>
      <c r="J19" s="15">
        <f t="shared" si="10"/>
        <v>115.37191982678587</v>
      </c>
      <c r="K19" s="15">
        <f t="shared" si="10"/>
        <v>115.42468891005792</v>
      </c>
      <c r="L19" s="15">
        <f t="shared" si="10"/>
        <v>115.47748004696658</v>
      </c>
      <c r="M19" s="15">
        <f t="shared" si="10"/>
        <v>115.53687735012069</v>
      </c>
      <c r="N19" s="15">
        <f t="shared" si="10"/>
        <v>115.6</v>
      </c>
      <c r="O19" s="15">
        <f t="shared" si="10"/>
        <v>115.66485091859786</v>
      </c>
      <c r="P19" s="15">
        <f t="shared" si="10"/>
        <v>115.72745273571589</v>
      </c>
      <c r="Q19" s="15">
        <f t="shared" si="10"/>
        <v>115.79681387587502</v>
      </c>
      <c r="R19" s="15">
        <f t="shared" ref="R19:V19" si="11">R7*1000/R6</f>
        <v>115.86842858116506</v>
      </c>
      <c r="S19" s="15">
        <f t="shared" si="11"/>
        <v>115.94194277056201</v>
      </c>
      <c r="T19" s="15">
        <f t="shared" si="11"/>
        <v>116.0137375169527</v>
      </c>
      <c r="U19" s="15">
        <f t="shared" si="11"/>
        <v>116.09385670790023</v>
      </c>
      <c r="V19" s="15">
        <f t="shared" si="11"/>
        <v>116.15792711422284</v>
      </c>
      <c r="W19" s="15">
        <f t="shared" ref="W19" si="12">W7*1000/W6</f>
        <v>116.2408685733664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56.182749943296308</v>
      </c>
      <c r="D20" s="4">
        <f t="shared" si="13"/>
        <v>56.687687534753351</v>
      </c>
      <c r="E20" s="4">
        <f t="shared" si="13"/>
        <v>57.187292310196668</v>
      </c>
      <c r="F20" s="4">
        <f t="shared" si="13"/>
        <v>57.597335977745729</v>
      </c>
      <c r="G20" s="4">
        <f t="shared" si="13"/>
        <v>57.941149835559415</v>
      </c>
      <c r="H20" s="4">
        <f t="shared" si="13"/>
        <v>57.915546451128272</v>
      </c>
      <c r="I20" s="4">
        <f t="shared" si="13"/>
        <v>58.041232911464093</v>
      </c>
      <c r="J20" s="4">
        <f t="shared" si="13"/>
        <v>58.230756703790369</v>
      </c>
      <c r="K20" s="4">
        <f t="shared" si="13"/>
        <v>58.370710046673672</v>
      </c>
      <c r="L20" s="4">
        <f t="shared" si="13"/>
        <v>58.51866311887634</v>
      </c>
      <c r="M20" s="4">
        <f t="shared" si="13"/>
        <v>58.735343319513696</v>
      </c>
      <c r="N20" s="4">
        <f t="shared" si="13"/>
        <v>58.994380914600576</v>
      </c>
      <c r="O20" s="4">
        <f t="shared" si="13"/>
        <v>59.186325318037355</v>
      </c>
      <c r="P20" s="4">
        <f t="shared" si="13"/>
        <v>59.228017957493932</v>
      </c>
      <c r="Q20" s="4">
        <f t="shared" si="13"/>
        <v>59.334068995956351</v>
      </c>
      <c r="R20" s="4">
        <f t="shared" ref="R20:V20" si="14">IF(SUM(R21)=0,"",R21/R17)</f>
        <v>59.302813365146413</v>
      </c>
      <c r="S20" s="4">
        <f t="shared" si="14"/>
        <v>59.362407728805934</v>
      </c>
      <c r="T20" s="4">
        <f t="shared" si="14"/>
        <v>59.416930247707512</v>
      </c>
      <c r="U20" s="4">
        <f t="shared" si="14"/>
        <v>59.744815701845461</v>
      </c>
      <c r="V20" s="4">
        <f t="shared" si="14"/>
        <v>59.649716529747835</v>
      </c>
      <c r="W20" s="4">
        <f t="shared" ref="W20" si="15">IF(SUM(W21)=0,"",W21/W17)</f>
        <v>60.085822033639801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115.84763478930988</v>
      </c>
      <c r="D21" s="3">
        <f t="shared" si="16"/>
        <v>115.95405958959677</v>
      </c>
      <c r="E21" s="3">
        <f t="shared" si="16"/>
        <v>116.03301288592877</v>
      </c>
      <c r="F21" s="3">
        <f t="shared" si="16"/>
        <v>116.28904249569258</v>
      </c>
      <c r="G21" s="3">
        <f t="shared" si="16"/>
        <v>116.5196322297368</v>
      </c>
      <c r="H21" s="3">
        <f t="shared" si="16"/>
        <v>116.69982781916291</v>
      </c>
      <c r="I21" s="3">
        <f t="shared" si="16"/>
        <v>116.7789697079189</v>
      </c>
      <c r="J21" s="3">
        <f t="shared" si="16"/>
        <v>116.88066483526858</v>
      </c>
      <c r="K21" s="3">
        <f t="shared" si="16"/>
        <v>117.04146428295438</v>
      </c>
      <c r="L21" s="3">
        <f t="shared" si="16"/>
        <v>117.16607742396828</v>
      </c>
      <c r="M21" s="3">
        <f t="shared" si="16"/>
        <v>117.35322004662461</v>
      </c>
      <c r="N21" s="3">
        <f t="shared" si="16"/>
        <v>117.51680071706191</v>
      </c>
      <c r="O21" s="3">
        <f t="shared" si="16"/>
        <v>117.60321467900712</v>
      </c>
      <c r="P21" s="3">
        <f t="shared" si="16"/>
        <v>117.68605783670009</v>
      </c>
      <c r="Q21" s="3">
        <f t="shared" si="16"/>
        <v>117.77811925730931</v>
      </c>
      <c r="R21" s="3">
        <f t="shared" ref="R21:V21" si="17">IF(SUM(R9)=0,"",R9*1000/R8)</f>
        <v>117.83470739636606</v>
      </c>
      <c r="S21" s="3">
        <f t="shared" si="17"/>
        <v>117.8937429388523</v>
      </c>
      <c r="T21" s="3">
        <f t="shared" si="17"/>
        <v>118.00201547068959</v>
      </c>
      <c r="U21" s="3">
        <f t="shared" si="17"/>
        <v>118.05575989347125</v>
      </c>
      <c r="V21" s="3">
        <f t="shared" si="17"/>
        <v>118.0468047242029</v>
      </c>
      <c r="W21" s="3">
        <f t="shared" ref="W21" si="18">IF(SUM(W9)=0,"",W9*1000/W8)</f>
        <v>118.24887945806556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20191.397470225587</v>
      </c>
      <c r="C22" s="13">
        <f t="shared" si="19"/>
        <v>20165.011400398398</v>
      </c>
      <c r="D22" s="13">
        <f t="shared" si="19"/>
        <v>20383.639376451716</v>
      </c>
      <c r="E22" s="13">
        <f t="shared" si="19"/>
        <v>20597.353084776256</v>
      </c>
      <c r="F22" s="13">
        <f t="shared" si="19"/>
        <v>21498.141659380341</v>
      </c>
      <c r="G22" s="13">
        <f t="shared" si="19"/>
        <v>22236.556786093824</v>
      </c>
      <c r="H22" s="13">
        <f t="shared" si="19"/>
        <v>22824.264376779753</v>
      </c>
      <c r="I22" s="13">
        <f t="shared" si="19"/>
        <v>23144.45663986561</v>
      </c>
      <c r="J22" s="13">
        <f t="shared" si="19"/>
        <v>23136.055528827372</v>
      </c>
      <c r="K22" s="13">
        <f t="shared" si="19"/>
        <v>22197.265606733359</v>
      </c>
      <c r="L22" s="13">
        <f t="shared" si="19"/>
        <v>22277.053960278179</v>
      </c>
      <c r="M22" s="13">
        <f t="shared" si="19"/>
        <v>22234.494877803205</v>
      </c>
      <c r="N22" s="13">
        <f t="shared" si="19"/>
        <v>22268.894949119014</v>
      </c>
      <c r="O22" s="13">
        <f t="shared" si="19"/>
        <v>22242.970608788663</v>
      </c>
      <c r="P22" s="13">
        <f t="shared" si="19"/>
        <v>22347.525651230455</v>
      </c>
      <c r="Q22" s="13">
        <f t="shared" si="19"/>
        <v>22725.985319048752</v>
      </c>
      <c r="R22" s="13">
        <f t="shared" ref="R22:V22" si="20">R3*1000000/R4</f>
        <v>23082.770516490313</v>
      </c>
      <c r="S22" s="13">
        <f t="shared" si="20"/>
        <v>23440.274126410088</v>
      </c>
      <c r="T22" s="13">
        <f t="shared" si="20"/>
        <v>24122.431089155714</v>
      </c>
      <c r="U22" s="13">
        <f t="shared" si="20"/>
        <v>24398.76250873521</v>
      </c>
      <c r="V22" s="13">
        <f t="shared" si="20"/>
        <v>23994.502668082692</v>
      </c>
      <c r="W22" s="13">
        <f t="shared" ref="W22" si="21">W3*1000000/W4</f>
        <v>25232.627214012613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41967.179955783693</v>
      </c>
      <c r="C23" s="46">
        <f t="shared" si="22"/>
        <v>41579.824387260385</v>
      </c>
      <c r="D23" s="46">
        <f t="shared" si="22"/>
        <v>41694.516705429363</v>
      </c>
      <c r="E23" s="46">
        <f t="shared" si="22"/>
        <v>41792.0282523278</v>
      </c>
      <c r="F23" s="46">
        <f t="shared" si="22"/>
        <v>43404.755906975297</v>
      </c>
      <c r="G23" s="46">
        <f t="shared" si="22"/>
        <v>44717.70798689215</v>
      </c>
      <c r="H23" s="46">
        <f t="shared" si="22"/>
        <v>45990.893397110653</v>
      </c>
      <c r="I23" s="46">
        <f t="shared" si="22"/>
        <v>46566.650384148968</v>
      </c>
      <c r="J23" s="46">
        <f t="shared" si="22"/>
        <v>46438.64694444224</v>
      </c>
      <c r="K23" s="46">
        <f t="shared" si="22"/>
        <v>44508.632285136722</v>
      </c>
      <c r="L23" s="46">
        <f t="shared" si="22"/>
        <v>44603.12129457941</v>
      </c>
      <c r="M23" s="46">
        <f t="shared" si="22"/>
        <v>44424.522315740011</v>
      </c>
      <c r="N23" s="46">
        <f t="shared" si="22"/>
        <v>44359.636449327154</v>
      </c>
      <c r="O23" s="46">
        <f t="shared" si="22"/>
        <v>44196.777440531958</v>
      </c>
      <c r="P23" s="46">
        <f t="shared" si="22"/>
        <v>44404.528245150927</v>
      </c>
      <c r="Q23" s="46">
        <f t="shared" si="22"/>
        <v>45111.07790920588</v>
      </c>
      <c r="R23" s="46">
        <f t="shared" ref="R23:V23" si="23">R3*1000000/R6</f>
        <v>45865.471726619253</v>
      </c>
      <c r="S23" s="46">
        <f t="shared" si="23"/>
        <v>46552.384884722873</v>
      </c>
      <c r="T23" s="46">
        <f t="shared" si="23"/>
        <v>47907.144894666155</v>
      </c>
      <c r="U23" s="46">
        <f t="shared" si="23"/>
        <v>48211.956378000825</v>
      </c>
      <c r="V23" s="46">
        <f t="shared" si="23"/>
        <v>47485.127100326514</v>
      </c>
      <c r="W23" s="46">
        <f t="shared" ref="W23" si="24">W3*1000000/W6</f>
        <v>49657.802670480298</v>
      </c>
      <c r="DA23" s="11"/>
    </row>
    <row r="24" spans="1:105" ht="12" customHeight="1" x14ac:dyDescent="0.25">
      <c r="A24" s="180" t="s">
        <v>191</v>
      </c>
      <c r="B24" s="15">
        <v>1.2830786791047299</v>
      </c>
      <c r="C24" s="15">
        <v>1.255619192143643</v>
      </c>
      <c r="D24" s="15">
        <v>1.2533731048894705</v>
      </c>
      <c r="E24" s="15">
        <v>1.249402837611034</v>
      </c>
      <c r="F24" s="15">
        <v>1.2818176446653162</v>
      </c>
      <c r="G24" s="15">
        <v>1.3002881818756069</v>
      </c>
      <c r="H24" s="15">
        <v>1.318589893781194</v>
      </c>
      <c r="I24" s="15">
        <v>1.3172471264252048</v>
      </c>
      <c r="J24" s="15">
        <v>1.321623582762437</v>
      </c>
      <c r="K24" s="15">
        <v>1.2907959621880478</v>
      </c>
      <c r="L24" s="15">
        <v>1.2902321718449008</v>
      </c>
      <c r="M24" s="15">
        <v>1.2834091352728436</v>
      </c>
      <c r="N24" s="15">
        <v>1.3023548802285869</v>
      </c>
      <c r="O24" s="15">
        <v>1.3121349872602239</v>
      </c>
      <c r="P24" s="15">
        <v>1.3156797146923116</v>
      </c>
      <c r="Q24" s="15">
        <v>1.3187496471044811</v>
      </c>
      <c r="R24" s="15">
        <v>1.3177881035299208</v>
      </c>
      <c r="S24" s="15">
        <v>1.3144095907434048</v>
      </c>
      <c r="T24" s="15">
        <v>1.3339436667284772</v>
      </c>
      <c r="U24" s="15">
        <v>1.3272476679687213</v>
      </c>
      <c r="V24" s="15">
        <v>1.4111395629201029</v>
      </c>
      <c r="W24" s="15">
        <v>1.4135720639709293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4160.8742046431644</v>
      </c>
      <c r="C28" s="22">
        <v>4409.2582975064488</v>
      </c>
      <c r="D28" s="22">
        <v>4302.6433361994841</v>
      </c>
      <c r="E28" s="22">
        <v>4412.4364574376605</v>
      </c>
      <c r="F28" s="22">
        <v>4400.1593293207206</v>
      </c>
      <c r="G28" s="22">
        <v>4451.6280309544272</v>
      </c>
      <c r="H28" s="22">
        <v>4444.5786758383492</v>
      </c>
      <c r="I28" s="22">
        <v>4445.9533104041275</v>
      </c>
      <c r="J28" s="22">
        <v>4424.5576096302657</v>
      </c>
      <c r="K28" s="22">
        <v>4426.7610490111774</v>
      </c>
      <c r="L28" s="22">
        <v>4914.9552020636293</v>
      </c>
      <c r="M28" s="22">
        <v>4398.9830610490098</v>
      </c>
      <c r="N28" s="22">
        <v>4339.6953568357685</v>
      </c>
      <c r="O28" s="22">
        <v>4372.0626827171109</v>
      </c>
      <c r="P28" s="22">
        <v>4028.5339638865007</v>
      </c>
      <c r="Q28" s="22">
        <v>4310.0891659501285</v>
      </c>
      <c r="R28" s="22">
        <v>4437.3623387790203</v>
      </c>
      <c r="S28" s="22">
        <v>4349.2720550300946</v>
      </c>
      <c r="T28" s="22">
        <v>4279.7177987962168</v>
      </c>
      <c r="U28" s="22">
        <v>4194.8787618228707</v>
      </c>
      <c r="V28" s="22">
        <v>4049.9429922613917</v>
      </c>
      <c r="W28" s="22">
        <v>4256.5999140154772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776.14772141014623</v>
      </c>
      <c r="C30" s="98">
        <v>805.71676698194324</v>
      </c>
      <c r="D30" s="98">
        <v>745.22072226999137</v>
      </c>
      <c r="E30" s="98">
        <v>698.57050730868445</v>
      </c>
      <c r="F30" s="98">
        <v>654.73035253654348</v>
      </c>
      <c r="G30" s="98">
        <v>624.71212381771284</v>
      </c>
      <c r="H30" s="98">
        <v>563.995184866724</v>
      </c>
      <c r="I30" s="98">
        <v>515.99079965606188</v>
      </c>
      <c r="J30" s="98">
        <v>483.01109200343933</v>
      </c>
      <c r="K30" s="98">
        <v>456.47824591573516</v>
      </c>
      <c r="L30" s="98">
        <v>477.68744625967327</v>
      </c>
      <c r="M30" s="98">
        <v>400.99905417024928</v>
      </c>
      <c r="N30" s="98">
        <v>338.62287188306101</v>
      </c>
      <c r="O30" s="98">
        <v>319.4448839208942</v>
      </c>
      <c r="P30" s="98">
        <v>233.91900257953563</v>
      </c>
      <c r="Q30" s="98">
        <v>240.4148753224419</v>
      </c>
      <c r="R30" s="98">
        <v>233.34711951848666</v>
      </c>
      <c r="S30" s="98">
        <v>218.7535683576956</v>
      </c>
      <c r="T30" s="98">
        <v>221.85503009458296</v>
      </c>
      <c r="U30" s="98">
        <v>202.626913155632</v>
      </c>
      <c r="V30" s="98">
        <v>175.48460877042129</v>
      </c>
      <c r="W30" s="98">
        <v>157.89759243336198</v>
      </c>
      <c r="DA30" s="63"/>
    </row>
    <row r="31" spans="1:105" ht="12" customHeight="1" x14ac:dyDescent="0.25">
      <c r="A31" s="97" t="s">
        <v>74</v>
      </c>
      <c r="B31" s="98">
        <v>17.579019776440241</v>
      </c>
      <c r="C31" s="98">
        <v>17.579019776440241</v>
      </c>
      <c r="D31" s="98">
        <v>15.3816852966466</v>
      </c>
      <c r="E31" s="98">
        <v>16.480395528804809</v>
      </c>
      <c r="F31" s="98">
        <v>17.579019776440241</v>
      </c>
      <c r="G31" s="98">
        <v>18.677730008598449</v>
      </c>
      <c r="H31" s="98">
        <v>20.875150472914871</v>
      </c>
      <c r="I31" s="98">
        <v>20.875150472914871</v>
      </c>
      <c r="J31" s="98">
        <v>18.677730008598449</v>
      </c>
      <c r="K31" s="98">
        <v>16.480395528804809</v>
      </c>
      <c r="L31" s="98">
        <v>18.677730008598449</v>
      </c>
      <c r="M31" s="98">
        <v>18.677730008598449</v>
      </c>
      <c r="N31" s="98">
        <v>17.579019776440241</v>
      </c>
      <c r="O31" s="98">
        <v>16.480395528804809</v>
      </c>
      <c r="P31" s="98">
        <v>13.184264832330181</v>
      </c>
      <c r="Q31" s="98">
        <v>17.917454858125531</v>
      </c>
      <c r="R31" s="98">
        <v>19.74901117798796</v>
      </c>
      <c r="S31" s="98">
        <v>21.112467755803959</v>
      </c>
      <c r="T31" s="98">
        <v>21.033361994840931</v>
      </c>
      <c r="U31" s="98">
        <v>20.156577815993121</v>
      </c>
      <c r="V31" s="98">
        <v>19.587446259673261</v>
      </c>
      <c r="W31" s="98">
        <v>20.660877042132419</v>
      </c>
      <c r="DA31" s="63" t="s">
        <v>232</v>
      </c>
    </row>
    <row r="32" spans="1:105" ht="12" customHeight="1" x14ac:dyDescent="0.25">
      <c r="A32" s="97" t="s">
        <v>201</v>
      </c>
      <c r="B32" s="98">
        <v>758.56870163370604</v>
      </c>
      <c r="C32" s="98">
        <v>788.13774720550305</v>
      </c>
      <c r="D32" s="98">
        <v>729.83903697334472</v>
      </c>
      <c r="E32" s="98">
        <v>682.09011177987963</v>
      </c>
      <c r="F32" s="98">
        <v>637.15133276010329</v>
      </c>
      <c r="G32" s="98">
        <v>606.03439380911436</v>
      </c>
      <c r="H32" s="98">
        <v>543.12003439380908</v>
      </c>
      <c r="I32" s="98">
        <v>495.11564918314701</v>
      </c>
      <c r="J32" s="98">
        <v>464.33336199484086</v>
      </c>
      <c r="K32" s="98">
        <v>439.99785038693034</v>
      </c>
      <c r="L32" s="98">
        <v>459.00971625107479</v>
      </c>
      <c r="M32" s="98">
        <v>382.32132416165081</v>
      </c>
      <c r="N32" s="98">
        <v>321.04385210662076</v>
      </c>
      <c r="O32" s="98">
        <v>302.96448839208938</v>
      </c>
      <c r="P32" s="98">
        <v>220.73473774720546</v>
      </c>
      <c r="Q32" s="98">
        <v>222.49742046431638</v>
      </c>
      <c r="R32" s="98">
        <v>213.5981083404987</v>
      </c>
      <c r="S32" s="98">
        <v>197.64110060189165</v>
      </c>
      <c r="T32" s="98">
        <v>200.82166809974203</v>
      </c>
      <c r="U32" s="98">
        <v>182.47033533963886</v>
      </c>
      <c r="V32" s="98">
        <v>155.89716251074802</v>
      </c>
      <c r="W32" s="98">
        <v>137.23671539122955</v>
      </c>
      <c r="DA32" s="63" t="s">
        <v>233</v>
      </c>
    </row>
    <row r="33" spans="1:105" ht="12" customHeight="1" x14ac:dyDescent="0.25">
      <c r="A33" s="73" t="s">
        <v>192</v>
      </c>
      <c r="B33" s="98">
        <v>658.46775580395524</v>
      </c>
      <c r="C33" s="98">
        <v>698.92699914015475</v>
      </c>
      <c r="D33" s="98">
        <v>670.73112639724843</v>
      </c>
      <c r="E33" s="98">
        <v>717.08564058469472</v>
      </c>
      <c r="F33" s="98">
        <v>713.13224419604455</v>
      </c>
      <c r="G33" s="98">
        <v>705.16655202063623</v>
      </c>
      <c r="H33" s="98">
        <v>682.77609630266545</v>
      </c>
      <c r="I33" s="98">
        <v>634.67325881341355</v>
      </c>
      <c r="J33" s="98">
        <v>633.43327601031808</v>
      </c>
      <c r="K33" s="98">
        <v>637.60180567497844</v>
      </c>
      <c r="L33" s="98">
        <v>751.23129836629403</v>
      </c>
      <c r="M33" s="98">
        <v>649.34230438521058</v>
      </c>
      <c r="N33" s="98">
        <v>649.87970765262241</v>
      </c>
      <c r="O33" s="98">
        <v>649.90696474634558</v>
      </c>
      <c r="P33" s="98">
        <v>568.18142734307821</v>
      </c>
      <c r="Q33" s="98">
        <v>594.66801375752357</v>
      </c>
      <c r="R33" s="98">
        <v>623.39097162510745</v>
      </c>
      <c r="S33" s="98">
        <v>622.12854686156481</v>
      </c>
      <c r="T33" s="98">
        <v>615.05846947549435</v>
      </c>
      <c r="U33" s="98">
        <v>615.80326741186582</v>
      </c>
      <c r="V33" s="98">
        <v>592.28632846087703</v>
      </c>
      <c r="W33" s="98">
        <v>579.18013757523636</v>
      </c>
      <c r="DA33" s="63" t="s">
        <v>234</v>
      </c>
    </row>
    <row r="34" spans="1:105" ht="12" customHeight="1" x14ac:dyDescent="0.25">
      <c r="A34" s="73" t="s">
        <v>73</v>
      </c>
      <c r="B34" s="98">
        <v>485.64539982803097</v>
      </c>
      <c r="C34" s="98">
        <v>550.22932072227002</v>
      </c>
      <c r="D34" s="98">
        <v>564.60782459157349</v>
      </c>
      <c r="E34" s="98">
        <v>631.77128116938945</v>
      </c>
      <c r="F34" s="98">
        <v>667.19208942390355</v>
      </c>
      <c r="G34" s="98">
        <v>770.23026655202057</v>
      </c>
      <c r="H34" s="98">
        <v>850.26749785038692</v>
      </c>
      <c r="I34" s="98">
        <v>995.62364574376613</v>
      </c>
      <c r="J34" s="98">
        <v>979.53293207222691</v>
      </c>
      <c r="K34" s="98">
        <v>983.61728288907977</v>
      </c>
      <c r="L34" s="98">
        <v>1052.0316423043851</v>
      </c>
      <c r="M34" s="98">
        <v>964.25958727429054</v>
      </c>
      <c r="N34" s="98">
        <v>947.39191745485789</v>
      </c>
      <c r="O34" s="98">
        <v>982.20042992261381</v>
      </c>
      <c r="P34" s="98">
        <v>965.14127257093719</v>
      </c>
      <c r="Q34" s="98">
        <v>1111.8151332760103</v>
      </c>
      <c r="R34" s="98">
        <v>1181.600171969046</v>
      </c>
      <c r="S34" s="98">
        <v>1136.1725709372313</v>
      </c>
      <c r="T34" s="98">
        <v>1103.5343078245915</v>
      </c>
      <c r="U34" s="98">
        <v>1053.6490971625108</v>
      </c>
      <c r="V34" s="98">
        <v>1033.3578675838348</v>
      </c>
      <c r="W34" s="98">
        <v>1095.4576096302665</v>
      </c>
      <c r="DA34" s="63"/>
    </row>
    <row r="35" spans="1:105" ht="12" customHeight="1" x14ac:dyDescent="0.25">
      <c r="A35" s="97" t="s">
        <v>204</v>
      </c>
      <c r="B35" s="98">
        <v>423.61711092003441</v>
      </c>
      <c r="C35" s="98">
        <v>486.88736027515051</v>
      </c>
      <c r="D35" s="98">
        <v>500.83594153052451</v>
      </c>
      <c r="E35" s="98">
        <v>567.40232158211518</v>
      </c>
      <c r="F35" s="98">
        <v>601.31840068787608</v>
      </c>
      <c r="G35" s="98">
        <v>699.84239036973338</v>
      </c>
      <c r="H35" s="98">
        <v>772.1649183147033</v>
      </c>
      <c r="I35" s="98">
        <v>917.45485812553738</v>
      </c>
      <c r="J35" s="98">
        <v>892.28048151332746</v>
      </c>
      <c r="K35" s="98">
        <v>888.96053310404113</v>
      </c>
      <c r="L35" s="98">
        <v>950.81023215821142</v>
      </c>
      <c r="M35" s="98">
        <v>856.66165090283744</v>
      </c>
      <c r="N35" s="98">
        <v>825.93086844367986</v>
      </c>
      <c r="O35" s="98">
        <v>857.085898538263</v>
      </c>
      <c r="P35" s="98">
        <v>835.51702493551159</v>
      </c>
      <c r="Q35" s="98">
        <v>967.76629406706775</v>
      </c>
      <c r="R35" s="98">
        <v>1021.5049011177991</v>
      </c>
      <c r="S35" s="98">
        <v>972.00051590713679</v>
      </c>
      <c r="T35" s="98">
        <v>917.88641444539974</v>
      </c>
      <c r="U35" s="98">
        <v>843.96216680997418</v>
      </c>
      <c r="V35" s="98">
        <v>793.66233877901971</v>
      </c>
      <c r="W35" s="98">
        <v>816.63912295786747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0.1140154772141015</v>
      </c>
      <c r="J37" s="98">
        <v>1.8889939810834049</v>
      </c>
      <c r="K37" s="98">
        <v>1.8889939810834049</v>
      </c>
      <c r="L37" s="98">
        <v>1.4698194325021494</v>
      </c>
      <c r="M37" s="98">
        <v>0.2167669819432502</v>
      </c>
      <c r="N37" s="98">
        <v>6.2840928632846076</v>
      </c>
      <c r="O37" s="98">
        <v>2.273258813413586</v>
      </c>
      <c r="P37" s="98">
        <v>0.42098022355975923</v>
      </c>
      <c r="Q37" s="98">
        <v>0.32605331040412722</v>
      </c>
      <c r="R37" s="98">
        <v>4.299226139294926E-2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6.3294067067927768</v>
      </c>
      <c r="C38" s="98">
        <v>6.4727429062768707</v>
      </c>
      <c r="D38" s="98">
        <v>6.592175408426483</v>
      </c>
      <c r="E38" s="98">
        <v>6.7354256233877896</v>
      </c>
      <c r="F38" s="98">
        <v>6.9981943250214949</v>
      </c>
      <c r="G38" s="98">
        <v>7.452020636285468</v>
      </c>
      <c r="H38" s="98">
        <v>7.9535683576956142</v>
      </c>
      <c r="I38" s="98">
        <v>8.5506448839208939</v>
      </c>
      <c r="J38" s="98">
        <v>9.1955288048151331</v>
      </c>
      <c r="K38" s="98">
        <v>9.9121238177128124</v>
      </c>
      <c r="L38" s="98">
        <v>9.9960447119518481</v>
      </c>
      <c r="M38" s="98">
        <v>10.522269991401551</v>
      </c>
      <c r="N38" s="98">
        <v>10.84746345657781</v>
      </c>
      <c r="O38" s="98">
        <v>11.19828030954428</v>
      </c>
      <c r="P38" s="98">
        <v>11.461392949269131</v>
      </c>
      <c r="Q38" s="98">
        <v>11.790283748925191</v>
      </c>
      <c r="R38" s="98">
        <v>11.95468615649183</v>
      </c>
      <c r="S38" s="98">
        <v>12.119174548581251</v>
      </c>
      <c r="T38" s="98">
        <v>12.25073086844368</v>
      </c>
      <c r="U38" s="98">
        <v>12.40421324161651</v>
      </c>
      <c r="V38" s="98">
        <v>12.40421324161651</v>
      </c>
      <c r="W38" s="98">
        <v>12.40421324161651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55.698882201203773</v>
      </c>
      <c r="C40" s="98">
        <v>56.869217540842669</v>
      </c>
      <c r="D40" s="98">
        <v>57.179707652622525</v>
      </c>
      <c r="E40" s="98">
        <v>57.633533963886507</v>
      </c>
      <c r="F40" s="98">
        <v>58.875494411005974</v>
      </c>
      <c r="G40" s="98">
        <v>62.93585554600169</v>
      </c>
      <c r="H40" s="98">
        <v>70.149011177987944</v>
      </c>
      <c r="I40" s="98">
        <v>69.504127257093728</v>
      </c>
      <c r="J40" s="98">
        <v>76.167927773000741</v>
      </c>
      <c r="K40" s="98">
        <v>82.855631986242486</v>
      </c>
      <c r="L40" s="98">
        <v>89.75554600171948</v>
      </c>
      <c r="M40" s="98">
        <v>96.85889939810842</v>
      </c>
      <c r="N40" s="98">
        <v>104.32949269131569</v>
      </c>
      <c r="O40" s="98">
        <v>111.64299226139302</v>
      </c>
      <c r="P40" s="98">
        <v>117.74187446259675</v>
      </c>
      <c r="Q40" s="98">
        <v>131.93250214961301</v>
      </c>
      <c r="R40" s="98">
        <v>148.09759243336174</v>
      </c>
      <c r="S40" s="98">
        <v>152.05288048151345</v>
      </c>
      <c r="T40" s="98">
        <v>173.39716251074825</v>
      </c>
      <c r="U40" s="98">
        <v>197.28271711091975</v>
      </c>
      <c r="V40" s="98">
        <v>227.29131556319879</v>
      </c>
      <c r="W40" s="98">
        <v>266.41427343078192</v>
      </c>
      <c r="DA40" s="63" t="s">
        <v>240</v>
      </c>
    </row>
    <row r="41" spans="1:105" ht="12" customHeight="1" x14ac:dyDescent="0.25">
      <c r="A41" s="73" t="s">
        <v>203</v>
      </c>
      <c r="B41" s="98">
        <v>1417.9803095442819</v>
      </c>
      <c r="C41" s="98">
        <v>1537.73766122098</v>
      </c>
      <c r="D41" s="98">
        <v>1503.0810834049871</v>
      </c>
      <c r="E41" s="98">
        <v>1540.269389509888</v>
      </c>
      <c r="F41" s="98">
        <v>1535.588048151332</v>
      </c>
      <c r="G41" s="98">
        <v>1516.0026655202059</v>
      </c>
      <c r="H41" s="98">
        <v>1508.5745485812549</v>
      </c>
      <c r="I41" s="98">
        <v>1479.3159071367149</v>
      </c>
      <c r="J41" s="98">
        <v>1520.827343078246</v>
      </c>
      <c r="K41" s="98">
        <v>1563.8196044711949</v>
      </c>
      <c r="L41" s="98">
        <v>1830.467153912296</v>
      </c>
      <c r="M41" s="98">
        <v>1611.851504729148</v>
      </c>
      <c r="N41" s="98">
        <v>1649.2309544282029</v>
      </c>
      <c r="O41" s="98">
        <v>1645.9109200343939</v>
      </c>
      <c r="P41" s="98">
        <v>1510.246517626827</v>
      </c>
      <c r="Q41" s="98">
        <v>1620.0889939810829</v>
      </c>
      <c r="R41" s="98">
        <v>1664.022699914015</v>
      </c>
      <c r="S41" s="98">
        <v>1678.4773000859841</v>
      </c>
      <c r="T41" s="98">
        <v>1675.0200343938091</v>
      </c>
      <c r="U41" s="98">
        <v>1639.458469475494</v>
      </c>
      <c r="V41" s="98">
        <v>1589.0355116079099</v>
      </c>
      <c r="W41" s="98">
        <v>1758.5603611349959</v>
      </c>
      <c r="DA41" s="63" t="s">
        <v>241</v>
      </c>
    </row>
    <row r="42" spans="1:105" ht="12" customHeight="1" x14ac:dyDescent="0.25">
      <c r="A42" s="32" t="s">
        <v>53</v>
      </c>
      <c r="B42" s="33">
        <v>878.33190025795352</v>
      </c>
      <c r="C42" s="33">
        <v>873.51676698194319</v>
      </c>
      <c r="D42" s="33">
        <v>876.18228718830608</v>
      </c>
      <c r="E42" s="33">
        <v>882.37317282889069</v>
      </c>
      <c r="F42" s="33">
        <v>888.3920894239036</v>
      </c>
      <c r="G42" s="33">
        <v>898.45227858985379</v>
      </c>
      <c r="H42" s="33">
        <v>909.11435941530522</v>
      </c>
      <c r="I42" s="33">
        <v>889.8538263112639</v>
      </c>
      <c r="J42" s="33">
        <v>883.9208942390369</v>
      </c>
      <c r="K42" s="33">
        <v>868.09974204643163</v>
      </c>
      <c r="L42" s="33">
        <v>893.29320722269983</v>
      </c>
      <c r="M42" s="33">
        <v>869.38950988822012</v>
      </c>
      <c r="N42" s="33">
        <v>858.89939810834039</v>
      </c>
      <c r="O42" s="33">
        <v>886.24247635425615</v>
      </c>
      <c r="P42" s="33">
        <v>868.78761822871877</v>
      </c>
      <c r="Q42" s="33">
        <v>875.03465176268264</v>
      </c>
      <c r="R42" s="33">
        <v>883.09896818572656</v>
      </c>
      <c r="S42" s="33">
        <v>845.79294926913155</v>
      </c>
      <c r="T42" s="33">
        <v>837.64711951848653</v>
      </c>
      <c r="U42" s="33">
        <v>880.62373172828893</v>
      </c>
      <c r="V42" s="33">
        <v>887.06999140154767</v>
      </c>
      <c r="W42" s="33">
        <v>931.9184866723989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4160.8742046431644</v>
      </c>
      <c r="C44" s="205">
        <f t="shared" si="25"/>
        <v>4409.2582975064488</v>
      </c>
      <c r="D44" s="205">
        <f t="shared" si="25"/>
        <v>4302.6433361994841</v>
      </c>
      <c r="E44" s="205">
        <f t="shared" si="25"/>
        <v>4412.4364574376596</v>
      </c>
      <c r="F44" s="205">
        <f t="shared" si="25"/>
        <v>4400.1593293207206</v>
      </c>
      <c r="G44" s="205">
        <f t="shared" si="25"/>
        <v>4451.6280309544281</v>
      </c>
      <c r="H44" s="205">
        <f t="shared" si="25"/>
        <v>4444.5786758383483</v>
      </c>
      <c r="I44" s="205">
        <f t="shared" si="25"/>
        <v>4445.9533104041266</v>
      </c>
      <c r="J44" s="205">
        <f t="shared" si="25"/>
        <v>4424.5576096302675</v>
      </c>
      <c r="K44" s="205">
        <f t="shared" si="25"/>
        <v>4426.7610490111765</v>
      </c>
      <c r="L44" s="205">
        <f t="shared" si="25"/>
        <v>4914.9552020636293</v>
      </c>
      <c r="M44" s="205">
        <f t="shared" si="25"/>
        <v>4398.9830610490108</v>
      </c>
      <c r="N44" s="205">
        <f t="shared" si="25"/>
        <v>4339.6953568357712</v>
      </c>
      <c r="O44" s="205">
        <f t="shared" si="25"/>
        <v>4372.0626827171091</v>
      </c>
      <c r="P44" s="205">
        <f t="shared" si="25"/>
        <v>4028.5339638865007</v>
      </c>
      <c r="Q44" s="205">
        <f t="shared" si="25"/>
        <v>4310.0891659501294</v>
      </c>
      <c r="R44" s="205">
        <f t="shared" ref="R44:V44" si="26">SUM(R45,R50)</f>
        <v>4437.3623387790203</v>
      </c>
      <c r="S44" s="205">
        <f t="shared" si="26"/>
        <v>4349.2720550300928</v>
      </c>
      <c r="T44" s="205">
        <f t="shared" si="26"/>
        <v>4279.7177987962159</v>
      </c>
      <c r="U44" s="205">
        <f t="shared" si="26"/>
        <v>4194.8787618228725</v>
      </c>
      <c r="V44" s="205">
        <f t="shared" si="26"/>
        <v>4049.9429922613931</v>
      </c>
      <c r="W44" s="205">
        <f t="shared" ref="W44" si="27">SUM(W45,W50)</f>
        <v>4256.5999140154772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3564.8996169584952</v>
      </c>
      <c r="C45" s="192">
        <f t="shared" si="28"/>
        <v>3800.5276977579738</v>
      </c>
      <c r="D45" s="192">
        <f t="shared" si="28"/>
        <v>3681.0676992809281</v>
      </c>
      <c r="E45" s="192">
        <f t="shared" si="28"/>
        <v>3771.3399828331985</v>
      </c>
      <c r="F45" s="192">
        <f t="shared" si="28"/>
        <v>3753.9604906414238</v>
      </c>
      <c r="G45" s="192">
        <f t="shared" si="28"/>
        <v>3798.9188155835</v>
      </c>
      <c r="H45" s="192">
        <f t="shared" si="28"/>
        <v>3781.2454830876914</v>
      </c>
      <c r="I45" s="192">
        <f t="shared" si="28"/>
        <v>3777.3062283280733</v>
      </c>
      <c r="J45" s="192">
        <f t="shared" si="28"/>
        <v>3751.9109998765675</v>
      </c>
      <c r="K45" s="192">
        <f t="shared" si="28"/>
        <v>3761.0324060923085</v>
      </c>
      <c r="L45" s="192">
        <f t="shared" si="28"/>
        <v>4253.9269157243825</v>
      </c>
      <c r="M45" s="192">
        <f t="shared" si="28"/>
        <v>3750.4737631425437</v>
      </c>
      <c r="N45" s="192">
        <f t="shared" si="28"/>
        <v>3702.1612340478609</v>
      </c>
      <c r="O45" s="192">
        <f t="shared" si="28"/>
        <v>3740.2288971073067</v>
      </c>
      <c r="P45" s="192">
        <f t="shared" si="28"/>
        <v>3397.6358400076238</v>
      </c>
      <c r="Q45" s="192">
        <f t="shared" si="28"/>
        <v>3707.9496475312881</v>
      </c>
      <c r="R45" s="192">
        <f t="shared" ref="R45:V45" si="29">SUM(R46:R49)</f>
        <v>3827.8663114164533</v>
      </c>
      <c r="S45" s="192">
        <f t="shared" si="29"/>
        <v>3757.5129224363895</v>
      </c>
      <c r="T45" s="192">
        <f t="shared" si="29"/>
        <v>3695.4544942007246</v>
      </c>
      <c r="U45" s="192">
        <f t="shared" si="29"/>
        <v>3588.5732546486306</v>
      </c>
      <c r="V45" s="192">
        <f t="shared" si="29"/>
        <v>3416.6613958663897</v>
      </c>
      <c r="W45" s="192">
        <f t="shared" ref="W45" si="30">SUM(W46:W49)</f>
        <v>3628.7185265594685</v>
      </c>
      <c r="DA45" s="213" t="s">
        <v>244</v>
      </c>
    </row>
    <row r="46" spans="1:105" ht="12" customHeight="1" x14ac:dyDescent="0.25">
      <c r="A46" s="97" t="s">
        <v>57</v>
      </c>
      <c r="B46" s="74">
        <v>3208.6828235315834</v>
      </c>
      <c r="C46" s="74">
        <v>3453.9301679124183</v>
      </c>
      <c r="D46" s="74">
        <v>3330.9671193867671</v>
      </c>
      <c r="E46" s="74">
        <v>3422.085407123674</v>
      </c>
      <c r="F46" s="74">
        <v>3393.6969384270883</v>
      </c>
      <c r="G46" s="74">
        <v>3436.1922655626854</v>
      </c>
      <c r="H46" s="74">
        <v>3414.4870488245037</v>
      </c>
      <c r="I46" s="74">
        <v>3430.3123746285728</v>
      </c>
      <c r="J46" s="74">
        <v>3393.0194220653784</v>
      </c>
      <c r="K46" s="74">
        <v>3405.6249136396395</v>
      </c>
      <c r="L46" s="74">
        <v>3837.9718953970505</v>
      </c>
      <c r="M46" s="74">
        <v>3326.0022432686105</v>
      </c>
      <c r="N46" s="74">
        <v>3276.0894949217868</v>
      </c>
      <c r="O46" s="74">
        <v>3294.4234727703911</v>
      </c>
      <c r="P46" s="74">
        <v>2958.9103499326661</v>
      </c>
      <c r="Q46" s="74">
        <v>3262.8412840535448</v>
      </c>
      <c r="R46" s="74">
        <v>3376.4771882393302</v>
      </c>
      <c r="S46" s="74">
        <v>3318.8594699896721</v>
      </c>
      <c r="T46" s="74">
        <v>3265.1757207862192</v>
      </c>
      <c r="U46" s="74">
        <v>3151.6949330675261</v>
      </c>
      <c r="V46" s="74">
        <v>2979.6554136823534</v>
      </c>
      <c r="W46" s="74">
        <v>3188.2036596486191</v>
      </c>
      <c r="DA46" s="90" t="s">
        <v>245</v>
      </c>
    </row>
    <row r="47" spans="1:105" ht="12" customHeight="1" x14ac:dyDescent="0.25">
      <c r="A47" s="97" t="s">
        <v>56</v>
      </c>
      <c r="B47" s="74">
        <v>0.26265060536020413</v>
      </c>
      <c r="C47" s="74">
        <v>0.3061218448252907</v>
      </c>
      <c r="D47" s="74">
        <v>0.32259320889956167</v>
      </c>
      <c r="E47" s="74">
        <v>0.36203674457018231</v>
      </c>
      <c r="F47" s="74">
        <v>0.42457470043130524</v>
      </c>
      <c r="G47" s="74">
        <v>0.48390022966948043</v>
      </c>
      <c r="H47" s="74">
        <v>0.56890119080736401</v>
      </c>
      <c r="I47" s="74">
        <v>0.66722971976234857</v>
      </c>
      <c r="J47" s="74">
        <v>0.74904794656332652</v>
      </c>
      <c r="K47" s="74">
        <v>0.79951031662434446</v>
      </c>
      <c r="L47" s="74">
        <v>0.86406708578914893</v>
      </c>
      <c r="M47" s="74">
        <v>0.92336453246508277</v>
      </c>
      <c r="N47" s="74">
        <v>0.99379333947038273</v>
      </c>
      <c r="O47" s="74">
        <v>1.0427536986647636</v>
      </c>
      <c r="P47" s="74">
        <v>1.1021163435473327</v>
      </c>
      <c r="Q47" s="74">
        <v>1.1418512019097484</v>
      </c>
      <c r="R47" s="74">
        <v>1.2406695242168895</v>
      </c>
      <c r="S47" s="74">
        <v>1.2880672375873203</v>
      </c>
      <c r="T47" s="74">
        <v>1.5967061832243155</v>
      </c>
      <c r="U47" s="74">
        <v>1.4127670254052735</v>
      </c>
      <c r="V47" s="74">
        <v>1.5305765520136865</v>
      </c>
      <c r="W47" s="74">
        <v>1.5859062223319911</v>
      </c>
      <c r="DA47" s="90" t="s">
        <v>246</v>
      </c>
    </row>
    <row r="48" spans="1:105" ht="12" customHeight="1" x14ac:dyDescent="0.25">
      <c r="A48" s="97" t="s">
        <v>55</v>
      </c>
      <c r="B48" s="74">
        <v>291.85751746445362</v>
      </c>
      <c r="C48" s="74">
        <v>282.77461902337666</v>
      </c>
      <c r="D48" s="74">
        <v>284.68338709987688</v>
      </c>
      <c r="E48" s="74">
        <v>283.52777248017139</v>
      </c>
      <c r="F48" s="74">
        <v>293.72566752322541</v>
      </c>
      <c r="G48" s="74">
        <v>294.79243721499478</v>
      </c>
      <c r="H48" s="74">
        <v>296.67836555967119</v>
      </c>
      <c r="I48" s="74">
        <v>277.35689606255613</v>
      </c>
      <c r="J48" s="74">
        <v>287.17421888232775</v>
      </c>
      <c r="K48" s="74">
        <v>282.71359159338107</v>
      </c>
      <c r="L48" s="74">
        <v>334.54034393735321</v>
      </c>
      <c r="M48" s="74">
        <v>344.28671913783899</v>
      </c>
      <c r="N48" s="74">
        <v>345.73491612467353</v>
      </c>
      <c r="O48" s="74">
        <v>359.42778723192822</v>
      </c>
      <c r="P48" s="74">
        <v>350.95890041684555</v>
      </c>
      <c r="Q48" s="74">
        <v>355.57597065551272</v>
      </c>
      <c r="R48" s="74">
        <v>359.05379379562572</v>
      </c>
      <c r="S48" s="74">
        <v>348.69466780226611</v>
      </c>
      <c r="T48" s="74">
        <v>340.23124952709139</v>
      </c>
      <c r="U48" s="74">
        <v>347.26396334922498</v>
      </c>
      <c r="V48" s="74">
        <v>343.74862998300046</v>
      </c>
      <c r="W48" s="74">
        <v>345.63324547440067</v>
      </c>
      <c r="DA48" s="90" t="s">
        <v>247</v>
      </c>
    </row>
    <row r="49" spans="1:105" ht="12" customHeight="1" x14ac:dyDescent="0.25">
      <c r="A49" s="107" t="s">
        <v>54</v>
      </c>
      <c r="B49" s="193">
        <v>64.096625357097736</v>
      </c>
      <c r="C49" s="193">
        <v>63.516788977353784</v>
      </c>
      <c r="D49" s="193">
        <v>65.094599585384714</v>
      </c>
      <c r="E49" s="193">
        <v>65.364766484783232</v>
      </c>
      <c r="F49" s="193">
        <v>66.113309990678701</v>
      </c>
      <c r="G49" s="193">
        <v>67.450212576150321</v>
      </c>
      <c r="H49" s="193">
        <v>69.511167512709335</v>
      </c>
      <c r="I49" s="193">
        <v>68.969727917181757</v>
      </c>
      <c r="J49" s="193">
        <v>70.968310982298036</v>
      </c>
      <c r="K49" s="193">
        <v>71.894390542663487</v>
      </c>
      <c r="L49" s="193">
        <v>80.550609304189393</v>
      </c>
      <c r="M49" s="193">
        <v>79.261436203628861</v>
      </c>
      <c r="N49" s="193">
        <v>79.343029661930544</v>
      </c>
      <c r="O49" s="193">
        <v>85.334883406322604</v>
      </c>
      <c r="P49" s="193">
        <v>86.664473314564631</v>
      </c>
      <c r="Q49" s="193">
        <v>88.390541620320576</v>
      </c>
      <c r="R49" s="193">
        <v>91.094659857280305</v>
      </c>
      <c r="S49" s="193">
        <v>88.670717406864426</v>
      </c>
      <c r="T49" s="193">
        <v>88.450817704189902</v>
      </c>
      <c r="U49" s="193">
        <v>88.201591206474617</v>
      </c>
      <c r="V49" s="193">
        <v>91.726775649022258</v>
      </c>
      <c r="W49" s="193">
        <v>93.295715214116612</v>
      </c>
      <c r="DA49" s="214" t="s">
        <v>248</v>
      </c>
    </row>
    <row r="50" spans="1:105" ht="12" customHeight="1" x14ac:dyDescent="0.25">
      <c r="A50" s="209" t="s">
        <v>58</v>
      </c>
      <c r="B50" s="77">
        <v>595.97458768466936</v>
      </c>
      <c r="C50" s="77">
        <v>608.73059974847479</v>
      </c>
      <c r="D50" s="77">
        <v>621.57563691855648</v>
      </c>
      <c r="E50" s="77">
        <v>641.09647460446104</v>
      </c>
      <c r="F50" s="77">
        <v>646.1988386792973</v>
      </c>
      <c r="G50" s="77">
        <v>652.70921537092784</v>
      </c>
      <c r="H50" s="77">
        <v>663.33319275065662</v>
      </c>
      <c r="I50" s="77">
        <v>668.64708207605304</v>
      </c>
      <c r="J50" s="77">
        <v>672.64660975369975</v>
      </c>
      <c r="K50" s="77">
        <v>665.7286429188681</v>
      </c>
      <c r="L50" s="77">
        <v>661.02828633924673</v>
      </c>
      <c r="M50" s="77">
        <v>648.50929790646683</v>
      </c>
      <c r="N50" s="77">
        <v>637.53412278790984</v>
      </c>
      <c r="O50" s="77">
        <v>631.8337856098027</v>
      </c>
      <c r="P50" s="77">
        <v>630.89812387887673</v>
      </c>
      <c r="Q50" s="77">
        <v>602.13951841884113</v>
      </c>
      <c r="R50" s="77">
        <v>609.49602736256691</v>
      </c>
      <c r="S50" s="77">
        <v>591.75913259370327</v>
      </c>
      <c r="T50" s="77">
        <v>584.26330459549126</v>
      </c>
      <c r="U50" s="77">
        <v>606.30550717424217</v>
      </c>
      <c r="V50" s="77">
        <v>633.28159639500348</v>
      </c>
      <c r="W50" s="77">
        <v>627.88138745600907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0.85676697771357402</v>
      </c>
      <c r="C53" s="195">
        <f t="shared" si="34"/>
        <v>0.86194263101058788</v>
      </c>
      <c r="D53" s="195">
        <f t="shared" si="34"/>
        <v>0.85553633235433535</v>
      </c>
      <c r="E53" s="195">
        <f t="shared" si="34"/>
        <v>0.8547069219492508</v>
      </c>
      <c r="F53" s="195">
        <f t="shared" si="34"/>
        <v>0.85314194548063005</v>
      </c>
      <c r="G53" s="195">
        <f t="shared" si="34"/>
        <v>0.85337741364904929</v>
      </c>
      <c r="H53" s="195">
        <f t="shared" si="34"/>
        <v>0.85075453915200694</v>
      </c>
      <c r="I53" s="195">
        <f t="shared" si="34"/>
        <v>0.8496054647017256</v>
      </c>
      <c r="J53" s="195">
        <f t="shared" si="34"/>
        <v>0.84797426791558739</v>
      </c>
      <c r="K53" s="195">
        <f t="shared" si="34"/>
        <v>0.84961269977118492</v>
      </c>
      <c r="L53" s="195">
        <f t="shared" si="34"/>
        <v>0.86550675252101938</v>
      </c>
      <c r="M53" s="195">
        <f t="shared" si="34"/>
        <v>0.85257745053652945</v>
      </c>
      <c r="N53" s="195">
        <f t="shared" si="34"/>
        <v>0.85309242461370394</v>
      </c>
      <c r="O53" s="195">
        <f t="shared" si="34"/>
        <v>0.85548382274859425</v>
      </c>
      <c r="P53" s="195">
        <f t="shared" si="34"/>
        <v>0.84339262631654166</v>
      </c>
      <c r="Q53" s="195">
        <f t="shared" si="34"/>
        <v>0.86029534535485563</v>
      </c>
      <c r="R53" s="195">
        <f t="shared" ref="R53:V53" si="35">IF(R45=0,0,R45/R$44)</f>
        <v>0.86264452149060356</v>
      </c>
      <c r="S53" s="195">
        <f t="shared" si="35"/>
        <v>0.86394064912326829</v>
      </c>
      <c r="T53" s="195">
        <f t="shared" si="35"/>
        <v>0.86348088073474594</v>
      </c>
      <c r="U53" s="195">
        <f t="shared" si="35"/>
        <v>0.85546530863009407</v>
      </c>
      <c r="V53" s="195">
        <f t="shared" si="35"/>
        <v>0.84363197269564683</v>
      </c>
      <c r="W53" s="195">
        <f t="shared" ref="W53" si="36">IF(W45=0,0,W45/W$44)</f>
        <v>0.85249227079373435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0.7711559315950911</v>
      </c>
      <c r="C54" s="196">
        <f t="shared" si="37"/>
        <v>0.78333586623076867</v>
      </c>
      <c r="D54" s="196">
        <f t="shared" si="37"/>
        <v>0.77416761258417566</v>
      </c>
      <c r="E54" s="196">
        <f t="shared" si="37"/>
        <v>0.77555460347884742</v>
      </c>
      <c r="F54" s="196">
        <f t="shared" si="37"/>
        <v>0.77126683022884857</v>
      </c>
      <c r="G54" s="196">
        <f t="shared" si="37"/>
        <v>0.77189563945349815</v>
      </c>
      <c r="H54" s="196">
        <f t="shared" si="37"/>
        <v>0.76823638366137237</v>
      </c>
      <c r="I54" s="196">
        <f t="shared" si="37"/>
        <v>0.77155834421409286</v>
      </c>
      <c r="J54" s="196">
        <f t="shared" si="37"/>
        <v>0.766860717256863</v>
      </c>
      <c r="K54" s="196">
        <f t="shared" si="37"/>
        <v>0.76932657442632191</v>
      </c>
      <c r="L54" s="196">
        <f t="shared" si="37"/>
        <v>0.78087627203308208</v>
      </c>
      <c r="M54" s="196">
        <f t="shared" si="37"/>
        <v>0.75608434883935882</v>
      </c>
      <c r="N54" s="196">
        <f t="shared" si="37"/>
        <v>0.75491232115207785</v>
      </c>
      <c r="O54" s="196">
        <f t="shared" si="37"/>
        <v>0.75351698085055896</v>
      </c>
      <c r="P54" s="196">
        <f t="shared" si="37"/>
        <v>0.73448812308834988</v>
      </c>
      <c r="Q54" s="196">
        <f t="shared" si="37"/>
        <v>0.75702407964784502</v>
      </c>
      <c r="R54" s="196">
        <f t="shared" ref="R54:V54" si="38">IF(R46=0,0,R46/R$44)</f>
        <v>0.76091987321648336</v>
      </c>
      <c r="S54" s="196">
        <f t="shared" si="38"/>
        <v>0.76308389725845949</v>
      </c>
      <c r="T54" s="196">
        <f t="shared" si="38"/>
        <v>0.76294182801133203</v>
      </c>
      <c r="U54" s="196">
        <f t="shared" si="38"/>
        <v>0.75131967144098488</v>
      </c>
      <c r="V54" s="196">
        <f t="shared" si="38"/>
        <v>0.73572774218695447</v>
      </c>
      <c r="W54" s="196">
        <f t="shared" ref="W54" si="39">IF(W46=0,0,W46/W$44)</f>
        <v>0.74900242542198825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6.312389955627822E-5</v>
      </c>
      <c r="C55" s="197">
        <f t="shared" si="40"/>
        <v>6.9427061008970741E-5</v>
      </c>
      <c r="D55" s="197">
        <f t="shared" si="40"/>
        <v>7.49755867946302E-5</v>
      </c>
      <c r="E55" s="197">
        <f t="shared" si="40"/>
        <v>8.204916899368115E-5</v>
      </c>
      <c r="F55" s="197">
        <f t="shared" si="40"/>
        <v>9.6490756051065415E-5</v>
      </c>
      <c r="G55" s="197">
        <f t="shared" si="40"/>
        <v>1.0870185610852404E-4</v>
      </c>
      <c r="H55" s="197">
        <f t="shared" si="40"/>
        <v>1.2799890210067131E-4</v>
      </c>
      <c r="I55" s="197">
        <f t="shared" si="40"/>
        <v>1.5007573700806566E-4</v>
      </c>
      <c r="J55" s="197">
        <f t="shared" si="40"/>
        <v>1.6929329724015498E-4</v>
      </c>
      <c r="K55" s="197">
        <f t="shared" si="40"/>
        <v>1.80608419513164E-4</v>
      </c>
      <c r="L55" s="197">
        <f t="shared" si="40"/>
        <v>1.7580365441100161E-4</v>
      </c>
      <c r="M55" s="197">
        <f t="shared" si="40"/>
        <v>2.0990408911574467E-4</v>
      </c>
      <c r="N55" s="197">
        <f t="shared" si="40"/>
        <v>2.2900071497069171E-4</v>
      </c>
      <c r="O55" s="197">
        <f t="shared" si="40"/>
        <v>2.3850383087753964E-4</v>
      </c>
      <c r="P55" s="197">
        <f t="shared" si="40"/>
        <v>2.7357752309578977E-4</v>
      </c>
      <c r="Q55" s="197">
        <f t="shared" si="40"/>
        <v>2.6492519248335207E-4</v>
      </c>
      <c r="R55" s="197">
        <f t="shared" ref="R55:V55" si="41">IF(R47=0,0,R47/R$44)</f>
        <v>2.7959617211658011E-4</v>
      </c>
      <c r="S55" s="197">
        <f t="shared" si="41"/>
        <v>2.9615697093439425E-4</v>
      </c>
      <c r="T55" s="197">
        <f t="shared" si="41"/>
        <v>3.7308679176777294E-4</v>
      </c>
      <c r="U55" s="197">
        <f t="shared" si="41"/>
        <v>3.3678375600809012E-4</v>
      </c>
      <c r="V55" s="197">
        <f t="shared" si="41"/>
        <v>3.7792545597266505E-4</v>
      </c>
      <c r="W55" s="197">
        <f t="shared" ref="W55" si="42">IF(W47=0,0,W47/W$44)</f>
        <v>3.7257582445325978E-4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7.0143316791160537E-2</v>
      </c>
      <c r="C56" s="197">
        <f t="shared" si="43"/>
        <v>6.4132014943033194E-2</v>
      </c>
      <c r="D56" s="197">
        <f t="shared" si="43"/>
        <v>6.6164765437271206E-2</v>
      </c>
      <c r="E56" s="197">
        <f t="shared" si="43"/>
        <v>6.4256511162274835E-2</v>
      </c>
      <c r="F56" s="197">
        <f t="shared" si="43"/>
        <v>6.6753416306079449E-2</v>
      </c>
      <c r="G56" s="197">
        <f t="shared" si="43"/>
        <v>6.6221264482376654E-2</v>
      </c>
      <c r="H56" s="197">
        <f t="shared" si="43"/>
        <v>6.6750616244566963E-2</v>
      </c>
      <c r="I56" s="197">
        <f t="shared" si="43"/>
        <v>6.2384122526321591E-2</v>
      </c>
      <c r="J56" s="197">
        <f t="shared" si="43"/>
        <v>6.4904617414694499E-2</v>
      </c>
      <c r="K56" s="197">
        <f t="shared" si="43"/>
        <v>6.3864660518898331E-2</v>
      </c>
      <c r="L56" s="197">
        <f t="shared" si="43"/>
        <v>6.8065797180997839E-2</v>
      </c>
      <c r="M56" s="197">
        <f t="shared" si="43"/>
        <v>7.8265070440107151E-2</v>
      </c>
      <c r="N56" s="197">
        <f t="shared" si="43"/>
        <v>7.9668015308973522E-2</v>
      </c>
      <c r="O56" s="197">
        <f t="shared" si="43"/>
        <v>8.2210117584259876E-2</v>
      </c>
      <c r="P56" s="197">
        <f t="shared" si="43"/>
        <v>8.7118267727910717E-2</v>
      </c>
      <c r="Q56" s="197">
        <f t="shared" si="43"/>
        <v>8.2498518467918627E-2</v>
      </c>
      <c r="R56" s="197">
        <f t="shared" ref="R56:V56" si="44">IF(R48=0,0,R48/R$44)</f>
        <v>8.0916041193612009E-2</v>
      </c>
      <c r="S56" s="197">
        <f t="shared" si="44"/>
        <v>8.0173110210244938E-2</v>
      </c>
      <c r="T56" s="197">
        <f t="shared" si="44"/>
        <v>7.9498524323914646E-2</v>
      </c>
      <c r="U56" s="197">
        <f t="shared" si="44"/>
        <v>8.278283666017619E-2</v>
      </c>
      <c r="V56" s="197">
        <f t="shared" si="44"/>
        <v>8.4877399667065256E-2</v>
      </c>
      <c r="W56" s="197">
        <f t="shared" ref="W56" si="45">IF(W48=0,0,W48/W$44)</f>
        <v>8.1199373315860079E-2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1.5404605427766026E-2</v>
      </c>
      <c r="C57" s="198">
        <f t="shared" si="46"/>
        <v>1.4405322775777095E-2</v>
      </c>
      <c r="D57" s="198">
        <f t="shared" si="46"/>
        <v>1.512897874609394E-2</v>
      </c>
      <c r="E57" s="198">
        <f t="shared" si="46"/>
        <v>1.4813758139135021E-2</v>
      </c>
      <c r="F57" s="198">
        <f t="shared" si="46"/>
        <v>1.5025208189650944E-2</v>
      </c>
      <c r="G57" s="198">
        <f t="shared" si="46"/>
        <v>1.5151807857065948E-2</v>
      </c>
      <c r="H57" s="198">
        <f t="shared" si="46"/>
        <v>1.5639540343967015E-2</v>
      </c>
      <c r="I57" s="198">
        <f t="shared" si="46"/>
        <v>1.5512922224303019E-2</v>
      </c>
      <c r="J57" s="198">
        <f t="shared" si="46"/>
        <v>1.6039639946789711E-2</v>
      </c>
      <c r="K57" s="198">
        <f t="shared" si="46"/>
        <v>1.6240856406451582E-2</v>
      </c>
      <c r="L57" s="198">
        <f t="shared" si="46"/>
        <v>1.6388879652528436E-2</v>
      </c>
      <c r="M57" s="198">
        <f t="shared" si="46"/>
        <v>1.8018127167947689E-2</v>
      </c>
      <c r="N57" s="198">
        <f t="shared" si="46"/>
        <v>1.8283087437681898E-2</v>
      </c>
      <c r="O57" s="198">
        <f t="shared" si="46"/>
        <v>1.9518220482897895E-2</v>
      </c>
      <c r="P57" s="198">
        <f t="shared" si="46"/>
        <v>2.1512657977185247E-2</v>
      </c>
      <c r="Q57" s="198">
        <f t="shared" si="46"/>
        <v>2.0507822046608518E-2</v>
      </c>
      <c r="R57" s="198">
        <f t="shared" ref="R57:V57" si="47">IF(R49=0,0,R49/R$44)</f>
        <v>2.0529010908391539E-2</v>
      </c>
      <c r="S57" s="198">
        <f t="shared" si="47"/>
        <v>2.038748468362964E-2</v>
      </c>
      <c r="T57" s="198">
        <f t="shared" si="47"/>
        <v>2.0667441607731481E-2</v>
      </c>
      <c r="U57" s="198">
        <f t="shared" si="47"/>
        <v>2.102601677292501E-2</v>
      </c>
      <c r="V57" s="198">
        <f t="shared" si="47"/>
        <v>2.2648905385654373E-2</v>
      </c>
      <c r="W57" s="198">
        <f t="shared" ref="W57" si="48">IF(W49=0,0,W49/W$44)</f>
        <v>2.1917896231432706E-2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0.14323302228642598</v>
      </c>
      <c r="C58" s="195">
        <f t="shared" si="49"/>
        <v>0.13805736898941209</v>
      </c>
      <c r="D58" s="195">
        <f t="shared" si="49"/>
        <v>0.14446366764566476</v>
      </c>
      <c r="E58" s="195">
        <f t="shared" si="49"/>
        <v>0.14529307805074917</v>
      </c>
      <c r="F58" s="195">
        <f t="shared" si="49"/>
        <v>0.14685805451937009</v>
      </c>
      <c r="G58" s="195">
        <f t="shared" si="49"/>
        <v>0.1466225863509506</v>
      </c>
      <c r="H58" s="195">
        <f t="shared" si="49"/>
        <v>0.14924546084799295</v>
      </c>
      <c r="I58" s="195">
        <f t="shared" si="49"/>
        <v>0.15039453529827435</v>
      </c>
      <c r="J58" s="195">
        <f t="shared" si="49"/>
        <v>0.15202573208441253</v>
      </c>
      <c r="K58" s="195">
        <f t="shared" si="49"/>
        <v>0.15038730022881505</v>
      </c>
      <c r="L58" s="195">
        <f t="shared" si="49"/>
        <v>0.13449324747898059</v>
      </c>
      <c r="M58" s="195">
        <f t="shared" si="49"/>
        <v>0.14742254946347053</v>
      </c>
      <c r="N58" s="195">
        <f t="shared" si="49"/>
        <v>0.14690757538629601</v>
      </c>
      <c r="O58" s="195">
        <f t="shared" si="49"/>
        <v>0.14451617725140584</v>
      </c>
      <c r="P58" s="195">
        <f t="shared" si="49"/>
        <v>0.15660737368345831</v>
      </c>
      <c r="Q58" s="195">
        <f t="shared" si="49"/>
        <v>0.13970465464514437</v>
      </c>
      <c r="R58" s="195">
        <f t="shared" ref="R58:V58" si="50">IF(R50=0,0,R50/R$44)</f>
        <v>0.13735547850939644</v>
      </c>
      <c r="S58" s="195">
        <f t="shared" si="50"/>
        <v>0.13605935087673168</v>
      </c>
      <c r="T58" s="195">
        <f t="shared" si="50"/>
        <v>0.13651911926525409</v>
      </c>
      <c r="U58" s="195">
        <f t="shared" si="50"/>
        <v>0.14453469136990596</v>
      </c>
      <c r="V58" s="195">
        <f t="shared" si="50"/>
        <v>0.1563680273043532</v>
      </c>
      <c r="W58" s="195">
        <f t="shared" ref="W58" si="51">IF(W50=0,0,W50/W$44)</f>
        <v>0.14750772920626573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3939.8702414400004</v>
      </c>
      <c r="C62" s="22">
        <v>4126.7508130799997</v>
      </c>
      <c r="D62" s="22">
        <v>3874.3505377199999</v>
      </c>
      <c r="E62" s="22">
        <v>3837.3994371600002</v>
      </c>
      <c r="F62" s="22">
        <v>3691.9988712000004</v>
      </c>
      <c r="G62" s="22">
        <v>3581.0277541200003</v>
      </c>
      <c r="H62" s="22">
        <v>3338.33309568</v>
      </c>
      <c r="I62" s="22">
        <v>3076.7896573200001</v>
      </c>
      <c r="J62" s="22">
        <v>2973.5173317600002</v>
      </c>
      <c r="K62" s="22">
        <v>2900.7450759599997</v>
      </c>
      <c r="L62" s="22">
        <v>3232.73123244</v>
      </c>
      <c r="M62" s="22">
        <v>2756.1448727999996</v>
      </c>
      <c r="N62" s="22">
        <v>2564.87298336</v>
      </c>
      <c r="O62" s="22">
        <v>2505.88842264</v>
      </c>
      <c r="P62" s="22">
        <v>2050.5127935599999</v>
      </c>
      <c r="Q62" s="22">
        <v>2130.1979475600001</v>
      </c>
      <c r="R62" s="22">
        <v>2174.9782842000004</v>
      </c>
      <c r="S62" s="22">
        <v>2126.0910564000001</v>
      </c>
      <c r="T62" s="22">
        <v>2119.1241823199998</v>
      </c>
      <c r="U62" s="22">
        <v>2061.8081341200004</v>
      </c>
      <c r="V62" s="22">
        <v>1923.57036864</v>
      </c>
      <c r="W62" s="22">
        <v>1837.9942487999999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2393.26460064</v>
      </c>
      <c r="C64" s="98">
        <v>2485.11471192</v>
      </c>
      <c r="D64" s="98">
        <v>2298.9407558399998</v>
      </c>
      <c r="E64" s="98">
        <v>2153.1124134000002</v>
      </c>
      <c r="F64" s="98">
        <v>2016.9975643200003</v>
      </c>
      <c r="G64" s="98">
        <v>1924.7362235999999</v>
      </c>
      <c r="H64" s="98">
        <v>1734.6321511199999</v>
      </c>
      <c r="I64" s="98">
        <v>1586.0724073199999</v>
      </c>
      <c r="J64" s="98">
        <v>1485.71254692</v>
      </c>
      <c r="K64" s="98">
        <v>1403.1492703199999</v>
      </c>
      <c r="L64" s="98">
        <v>1468.2430652399999</v>
      </c>
      <c r="M64" s="98">
        <v>1230.9730448399998</v>
      </c>
      <c r="N64" s="98">
        <v>1038.4389054000001</v>
      </c>
      <c r="O64" s="98">
        <v>979.39032336000002</v>
      </c>
      <c r="P64" s="98">
        <v>715.97121155999992</v>
      </c>
      <c r="Q64" s="98">
        <v>733.44480911999995</v>
      </c>
      <c r="R64" s="98">
        <v>710.76081168000007</v>
      </c>
      <c r="S64" s="98">
        <v>664.83876060000011</v>
      </c>
      <c r="T64" s="98">
        <v>674.47804752000002</v>
      </c>
      <c r="U64" s="98">
        <v>615.41262180000012</v>
      </c>
      <c r="V64" s="98">
        <v>532.4113202399999</v>
      </c>
      <c r="W64" s="98">
        <v>477.61895340000007</v>
      </c>
      <c r="DA64" s="63"/>
    </row>
    <row r="65" spans="1:105" ht="12" customHeight="1" x14ac:dyDescent="0.25">
      <c r="A65" s="97" t="s">
        <v>74</v>
      </c>
      <c r="B65" s="98">
        <v>46.441499040000004</v>
      </c>
      <c r="C65" s="98">
        <v>46.441499040000004</v>
      </c>
      <c r="D65" s="98">
        <v>40.636425239999994</v>
      </c>
      <c r="E65" s="98">
        <v>43.539075719999992</v>
      </c>
      <c r="F65" s="98">
        <v>46.441499040000004</v>
      </c>
      <c r="G65" s="98">
        <v>49.344149519999995</v>
      </c>
      <c r="H65" s="98">
        <v>55.149450479999999</v>
      </c>
      <c r="I65" s="98">
        <v>55.149450479999999</v>
      </c>
      <c r="J65" s="98">
        <v>49.344149519999995</v>
      </c>
      <c r="K65" s="98">
        <v>43.539075719999992</v>
      </c>
      <c r="L65" s="98">
        <v>49.344149519999995</v>
      </c>
      <c r="M65" s="98">
        <v>49.344149519999995</v>
      </c>
      <c r="N65" s="98">
        <v>46.441499040000004</v>
      </c>
      <c r="O65" s="98">
        <v>43.539075719999992</v>
      </c>
      <c r="P65" s="98">
        <v>34.831124280000004</v>
      </c>
      <c r="Q65" s="98">
        <v>47.335600799999987</v>
      </c>
      <c r="R65" s="98">
        <v>52.174335960000001</v>
      </c>
      <c r="S65" s="98">
        <v>55.776412080000014</v>
      </c>
      <c r="T65" s="98">
        <v>55.567424880000011</v>
      </c>
      <c r="U65" s="98">
        <v>53.251074360000004</v>
      </c>
      <c r="V65" s="98">
        <v>51.747502320000009</v>
      </c>
      <c r="W65" s="98">
        <v>54.583367760000016</v>
      </c>
      <c r="DA65" s="63" t="s">
        <v>252</v>
      </c>
    </row>
    <row r="66" spans="1:105" ht="12" customHeight="1" x14ac:dyDescent="0.25">
      <c r="A66" s="97" t="s">
        <v>201</v>
      </c>
      <c r="B66" s="98">
        <v>2346.8231016</v>
      </c>
      <c r="C66" s="98">
        <v>2438.6732128799999</v>
      </c>
      <c r="D66" s="98">
        <v>2258.3043306</v>
      </c>
      <c r="E66" s="98">
        <v>2109.5733376800003</v>
      </c>
      <c r="F66" s="98">
        <v>1970.5560652800002</v>
      </c>
      <c r="G66" s="98">
        <v>1875.3920740799999</v>
      </c>
      <c r="H66" s="98">
        <v>1679.4827006399998</v>
      </c>
      <c r="I66" s="98">
        <v>1530.9229568399999</v>
      </c>
      <c r="J66" s="98">
        <v>1436.3683974</v>
      </c>
      <c r="K66" s="98">
        <v>1359.6101945999999</v>
      </c>
      <c r="L66" s="98">
        <v>1418.8989157199999</v>
      </c>
      <c r="M66" s="98">
        <v>1181.6288953199999</v>
      </c>
      <c r="N66" s="98">
        <v>991.99740636000001</v>
      </c>
      <c r="O66" s="98">
        <v>935.85124764</v>
      </c>
      <c r="P66" s="98">
        <v>681.14008727999988</v>
      </c>
      <c r="Q66" s="98">
        <v>686.10920831999999</v>
      </c>
      <c r="R66" s="98">
        <v>658.58647572000007</v>
      </c>
      <c r="S66" s="98">
        <v>609.06234852000011</v>
      </c>
      <c r="T66" s="98">
        <v>618.91062264000004</v>
      </c>
      <c r="U66" s="98">
        <v>562.16154744000016</v>
      </c>
      <c r="V66" s="98">
        <v>480.66381791999987</v>
      </c>
      <c r="W66" s="98">
        <v>423.03558564000002</v>
      </c>
      <c r="DA66" s="63" t="s">
        <v>253</v>
      </c>
    </row>
    <row r="67" spans="1:105" ht="12" customHeight="1" x14ac:dyDescent="0.25">
      <c r="A67" s="73" t="s">
        <v>192</v>
      </c>
      <c r="B67" s="98">
        <v>1546.6056408000002</v>
      </c>
      <c r="C67" s="98">
        <v>1641.6361011600002</v>
      </c>
      <c r="D67" s="98">
        <v>1575.4097818800001</v>
      </c>
      <c r="E67" s="98">
        <v>1684.28702376</v>
      </c>
      <c r="F67" s="98">
        <v>1675.0013068799999</v>
      </c>
      <c r="G67" s="98">
        <v>1656.2915305200002</v>
      </c>
      <c r="H67" s="98">
        <v>1603.7009445599999</v>
      </c>
      <c r="I67" s="98">
        <v>1490.7172500000001</v>
      </c>
      <c r="J67" s="98">
        <v>1487.8047848400001</v>
      </c>
      <c r="K67" s="98">
        <v>1497.59580564</v>
      </c>
      <c r="L67" s="98">
        <v>1764.4881672000001</v>
      </c>
      <c r="M67" s="98">
        <v>1525.17182796</v>
      </c>
      <c r="N67" s="98">
        <v>1526.43407796</v>
      </c>
      <c r="O67" s="98">
        <v>1526.4980992799999</v>
      </c>
      <c r="P67" s="98">
        <v>1334.5415820000001</v>
      </c>
      <c r="Q67" s="98">
        <v>1396.7531384399999</v>
      </c>
      <c r="R67" s="98">
        <v>1464.2174725200002</v>
      </c>
      <c r="S67" s="98">
        <v>1461.2522958</v>
      </c>
      <c r="T67" s="98">
        <v>1444.6461348</v>
      </c>
      <c r="U67" s="98">
        <v>1446.3955123200001</v>
      </c>
      <c r="V67" s="98">
        <v>1391.1590484000001</v>
      </c>
      <c r="W67" s="98">
        <v>1360.3752953999999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3939.87024144</v>
      </c>
      <c r="C78" s="203">
        <f t="shared" si="52"/>
        <v>4126.7508130799997</v>
      </c>
      <c r="D78" s="203">
        <f t="shared" si="52"/>
        <v>3874.3505377199999</v>
      </c>
      <c r="E78" s="203">
        <f t="shared" si="52"/>
        <v>3837.3994371599993</v>
      </c>
      <c r="F78" s="203">
        <f t="shared" si="52"/>
        <v>3691.9988711999999</v>
      </c>
      <c r="G78" s="203">
        <f t="shared" si="52"/>
        <v>3581.0277541199998</v>
      </c>
      <c r="H78" s="203">
        <f t="shared" si="52"/>
        <v>3338.3330956800005</v>
      </c>
      <c r="I78" s="203">
        <f t="shared" si="52"/>
        <v>3076.7896573199987</v>
      </c>
      <c r="J78" s="203">
        <f t="shared" si="52"/>
        <v>2973.5173317600006</v>
      </c>
      <c r="K78" s="203">
        <f t="shared" si="52"/>
        <v>2900.7450759599988</v>
      </c>
      <c r="L78" s="203">
        <f t="shared" si="52"/>
        <v>3232.73123244</v>
      </c>
      <c r="M78" s="203">
        <f t="shared" si="52"/>
        <v>2756.1448727999991</v>
      </c>
      <c r="N78" s="203">
        <f t="shared" si="52"/>
        <v>2564.8729833600009</v>
      </c>
      <c r="O78" s="203">
        <f t="shared" si="52"/>
        <v>2505.8884226399991</v>
      </c>
      <c r="P78" s="203">
        <f t="shared" si="52"/>
        <v>2050.5127935599994</v>
      </c>
      <c r="Q78" s="203">
        <f t="shared" si="52"/>
        <v>2130.1979475599992</v>
      </c>
      <c r="R78" s="203">
        <f t="shared" ref="R78:V78" si="53">R79+R84</f>
        <v>2174.9782842</v>
      </c>
      <c r="S78" s="203">
        <f t="shared" si="53"/>
        <v>2126.0910564000001</v>
      </c>
      <c r="T78" s="203">
        <f t="shared" si="53"/>
        <v>2119.1241823199994</v>
      </c>
      <c r="U78" s="203">
        <f t="shared" si="53"/>
        <v>2061.8081341200004</v>
      </c>
      <c r="V78" s="203">
        <f t="shared" si="53"/>
        <v>1923.5703686400007</v>
      </c>
      <c r="W78" s="203">
        <f t="shared" ref="W78" si="54">W79+W84</f>
        <v>1837.9942488000002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3939.87024144</v>
      </c>
      <c r="C79" s="192">
        <f t="shared" si="55"/>
        <v>4126.7508130799997</v>
      </c>
      <c r="D79" s="192">
        <f t="shared" si="55"/>
        <v>3874.3505377199999</v>
      </c>
      <c r="E79" s="192">
        <f t="shared" si="55"/>
        <v>3837.3994371599993</v>
      </c>
      <c r="F79" s="192">
        <f t="shared" si="55"/>
        <v>3691.9988711999999</v>
      </c>
      <c r="G79" s="192">
        <f t="shared" si="55"/>
        <v>3581.0277541199998</v>
      </c>
      <c r="H79" s="192">
        <f t="shared" si="55"/>
        <v>3338.3330956800005</v>
      </c>
      <c r="I79" s="192">
        <f t="shared" si="55"/>
        <v>3076.7896573199987</v>
      </c>
      <c r="J79" s="192">
        <f t="shared" si="55"/>
        <v>2973.5173317600006</v>
      </c>
      <c r="K79" s="192">
        <f t="shared" si="55"/>
        <v>2900.7450759599988</v>
      </c>
      <c r="L79" s="192">
        <f t="shared" si="55"/>
        <v>3232.73123244</v>
      </c>
      <c r="M79" s="192">
        <f t="shared" si="55"/>
        <v>2756.1448727999991</v>
      </c>
      <c r="N79" s="192">
        <f t="shared" si="55"/>
        <v>2564.8729833600009</v>
      </c>
      <c r="O79" s="192">
        <f t="shared" si="55"/>
        <v>2505.8884226399991</v>
      </c>
      <c r="P79" s="192">
        <f t="shared" si="55"/>
        <v>2050.5127935599994</v>
      </c>
      <c r="Q79" s="192">
        <f t="shared" si="55"/>
        <v>2130.1979475599992</v>
      </c>
      <c r="R79" s="192">
        <f t="shared" ref="R79:V79" si="56">SUM(R80:R83)</f>
        <v>2174.9782842</v>
      </c>
      <c r="S79" s="192">
        <f t="shared" si="56"/>
        <v>2126.0910564000001</v>
      </c>
      <c r="T79" s="192">
        <f t="shared" si="56"/>
        <v>2119.1241823199994</v>
      </c>
      <c r="U79" s="192">
        <f t="shared" si="56"/>
        <v>2061.8081341200004</v>
      </c>
      <c r="V79" s="192">
        <f t="shared" si="56"/>
        <v>1923.5703686400007</v>
      </c>
      <c r="W79" s="192">
        <f t="shared" ref="W79" si="57">SUM(W80:W83)</f>
        <v>1837.9942488000002</v>
      </c>
      <c r="DA79" s="213" t="s">
        <v>264</v>
      </c>
    </row>
    <row r="80" spans="1:105" ht="12" customHeight="1" x14ac:dyDescent="0.25">
      <c r="A80" s="97" t="s">
        <v>57</v>
      </c>
      <c r="B80" s="74">
        <v>3691.3471689086928</v>
      </c>
      <c r="C80" s="74">
        <v>3884.1183665389153</v>
      </c>
      <c r="D80" s="74">
        <v>3631.9894206492299</v>
      </c>
      <c r="E80" s="74">
        <v>3594.0303657515879</v>
      </c>
      <c r="F80" s="74">
        <v>3441.094399253413</v>
      </c>
      <c r="G80" s="74">
        <v>3332.8266793144503</v>
      </c>
      <c r="H80" s="74">
        <v>3096.8045598399299</v>
      </c>
      <c r="I80" s="74">
        <v>2861.3327264826594</v>
      </c>
      <c r="J80" s="74">
        <v>2753.0061427022947</v>
      </c>
      <c r="K80" s="74">
        <v>2683.6363380668799</v>
      </c>
      <c r="L80" s="74">
        <v>2976.642599699313</v>
      </c>
      <c r="M80" s="74">
        <v>2495.5297853869661</v>
      </c>
      <c r="N80" s="74">
        <v>2316.4826420819854</v>
      </c>
      <c r="O80" s="74">
        <v>2255.3282417501191</v>
      </c>
      <c r="P80" s="74">
        <v>1830.6833461399422</v>
      </c>
      <c r="Q80" s="74">
        <v>1916.7551285867901</v>
      </c>
      <c r="R80" s="74">
        <v>1962.0306887288957</v>
      </c>
      <c r="S80" s="74">
        <v>1920.054215911865</v>
      </c>
      <c r="T80" s="74">
        <v>1917.7834262034821</v>
      </c>
      <c r="U80" s="74">
        <v>1857.7609602251437</v>
      </c>
      <c r="V80" s="74">
        <v>1728.0884315384262</v>
      </c>
      <c r="W80" s="74">
        <v>1658.3477588901058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243.93668877575888</v>
      </c>
      <c r="C82" s="74">
        <v>238.08273040964491</v>
      </c>
      <c r="D82" s="74">
        <v>237.70861442310846</v>
      </c>
      <c r="E82" s="74">
        <v>238.45312351825757</v>
      </c>
      <c r="F82" s="74">
        <v>245.91004678348037</v>
      </c>
      <c r="G82" s="74">
        <v>243.18649755063277</v>
      </c>
      <c r="H82" s="74">
        <v>236.50147714832502</v>
      </c>
      <c r="I82" s="74">
        <v>210.79691962562555</v>
      </c>
      <c r="J82" s="74">
        <v>215.69954426742436</v>
      </c>
      <c r="K82" s="74">
        <v>212.19090078018971</v>
      </c>
      <c r="L82" s="74">
        <v>250.49875539990668</v>
      </c>
      <c r="M82" s="74">
        <v>255.18629786499005</v>
      </c>
      <c r="N82" s="74">
        <v>242.9015719276907</v>
      </c>
      <c r="O82" s="74">
        <v>244.7685351495407</v>
      </c>
      <c r="P82" s="74">
        <v>214.25414985598078</v>
      </c>
      <c r="Q82" s="74">
        <v>207.91712734101259</v>
      </c>
      <c r="R82" s="74">
        <v>207.27361104622264</v>
      </c>
      <c r="S82" s="74">
        <v>200.46123983492686</v>
      </c>
      <c r="T82" s="74">
        <v>195.93664311651705</v>
      </c>
      <c r="U82" s="74">
        <v>198.91682889485659</v>
      </c>
      <c r="V82" s="74">
        <v>190.76729310157444</v>
      </c>
      <c r="W82" s="74">
        <v>174.79720590989427</v>
      </c>
      <c r="DA82" s="90" t="s">
        <v>267</v>
      </c>
    </row>
    <row r="83" spans="1:105" ht="12" customHeight="1" x14ac:dyDescent="0.25">
      <c r="A83" s="107" t="s">
        <v>54</v>
      </c>
      <c r="B83" s="193">
        <v>4.5863837555484732</v>
      </c>
      <c r="C83" s="193">
        <v>4.5497161314393981</v>
      </c>
      <c r="D83" s="193">
        <v>4.6525026476617715</v>
      </c>
      <c r="E83" s="193">
        <v>4.9159478901539764</v>
      </c>
      <c r="F83" s="193">
        <v>4.9944251631064827</v>
      </c>
      <c r="G83" s="193">
        <v>5.0145772549166177</v>
      </c>
      <c r="H83" s="193">
        <v>5.0270586917453048</v>
      </c>
      <c r="I83" s="193">
        <v>4.660011211714103</v>
      </c>
      <c r="J83" s="193">
        <v>4.8116447902814894</v>
      </c>
      <c r="K83" s="193">
        <v>4.9178371129291998</v>
      </c>
      <c r="L83" s="193">
        <v>5.5898773407802205</v>
      </c>
      <c r="M83" s="193">
        <v>5.4287895480431381</v>
      </c>
      <c r="N83" s="193">
        <v>5.4887693503247377</v>
      </c>
      <c r="O83" s="193">
        <v>5.7916457403392361</v>
      </c>
      <c r="P83" s="193">
        <v>5.5752975640762088</v>
      </c>
      <c r="Q83" s="193">
        <v>5.5256916321964713</v>
      </c>
      <c r="R83" s="193">
        <v>5.673984424881664</v>
      </c>
      <c r="S83" s="193">
        <v>5.5756006532081672</v>
      </c>
      <c r="T83" s="193">
        <v>5.4041129999999837</v>
      </c>
      <c r="U83" s="193">
        <v>5.1303450000000028</v>
      </c>
      <c r="V83" s="193">
        <v>4.7146439999999936</v>
      </c>
      <c r="W83" s="193">
        <v>4.8492840000000124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0.93692100061638739</v>
      </c>
      <c r="C88" s="196">
        <f t="shared" si="64"/>
        <v>0.941204967895797</v>
      </c>
      <c r="D88" s="196">
        <f t="shared" si="64"/>
        <v>0.93744471112998562</v>
      </c>
      <c r="E88" s="196">
        <f t="shared" si="64"/>
        <v>0.93657968752178555</v>
      </c>
      <c r="F88" s="196">
        <f t="shared" si="64"/>
        <v>0.93204102149006451</v>
      </c>
      <c r="G88" s="196">
        <f t="shared" si="64"/>
        <v>0.93068998850400075</v>
      </c>
      <c r="H88" s="196">
        <f t="shared" si="64"/>
        <v>0.9276499591509838</v>
      </c>
      <c r="I88" s="196">
        <f t="shared" si="64"/>
        <v>0.92997346103112866</v>
      </c>
      <c r="J88" s="196">
        <f t="shared" si="64"/>
        <v>0.92584163317212376</v>
      </c>
      <c r="K88" s="196">
        <f t="shared" si="64"/>
        <v>0.92515414756973535</v>
      </c>
      <c r="L88" s="196">
        <f t="shared" si="64"/>
        <v>0.92078257846774458</v>
      </c>
      <c r="M88" s="196">
        <f t="shared" si="64"/>
        <v>0.90544216670719813</v>
      </c>
      <c r="N88" s="196">
        <f t="shared" si="64"/>
        <v>0.90315686472995538</v>
      </c>
      <c r="O88" s="196">
        <f t="shared" si="64"/>
        <v>0.90001143760985558</v>
      </c>
      <c r="P88" s="196">
        <f t="shared" si="64"/>
        <v>0.89279294032669743</v>
      </c>
      <c r="Q88" s="196">
        <f t="shared" si="64"/>
        <v>0.89980141553619764</v>
      </c>
      <c r="R88" s="196">
        <f t="shared" ref="R88:V88" si="65">IF(R80=0,0,R80/R$78)</f>
        <v>0.90209208201385305</v>
      </c>
      <c r="S88" s="196">
        <f t="shared" si="65"/>
        <v>0.90309124349687697</v>
      </c>
      <c r="T88" s="196">
        <f t="shared" si="65"/>
        <v>0.90498869401032878</v>
      </c>
      <c r="U88" s="196">
        <f t="shared" si="65"/>
        <v>0.9010348390239783</v>
      </c>
      <c r="V88" s="196">
        <f t="shared" si="65"/>
        <v>0.89837546871769303</v>
      </c>
      <c r="W88" s="196">
        <f t="shared" ref="W88" si="66">IF(W80=0,0,W80/W$78)</f>
        <v>0.90225949290799845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6.1914904254968921E-2</v>
      </c>
      <c r="C90" s="197">
        <f t="shared" si="70"/>
        <v>5.7692538559640315E-2</v>
      </c>
      <c r="D90" s="197">
        <f t="shared" si="70"/>
        <v>6.1354441759675311E-2</v>
      </c>
      <c r="E90" s="197">
        <f t="shared" si="70"/>
        <v>6.2139250141427314E-2</v>
      </c>
      <c r="F90" s="197">
        <f t="shared" si="70"/>
        <v>6.6606208550533202E-2</v>
      </c>
      <c r="G90" s="197">
        <f t="shared" si="70"/>
        <v>6.7909693598672854E-2</v>
      </c>
      <c r="H90" s="197">
        <f t="shared" si="70"/>
        <v>7.084418192252051E-2</v>
      </c>
      <c r="I90" s="197">
        <f t="shared" si="70"/>
        <v>6.8511969651262328E-2</v>
      </c>
      <c r="J90" s="197">
        <f t="shared" si="70"/>
        <v>7.2540200779577624E-2</v>
      </c>
      <c r="K90" s="197">
        <f t="shared" si="70"/>
        <v>7.3150482108451167E-2</v>
      </c>
      <c r="L90" s="197">
        <f t="shared" si="70"/>
        <v>7.7488271491977789E-2</v>
      </c>
      <c r="M90" s="197">
        <f t="shared" si="70"/>
        <v>9.2588129304590358E-2</v>
      </c>
      <c r="N90" s="197">
        <f t="shared" si="70"/>
        <v>9.4703158208438068E-2</v>
      </c>
      <c r="O90" s="197">
        <f t="shared" si="70"/>
        <v>9.7677347857201308E-2</v>
      </c>
      <c r="P90" s="197">
        <f t="shared" si="70"/>
        <v>0.10448808245863381</v>
      </c>
      <c r="Q90" s="197">
        <f t="shared" si="70"/>
        <v>9.7604604106941287E-2</v>
      </c>
      <c r="R90" s="197">
        <f t="shared" ref="R90:V90" si="71">IF(R82=0,0,R82/R$78)</f>
        <v>9.5299163468412273E-2</v>
      </c>
      <c r="S90" s="197">
        <f t="shared" si="71"/>
        <v>9.4286290905318745E-2</v>
      </c>
      <c r="T90" s="197">
        <f t="shared" si="71"/>
        <v>9.2461142556547707E-2</v>
      </c>
      <c r="U90" s="197">
        <f t="shared" si="71"/>
        <v>9.6476886283968513E-2</v>
      </c>
      <c r="V90" s="197">
        <f t="shared" si="71"/>
        <v>9.9173545304947902E-2</v>
      </c>
      <c r="W90" s="197">
        <f t="shared" ref="W90" si="72">IF(W82=0,0,W82/W$78)</f>
        <v>9.5102150631873217E-2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1.1640951286436723E-3</v>
      </c>
      <c r="C91" s="198">
        <f t="shared" si="73"/>
        <v>1.1024935445626575E-3</v>
      </c>
      <c r="D91" s="198">
        <f t="shared" si="73"/>
        <v>1.2008471103390926E-3</v>
      </c>
      <c r="E91" s="198">
        <f t="shared" si="73"/>
        <v>1.2810623367871745E-3</v>
      </c>
      <c r="F91" s="198">
        <f t="shared" si="73"/>
        <v>1.3527699594022787E-3</v>
      </c>
      <c r="G91" s="198">
        <f t="shared" si="73"/>
        <v>1.4003178973263494E-3</v>
      </c>
      <c r="H91" s="198">
        <f t="shared" si="73"/>
        <v>1.5058589264955659E-3</v>
      </c>
      <c r="I91" s="198">
        <f t="shared" si="73"/>
        <v>1.5145693176091702E-3</v>
      </c>
      <c r="J91" s="198">
        <f t="shared" si="73"/>
        <v>1.6181660482986041E-3</v>
      </c>
      <c r="K91" s="198">
        <f t="shared" si="73"/>
        <v>1.69537032181349E-3</v>
      </c>
      <c r="L91" s="198">
        <f t="shared" si="73"/>
        <v>1.7291500402775812E-3</v>
      </c>
      <c r="M91" s="198">
        <f t="shared" si="73"/>
        <v>1.9697039882116099E-3</v>
      </c>
      <c r="N91" s="198">
        <f t="shared" si="73"/>
        <v>2.139977061606541E-3</v>
      </c>
      <c r="O91" s="198">
        <f t="shared" si="73"/>
        <v>2.3112145329430237E-3</v>
      </c>
      <c r="P91" s="198">
        <f t="shared" si="73"/>
        <v>2.7189772146686544E-3</v>
      </c>
      <c r="Q91" s="198">
        <f t="shared" si="73"/>
        <v>2.5939803568611006E-3</v>
      </c>
      <c r="R91" s="198">
        <f t="shared" ref="R91:V91" si="74">IF(R83=0,0,R83/R$78)</f>
        <v>2.6087545177347219E-3</v>
      </c>
      <c r="S91" s="198">
        <f t="shared" si="74"/>
        <v>2.6224655978041894E-3</v>
      </c>
      <c r="T91" s="198">
        <f t="shared" si="74"/>
        <v>2.5501634331233981E-3</v>
      </c>
      <c r="U91" s="198">
        <f t="shared" si="74"/>
        <v>2.4882746920530914E-3</v>
      </c>
      <c r="V91" s="198">
        <f t="shared" si="74"/>
        <v>2.4509859773590363E-3</v>
      </c>
      <c r="W91" s="198">
        <f t="shared" ref="W91" si="75">IF(W83=0,0,W83/W$78)</f>
        <v>2.6383564601282295E-3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18870.302893700587</v>
      </c>
      <c r="C96" s="203">
        <f t="shared" si="79"/>
        <v>19766.94820355923</v>
      </c>
      <c r="D96" s="203">
        <f t="shared" si="79"/>
        <v>19066.506787619968</v>
      </c>
      <c r="E96" s="203">
        <f t="shared" si="79"/>
        <v>19340.822174507706</v>
      </c>
      <c r="F96" s="203">
        <f t="shared" si="79"/>
        <v>19141.70415295452</v>
      </c>
      <c r="G96" s="203">
        <f t="shared" si="79"/>
        <v>19239.799427924379</v>
      </c>
      <c r="H96" s="203">
        <f t="shared" si="79"/>
        <v>19190.611718162942</v>
      </c>
      <c r="I96" s="203">
        <f t="shared" si="79"/>
        <v>19098.90857969828</v>
      </c>
      <c r="J96" s="203">
        <f t="shared" si="79"/>
        <v>18862.22602954389</v>
      </c>
      <c r="K96" s="203">
        <f t="shared" si="79"/>
        <v>18730.294859933612</v>
      </c>
      <c r="L96" s="203">
        <f t="shared" si="79"/>
        <v>20678.055932581086</v>
      </c>
      <c r="M96" s="203">
        <f t="shared" si="79"/>
        <v>18382.461337136287</v>
      </c>
      <c r="N96" s="203">
        <f t="shared" si="79"/>
        <v>18015.814945328595</v>
      </c>
      <c r="O96" s="203">
        <f t="shared" si="79"/>
        <v>18033.171941686207</v>
      </c>
      <c r="P96" s="203">
        <f t="shared" si="79"/>
        <v>16543.580461478814</v>
      </c>
      <c r="Q96" s="203">
        <f t="shared" si="79"/>
        <v>17580.527012438793</v>
      </c>
      <c r="R96" s="203">
        <f t="shared" si="79"/>
        <v>17966.999907739286</v>
      </c>
      <c r="S96" s="203">
        <f t="shared" si="79"/>
        <v>17474.335903479761</v>
      </c>
      <c r="T96" s="203">
        <f t="shared" si="79"/>
        <v>17098.453025312505</v>
      </c>
      <c r="U96" s="203">
        <f t="shared" si="79"/>
        <v>16603.627948133279</v>
      </c>
      <c r="V96" s="203">
        <f t="shared" si="79"/>
        <v>16008.305477904003</v>
      </c>
      <c r="W96" s="203">
        <f t="shared" si="79"/>
        <v>16682.125342417516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16167.452378775562</v>
      </c>
      <c r="C97" s="192">
        <f t="shared" si="80"/>
        <v>17037.975341625854</v>
      </c>
      <c r="D97" s="192">
        <f t="shared" si="80"/>
        <v>16312.089287889428</v>
      </c>
      <c r="E97" s="192">
        <f t="shared" si="80"/>
        <v>16530.734588741296</v>
      </c>
      <c r="F97" s="192">
        <f t="shared" si="80"/>
        <v>16330.590720866276</v>
      </c>
      <c r="G97" s="192">
        <f t="shared" si="80"/>
        <v>16418.810274928568</v>
      </c>
      <c r="H97" s="192">
        <f t="shared" si="80"/>
        <v>16326.500028330818</v>
      </c>
      <c r="I97" s="192">
        <f t="shared" si="80"/>
        <v>16226.53709915033</v>
      </c>
      <c r="J97" s="192">
        <f t="shared" si="80"/>
        <v>15994.68230866082</v>
      </c>
      <c r="K97" s="192">
        <f t="shared" si="80"/>
        <v>15913.496383458545</v>
      </c>
      <c r="L97" s="192">
        <f t="shared" si="80"/>
        <v>17896.997038656256</v>
      </c>
      <c r="M97" s="192">
        <f t="shared" si="80"/>
        <v>15672.472021401976</v>
      </c>
      <c r="N97" s="192">
        <f t="shared" si="80"/>
        <v>15369.155253102172</v>
      </c>
      <c r="O97" s="192">
        <f t="shared" si="80"/>
        <v>15427.086868956407</v>
      </c>
      <c r="P97" s="192">
        <f t="shared" si="80"/>
        <v>13952.733774085642</v>
      </c>
      <c r="Q97" s="192">
        <f t="shared" si="80"/>
        <v>15124.445557686398</v>
      </c>
      <c r="R97" s="192">
        <f t="shared" si="80"/>
        <v>15499.134038033473</v>
      </c>
      <c r="S97" s="192">
        <f t="shared" si="80"/>
        <v>15096.789103450339</v>
      </c>
      <c r="T97" s="192">
        <f t="shared" si="80"/>
        <v>14764.187277498522</v>
      </c>
      <c r="U97" s="192">
        <f t="shared" si="80"/>
        <v>14203.82770702909</v>
      </c>
      <c r="V97" s="192">
        <f t="shared" si="80"/>
        <v>13505.118329838686</v>
      </c>
      <c r="W97" s="192">
        <f t="shared" si="80"/>
        <v>14221.382914823209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14551.946007473223</v>
      </c>
      <c r="C98" s="74">
        <f t="shared" si="81"/>
        <v>15484.159493773806</v>
      </c>
      <c r="D98" s="74">
        <f t="shared" si="81"/>
        <v>14760.672040091729</v>
      </c>
      <c r="E98" s="74">
        <f t="shared" si="81"/>
        <v>14999.863672505226</v>
      </c>
      <c r="F98" s="74">
        <f t="shared" si="81"/>
        <v>14763.361487227621</v>
      </c>
      <c r="G98" s="74">
        <f t="shared" si="81"/>
        <v>14851.11728237474</v>
      </c>
      <c r="H98" s="74">
        <f t="shared" si="81"/>
        <v>14742.926146611055</v>
      </c>
      <c r="I98" s="74">
        <f t="shared" si="81"/>
        <v>14735.922280048339</v>
      </c>
      <c r="J98" s="74">
        <f t="shared" si="81"/>
        <v>14464.700182077098</v>
      </c>
      <c r="K98" s="74">
        <f t="shared" si="81"/>
        <v>14409.713582587668</v>
      </c>
      <c r="L98" s="74">
        <f t="shared" si="81"/>
        <v>16147.003229525475</v>
      </c>
      <c r="M98" s="74">
        <f t="shared" si="81"/>
        <v>13898.691310153377</v>
      </c>
      <c r="N98" s="74">
        <f t="shared" si="81"/>
        <v>13600.360677824301</v>
      </c>
      <c r="O98" s="74">
        <f t="shared" si="81"/>
        <v>13588.301276658402</v>
      </c>
      <c r="P98" s="74">
        <f t="shared" si="81"/>
        <v>12151.063362312671</v>
      </c>
      <c r="Q98" s="74">
        <f t="shared" si="81"/>
        <v>13308.882281315555</v>
      </c>
      <c r="R98" s="74">
        <f t="shared" si="81"/>
        <v>13671.447291877541</v>
      </c>
      <c r="S98" s="74">
        <f t="shared" si="81"/>
        <v>13334.384343230757</v>
      </c>
      <c r="T98" s="74">
        <f t="shared" si="81"/>
        <v>13045.125007297813</v>
      </c>
      <c r="U98" s="74">
        <f t="shared" si="81"/>
        <v>12474.632294719846</v>
      </c>
      <c r="V98" s="74">
        <f t="shared" si="81"/>
        <v>11777.754445497369</v>
      </c>
      <c r="W98" s="74">
        <f t="shared" si="81"/>
        <v>12494.952342664334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1.1911671044585022</v>
      </c>
      <c r="C99" s="74">
        <f t="shared" si="82"/>
        <v>1.3723611188896714</v>
      </c>
      <c r="D99" s="74">
        <f t="shared" si="82"/>
        <v>1.4295225345256066</v>
      </c>
      <c r="E99" s="74">
        <f t="shared" si="82"/>
        <v>1.5868983870729187</v>
      </c>
      <c r="F99" s="74">
        <f t="shared" si="82"/>
        <v>1.8469975058244004</v>
      </c>
      <c r="G99" s="74">
        <f t="shared" si="82"/>
        <v>2.0914019089710991</v>
      </c>
      <c r="H99" s="74">
        <f t="shared" si="82"/>
        <v>2.4563772305651335</v>
      </c>
      <c r="I99" s="74">
        <f t="shared" si="82"/>
        <v>2.8662827811478873</v>
      </c>
      <c r="J99" s="74">
        <f t="shared" si="82"/>
        <v>3.1932484378305621</v>
      </c>
      <c r="K99" s="74">
        <f t="shared" si="82"/>
        <v>3.3828489516681488</v>
      </c>
      <c r="L99" s="74">
        <f t="shared" si="82"/>
        <v>3.6352777990628473</v>
      </c>
      <c r="M99" s="74">
        <f t="shared" si="82"/>
        <v>3.8585538026769868</v>
      </c>
      <c r="N99" s="74">
        <f t="shared" si="82"/>
        <v>4.1256345032599215</v>
      </c>
      <c r="O99" s="74">
        <f t="shared" si="82"/>
        <v>4.3009805909655201</v>
      </c>
      <c r="P99" s="74">
        <f t="shared" si="82"/>
        <v>4.5259517657872772</v>
      </c>
      <c r="Q99" s="74">
        <f t="shared" si="82"/>
        <v>4.6575245027291174</v>
      </c>
      <c r="R99" s="74">
        <f t="shared" si="82"/>
        <v>5.023504398622852</v>
      </c>
      <c r="S99" s="74">
        <f t="shared" si="82"/>
        <v>5.1751463902646968</v>
      </c>
      <c r="T99" s="74">
        <f t="shared" si="82"/>
        <v>6.3792069834058145</v>
      </c>
      <c r="U99" s="74">
        <f t="shared" si="82"/>
        <v>5.5918321837332243</v>
      </c>
      <c r="V99" s="74">
        <f t="shared" si="82"/>
        <v>6.0499461470865823</v>
      </c>
      <c r="W99" s="74">
        <f t="shared" si="82"/>
        <v>6.2153566030838228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1323.6256338179937</v>
      </c>
      <c r="C100" s="74">
        <f t="shared" si="83"/>
        <v>1267.6942175688237</v>
      </c>
      <c r="D100" s="74">
        <f t="shared" si="83"/>
        <v>1261.5309493110144</v>
      </c>
      <c r="E100" s="74">
        <f t="shared" si="83"/>
        <v>1242.7737559438272</v>
      </c>
      <c r="F100" s="74">
        <f t="shared" si="83"/>
        <v>1277.7741461299831</v>
      </c>
      <c r="G100" s="74">
        <f t="shared" si="83"/>
        <v>1274.0838465044592</v>
      </c>
      <c r="H100" s="74">
        <f t="shared" si="83"/>
        <v>1280.9851582975846</v>
      </c>
      <c r="I100" s="74">
        <f t="shared" si="83"/>
        <v>1191.4686529549124</v>
      </c>
      <c r="J100" s="74">
        <f t="shared" si="83"/>
        <v>1224.2455640370385</v>
      </c>
      <c r="K100" s="74">
        <f t="shared" si="83"/>
        <v>1196.2039226485267</v>
      </c>
      <c r="L100" s="74">
        <f t="shared" si="83"/>
        <v>1407.4683612043932</v>
      </c>
      <c r="M100" s="74">
        <f t="shared" si="83"/>
        <v>1438.704631413518</v>
      </c>
      <c r="N100" s="74">
        <f t="shared" si="83"/>
        <v>1435.2842208680725</v>
      </c>
      <c r="O100" s="74">
        <f t="shared" si="83"/>
        <v>1482.5091857431992</v>
      </c>
      <c r="P100" s="74">
        <f t="shared" si="83"/>
        <v>1441.248071821344</v>
      </c>
      <c r="Q100" s="74">
        <f t="shared" si="83"/>
        <v>1450.367432411424</v>
      </c>
      <c r="R100" s="74">
        <f t="shared" si="83"/>
        <v>1453.818504660255</v>
      </c>
      <c r="S100" s="74">
        <f t="shared" si="83"/>
        <v>1400.9718582405228</v>
      </c>
      <c r="T100" s="74">
        <f t="shared" si="83"/>
        <v>1359.3017837341179</v>
      </c>
      <c r="U100" s="74">
        <f t="shared" si="83"/>
        <v>1374.4954203966533</v>
      </c>
      <c r="V100" s="74">
        <f t="shared" si="83"/>
        <v>1358.7433420405282</v>
      </c>
      <c r="W100" s="74">
        <f t="shared" si="83"/>
        <v>1354.5781233809298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290.68957037988906</v>
      </c>
      <c r="C101" s="193">
        <f t="shared" si="84"/>
        <v>284.74926916433793</v>
      </c>
      <c r="D101" s="193">
        <f t="shared" si="84"/>
        <v>288.45677595215835</v>
      </c>
      <c r="E101" s="193">
        <f t="shared" si="84"/>
        <v>286.51026190517661</v>
      </c>
      <c r="F101" s="193">
        <f t="shared" si="84"/>
        <v>287.60809000284775</v>
      </c>
      <c r="G101" s="193">
        <f t="shared" si="84"/>
        <v>291.51774414039755</v>
      </c>
      <c r="H101" s="193">
        <f t="shared" si="84"/>
        <v>300.13234619161545</v>
      </c>
      <c r="I101" s="193">
        <f t="shared" si="84"/>
        <v>296.27988336593307</v>
      </c>
      <c r="J101" s="193">
        <f t="shared" si="84"/>
        <v>302.54331410884885</v>
      </c>
      <c r="K101" s="193">
        <f t="shared" si="84"/>
        <v>304.1960292706799</v>
      </c>
      <c r="L101" s="193">
        <f t="shared" si="84"/>
        <v>338.89017012732307</v>
      </c>
      <c r="M101" s="193">
        <f t="shared" si="84"/>
        <v>331.21752603240338</v>
      </c>
      <c r="N101" s="193">
        <f t="shared" si="84"/>
        <v>329.38471990653892</v>
      </c>
      <c r="O101" s="193">
        <f t="shared" si="84"/>
        <v>351.97542596383937</v>
      </c>
      <c r="P101" s="193">
        <f t="shared" si="84"/>
        <v>355.89638818583825</v>
      </c>
      <c r="Q101" s="193">
        <f t="shared" si="84"/>
        <v>360.53831945668884</v>
      </c>
      <c r="R101" s="193">
        <f t="shared" si="84"/>
        <v>368.84473709704957</v>
      </c>
      <c r="S101" s="193">
        <f t="shared" si="84"/>
        <v>356.25775558879315</v>
      </c>
      <c r="T101" s="193">
        <f t="shared" si="84"/>
        <v>353.38127948318589</v>
      </c>
      <c r="U101" s="193">
        <f t="shared" si="84"/>
        <v>349.10815972885672</v>
      </c>
      <c r="V101" s="193">
        <f t="shared" si="84"/>
        <v>362.57059615370042</v>
      </c>
      <c r="W101" s="193">
        <f t="shared" si="84"/>
        <v>365.63709217486081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2702.850514925025</v>
      </c>
      <c r="C102" s="77">
        <f t="shared" si="85"/>
        <v>2728.9728619333732</v>
      </c>
      <c r="D102" s="77">
        <f t="shared" si="85"/>
        <v>2754.4174997305422</v>
      </c>
      <c r="E102" s="77">
        <f t="shared" si="85"/>
        <v>2810.0875857664087</v>
      </c>
      <c r="F102" s="77">
        <f t="shared" si="85"/>
        <v>2811.1134320882479</v>
      </c>
      <c r="G102" s="77">
        <f t="shared" si="85"/>
        <v>2820.9891529958127</v>
      </c>
      <c r="H102" s="77">
        <f t="shared" si="85"/>
        <v>2864.1116898321225</v>
      </c>
      <c r="I102" s="77">
        <f t="shared" si="85"/>
        <v>2872.3714805479476</v>
      </c>
      <c r="J102" s="77">
        <f t="shared" si="85"/>
        <v>2867.5437208830717</v>
      </c>
      <c r="K102" s="77">
        <f t="shared" si="85"/>
        <v>2816.7984764750677</v>
      </c>
      <c r="L102" s="77">
        <f t="shared" si="85"/>
        <v>2781.058893924831</v>
      </c>
      <c r="M102" s="77">
        <f t="shared" si="85"/>
        <v>2709.9893157343095</v>
      </c>
      <c r="N102" s="77">
        <f t="shared" si="85"/>
        <v>2646.6596922264189</v>
      </c>
      <c r="O102" s="77">
        <f t="shared" si="85"/>
        <v>2606.0850727298021</v>
      </c>
      <c r="P102" s="77">
        <f t="shared" si="85"/>
        <v>2590.8466873931725</v>
      </c>
      <c r="Q102" s="77">
        <f t="shared" si="85"/>
        <v>2456.0814547523928</v>
      </c>
      <c r="R102" s="77">
        <f t="shared" si="85"/>
        <v>2467.8658697058113</v>
      </c>
      <c r="S102" s="77">
        <f t="shared" si="85"/>
        <v>2377.5468000294227</v>
      </c>
      <c r="T102" s="77">
        <f t="shared" si="85"/>
        <v>2334.2657478139822</v>
      </c>
      <c r="U102" s="77">
        <f t="shared" si="85"/>
        <v>2399.8002411041884</v>
      </c>
      <c r="V102" s="77">
        <f t="shared" si="85"/>
        <v>2503.1871480653203</v>
      </c>
      <c r="W102" s="77">
        <f t="shared" si="85"/>
        <v>2460.7424275943058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11148.153504292968</v>
      </c>
      <c r="C104" s="153">
        <f t="shared" si="86"/>
        <v>11814.412615316614</v>
      </c>
      <c r="D104" s="153">
        <f t="shared" si="86"/>
        <v>11436.660499406769</v>
      </c>
      <c r="E104" s="153">
        <f t="shared" si="86"/>
        <v>11681.50015231718</v>
      </c>
      <c r="F104" s="153">
        <f t="shared" si="86"/>
        <v>11663.157008515078</v>
      </c>
      <c r="G104" s="153">
        <f t="shared" si="86"/>
        <v>11817.178112443718</v>
      </c>
      <c r="H104" s="153">
        <f t="shared" si="86"/>
        <v>11919.277037757312</v>
      </c>
      <c r="I104" s="153">
        <f t="shared" si="86"/>
        <v>11931.937270348739</v>
      </c>
      <c r="J104" s="153">
        <f t="shared" si="86"/>
        <v>11969.103988676332</v>
      </c>
      <c r="K104" s="153">
        <f t="shared" si="86"/>
        <v>12103.311442315877</v>
      </c>
      <c r="L104" s="153">
        <f t="shared" si="86"/>
        <v>13805.374591235575</v>
      </c>
      <c r="M104" s="153">
        <f t="shared" si="86"/>
        <v>12339.398155247172</v>
      </c>
      <c r="N104" s="153">
        <f t="shared" si="86"/>
        <v>12372.402528343027</v>
      </c>
      <c r="O104" s="153">
        <f t="shared" si="86"/>
        <v>12618.226255947216</v>
      </c>
      <c r="P104" s="153">
        <f t="shared" si="86"/>
        <v>11570.16764036207</v>
      </c>
      <c r="Q104" s="153">
        <f t="shared" si="86"/>
        <v>12614.438023220602</v>
      </c>
      <c r="R104" s="153">
        <f t="shared" ref="R104:V104" si="87">SUM(R105:R108)</f>
        <v>13064.560628626314</v>
      </c>
      <c r="S104" s="153">
        <f t="shared" si="87"/>
        <v>12891.696667629178</v>
      </c>
      <c r="T104" s="153">
        <f t="shared" si="87"/>
        <v>12833.112768360912</v>
      </c>
      <c r="U104" s="153">
        <f t="shared" si="87"/>
        <v>12590.965412745827</v>
      </c>
      <c r="V104" s="153">
        <f t="shared" si="87"/>
        <v>12256.844116361579</v>
      </c>
      <c r="W104" s="153">
        <f t="shared" ref="W104" si="88">SUM(W105:W108)</f>
        <v>13166.12505990064</v>
      </c>
      <c r="DA104" s="217" t="s">
        <v>277</v>
      </c>
    </row>
    <row r="105" spans="1:105" ht="12" customHeight="1" x14ac:dyDescent="0.25">
      <c r="A105" s="97" t="s">
        <v>57</v>
      </c>
      <c r="B105" s="74">
        <v>9964.4541771865388</v>
      </c>
      <c r="C105" s="74">
        <v>10669.747243982089</v>
      </c>
      <c r="D105" s="74">
        <v>10287.230964146602</v>
      </c>
      <c r="E105" s="74">
        <v>10541.742508734833</v>
      </c>
      <c r="F105" s="74">
        <v>10489.567532474164</v>
      </c>
      <c r="G105" s="74">
        <v>10637.200722416126</v>
      </c>
      <c r="H105" s="74">
        <v>10717.737974879579</v>
      </c>
      <c r="I105" s="74">
        <v>10791.725126002284</v>
      </c>
      <c r="J105" s="74">
        <v>10788.303406370112</v>
      </c>
      <c r="K105" s="74">
        <v>10931.765443277185</v>
      </c>
      <c r="L105" s="74">
        <v>12433.128344121658</v>
      </c>
      <c r="M105" s="74">
        <v>10937.048666128368</v>
      </c>
      <c r="N105" s="74">
        <v>10955.169202487688</v>
      </c>
      <c r="O105" s="74">
        <v>11131.406428266604</v>
      </c>
      <c r="P105" s="74">
        <v>10099.66241725361</v>
      </c>
      <c r="Q105" s="74">
        <v>11122.50441771298</v>
      </c>
      <c r="R105" s="74">
        <v>11548.815796027378</v>
      </c>
      <c r="S105" s="74">
        <v>11410.825562833528</v>
      </c>
      <c r="T105" s="74">
        <v>11366.339515813512</v>
      </c>
      <c r="U105" s="74">
        <v>11100.517536500362</v>
      </c>
      <c r="V105" s="74">
        <v>10746.999409875192</v>
      </c>
      <c r="W105" s="74">
        <v>11636.239891560712</v>
      </c>
      <c r="DA105" s="90" t="s">
        <v>278</v>
      </c>
    </row>
    <row r="106" spans="1:105" ht="12" customHeight="1" x14ac:dyDescent="0.25">
      <c r="A106" s="97" t="s">
        <v>56</v>
      </c>
      <c r="B106" s="74">
        <v>2.6902770432760104</v>
      </c>
      <c r="C106" s="74">
        <v>3.3335458641016364</v>
      </c>
      <c r="D106" s="74">
        <v>3.6665313037061997</v>
      </c>
      <c r="E106" s="74">
        <v>4.3479613746498806</v>
      </c>
      <c r="F106" s="74">
        <v>5.4251015691356805</v>
      </c>
      <c r="G106" s="74">
        <v>6.5313397582719697</v>
      </c>
      <c r="H106" s="74">
        <v>8.160653203971151</v>
      </c>
      <c r="I106" s="74">
        <v>9.8930119723376997</v>
      </c>
      <c r="J106" s="74">
        <v>11.300408257908305</v>
      </c>
      <c r="K106" s="74">
        <v>12.327652151664971</v>
      </c>
      <c r="L106" s="74">
        <v>13.624473171271097</v>
      </c>
      <c r="M106" s="74">
        <v>14.983943230399262</v>
      </c>
      <c r="N106" s="74">
        <v>16.631729550212299</v>
      </c>
      <c r="O106" s="74">
        <v>18.13114429320526</v>
      </c>
      <c r="P106" s="74">
        <v>19.810918839099035</v>
      </c>
      <c r="Q106" s="74">
        <v>21.18982790905569</v>
      </c>
      <c r="R106" s="74">
        <v>23.729098289031832</v>
      </c>
      <c r="S106" s="74">
        <v>25.321352763072479</v>
      </c>
      <c r="T106" s="74">
        <v>32.297886432908861</v>
      </c>
      <c r="U106" s="74">
        <v>29.162480973031144</v>
      </c>
      <c r="V106" s="74">
        <v>32.479225203727893</v>
      </c>
      <c r="W106" s="74">
        <v>34.024000002698294</v>
      </c>
      <c r="DA106" s="90" t="s">
        <v>279</v>
      </c>
    </row>
    <row r="107" spans="1:105" ht="12" customHeight="1" x14ac:dyDescent="0.25">
      <c r="A107" s="97" t="s">
        <v>55</v>
      </c>
      <c r="B107" s="74">
        <v>961.77091527918924</v>
      </c>
      <c r="C107" s="74">
        <v>925.90992380627119</v>
      </c>
      <c r="D107" s="74">
        <v>926.80914133167482</v>
      </c>
      <c r="E107" s="74">
        <v>917.23006658816666</v>
      </c>
      <c r="F107" s="74">
        <v>948.32834492810582</v>
      </c>
      <c r="G107" s="74">
        <v>949.68421914774592</v>
      </c>
      <c r="H107" s="74">
        <v>961.9240136513863</v>
      </c>
      <c r="I107" s="74">
        <v>901.17804028098215</v>
      </c>
      <c r="J107" s="74">
        <v>935.19254798010627</v>
      </c>
      <c r="K107" s="74">
        <v>923.15784699498613</v>
      </c>
      <c r="L107" s="74">
        <v>1095.0890567215031</v>
      </c>
      <c r="M107" s="74">
        <v>1129.1421844482611</v>
      </c>
      <c r="N107" s="74">
        <v>1143.0593073931793</v>
      </c>
      <c r="O107" s="74">
        <v>1192.4757218692321</v>
      </c>
      <c r="P107" s="74">
        <v>1170.4148432882944</v>
      </c>
      <c r="Q107" s="74">
        <v>1185.4234354956127</v>
      </c>
      <c r="R107" s="74">
        <v>1198.1318481630171</v>
      </c>
      <c r="S107" s="74">
        <v>1169.006792272558</v>
      </c>
      <c r="T107" s="74">
        <v>1146.9059814039945</v>
      </c>
      <c r="U107" s="74">
        <v>1173.3110727709075</v>
      </c>
      <c r="V107" s="74">
        <v>1174.0092230382561</v>
      </c>
      <c r="W107" s="74">
        <v>1185.9429352583179</v>
      </c>
      <c r="DA107" s="90" t="s">
        <v>280</v>
      </c>
    </row>
    <row r="108" spans="1:105" ht="12" customHeight="1" x14ac:dyDescent="0.25">
      <c r="A108" s="109" t="s">
        <v>54</v>
      </c>
      <c r="B108" s="77">
        <v>219.23813478396511</v>
      </c>
      <c r="C108" s="77">
        <v>215.42190166415241</v>
      </c>
      <c r="D108" s="77">
        <v>218.95386262478672</v>
      </c>
      <c r="E108" s="77">
        <v>218.17961561953095</v>
      </c>
      <c r="F108" s="77">
        <v>219.83602954367191</v>
      </c>
      <c r="G108" s="77">
        <v>223.76183112157432</v>
      </c>
      <c r="H108" s="77">
        <v>231.45439602237619</v>
      </c>
      <c r="I108" s="77">
        <v>229.14109209313656</v>
      </c>
      <c r="J108" s="77">
        <v>234.30762606820451</v>
      </c>
      <c r="K108" s="77">
        <v>236.06049989204135</v>
      </c>
      <c r="L108" s="77">
        <v>263.53271722114295</v>
      </c>
      <c r="M108" s="77">
        <v>258.22336144014349</v>
      </c>
      <c r="N108" s="77">
        <v>257.54228891194646</v>
      </c>
      <c r="O108" s="77">
        <v>276.21296151817484</v>
      </c>
      <c r="P108" s="77">
        <v>280.27946098106702</v>
      </c>
      <c r="Q108" s="77">
        <v>285.32034210295183</v>
      </c>
      <c r="R108" s="77">
        <v>293.88388614688608</v>
      </c>
      <c r="S108" s="77">
        <v>286.54295976001902</v>
      </c>
      <c r="T108" s="77">
        <v>287.56938471049762</v>
      </c>
      <c r="U108" s="77">
        <v>287.97432250152582</v>
      </c>
      <c r="V108" s="77">
        <v>303.35625824440234</v>
      </c>
      <c r="W108" s="77">
        <v>309.9182330789111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1536.3723733367442</v>
      </c>
      <c r="C110" s="203">
        <f t="shared" si="89"/>
        <v>1590.7524991509949</v>
      </c>
      <c r="D110" s="203">
        <f t="shared" si="89"/>
        <v>1476.2332472668913</v>
      </c>
      <c r="E110" s="203">
        <f t="shared" si="89"/>
        <v>1446.2845952464136</v>
      </c>
      <c r="F110" s="203">
        <f t="shared" si="89"/>
        <v>1381.0011555227718</v>
      </c>
      <c r="G110" s="203">
        <f t="shared" si="89"/>
        <v>1330.7903533200565</v>
      </c>
      <c r="H110" s="203">
        <f t="shared" si="89"/>
        <v>1239.390530070599</v>
      </c>
      <c r="I110" s="203">
        <f t="shared" si="89"/>
        <v>1136.4798619583064</v>
      </c>
      <c r="J110" s="203">
        <f t="shared" si="89"/>
        <v>1089.9682566731074</v>
      </c>
      <c r="K110" s="203">
        <f t="shared" si="89"/>
        <v>1055.3302411465068</v>
      </c>
      <c r="L110" s="203">
        <f t="shared" si="89"/>
        <v>1169.4456057457726</v>
      </c>
      <c r="M110" s="203">
        <f t="shared" si="89"/>
        <v>990.31577871701893</v>
      </c>
      <c r="N110" s="203">
        <f t="shared" si="89"/>
        <v>915.54736500629713</v>
      </c>
      <c r="O110" s="203">
        <f t="shared" si="89"/>
        <v>888.7257398776153</v>
      </c>
      <c r="P110" s="203">
        <f t="shared" si="89"/>
        <v>724.044480368471</v>
      </c>
      <c r="Q110" s="203">
        <f t="shared" si="89"/>
        <v>747.11229266403882</v>
      </c>
      <c r="R110" s="203">
        <f t="shared" ref="R110:V110" si="90">R78*1000000/R$6</f>
        <v>757.22663730570844</v>
      </c>
      <c r="S110" s="203">
        <f t="shared" si="90"/>
        <v>734.49061540146351</v>
      </c>
      <c r="T110" s="203">
        <f t="shared" si="90"/>
        <v>727.97820876325829</v>
      </c>
      <c r="U110" s="203">
        <f t="shared" si="90"/>
        <v>701.70102920736497</v>
      </c>
      <c r="V110" s="203">
        <f t="shared" si="90"/>
        <v>653.76974233883664</v>
      </c>
      <c r="W110" s="203">
        <f t="shared" ref="W110" si="91">W78*1000000/W$6</f>
        <v>619.37401539273935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1536.3723733367442</v>
      </c>
      <c r="C111" s="192">
        <f t="shared" si="92"/>
        <v>1590.7524991509949</v>
      </c>
      <c r="D111" s="192">
        <f t="shared" si="92"/>
        <v>1476.2332472668913</v>
      </c>
      <c r="E111" s="192">
        <f t="shared" si="92"/>
        <v>1446.2845952464136</v>
      </c>
      <c r="F111" s="192">
        <f t="shared" si="92"/>
        <v>1381.0011555227718</v>
      </c>
      <c r="G111" s="192">
        <f t="shared" si="92"/>
        <v>1330.7903533200565</v>
      </c>
      <c r="H111" s="192">
        <f t="shared" si="92"/>
        <v>1239.390530070599</v>
      </c>
      <c r="I111" s="192">
        <f t="shared" si="92"/>
        <v>1136.4798619583064</v>
      </c>
      <c r="J111" s="192">
        <f t="shared" si="92"/>
        <v>1089.9682566731074</v>
      </c>
      <c r="K111" s="192">
        <f t="shared" si="92"/>
        <v>1055.3302411465068</v>
      </c>
      <c r="L111" s="192">
        <f t="shared" si="92"/>
        <v>1169.4456057457726</v>
      </c>
      <c r="M111" s="192">
        <f t="shared" si="92"/>
        <v>990.31577871701893</v>
      </c>
      <c r="N111" s="192">
        <f t="shared" si="92"/>
        <v>915.54736500629713</v>
      </c>
      <c r="O111" s="192">
        <f t="shared" si="92"/>
        <v>888.7257398776153</v>
      </c>
      <c r="P111" s="192">
        <f t="shared" si="92"/>
        <v>724.044480368471</v>
      </c>
      <c r="Q111" s="192">
        <f t="shared" si="92"/>
        <v>747.11229266403882</v>
      </c>
      <c r="R111" s="192">
        <f t="shared" ref="R111:V111" si="93">R79*1000000/R$6</f>
        <v>757.22663730570844</v>
      </c>
      <c r="S111" s="192">
        <f t="shared" si="93"/>
        <v>734.49061540146351</v>
      </c>
      <c r="T111" s="192">
        <f t="shared" si="93"/>
        <v>727.97820876325829</v>
      </c>
      <c r="U111" s="192">
        <f t="shared" si="93"/>
        <v>701.70102920736497</v>
      </c>
      <c r="V111" s="192">
        <f t="shared" si="93"/>
        <v>653.76974233883664</v>
      </c>
      <c r="W111" s="192">
        <f t="shared" ref="W111" si="94">W79*1000000/W$6</f>
        <v>619.37401539273935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1439.4595413460363</v>
      </c>
      <c r="C112" s="74">
        <f t="shared" si="95"/>
        <v>1497.2241548935708</v>
      </c>
      <c r="D112" s="74">
        <f t="shared" si="95"/>
        <v>1383.8870500445917</v>
      </c>
      <c r="E112" s="74">
        <f t="shared" si="95"/>
        <v>1354.5607742834582</v>
      </c>
      <c r="F112" s="74">
        <f t="shared" si="95"/>
        <v>1287.1497276724037</v>
      </c>
      <c r="G112" s="74">
        <f t="shared" si="95"/>
        <v>1238.5532586326785</v>
      </c>
      <c r="H112" s="74">
        <f t="shared" si="95"/>
        <v>1149.7205745921074</v>
      </c>
      <c r="I112" s="74">
        <f t="shared" si="95"/>
        <v>1056.8961106175454</v>
      </c>
      <c r="J112" s="74">
        <f t="shared" si="95"/>
        <v>1009.1379908640023</v>
      </c>
      <c r="K112" s="74">
        <f t="shared" si="95"/>
        <v>976.34314965245983</v>
      </c>
      <c r="L112" s="74">
        <f t="shared" si="95"/>
        <v>1076.805140236366</v>
      </c>
      <c r="M112" s="74">
        <f t="shared" si="95"/>
        <v>896.67366440586375</v>
      </c>
      <c r="N112" s="74">
        <f t="shared" si="95"/>
        <v>826.88288769085932</v>
      </c>
      <c r="O112" s="74">
        <f t="shared" si="95"/>
        <v>799.86333078813527</v>
      </c>
      <c r="P112" s="74">
        <f t="shared" si="95"/>
        <v>646.42180055548295</v>
      </c>
      <c r="Q112" s="74">
        <f t="shared" si="95"/>
        <v>672.25269850359598</v>
      </c>
      <c r="R112" s="74">
        <f t="shared" ref="R112:V112" si="96">R80*1000000/R$6</f>
        <v>683.08815380345527</v>
      </c>
      <c r="S112" s="74">
        <f t="shared" si="96"/>
        <v>663.31204319969413</v>
      </c>
      <c r="T112" s="74">
        <f t="shared" si="96"/>
        <v>658.81204841663953</v>
      </c>
      <c r="U112" s="74">
        <f t="shared" si="96"/>
        <v>632.25707389481795</v>
      </c>
      <c r="V112" s="74">
        <f t="shared" si="96"/>
        <v>587.33069870709778</v>
      </c>
      <c r="W112" s="74">
        <f t="shared" ref="W112" si="97">W80*1000000/W$6</f>
        <v>558.83608504864378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95.124348395123889</v>
      </c>
      <c r="C114" s="74">
        <f t="shared" si="101"/>
        <v>91.774549896112958</v>
      </c>
      <c r="D114" s="74">
        <f t="shared" si="101"/>
        <v>90.573466793132837</v>
      </c>
      <c r="E114" s="74">
        <f t="shared" si="101"/>
        <v>89.871040239709842</v>
      </c>
      <c r="F114" s="74">
        <f t="shared" si="101"/>
        <v>91.98325097327708</v>
      </c>
      <c r="G114" s="74">
        <f t="shared" si="101"/>
        <v>90.373565138034621</v>
      </c>
      <c r="H114" s="74">
        <f t="shared" si="101"/>
        <v>87.803608185370649</v>
      </c>
      <c r="I114" s="74">
        <f t="shared" si="101"/>
        <v>77.862473811758278</v>
      </c>
      <c r="J114" s="74">
        <f t="shared" si="101"/>
        <v>79.066516182433389</v>
      </c>
      <c r="K114" s="74">
        <f t="shared" si="101"/>
        <v>77.197915923495003</v>
      </c>
      <c r="L114" s="74">
        <f t="shared" si="101"/>
        <v>90.618318593128848</v>
      </c>
      <c r="M114" s="74">
        <f t="shared" si="101"/>
        <v>91.691485372227433</v>
      </c>
      <c r="N114" s="74">
        <f t="shared" si="101"/>
        <v>86.705226955509929</v>
      </c>
      <c r="O114" s="74">
        <f t="shared" si="101"/>
        <v>86.808373243674438</v>
      </c>
      <c r="P114" s="74">
        <f t="shared" si="101"/>
        <v>75.654019368459458</v>
      </c>
      <c r="Q114" s="74">
        <f t="shared" si="101"/>
        <v>72.921599548902762</v>
      </c>
      <c r="R114" s="74">
        <f t="shared" ref="R114:V114" si="102">R82*1000000/R$6</f>
        <v>72.163065091232838</v>
      </c>
      <c r="S114" s="74">
        <f t="shared" si="102"/>
        <v>69.252395830968979</v>
      </c>
      <c r="T114" s="74">
        <f t="shared" si="102"/>
        <v>67.309696938519863</v>
      </c>
      <c r="U114" s="74">
        <f t="shared" si="102"/>
        <v>67.697930400182628</v>
      </c>
      <c r="V114" s="74">
        <f t="shared" si="102"/>
        <v>64.836663160844736</v>
      </c>
      <c r="W114" s="74">
        <f t="shared" ref="W114" si="103">W82*1000000/W$6</f>
        <v>58.903800909348462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1.7884835955840215</v>
      </c>
      <c r="C115" s="193">
        <f t="shared" si="104"/>
        <v>1.7537943613108862</v>
      </c>
      <c r="D115" s="193">
        <f t="shared" si="104"/>
        <v>1.7727304291669417</v>
      </c>
      <c r="E115" s="193">
        <f t="shared" si="104"/>
        <v>1.852780723245663</v>
      </c>
      <c r="F115" s="193">
        <f t="shared" si="104"/>
        <v>1.8681768770910401</v>
      </c>
      <c r="G115" s="193">
        <f t="shared" si="104"/>
        <v>1.863529549343331</v>
      </c>
      <c r="H115" s="193">
        <f t="shared" si="104"/>
        <v>1.8663472931208824</v>
      </c>
      <c r="I115" s="193">
        <f t="shared" si="104"/>
        <v>1.7212775290027558</v>
      </c>
      <c r="J115" s="193">
        <f t="shared" si="104"/>
        <v>1.7637496266716406</v>
      </c>
      <c r="K115" s="193">
        <f t="shared" si="104"/>
        <v>1.7891755705520616</v>
      </c>
      <c r="L115" s="193">
        <f t="shared" si="104"/>
        <v>2.0221469162777432</v>
      </c>
      <c r="M115" s="193">
        <f t="shared" si="104"/>
        <v>1.9506289389277982</v>
      </c>
      <c r="N115" s="193">
        <f t="shared" si="104"/>
        <v>1.9592503599277871</v>
      </c>
      <c r="O115" s="193">
        <f t="shared" si="104"/>
        <v>2.0540358458056862</v>
      </c>
      <c r="P115" s="193">
        <f t="shared" si="104"/>
        <v>1.9686604445284783</v>
      </c>
      <c r="Q115" s="193">
        <f t="shared" si="104"/>
        <v>1.9379946115399784</v>
      </c>
      <c r="R115" s="193">
        <f t="shared" ref="R115:V115" si="105">R83*1000000/R$6</f>
        <v>1.9754184110203388</v>
      </c>
      <c r="S115" s="193">
        <f t="shared" si="105"/>
        <v>1.9261763708003661</v>
      </c>
      <c r="T115" s="193">
        <f t="shared" si="105"/>
        <v>1.8564634080987328</v>
      </c>
      <c r="U115" s="193">
        <f t="shared" si="105"/>
        <v>1.7460249123642932</v>
      </c>
      <c r="V115" s="193">
        <f t="shared" si="105"/>
        <v>1.6023804708941187</v>
      </c>
      <c r="W115" s="193">
        <f t="shared" ref="W115" si="106">W83*1000000/W$6</f>
        <v>1.634129434746995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0.68954299311424783</v>
      </c>
      <c r="C118" s="206">
        <f t="shared" si="110"/>
        <v>0.69341646401216239</v>
      </c>
      <c r="D118" s="206">
        <f t="shared" si="110"/>
        <v>0.70111561416584933</v>
      </c>
      <c r="E118" s="206">
        <f t="shared" si="110"/>
        <v>0.70665342121415353</v>
      </c>
      <c r="F118" s="206">
        <f t="shared" si="110"/>
        <v>0.71419076063259468</v>
      </c>
      <c r="G118" s="206">
        <f t="shared" si="110"/>
        <v>0.71973412900010691</v>
      </c>
      <c r="H118" s="206">
        <f t="shared" si="110"/>
        <v>0.73005708615283116</v>
      </c>
      <c r="I118" s="206">
        <f t="shared" si="110"/>
        <v>0.73533479123980994</v>
      </c>
      <c r="J118" s="206">
        <f t="shared" si="110"/>
        <v>0.74831770695409727</v>
      </c>
      <c r="K118" s="206">
        <f t="shared" si="110"/>
        <v>0.76056896301536814</v>
      </c>
      <c r="L118" s="206">
        <f t="shared" si="110"/>
        <v>0.77137938624099545</v>
      </c>
      <c r="M118" s="206">
        <f t="shared" si="110"/>
        <v>0.78732941034424986</v>
      </c>
      <c r="N118" s="206">
        <f t="shared" si="110"/>
        <v>0.80501513092892552</v>
      </c>
      <c r="O118" s="206">
        <f t="shared" si="110"/>
        <v>0.81792670016907731</v>
      </c>
      <c r="P118" s="206">
        <f t="shared" si="110"/>
        <v>0.82924019247405811</v>
      </c>
      <c r="Q118" s="206">
        <f t="shared" si="110"/>
        <v>0.83404300508786688</v>
      </c>
      <c r="R118" s="206">
        <f t="shared" ref="R118:V118" si="111">IF(R104=0,"",R104/R97)</f>
        <v>0.84292197206418518</v>
      </c>
      <c r="S118" s="206">
        <f t="shared" si="111"/>
        <v>0.85393632906237049</v>
      </c>
      <c r="T118" s="206">
        <f t="shared" si="111"/>
        <v>0.86920549889795296</v>
      </c>
      <c r="U118" s="206">
        <f t="shared" si="111"/>
        <v>0.88644875680341428</v>
      </c>
      <c r="V118" s="206">
        <f t="shared" si="111"/>
        <v>0.90757028683568619</v>
      </c>
      <c r="W118" s="206">
        <f t="shared" ref="W118" si="112">IF(W104=0,"",W104/W97)</f>
        <v>0.92579780312203996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0.68475062868356196</v>
      </c>
      <c r="C119" s="199">
        <f t="shared" si="113"/>
        <v>0.68907500263559041</v>
      </c>
      <c r="D119" s="199">
        <f t="shared" si="113"/>
        <v>0.69693513521642292</v>
      </c>
      <c r="E119" s="199">
        <f t="shared" si="113"/>
        <v>0.70278922121524767</v>
      </c>
      <c r="F119" s="199">
        <f t="shared" si="113"/>
        <v>0.71051349257749408</v>
      </c>
      <c r="G119" s="199">
        <f t="shared" si="113"/>
        <v>0.71625592338701161</v>
      </c>
      <c r="H119" s="199">
        <f t="shared" si="113"/>
        <v>0.72697494841234467</v>
      </c>
      <c r="I119" s="199">
        <f t="shared" si="113"/>
        <v>0.73234134388817396</v>
      </c>
      <c r="J119" s="199">
        <f t="shared" si="113"/>
        <v>0.74583664165660823</v>
      </c>
      <c r="K119" s="199">
        <f t="shared" si="113"/>
        <v>0.75863863501678841</v>
      </c>
      <c r="L119" s="199">
        <f t="shared" si="113"/>
        <v>0.76999602758406338</v>
      </c>
      <c r="M119" s="199">
        <f t="shared" si="113"/>
        <v>0.78691212158504109</v>
      </c>
      <c r="N119" s="199">
        <f t="shared" si="113"/>
        <v>0.80550578488336289</v>
      </c>
      <c r="O119" s="199">
        <f t="shared" si="113"/>
        <v>0.81919043459742968</v>
      </c>
      <c r="P119" s="199">
        <f t="shared" si="113"/>
        <v>0.83117519151273489</v>
      </c>
      <c r="Q119" s="199">
        <f t="shared" si="113"/>
        <v>0.83572039955060329</v>
      </c>
      <c r="R119" s="199">
        <f t="shared" ref="R119:V119" si="114">IF(R105=0,"",R105/R98)</f>
        <v>0.84473981060430547</v>
      </c>
      <c r="S119" s="199">
        <f t="shared" si="114"/>
        <v>0.85574446252003156</v>
      </c>
      <c r="T119" s="199">
        <f t="shared" si="114"/>
        <v>0.87130935958489164</v>
      </c>
      <c r="U119" s="199">
        <f t="shared" si="114"/>
        <v>0.88984727359049232</v>
      </c>
      <c r="V119" s="199">
        <f t="shared" si="114"/>
        <v>0.91248288963808089</v>
      </c>
      <c r="W119" s="199">
        <f t="shared" ref="W119" si="115">IF(W105=0,"",W105/W98)</f>
        <v>0.93127525199343686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2.258521943064399</v>
      </c>
      <c r="C120" s="200">
        <f t="shared" si="116"/>
        <v>2.4290588083686675</v>
      </c>
      <c r="D120" s="200">
        <f t="shared" si="116"/>
        <v>2.5648642922043576</v>
      </c>
      <c r="E120" s="200">
        <f t="shared" si="116"/>
        <v>2.7399116478212728</v>
      </c>
      <c r="F120" s="200">
        <f t="shared" si="116"/>
        <v>2.9372544099425877</v>
      </c>
      <c r="G120" s="200">
        <f t="shared" si="116"/>
        <v>3.1229481670910273</v>
      </c>
      <c r="H120" s="200">
        <f t="shared" si="116"/>
        <v>3.3222312527679825</v>
      </c>
      <c r="I120" s="200">
        <f t="shared" si="116"/>
        <v>3.4515128923796388</v>
      </c>
      <c r="J120" s="200">
        <f t="shared" si="116"/>
        <v>3.5388440573654858</v>
      </c>
      <c r="K120" s="200">
        <f t="shared" si="116"/>
        <v>3.6441627538781964</v>
      </c>
      <c r="L120" s="200">
        <f t="shared" si="116"/>
        <v>3.7478492495906099</v>
      </c>
      <c r="M120" s="200">
        <f t="shared" si="116"/>
        <v>3.8833055068465558</v>
      </c>
      <c r="N120" s="200">
        <f t="shared" si="116"/>
        <v>4.0313143437865211</v>
      </c>
      <c r="O120" s="200">
        <f t="shared" si="116"/>
        <v>4.2155838441333282</v>
      </c>
      <c r="P120" s="200">
        <f t="shared" si="116"/>
        <v>4.3771829361625949</v>
      </c>
      <c r="Q120" s="200">
        <f t="shared" si="116"/>
        <v>4.5495902161414987</v>
      </c>
      <c r="R120" s="200">
        <f t="shared" ref="R120:V120" si="117">IF(R106=0,"",R106/R99)</f>
        <v>4.7236145141102988</v>
      </c>
      <c r="S120" s="200">
        <f t="shared" si="117"/>
        <v>4.8928766171148546</v>
      </c>
      <c r="T120" s="200">
        <f t="shared" si="117"/>
        <v>5.0629939609931327</v>
      </c>
      <c r="U120" s="200">
        <f t="shared" si="117"/>
        <v>5.2151924476320142</v>
      </c>
      <c r="V120" s="200">
        <f t="shared" si="117"/>
        <v>5.3685147626262122</v>
      </c>
      <c r="W120" s="200">
        <f t="shared" ref="W120" si="118">IF(W106=0,"",W106/W99)</f>
        <v>5.4741830880334179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0.72661853223933437</v>
      </c>
      <c r="C121" s="200">
        <f t="shared" si="119"/>
        <v>0.73038900941109886</v>
      </c>
      <c r="D121" s="200">
        <f t="shared" si="119"/>
        <v>0.73467015758737586</v>
      </c>
      <c r="E121" s="200">
        <f t="shared" si="119"/>
        <v>0.73805072097903646</v>
      </c>
      <c r="F121" s="200">
        <f t="shared" si="119"/>
        <v>0.7421721184454424</v>
      </c>
      <c r="G121" s="200">
        <f t="shared" si="119"/>
        <v>0.74538596635792298</v>
      </c>
      <c r="H121" s="200">
        <f t="shared" si="119"/>
        <v>0.75092518240396544</v>
      </c>
      <c r="I121" s="200">
        <f t="shared" si="119"/>
        <v>0.75635900117557231</v>
      </c>
      <c r="J121" s="200">
        <f t="shared" si="119"/>
        <v>0.76389294390926032</v>
      </c>
      <c r="K121" s="200">
        <f t="shared" si="119"/>
        <v>0.77173952493903664</v>
      </c>
      <c r="L121" s="200">
        <f t="shared" si="119"/>
        <v>0.77805589589553392</v>
      </c>
      <c r="M121" s="200">
        <f t="shared" si="119"/>
        <v>0.7848325221132334</v>
      </c>
      <c r="N121" s="200">
        <f t="shared" si="119"/>
        <v>0.79639927115052311</v>
      </c>
      <c r="O121" s="200">
        <f t="shared" si="119"/>
        <v>0.80436312525876863</v>
      </c>
      <c r="P121" s="200">
        <f t="shared" si="119"/>
        <v>0.81208423877314173</v>
      </c>
      <c r="Q121" s="200">
        <f t="shared" si="119"/>
        <v>0.81732629194844264</v>
      </c>
      <c r="R121" s="200">
        <f t="shared" ref="R121:V121" si="120">IF(R107=0,"",R107/R100)</f>
        <v>0.8241275264569633</v>
      </c>
      <c r="S121" s="200">
        <f t="shared" si="120"/>
        <v>0.83442560633638341</v>
      </c>
      <c r="T121" s="200">
        <f t="shared" si="120"/>
        <v>0.84374639622214431</v>
      </c>
      <c r="U121" s="200">
        <f t="shared" si="120"/>
        <v>0.85363039800620955</v>
      </c>
      <c r="V121" s="200">
        <f t="shared" si="120"/>
        <v>0.86404046055906125</v>
      </c>
      <c r="W121" s="200">
        <f t="shared" ref="W121" si="121">IF(W107=0,"",W107/W100)</f>
        <v>0.87550722604192766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0.75420020916970876</v>
      </c>
      <c r="C122" s="201">
        <f t="shared" si="122"/>
        <v>0.75653188609177968</v>
      </c>
      <c r="D122" s="201">
        <f t="shared" si="122"/>
        <v>0.75905258908218909</v>
      </c>
      <c r="E122" s="201">
        <f t="shared" si="122"/>
        <v>0.76150715918070555</v>
      </c>
      <c r="F122" s="201">
        <f t="shared" si="122"/>
        <v>0.76435968661902109</v>
      </c>
      <c r="G122" s="201">
        <f t="shared" si="122"/>
        <v>0.76757533844598025</v>
      </c>
      <c r="H122" s="201">
        <f t="shared" si="122"/>
        <v>0.77117444673759772</v>
      </c>
      <c r="I122" s="201">
        <f t="shared" si="122"/>
        <v>0.77339402692462289</v>
      </c>
      <c r="J122" s="201">
        <f t="shared" si="122"/>
        <v>0.77445977201104321</v>
      </c>
      <c r="K122" s="201">
        <f t="shared" si="122"/>
        <v>0.77601440248251841</v>
      </c>
      <c r="L122" s="201">
        <f t="shared" si="122"/>
        <v>0.77763458622046233</v>
      </c>
      <c r="M122" s="201">
        <f t="shared" si="122"/>
        <v>0.77961865283324772</v>
      </c>
      <c r="N122" s="201">
        <f t="shared" si="122"/>
        <v>0.78188899893420272</v>
      </c>
      <c r="O122" s="201">
        <f t="shared" si="122"/>
        <v>0.78475069889268889</v>
      </c>
      <c r="P122" s="201">
        <f t="shared" si="122"/>
        <v>0.78753106321133448</v>
      </c>
      <c r="Q122" s="201">
        <f t="shared" si="122"/>
        <v>0.79137314039992668</v>
      </c>
      <c r="R122" s="201">
        <f t="shared" ref="R122:V122" si="123">IF(R108=0,"",R108/R101)</f>
        <v>0.7967685494440444</v>
      </c>
      <c r="S122" s="201">
        <f t="shared" si="123"/>
        <v>0.80431360514929617</v>
      </c>
      <c r="T122" s="201">
        <f t="shared" si="123"/>
        <v>0.81376519189432717</v>
      </c>
      <c r="U122" s="201">
        <f t="shared" si="123"/>
        <v>0.82488568220573255</v>
      </c>
      <c r="V122" s="201">
        <f t="shared" si="123"/>
        <v>0.83668190819258814</v>
      </c>
      <c r="W122" s="201">
        <f t="shared" ref="W122" si="124">IF(W108=0,"",W108/W101)</f>
        <v>0.84761157910832818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163.95543129080818</v>
      </c>
      <c r="C126" s="203">
        <f t="shared" si="125"/>
        <v>171.70990017369641</v>
      </c>
      <c r="D126" s="203">
        <f t="shared" si="125"/>
        <v>165.58602436964787</v>
      </c>
      <c r="E126" s="203">
        <f t="shared" si="125"/>
        <v>167.92609551323963</v>
      </c>
      <c r="F126" s="203">
        <f t="shared" si="125"/>
        <v>166.14950521802871</v>
      </c>
      <c r="G126" s="203">
        <f t="shared" si="125"/>
        <v>166.9458636301413</v>
      </c>
      <c r="H126" s="203">
        <f t="shared" si="125"/>
        <v>166.46873572891712</v>
      </c>
      <c r="I126" s="203">
        <f t="shared" si="125"/>
        <v>165.61213918240347</v>
      </c>
      <c r="J126" s="203">
        <f t="shared" si="125"/>
        <v>163.49061416211825</v>
      </c>
      <c r="K126" s="203">
        <f t="shared" si="125"/>
        <v>162.27286412293276</v>
      </c>
      <c r="L126" s="203">
        <f t="shared" si="125"/>
        <v>179.06570115810445</v>
      </c>
      <c r="M126" s="203">
        <f t="shared" si="125"/>
        <v>159.10470975799731</v>
      </c>
      <c r="N126" s="203">
        <f t="shared" si="125"/>
        <v>155.84615004609512</v>
      </c>
      <c r="O126" s="203">
        <f t="shared" si="125"/>
        <v>155.90883313702207</v>
      </c>
      <c r="P126" s="203">
        <f t="shared" si="125"/>
        <v>142.9529473811111</v>
      </c>
      <c r="Q126" s="203">
        <f t="shared" si="125"/>
        <v>151.82219979976065</v>
      </c>
      <c r="R126" s="203">
        <f t="shared" ref="R126:V126" si="126">IF(R96=0,0,R96/R$19)</f>
        <v>155.06380925114146</v>
      </c>
      <c r="S126" s="203">
        <f t="shared" si="126"/>
        <v>150.71625924071151</v>
      </c>
      <c r="T126" s="203">
        <f t="shared" si="126"/>
        <v>147.3830030069841</v>
      </c>
      <c r="U126" s="203">
        <f t="shared" si="126"/>
        <v>143.01900564737974</v>
      </c>
      <c r="V126" s="203">
        <f t="shared" si="126"/>
        <v>137.81500647960411</v>
      </c>
      <c r="W126" s="203">
        <f t="shared" ref="W126" si="127">IF(W96=0,0,W96/W$19)</f>
        <v>143.51342644939419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140.47159934675125</v>
      </c>
      <c r="C127" s="192">
        <f t="shared" si="128"/>
        <v>148.00408312628124</v>
      </c>
      <c r="D127" s="192">
        <f t="shared" si="128"/>
        <v>141.66485997834414</v>
      </c>
      <c r="E127" s="192">
        <f t="shared" si="128"/>
        <v>143.52759621107691</v>
      </c>
      <c r="F127" s="192">
        <f t="shared" si="128"/>
        <v>141.7491121223531</v>
      </c>
      <c r="G127" s="192">
        <f t="shared" si="128"/>
        <v>142.4678293240969</v>
      </c>
      <c r="H127" s="192">
        <f t="shared" si="128"/>
        <v>141.62403254827211</v>
      </c>
      <c r="I127" s="192">
        <f t="shared" si="128"/>
        <v>140.70497847031274</v>
      </c>
      <c r="J127" s="192">
        <f t="shared" si="128"/>
        <v>138.63583385519203</v>
      </c>
      <c r="K127" s="192">
        <f t="shared" si="128"/>
        <v>137.86908618708756</v>
      </c>
      <c r="L127" s="192">
        <f t="shared" si="128"/>
        <v>154.98257349725034</v>
      </c>
      <c r="M127" s="192">
        <f t="shared" si="128"/>
        <v>135.64908781382783</v>
      </c>
      <c r="N127" s="192">
        <f t="shared" si="128"/>
        <v>132.95117000953437</v>
      </c>
      <c r="O127" s="192">
        <f t="shared" si="128"/>
        <v>133.37748457233235</v>
      </c>
      <c r="P127" s="192">
        <f t="shared" si="128"/>
        <v>120.56546173144568</v>
      </c>
      <c r="Q127" s="192">
        <f t="shared" si="128"/>
        <v>130.61193180926898</v>
      </c>
      <c r="R127" s="192">
        <f t="shared" ref="R127:V127" si="129">IF(R97=0,0,R97/R$19)</f>
        <v>133.76494553196113</v>
      </c>
      <c r="S127" s="192">
        <f t="shared" si="129"/>
        <v>130.20990284185109</v>
      </c>
      <c r="T127" s="192">
        <f t="shared" si="129"/>
        <v>127.26240524180234</v>
      </c>
      <c r="U127" s="192">
        <f t="shared" si="129"/>
        <v>122.34779780610488</v>
      </c>
      <c r="V127" s="192">
        <f t="shared" si="129"/>
        <v>116.26514578345179</v>
      </c>
      <c r="W127" s="192">
        <f t="shared" ref="W127" si="130">IF(W97=0,0,W97/W$19)</f>
        <v>122.34408680323361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126.43520335713815</v>
      </c>
      <c r="C128" s="74">
        <f t="shared" si="131"/>
        <v>134.5065233929613</v>
      </c>
      <c r="D128" s="74">
        <f t="shared" si="131"/>
        <v>128.1913371635554</v>
      </c>
      <c r="E128" s="74">
        <f t="shared" si="131"/>
        <v>130.23585641952164</v>
      </c>
      <c r="F128" s="74">
        <f t="shared" si="131"/>
        <v>128.14560223360056</v>
      </c>
      <c r="G128" s="74">
        <f t="shared" si="131"/>
        <v>128.86478416090446</v>
      </c>
      <c r="H128" s="74">
        <f t="shared" si="131"/>
        <v>127.88733952906398</v>
      </c>
      <c r="I128" s="74">
        <f t="shared" si="131"/>
        <v>127.77942788932911</v>
      </c>
      <c r="J128" s="74">
        <f t="shared" si="131"/>
        <v>125.37452964112705</v>
      </c>
      <c r="K128" s="74">
        <f t="shared" si="131"/>
        <v>124.84082667804383</v>
      </c>
      <c r="L128" s="74">
        <f t="shared" si="131"/>
        <v>139.82815716933055</v>
      </c>
      <c r="M128" s="74">
        <f t="shared" si="131"/>
        <v>120.29658087465057</v>
      </c>
      <c r="N128" s="74">
        <f t="shared" si="131"/>
        <v>117.65017887391265</v>
      </c>
      <c r="O128" s="74">
        <f t="shared" si="131"/>
        <v>117.47995323334243</v>
      </c>
      <c r="P128" s="74">
        <f t="shared" si="131"/>
        <v>104.99724201189993</v>
      </c>
      <c r="Q128" s="74">
        <f t="shared" si="131"/>
        <v>114.93306107352504</v>
      </c>
      <c r="R128" s="74">
        <f t="shared" ref="R128:V128" si="132">IF(R98=0,0,R98/R$19)</f>
        <v>117.99113407584348</v>
      </c>
      <c r="S128" s="74">
        <f t="shared" si="132"/>
        <v>115.00915048161842</v>
      </c>
      <c r="T128" s="74">
        <f t="shared" si="132"/>
        <v>112.4446577319481</v>
      </c>
      <c r="U128" s="74">
        <f t="shared" si="132"/>
        <v>107.45299233280569</v>
      </c>
      <c r="V128" s="74">
        <f t="shared" si="132"/>
        <v>101.39432355671964</v>
      </c>
      <c r="W128" s="74">
        <f t="shared" ref="W128" si="133">IF(W98=0,0,W98/W$19)</f>
        <v>107.49190449121636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1.0349506176507251E-2</v>
      </c>
      <c r="C129" s="74">
        <f t="shared" si="134"/>
        <v>1.1921313715203496E-2</v>
      </c>
      <c r="D129" s="74">
        <f t="shared" si="134"/>
        <v>1.2414909342104284E-2</v>
      </c>
      <c r="E129" s="74">
        <f t="shared" si="134"/>
        <v>1.3778196589214841E-2</v>
      </c>
      <c r="F129" s="74">
        <f t="shared" si="134"/>
        <v>1.6031891375998027E-2</v>
      </c>
      <c r="G129" s="74">
        <f t="shared" si="134"/>
        <v>1.8147325246236898E-2</v>
      </c>
      <c r="H129" s="74">
        <f t="shared" si="134"/>
        <v>2.1307815407388183E-2</v>
      </c>
      <c r="I129" s="74">
        <f t="shared" si="134"/>
        <v>2.485436384528154E-2</v>
      </c>
      <c r="J129" s="74">
        <f t="shared" si="134"/>
        <v>2.7677865139322976E-2</v>
      </c>
      <c r="K129" s="74">
        <f t="shared" si="134"/>
        <v>2.9307845519117293E-2</v>
      </c>
      <c r="L129" s="74">
        <f t="shared" si="134"/>
        <v>3.1480404643263092E-2</v>
      </c>
      <c r="M129" s="74">
        <f t="shared" si="134"/>
        <v>3.3396729175777365E-2</v>
      </c>
      <c r="N129" s="74">
        <f t="shared" si="134"/>
        <v>3.5688879785985485E-2</v>
      </c>
      <c r="O129" s="74">
        <f t="shared" si="134"/>
        <v>3.7184853970826853E-2</v>
      </c>
      <c r="P129" s="74">
        <f t="shared" si="134"/>
        <v>3.9108713263767143E-2</v>
      </c>
      <c r="Q129" s="74">
        <f t="shared" si="134"/>
        <v>4.0221525505197524E-2</v>
      </c>
      <c r="R129" s="74">
        <f t="shared" ref="R129:V129" si="135">IF(R99=0,0,R99/R$19)</f>
        <v>4.3355247500434693E-2</v>
      </c>
      <c r="S129" s="74">
        <f t="shared" si="135"/>
        <v>4.463567080729202E-2</v>
      </c>
      <c r="T129" s="74">
        <f t="shared" si="135"/>
        <v>5.4986651752975742E-2</v>
      </c>
      <c r="U129" s="74">
        <f t="shared" si="135"/>
        <v>4.8166477902466809E-2</v>
      </c>
      <c r="V129" s="74">
        <f t="shared" si="135"/>
        <v>5.2083799163680174E-2</v>
      </c>
      <c r="W129" s="74">
        <f t="shared" ref="W129" si="136">IF(W99=0,0,W99/W$19)</f>
        <v>5.3469633179495282E-2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11.500377756662512</v>
      </c>
      <c r="C130" s="74">
        <f t="shared" si="137"/>
        <v>11.012101883806237</v>
      </c>
      <c r="D130" s="74">
        <f t="shared" si="137"/>
        <v>10.955960462108024</v>
      </c>
      <c r="E130" s="74">
        <f t="shared" si="137"/>
        <v>10.790345030783712</v>
      </c>
      <c r="F130" s="74">
        <f t="shared" si="137"/>
        <v>11.091047090868191</v>
      </c>
      <c r="G130" s="74">
        <f t="shared" si="137"/>
        <v>11.055366189690371</v>
      </c>
      <c r="H130" s="74">
        <f t="shared" si="137"/>
        <v>11.111890695359183</v>
      </c>
      <c r="I130" s="74">
        <f t="shared" si="137"/>
        <v>10.331567982601284</v>
      </c>
      <c r="J130" s="74">
        <f t="shared" si="137"/>
        <v>10.611295763085723</v>
      </c>
      <c r="K130" s="74">
        <f t="shared" si="137"/>
        <v>10.363501378640418</v>
      </c>
      <c r="L130" s="74">
        <f t="shared" si="137"/>
        <v>12.188249697100707</v>
      </c>
      <c r="M130" s="74">
        <f t="shared" si="137"/>
        <v>12.452341316562466</v>
      </c>
      <c r="N130" s="74">
        <f t="shared" si="137"/>
        <v>12.415953467716891</v>
      </c>
      <c r="O130" s="74">
        <f t="shared" si="137"/>
        <v>12.817283504619336</v>
      </c>
      <c r="P130" s="74">
        <f t="shared" si="137"/>
        <v>12.453813142441568</v>
      </c>
      <c r="Q130" s="74">
        <f t="shared" si="137"/>
        <v>12.525106554020585</v>
      </c>
      <c r="R130" s="74">
        <f t="shared" ref="R130:V130" si="138">IF(R100=0,0,R100/R$19)</f>
        <v>12.547149577003756</v>
      </c>
      <c r="S130" s="74">
        <f t="shared" si="138"/>
        <v>12.08339126258141</v>
      </c>
      <c r="T130" s="74">
        <f t="shared" si="138"/>
        <v>11.71673124948231</v>
      </c>
      <c r="U130" s="74">
        <f t="shared" si="138"/>
        <v>11.839518983807853</v>
      </c>
      <c r="V130" s="74">
        <f t="shared" si="138"/>
        <v>11.697379385088546</v>
      </c>
      <c r="W130" s="74">
        <f t="shared" ref="W130" si="139">IF(W100=0,0,W100/W$19)</f>
        <v>11.653200290102586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2.5256687267741036</v>
      </c>
      <c r="C131" s="193">
        <f t="shared" si="140"/>
        <v>2.4735365357985604</v>
      </c>
      <c r="D131" s="193">
        <f t="shared" si="140"/>
        <v>2.5051474433385956</v>
      </c>
      <c r="E131" s="193">
        <f t="shared" si="140"/>
        <v>2.4876165641824182</v>
      </c>
      <c r="F131" s="193">
        <f t="shared" si="140"/>
        <v>2.496430906508377</v>
      </c>
      <c r="G131" s="193">
        <f t="shared" si="140"/>
        <v>2.5295316482558352</v>
      </c>
      <c r="H131" s="193">
        <f t="shared" si="140"/>
        <v>2.6034945084415821</v>
      </c>
      <c r="I131" s="193">
        <f t="shared" si="140"/>
        <v>2.5691282345370716</v>
      </c>
      <c r="J131" s="193">
        <f t="shared" si="140"/>
        <v>2.6223305858398955</v>
      </c>
      <c r="K131" s="193">
        <f t="shared" si="140"/>
        <v>2.635450284884179</v>
      </c>
      <c r="L131" s="193">
        <f t="shared" si="140"/>
        <v>2.9346862261757956</v>
      </c>
      <c r="M131" s="193">
        <f t="shared" si="140"/>
        <v>2.8667688934390037</v>
      </c>
      <c r="N131" s="193">
        <f t="shared" si="140"/>
        <v>2.8493487881188488</v>
      </c>
      <c r="O131" s="193">
        <f t="shared" si="140"/>
        <v>3.0430629803997342</v>
      </c>
      <c r="P131" s="193">
        <f t="shared" si="140"/>
        <v>3.0752978638404027</v>
      </c>
      <c r="Q131" s="193">
        <f t="shared" si="140"/>
        <v>3.1135426562181348</v>
      </c>
      <c r="R131" s="193">
        <f t="shared" ref="R131:V131" si="141">IF(R101=0,0,R101/R$19)</f>
        <v>3.1833066316134278</v>
      </c>
      <c r="S131" s="193">
        <f t="shared" si="141"/>
        <v>3.0727254268439603</v>
      </c>
      <c r="T131" s="193">
        <f t="shared" si="141"/>
        <v>3.0460296086189573</v>
      </c>
      <c r="U131" s="193">
        <f t="shared" si="141"/>
        <v>3.0071200115888628</v>
      </c>
      <c r="V131" s="193">
        <f t="shared" si="141"/>
        <v>3.1213590424798983</v>
      </c>
      <c r="W131" s="193">
        <f t="shared" ref="W131" si="142">IF(W101=0,0,W101/W$19)</f>
        <v>3.1455123887351708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23.483831944056909</v>
      </c>
      <c r="C132" s="77">
        <f t="shared" si="143"/>
        <v>23.70581704741512</v>
      </c>
      <c r="D132" s="77">
        <f t="shared" si="143"/>
        <v>23.921164391303755</v>
      </c>
      <c r="E132" s="77">
        <f t="shared" si="143"/>
        <v>24.398499302162687</v>
      </c>
      <c r="F132" s="77">
        <f t="shared" si="143"/>
        <v>24.400393095675625</v>
      </c>
      <c r="G132" s="77">
        <f t="shared" si="143"/>
        <v>24.478034306044421</v>
      </c>
      <c r="H132" s="77">
        <f t="shared" si="143"/>
        <v>24.844703180644988</v>
      </c>
      <c r="I132" s="77">
        <f t="shared" si="143"/>
        <v>24.9071607120907</v>
      </c>
      <c r="J132" s="77">
        <f t="shared" si="143"/>
        <v>24.854780306926251</v>
      </c>
      <c r="K132" s="77">
        <f t="shared" si="143"/>
        <v>24.403777935845198</v>
      </c>
      <c r="L132" s="77">
        <f t="shared" si="143"/>
        <v>24.083127660854124</v>
      </c>
      <c r="M132" s="77">
        <f t="shared" si="143"/>
        <v>23.455621944169486</v>
      </c>
      <c r="N132" s="77">
        <f t="shared" si="143"/>
        <v>22.894980036560717</v>
      </c>
      <c r="O132" s="77">
        <f t="shared" si="143"/>
        <v>22.531348564689733</v>
      </c>
      <c r="P132" s="77">
        <f t="shared" si="143"/>
        <v>22.387485649665418</v>
      </c>
      <c r="Q132" s="77">
        <f t="shared" si="143"/>
        <v>21.210267990491662</v>
      </c>
      <c r="R132" s="77">
        <f t="shared" ref="R132:V132" si="144">IF(R102=0,0,R102/R$19)</f>
        <v>21.298863719180307</v>
      </c>
      <c r="S132" s="77">
        <f t="shared" si="144"/>
        <v>20.506356398860419</v>
      </c>
      <c r="T132" s="77">
        <f t="shared" si="144"/>
        <v>20.120597765181763</v>
      </c>
      <c r="U132" s="77">
        <f t="shared" si="144"/>
        <v>20.671207841274871</v>
      </c>
      <c r="V132" s="77">
        <f t="shared" si="144"/>
        <v>21.549860696152351</v>
      </c>
      <c r="W132" s="77">
        <f t="shared" ref="W132" si="145">IF(W102=0,0,W102/W$19)</f>
        <v>21.169339646160573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96.861207061104295</v>
      </c>
      <c r="C134" s="153">
        <f t="shared" si="146"/>
        <v>102.6284679807881</v>
      </c>
      <c r="D134" s="153">
        <f t="shared" si="146"/>
        <v>99.323445309435797</v>
      </c>
      <c r="E134" s="153">
        <f t="shared" si="146"/>
        <v>101.42426690120108</v>
      </c>
      <c r="F134" s="153">
        <f t="shared" si="146"/>
        <v>101.23590620565831</v>
      </c>
      <c r="G134" s="153">
        <f t="shared" si="146"/>
        <v>102.53895904911477</v>
      </c>
      <c r="H134" s="153">
        <f t="shared" si="146"/>
        <v>103.39362853140527</v>
      </c>
      <c r="I134" s="153">
        <f t="shared" si="146"/>
        <v>103.46526596986936</v>
      </c>
      <c r="J134" s="153">
        <f t="shared" si="146"/>
        <v>103.7436492921865</v>
      </c>
      <c r="K134" s="153">
        <f t="shared" si="146"/>
        <v>104.8589479131896</v>
      </c>
      <c r="L134" s="153">
        <f t="shared" si="146"/>
        <v>119.55036242235893</v>
      </c>
      <c r="M134" s="153">
        <f t="shared" si="146"/>
        <v>106.80051632219643</v>
      </c>
      <c r="N134" s="153">
        <f t="shared" si="146"/>
        <v>107.02770353237914</v>
      </c>
      <c r="O134" s="153">
        <f t="shared" si="146"/>
        <v>109.09300583309981</v>
      </c>
      <c r="P134" s="153">
        <f t="shared" si="146"/>
        <v>99.977726691907705</v>
      </c>
      <c r="Q134" s="153">
        <f t="shared" si="146"/>
        <v>108.93596810653423</v>
      </c>
      <c r="R134" s="153">
        <f t="shared" ref="R134:V134" si="147">IF(R104=0,0,R104/R$19)</f>
        <v>112.753411680859</v>
      </c>
      <c r="S134" s="153">
        <f t="shared" si="147"/>
        <v>111.19096644033824</v>
      </c>
      <c r="T134" s="153">
        <f t="shared" si="147"/>
        <v>110.61718243915426</v>
      </c>
      <c r="U134" s="153">
        <f t="shared" si="147"/>
        <v>108.45505326285716</v>
      </c>
      <c r="V134" s="153">
        <f t="shared" si="147"/>
        <v>105.51879170768021</v>
      </c>
      <c r="W134" s="153">
        <f t="shared" ref="W134" si="148">IF(W104=0,0,W104/W$19)</f>
        <v>113.26588678740583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86.576584986534357</v>
      </c>
      <c r="C135" s="74">
        <f t="shared" si="149"/>
        <v>92.685082961508911</v>
      </c>
      <c r="D135" s="74">
        <f t="shared" si="149"/>
        <v>89.341046899656533</v>
      </c>
      <c r="E135" s="74">
        <f t="shared" si="149"/>
        <v>91.528356107376425</v>
      </c>
      <c r="F135" s="74">
        <f t="shared" si="149"/>
        <v>91.049179401441847</v>
      </c>
      <c r="G135" s="74">
        <f t="shared" si="149"/>
        <v>92.300164971236569</v>
      </c>
      <c r="H135" s="74">
        <f t="shared" si="149"/>
        <v>92.970892056733305</v>
      </c>
      <c r="I135" s="74">
        <f t="shared" si="149"/>
        <v>93.578157941733295</v>
      </c>
      <c r="J135" s="74">
        <f t="shared" si="149"/>
        <v>93.508918136815083</v>
      </c>
      <c r="K135" s="74">
        <f t="shared" si="149"/>
        <v>94.709074345398633</v>
      </c>
      <c r="L135" s="74">
        <f t="shared" si="149"/>
        <v>107.6671255647846</v>
      </c>
      <c r="M135" s="74">
        <f t="shared" si="149"/>
        <v>94.662837675497755</v>
      </c>
      <c r="N135" s="74">
        <f t="shared" si="149"/>
        <v>94.767899675499038</v>
      </c>
      <c r="O135" s="74">
        <f t="shared" si="149"/>
        <v>96.238453945707491</v>
      </c>
      <c r="P135" s="74">
        <f t="shared" si="149"/>
        <v>87.271102737549896</v>
      </c>
      <c r="Q135" s="74">
        <f t="shared" si="149"/>
        <v>96.051903721940235</v>
      </c>
      <c r="R135" s="74">
        <f t="shared" ref="R135:V135" si="150">IF(R105=0,0,R105/R$19)</f>
        <v>99.671808252215229</v>
      </c>
      <c r="S135" s="74">
        <f t="shared" si="150"/>
        <v>98.418443663777978</v>
      </c>
      <c r="T135" s="74">
        <f t="shared" si="150"/>
        <v>97.974082717166027</v>
      </c>
      <c r="U135" s="74">
        <f t="shared" si="150"/>
        <v>95.616752266487211</v>
      </c>
      <c r="V135" s="74">
        <f t="shared" si="150"/>
        <v>92.520585351934074</v>
      </c>
      <c r="W135" s="74">
        <f t="shared" ref="W135" si="151">IF(W105=0,0,W105/W$19)</f>
        <v>100.10455044231196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2.3374586799522156E-2</v>
      </c>
      <c r="C136" s="74">
        <f t="shared" si="152"/>
        <v>2.895757208724126E-2</v>
      </c>
      <c r="D136" s="74">
        <f t="shared" si="152"/>
        <v>3.1842557662517576E-2</v>
      </c>
      <c r="E136" s="74">
        <f t="shared" si="152"/>
        <v>3.7751041320761076E-2</v>
      </c>
      <c r="F136" s="74">
        <f t="shared" si="152"/>
        <v>4.7089743643870752E-2</v>
      </c>
      <c r="G136" s="74">
        <f t="shared" si="152"/>
        <v>5.6673156115340247E-2</v>
      </c>
      <c r="H136" s="74">
        <f t="shared" si="152"/>
        <v>7.0789490274636158E-2</v>
      </c>
      <c r="I136" s="74">
        <f t="shared" si="152"/>
        <v>8.5785157243883622E-2</v>
      </c>
      <c r="J136" s="74">
        <f t="shared" si="152"/>
        <v>9.794764856885646E-2</v>
      </c>
      <c r="K136" s="74">
        <f t="shared" si="152"/>
        <v>0.10680255903718323</v>
      </c>
      <c r="L136" s="74">
        <f t="shared" si="152"/>
        <v>0.11798381091906232</v>
      </c>
      <c r="M136" s="74">
        <f t="shared" si="152"/>
        <v>0.12968970231895929</v>
      </c>
      <c r="N136" s="74">
        <f t="shared" si="152"/>
        <v>0.14387309299491607</v>
      </c>
      <c r="O136" s="74">
        <f t="shared" si="152"/>
        <v>0.15675586964587473</v>
      </c>
      <c r="P136" s="74">
        <f t="shared" si="152"/>
        <v>0.17118599235343729</v>
      </c>
      <c r="Q136" s="74">
        <f t="shared" si="152"/>
        <v>0.18299145891673238</v>
      </c>
      <c r="R136" s="74">
        <f t="shared" ref="R136:V136" si="153">IF(R106=0,0,R106/R$19)</f>
        <v>0.20479347635589756</v>
      </c>
      <c r="S136" s="74">
        <f t="shared" si="153"/>
        <v>0.21839682998223525</v>
      </c>
      <c r="T136" s="74">
        <f t="shared" si="153"/>
        <v>0.27839708576054867</v>
      </c>
      <c r="U136" s="74">
        <f t="shared" si="153"/>
        <v>0.25119745178597919</v>
      </c>
      <c r="V136" s="74">
        <f t="shared" si="153"/>
        <v>0.27961264470387581</v>
      </c>
      <c r="W136" s="74">
        <f t="shared" ref="W136" si="154">IF(W106=0,0,W106/W$19)</f>
        <v>0.29270256167454362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8.3563876057440041</v>
      </c>
      <c r="C137" s="74">
        <f t="shared" si="155"/>
        <v>8.043118186447332</v>
      </c>
      <c r="D137" s="74">
        <f t="shared" si="155"/>
        <v>8.0490171992179604</v>
      </c>
      <c r="E137" s="74">
        <f t="shared" si="155"/>
        <v>7.9638219295824815</v>
      </c>
      <c r="F137" s="74">
        <f t="shared" si="155"/>
        <v>8.2314659152078065</v>
      </c>
      <c r="G137" s="74">
        <f t="shared" si="155"/>
        <v>8.2405148107430666</v>
      </c>
      <c r="H137" s="74">
        <f t="shared" si="155"/>
        <v>8.3441985472655205</v>
      </c>
      <c r="I137" s="74">
        <f t="shared" si="155"/>
        <v>7.8143744398978301</v>
      </c>
      <c r="J137" s="74">
        <f t="shared" si="155"/>
        <v>8.1058939591554129</v>
      </c>
      <c r="K137" s="74">
        <f t="shared" si="155"/>
        <v>7.9979236306570076</v>
      </c>
      <c r="L137" s="74">
        <f t="shared" si="155"/>
        <v>9.4831395374761591</v>
      </c>
      <c r="M137" s="74">
        <f t="shared" si="155"/>
        <v>9.7730024416925403</v>
      </c>
      <c r="N137" s="74">
        <f t="shared" si="155"/>
        <v>9.8880562923285407</v>
      </c>
      <c r="O137" s="74">
        <f t="shared" si="155"/>
        <v>10.309750217103273</v>
      </c>
      <c r="P137" s="74">
        <f t="shared" si="155"/>
        <v>10.11354536560261</v>
      </c>
      <c r="Q137" s="74">
        <f t="shared" si="155"/>
        <v>10.23709889605678</v>
      </c>
      <c r="R137" s="74">
        <f t="shared" ref="R137:V137" si="156">IF(R107=0,0,R107/R$19)</f>
        <v>10.340451344981638</v>
      </c>
      <c r="S137" s="74">
        <f t="shared" si="156"/>
        <v>10.08269108087925</v>
      </c>
      <c r="T137" s="74">
        <f t="shared" si="156"/>
        <v>9.885949767254079</v>
      </c>
      <c r="U137" s="74">
        <f t="shared" si="156"/>
        <v>10.10657330234997</v>
      </c>
      <c r="V137" s="74">
        <f t="shared" si="156"/>
        <v>10.107009071225976</v>
      </c>
      <c r="W137" s="74">
        <f t="shared" ref="W137" si="157">IF(W107=0,0,W107/W$19)</f>
        <v>10.202461060498701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1.9048598820264211</v>
      </c>
      <c r="C138" s="77">
        <f t="shared" si="158"/>
        <v>1.8713092607446118</v>
      </c>
      <c r="D138" s="77">
        <f t="shared" si="158"/>
        <v>1.9015386528987877</v>
      </c>
      <c r="E138" s="77">
        <f t="shared" si="158"/>
        <v>1.8943378229214205</v>
      </c>
      <c r="F138" s="77">
        <f t="shared" si="158"/>
        <v>1.9081711453647818</v>
      </c>
      <c r="G138" s="77">
        <f t="shared" si="158"/>
        <v>1.9416061110197911</v>
      </c>
      <c r="H138" s="77">
        <f t="shared" si="158"/>
        <v>2.0077484371318111</v>
      </c>
      <c r="I138" s="77">
        <f t="shared" si="158"/>
        <v>1.9869484309943728</v>
      </c>
      <c r="J138" s="77">
        <f t="shared" si="158"/>
        <v>2.0308895476471509</v>
      </c>
      <c r="K138" s="77">
        <f t="shared" si="158"/>
        <v>2.0451473780967793</v>
      </c>
      <c r="L138" s="77">
        <f t="shared" si="158"/>
        <v>2.2821135091791049</v>
      </c>
      <c r="M138" s="77">
        <f t="shared" si="158"/>
        <v>2.2349865026871765</v>
      </c>
      <c r="N138" s="77">
        <f t="shared" si="158"/>
        <v>2.2278744715566305</v>
      </c>
      <c r="O138" s="77">
        <f t="shared" si="158"/>
        <v>2.3880458006431606</v>
      </c>
      <c r="P138" s="77">
        <f t="shared" si="158"/>
        <v>2.4218925964017783</v>
      </c>
      <c r="Q138" s="77">
        <f t="shared" si="158"/>
        <v>2.4639740296204744</v>
      </c>
      <c r="R138" s="77">
        <f t="shared" ref="R138:V138" si="159">IF(R108=0,0,R108/R$19)</f>
        <v>2.5363586073062376</v>
      </c>
      <c r="S138" s="77">
        <f t="shared" si="159"/>
        <v>2.4714348656987752</v>
      </c>
      <c r="T138" s="77">
        <f t="shared" si="159"/>
        <v>2.4787528689736082</v>
      </c>
      <c r="U138" s="77">
        <f t="shared" si="159"/>
        <v>2.4805302422339897</v>
      </c>
      <c r="V138" s="77">
        <f t="shared" si="159"/>
        <v>2.6115846398162712</v>
      </c>
      <c r="W138" s="77">
        <f t="shared" ref="W138" si="160">IF(W108=0,0,W108/W$19)</f>
        <v>2.6661727229206278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13.348836874144625</v>
      </c>
      <c r="C140" s="203">
        <f t="shared" si="161"/>
        <v>13.818417998439056</v>
      </c>
      <c r="D140" s="203">
        <f t="shared" si="161"/>
        <v>12.820575744684339</v>
      </c>
      <c r="E140" s="203">
        <f t="shared" si="161"/>
        <v>12.557321653098661</v>
      </c>
      <c r="F140" s="203">
        <f t="shared" si="161"/>
        <v>11.98705490703232</v>
      </c>
      <c r="G140" s="203">
        <f t="shared" si="161"/>
        <v>11.547414809492418</v>
      </c>
      <c r="H140" s="203">
        <f t="shared" si="161"/>
        <v>10.751078581824144</v>
      </c>
      <c r="I140" s="203">
        <f t="shared" si="161"/>
        <v>9.8547443321816814</v>
      </c>
      <c r="J140" s="203">
        <f t="shared" si="161"/>
        <v>9.4474310413620213</v>
      </c>
      <c r="K140" s="203">
        <f t="shared" si="161"/>
        <v>9.1430200168774025</v>
      </c>
      <c r="L140" s="203">
        <f t="shared" si="161"/>
        <v>10.127044730021298</v>
      </c>
      <c r="M140" s="203">
        <f t="shared" si="161"/>
        <v>8.571425863587999</v>
      </c>
      <c r="N140" s="203">
        <f t="shared" si="161"/>
        <v>7.9199599048987643</v>
      </c>
      <c r="O140" s="203">
        <f t="shared" si="161"/>
        <v>7.6836284560041417</v>
      </c>
      <c r="P140" s="203">
        <f t="shared" si="161"/>
        <v>6.256462604615991</v>
      </c>
      <c r="Q140" s="203">
        <f t="shared" si="161"/>
        <v>6.4519244326090339</v>
      </c>
      <c r="R140" s="203">
        <f t="shared" ref="R140:V140" si="162">IF(R110=0,0,R110/R$19)</f>
        <v>6.5352283324984963</v>
      </c>
      <c r="S140" s="203">
        <f t="shared" si="162"/>
        <v>6.3349862685581355</v>
      </c>
      <c r="T140" s="203">
        <f t="shared" si="162"/>
        <v>6.2749310930257831</v>
      </c>
      <c r="U140" s="203">
        <f t="shared" si="162"/>
        <v>6.0442563379808361</v>
      </c>
      <c r="V140" s="203">
        <f t="shared" si="162"/>
        <v>5.628283480781799</v>
      </c>
      <c r="W140" s="203">
        <f t="shared" ref="W140" si="163">IF(W110=0,0,W110/W$19)</f>
        <v>5.3283670622421084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13.348836874144625</v>
      </c>
      <c r="C141" s="192">
        <f t="shared" si="164"/>
        <v>13.818417998439056</v>
      </c>
      <c r="D141" s="192">
        <f t="shared" si="164"/>
        <v>12.820575744684339</v>
      </c>
      <c r="E141" s="192">
        <f t="shared" si="164"/>
        <v>12.557321653098661</v>
      </c>
      <c r="F141" s="192">
        <f t="shared" si="164"/>
        <v>11.98705490703232</v>
      </c>
      <c r="G141" s="192">
        <f t="shared" si="164"/>
        <v>11.547414809492418</v>
      </c>
      <c r="H141" s="192">
        <f t="shared" si="164"/>
        <v>10.751078581824144</v>
      </c>
      <c r="I141" s="192">
        <f t="shared" si="164"/>
        <v>9.8547443321816814</v>
      </c>
      <c r="J141" s="192">
        <f t="shared" si="164"/>
        <v>9.4474310413620213</v>
      </c>
      <c r="K141" s="192">
        <f t="shared" si="164"/>
        <v>9.1430200168774025</v>
      </c>
      <c r="L141" s="192">
        <f t="shared" si="164"/>
        <v>10.127044730021298</v>
      </c>
      <c r="M141" s="192">
        <f t="shared" si="164"/>
        <v>8.571425863587999</v>
      </c>
      <c r="N141" s="192">
        <f t="shared" si="164"/>
        <v>7.9199599048987643</v>
      </c>
      <c r="O141" s="192">
        <f t="shared" si="164"/>
        <v>7.6836284560041417</v>
      </c>
      <c r="P141" s="192">
        <f t="shared" si="164"/>
        <v>6.256462604615991</v>
      </c>
      <c r="Q141" s="192">
        <f t="shared" si="164"/>
        <v>6.4519244326090339</v>
      </c>
      <c r="R141" s="192">
        <f t="shared" ref="R141:V141" si="165">IF(R111=0,0,R111/R$19)</f>
        <v>6.5352283324984963</v>
      </c>
      <c r="S141" s="192">
        <f t="shared" si="165"/>
        <v>6.3349862685581355</v>
      </c>
      <c r="T141" s="192">
        <f t="shared" si="165"/>
        <v>6.2749310930257831</v>
      </c>
      <c r="U141" s="192">
        <f t="shared" si="165"/>
        <v>6.0442563379808361</v>
      </c>
      <c r="V141" s="192">
        <f t="shared" si="165"/>
        <v>5.628283480781799</v>
      </c>
      <c r="W141" s="192">
        <f t="shared" ref="W141" si="166">IF(W111=0,0,W111/W$19)</f>
        <v>5.3283670622421084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12.506805601188512</v>
      </c>
      <c r="C142" s="74">
        <f t="shared" si="167"/>
        <v>13.005963668591534</v>
      </c>
      <c r="D142" s="74">
        <f t="shared" si="167"/>
        <v>12.01858092549571</v>
      </c>
      <c r="E142" s="74">
        <f t="shared" si="167"/>
        <v>11.760932389969696</v>
      </c>
      <c r="F142" s="74">
        <f t="shared" si="167"/>
        <v>11.172426900207896</v>
      </c>
      <c r="G142" s="74">
        <f t="shared" si="167"/>
        <v>10.747063356297426</v>
      </c>
      <c r="H142" s="74">
        <f t="shared" si="167"/>
        <v>9.9732376072581843</v>
      </c>
      <c r="I142" s="74">
        <f t="shared" si="167"/>
        <v>9.1646506941758954</v>
      </c>
      <c r="J142" s="74">
        <f t="shared" si="167"/>
        <v>8.7468249846156318</v>
      </c>
      <c r="K142" s="74">
        <f t="shared" si="167"/>
        <v>8.4587028899272418</v>
      </c>
      <c r="L142" s="74">
        <f t="shared" si="167"/>
        <v>9.3248063587671961</v>
      </c>
      <c r="M142" s="74">
        <f t="shared" si="167"/>
        <v>7.7609304056972341</v>
      </c>
      <c r="N142" s="74">
        <f t="shared" si="167"/>
        <v>7.1529661564953235</v>
      </c>
      <c r="O142" s="74">
        <f t="shared" si="167"/>
        <v>6.9153534927482836</v>
      </c>
      <c r="P142" s="74">
        <f t="shared" si="167"/>
        <v>5.5857256448191377</v>
      </c>
      <c r="Q142" s="74">
        <f t="shared" si="167"/>
        <v>5.8054507373941862</v>
      </c>
      <c r="R142" s="74">
        <f t="shared" ref="R142:V142" si="168">IF(R112=0,0,R112/R$19)</f>
        <v>5.8953777328994894</v>
      </c>
      <c r="S142" s="74">
        <f t="shared" si="168"/>
        <v>5.7210706268078075</v>
      </c>
      <c r="T142" s="74">
        <f t="shared" si="168"/>
        <v>5.6787416948822074</v>
      </c>
      <c r="U142" s="74">
        <f t="shared" si="168"/>
        <v>5.4460855365122232</v>
      </c>
      <c r="V142" s="74">
        <f t="shared" si="168"/>
        <v>5.0563118101233977</v>
      </c>
      <c r="W142" s="74">
        <f t="shared" ref="W142" si="169">IF(W112=0,0,W112/W$19)</f>
        <v>4.8075697636062458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0.82649195697786315</v>
      </c>
      <c r="C144" s="74">
        <f t="shared" si="173"/>
        <v>0.79721961320817281</v>
      </c>
      <c r="D144" s="74">
        <f t="shared" si="173"/>
        <v>0.78659926785274115</v>
      </c>
      <c r="E144" s="74">
        <f t="shared" si="173"/>
        <v>0.78030255130825921</v>
      </c>
      <c r="F144" s="74">
        <f t="shared" si="173"/>
        <v>0.79841227904448719</v>
      </c>
      <c r="G144" s="74">
        <f t="shared" si="173"/>
        <v>0.7841814015694073</v>
      </c>
      <c r="H144" s="74">
        <f t="shared" si="173"/>
        <v>0.76165136691406354</v>
      </c>
      <c r="I144" s="74">
        <f t="shared" si="173"/>
        <v>0.67516794460738072</v>
      </c>
      <c r="J144" s="74">
        <f t="shared" si="173"/>
        <v>0.68531854459161501</v>
      </c>
      <c r="K144" s="74">
        <f t="shared" si="173"/>
        <v>0.66881632216180142</v>
      </c>
      <c r="L144" s="74">
        <f t="shared" si="173"/>
        <v>0.78472719145129333</v>
      </c>
      <c r="M144" s="74">
        <f t="shared" si="173"/>
        <v>0.79361228618259561</v>
      </c>
      <c r="N144" s="74">
        <f t="shared" si="173"/>
        <v>0.75004521587811357</v>
      </c>
      <c r="O144" s="74">
        <f t="shared" si="173"/>
        <v>0.75051644950260721</v>
      </c>
      <c r="P144" s="74">
        <f t="shared" si="173"/>
        <v>0.65372578053047448</v>
      </c>
      <c r="Q144" s="74">
        <f t="shared" si="173"/>
        <v>0.62973752997270649</v>
      </c>
      <c r="R144" s="74">
        <f t="shared" ref="R144:V144" si="174">IF(R114=0,0,R114/R$19)</f>
        <v>0.62280179316217354</v>
      </c>
      <c r="S144" s="74">
        <f t="shared" si="174"/>
        <v>0.59730235819847211</v>
      </c>
      <c r="T144" s="74">
        <f t="shared" si="174"/>
        <v>0.58018729832477056</v>
      </c>
      <c r="U144" s="74">
        <f t="shared" si="174"/>
        <v>0.58313103139053313</v>
      </c>
      <c r="V144" s="74">
        <f t="shared" si="174"/>
        <v>0.55817682677040359</v>
      </c>
      <c r="W144" s="74">
        <f t="shared" ref="W144" si="175">IF(W114=0,0,W114/W$19)</f>
        <v>0.50673916697526078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1.5539315978250786E-2</v>
      </c>
      <c r="C145" s="193">
        <f t="shared" si="176"/>
        <v>1.5234716639347497E-2</v>
      </c>
      <c r="D145" s="193">
        <f t="shared" si="176"/>
        <v>1.5395551335887648E-2</v>
      </c>
      <c r="E145" s="193">
        <f t="shared" si="176"/>
        <v>1.6086711820706753E-2</v>
      </c>
      <c r="F145" s="193">
        <f t="shared" si="176"/>
        <v>1.6215727779938998E-2</v>
      </c>
      <c r="G145" s="193">
        <f t="shared" si="176"/>
        <v>1.6170051625583569E-2</v>
      </c>
      <c r="H145" s="193">
        <f t="shared" si="176"/>
        <v>1.6189607651895175E-2</v>
      </c>
      <c r="I145" s="193">
        <f t="shared" si="176"/>
        <v>1.4925693398405243E-2</v>
      </c>
      <c r="J145" s="193">
        <f t="shared" si="176"/>
        <v>1.5287512154774347E-2</v>
      </c>
      <c r="K145" s="193">
        <f t="shared" si="176"/>
        <v>1.5500804788360627E-2</v>
      </c>
      <c r="L145" s="193">
        <f t="shared" si="176"/>
        <v>1.7511179802809199E-2</v>
      </c>
      <c r="M145" s="193">
        <f t="shared" si="176"/>
        <v>1.6883171708169421E-2</v>
      </c>
      <c r="N145" s="193">
        <f t="shared" si="176"/>
        <v>1.6948532525326878E-2</v>
      </c>
      <c r="O145" s="193">
        <f t="shared" si="176"/>
        <v>1.775851375325134E-2</v>
      </c>
      <c r="P145" s="193">
        <f t="shared" si="176"/>
        <v>1.701117926637738E-2</v>
      </c>
      <c r="Q145" s="193">
        <f t="shared" si="176"/>
        <v>1.6736165242140034E-2</v>
      </c>
      <c r="R145" s="193">
        <f t="shared" ref="R145:V145" si="177">IF(R115=0,0,R115/R$19)</f>
        <v>1.7048806436833406E-2</v>
      </c>
      <c r="S145" s="193">
        <f t="shared" si="177"/>
        <v>1.6613283551855644E-2</v>
      </c>
      <c r="T145" s="193">
        <f t="shared" si="177"/>
        <v>1.6002099818803388E-2</v>
      </c>
      <c r="U145" s="193">
        <f t="shared" si="177"/>
        <v>1.5039770078079211E-2</v>
      </c>
      <c r="V145" s="193">
        <f t="shared" si="177"/>
        <v>1.3794843887997696E-2</v>
      </c>
      <c r="W145" s="193">
        <f t="shared" ref="W145" si="178">IF(W115=0,0,W115/W$19)</f>
        <v>1.405813166060094E-2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9078.9466080802704</v>
      </c>
      <c r="C150" s="203">
        <f t="shared" si="182"/>
        <v>9586.3977722326199</v>
      </c>
      <c r="D150" s="203">
        <f t="shared" si="182"/>
        <v>9321.2448359404025</v>
      </c>
      <c r="E150" s="203">
        <f t="shared" si="182"/>
        <v>9532.1945341577484</v>
      </c>
      <c r="F150" s="203">
        <f t="shared" si="182"/>
        <v>9480.7828977108475</v>
      </c>
      <c r="G150" s="203">
        <f t="shared" si="182"/>
        <v>9567.281325275042</v>
      </c>
      <c r="H150" s="203">
        <f t="shared" si="182"/>
        <v>9523.8766428267791</v>
      </c>
      <c r="I150" s="203">
        <f t="shared" si="182"/>
        <v>9492.4985551902628</v>
      </c>
      <c r="J150" s="203">
        <f t="shared" si="182"/>
        <v>9397.2916424312043</v>
      </c>
      <c r="K150" s="203">
        <f t="shared" si="182"/>
        <v>9341.1392027253769</v>
      </c>
      <c r="L150" s="203">
        <f t="shared" si="182"/>
        <v>10327.666639324212</v>
      </c>
      <c r="M150" s="203">
        <f t="shared" si="182"/>
        <v>9200.4307786818299</v>
      </c>
      <c r="N150" s="203">
        <f t="shared" si="182"/>
        <v>9044.0842746441413</v>
      </c>
      <c r="O150" s="203">
        <f t="shared" si="182"/>
        <v>9075.5782821918528</v>
      </c>
      <c r="P150" s="203">
        <f t="shared" si="182"/>
        <v>8325.9096163568775</v>
      </c>
      <c r="Q150" s="203">
        <f t="shared" si="182"/>
        <v>8856.6892502537685</v>
      </c>
      <c r="R150" s="203">
        <f t="shared" ref="R150:V150" si="183">IF(R96=0,0,R96/R$17)</f>
        <v>9042.2734167465223</v>
      </c>
      <c r="S150" s="203">
        <f t="shared" si="183"/>
        <v>8798.7591778344158</v>
      </c>
      <c r="T150" s="203">
        <f t="shared" si="183"/>
        <v>8609.493547176271</v>
      </c>
      <c r="U150" s="203">
        <f t="shared" si="183"/>
        <v>8402.645433296575</v>
      </c>
      <c r="V150" s="203">
        <f t="shared" si="183"/>
        <v>8089.0870880370712</v>
      </c>
      <c r="W150" s="203">
        <f t="shared" ref="W150" si="184">IF(W96=0,0,W96/W$17)</f>
        <v>8476.6910186479745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7778.5416462278372</v>
      </c>
      <c r="C151" s="192">
        <f t="shared" si="185"/>
        <v>8262.9249177122219</v>
      </c>
      <c r="D151" s="192">
        <f t="shared" si="185"/>
        <v>7974.6636199172408</v>
      </c>
      <c r="E151" s="192">
        <f t="shared" si="185"/>
        <v>8147.2326497114409</v>
      </c>
      <c r="F151" s="192">
        <f t="shared" si="185"/>
        <v>8088.4535660325182</v>
      </c>
      <c r="G151" s="192">
        <f t="shared" si="185"/>
        <v>8164.5017930160657</v>
      </c>
      <c r="H151" s="192">
        <f t="shared" si="185"/>
        <v>8102.4812842086603</v>
      </c>
      <c r="I151" s="192">
        <f t="shared" si="185"/>
        <v>8064.8786461628815</v>
      </c>
      <c r="J151" s="192">
        <f t="shared" si="185"/>
        <v>7968.6615008798699</v>
      </c>
      <c r="K151" s="192">
        <f t="shared" si="185"/>
        <v>7936.3504969659616</v>
      </c>
      <c r="L151" s="192">
        <f t="shared" si="185"/>
        <v>8938.6652141211689</v>
      </c>
      <c r="M151" s="192">
        <f t="shared" si="185"/>
        <v>7844.0798171263705</v>
      </c>
      <c r="N151" s="192">
        <f t="shared" si="185"/>
        <v>7715.4397822668407</v>
      </c>
      <c r="O151" s="192">
        <f t="shared" si="185"/>
        <v>7764.0104025036071</v>
      </c>
      <c r="P151" s="192">
        <f t="shared" si="185"/>
        <v>7022.0107778133779</v>
      </c>
      <c r="Q151" s="192">
        <f t="shared" si="185"/>
        <v>7619.3685372477021</v>
      </c>
      <c r="R151" s="192">
        <f t="shared" ref="R151:V151" si="186">IF(R97=0,0,R97/R$17)</f>
        <v>7800.2676247765085</v>
      </c>
      <c r="S151" s="192">
        <f t="shared" si="186"/>
        <v>7601.6057155775807</v>
      </c>
      <c r="T151" s="192">
        <f t="shared" si="186"/>
        <v>7434.1330707958787</v>
      </c>
      <c r="U151" s="192">
        <f t="shared" si="186"/>
        <v>7188.1716689043051</v>
      </c>
      <c r="V151" s="192">
        <f t="shared" si="186"/>
        <v>6824.2124973876007</v>
      </c>
      <c r="W151" s="192">
        <f t="shared" ref="W151" si="187">IF(W97=0,0,W97/W$17)</f>
        <v>7226.3135753040633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7001.2835294562346</v>
      </c>
      <c r="C152" s="74">
        <f t="shared" si="188"/>
        <v>7509.3692029445501</v>
      </c>
      <c r="D152" s="74">
        <f t="shared" si="188"/>
        <v>7216.2058609525575</v>
      </c>
      <c r="E152" s="74">
        <f t="shared" si="188"/>
        <v>7392.7373522219505</v>
      </c>
      <c r="F152" s="74">
        <f t="shared" si="188"/>
        <v>7312.2133736053247</v>
      </c>
      <c r="G152" s="74">
        <f t="shared" si="188"/>
        <v>7384.9427364046915</v>
      </c>
      <c r="H152" s="74">
        <f t="shared" si="188"/>
        <v>7316.5885505222568</v>
      </c>
      <c r="I152" s="74">
        <f t="shared" si="188"/>
        <v>7324.016467697269</v>
      </c>
      <c r="J152" s="74">
        <f t="shared" si="188"/>
        <v>7206.4138091867171</v>
      </c>
      <c r="K152" s="74">
        <f t="shared" si="188"/>
        <v>7186.3866240721372</v>
      </c>
      <c r="L152" s="74">
        <f t="shared" si="188"/>
        <v>8064.6298241159202</v>
      </c>
      <c r="M152" s="74">
        <f t="shared" si="188"/>
        <v>6956.3017143412453</v>
      </c>
      <c r="N152" s="74">
        <f t="shared" si="188"/>
        <v>6827.4906524666139</v>
      </c>
      <c r="O152" s="74">
        <f t="shared" si="188"/>
        <v>6838.6023466701072</v>
      </c>
      <c r="P152" s="74">
        <f t="shared" si="188"/>
        <v>6115.2817271212061</v>
      </c>
      <c r="Q152" s="74">
        <f t="shared" si="188"/>
        <v>6704.7270284003207</v>
      </c>
      <c r="R152" s="74">
        <f t="shared" ref="R152:V152" si="189">IF(R98=0,0,R98/R$17)</f>
        <v>6880.4455418595398</v>
      </c>
      <c r="S152" s="74">
        <f t="shared" si="189"/>
        <v>6714.1914444605236</v>
      </c>
      <c r="T152" s="74">
        <f t="shared" si="189"/>
        <v>6568.5427451344322</v>
      </c>
      <c r="U152" s="74">
        <f t="shared" si="189"/>
        <v>6313.0728061794734</v>
      </c>
      <c r="V152" s="74">
        <f t="shared" si="189"/>
        <v>5951.3657796351608</v>
      </c>
      <c r="W152" s="74">
        <f t="shared" ref="W152" si="190">IF(W98=0,0,W98/W$17)</f>
        <v>6349.0621325201155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0.57309851376527177</v>
      </c>
      <c r="C153" s="74">
        <f t="shared" si="191"/>
        <v>0.66555542298905535</v>
      </c>
      <c r="D153" s="74">
        <f t="shared" si="191"/>
        <v>0.69886580123104813</v>
      </c>
      <c r="E153" s="74">
        <f t="shared" si="191"/>
        <v>0.78210864021375293</v>
      </c>
      <c r="F153" s="74">
        <f t="shared" si="191"/>
        <v>0.91480790975613047</v>
      </c>
      <c r="G153" s="74">
        <f t="shared" si="191"/>
        <v>1.0399812379698168</v>
      </c>
      <c r="H153" s="74">
        <f t="shared" si="191"/>
        <v>1.2190457540240549</v>
      </c>
      <c r="I153" s="74">
        <f t="shared" si="191"/>
        <v>1.4245937167181768</v>
      </c>
      <c r="J153" s="74">
        <f t="shared" si="191"/>
        <v>1.59089848727453</v>
      </c>
      <c r="K153" s="74">
        <f t="shared" si="191"/>
        <v>1.6870883878566871</v>
      </c>
      <c r="L153" s="74">
        <f t="shared" si="191"/>
        <v>1.8156415367317844</v>
      </c>
      <c r="M153" s="74">
        <f t="shared" si="191"/>
        <v>1.9312080420716713</v>
      </c>
      <c r="N153" s="74">
        <f t="shared" si="191"/>
        <v>2.0711017651486983</v>
      </c>
      <c r="O153" s="74">
        <f t="shared" si="191"/>
        <v>2.1645601877317575</v>
      </c>
      <c r="P153" s="74">
        <f t="shared" si="191"/>
        <v>2.2777817303623324</v>
      </c>
      <c r="Q153" s="74">
        <f t="shared" si="191"/>
        <v>2.3463601043887148</v>
      </c>
      <c r="R153" s="74">
        <f t="shared" ref="R153:V153" si="192">IF(R99=0,0,R99/R$17)</f>
        <v>2.5281850345538377</v>
      </c>
      <c r="S153" s="74">
        <f t="shared" si="192"/>
        <v>2.6058138660886416</v>
      </c>
      <c r="T153" s="74">
        <f t="shared" si="192"/>
        <v>3.2120883262613389</v>
      </c>
      <c r="U153" s="74">
        <f t="shared" si="192"/>
        <v>2.8298744894298467</v>
      </c>
      <c r="V153" s="74">
        <f t="shared" si="192"/>
        <v>3.0570719261490078</v>
      </c>
      <c r="W153" s="74">
        <f t="shared" ref="W153" si="193">IF(W99=0,0,W99/W$17)</f>
        <v>3.1582101449083106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636.82742806060685</v>
      </c>
      <c r="C154" s="74">
        <f t="shared" si="194"/>
        <v>614.79500517868246</v>
      </c>
      <c r="D154" s="74">
        <f t="shared" si="194"/>
        <v>616.7379781533723</v>
      </c>
      <c r="E154" s="74">
        <f t="shared" si="194"/>
        <v>612.50556448508257</v>
      </c>
      <c r="F154" s="74">
        <f t="shared" si="194"/>
        <v>632.87464767845051</v>
      </c>
      <c r="G154" s="74">
        <f t="shared" si="194"/>
        <v>633.55746701834153</v>
      </c>
      <c r="H154" s="74">
        <f t="shared" si="194"/>
        <v>635.72463494592523</v>
      </c>
      <c r="I154" s="74">
        <f t="shared" si="194"/>
        <v>592.18119294792018</v>
      </c>
      <c r="J154" s="74">
        <f t="shared" si="194"/>
        <v>609.92761878630358</v>
      </c>
      <c r="K154" s="74">
        <f t="shared" si="194"/>
        <v>596.56868404182887</v>
      </c>
      <c r="L154" s="74">
        <f t="shared" si="194"/>
        <v>702.96086282519934</v>
      </c>
      <c r="M154" s="74">
        <f t="shared" si="194"/>
        <v>720.0723629728634</v>
      </c>
      <c r="N154" s="74">
        <f t="shared" si="194"/>
        <v>720.52424444799613</v>
      </c>
      <c r="O154" s="74">
        <f t="shared" si="194"/>
        <v>746.10435772414758</v>
      </c>
      <c r="P154" s="74">
        <f t="shared" si="194"/>
        <v>725.33882303616485</v>
      </c>
      <c r="Q154" s="74">
        <f t="shared" si="194"/>
        <v>730.66374167667686</v>
      </c>
      <c r="R154" s="74">
        <f t="shared" ref="R154:V154" si="195">IF(R100=0,0,R100/R$17)</f>
        <v>731.66496827336437</v>
      </c>
      <c r="S154" s="74">
        <f t="shared" si="195"/>
        <v>705.42388927792274</v>
      </c>
      <c r="T154" s="74">
        <f t="shared" si="195"/>
        <v>684.44203217677887</v>
      </c>
      <c r="U154" s="74">
        <f t="shared" si="195"/>
        <v>695.5948244179657</v>
      </c>
      <c r="V154" s="74">
        <f t="shared" si="195"/>
        <v>686.58067771301955</v>
      </c>
      <c r="W154" s="74">
        <f t="shared" ref="W154" si="196">IF(W100=0,0,W100/W$17)</f>
        <v>688.30199850639497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139.8575901972313</v>
      </c>
      <c r="C155" s="193">
        <f t="shared" si="197"/>
        <v>138.09515416600138</v>
      </c>
      <c r="D155" s="193">
        <f t="shared" si="197"/>
        <v>141.02091501008027</v>
      </c>
      <c r="E155" s="193">
        <f t="shared" si="197"/>
        <v>141.2076243641977</v>
      </c>
      <c r="F155" s="193">
        <f t="shared" si="197"/>
        <v>142.45073683898764</v>
      </c>
      <c r="G155" s="193">
        <f t="shared" si="197"/>
        <v>144.96160835506271</v>
      </c>
      <c r="H155" s="193">
        <f t="shared" si="197"/>
        <v>148.94905298645455</v>
      </c>
      <c r="I155" s="193">
        <f t="shared" si="197"/>
        <v>147.25639180097534</v>
      </c>
      <c r="J155" s="193">
        <f t="shared" si="197"/>
        <v>150.72917441957262</v>
      </c>
      <c r="K155" s="193">
        <f t="shared" si="197"/>
        <v>151.70810046413845</v>
      </c>
      <c r="L155" s="193">
        <f t="shared" si="197"/>
        <v>169.25888564331731</v>
      </c>
      <c r="M155" s="193">
        <f t="shared" si="197"/>
        <v>165.77453177018921</v>
      </c>
      <c r="N155" s="193">
        <f t="shared" si="197"/>
        <v>165.35378358708266</v>
      </c>
      <c r="O155" s="193">
        <f t="shared" si="197"/>
        <v>177.13913792162035</v>
      </c>
      <c r="P155" s="193">
        <f t="shared" si="197"/>
        <v>179.11244592564319</v>
      </c>
      <c r="Q155" s="193">
        <f t="shared" si="197"/>
        <v>181.63140706631489</v>
      </c>
      <c r="R155" s="193">
        <f t="shared" ref="R155:V155" si="198">IF(R101=0,0,R101/R$17)</f>
        <v>185.62892960904821</v>
      </c>
      <c r="S155" s="193">
        <f t="shared" si="198"/>
        <v>179.38456797304488</v>
      </c>
      <c r="T155" s="193">
        <f t="shared" si="198"/>
        <v>177.93620515840658</v>
      </c>
      <c r="U155" s="193">
        <f t="shared" si="198"/>
        <v>176.6741638174355</v>
      </c>
      <c r="V155" s="193">
        <f t="shared" si="198"/>
        <v>183.20896811327009</v>
      </c>
      <c r="W155" s="193">
        <f t="shared" ref="W155" si="199">IF(W101=0,0,W101/W$17)</f>
        <v>185.79123413264384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1300.404961852433</v>
      </c>
      <c r="C156" s="77">
        <f t="shared" si="200"/>
        <v>1323.4728545203968</v>
      </c>
      <c r="D156" s="77">
        <f t="shared" si="200"/>
        <v>1346.5812160231633</v>
      </c>
      <c r="E156" s="77">
        <f t="shared" si="200"/>
        <v>1384.9618844463064</v>
      </c>
      <c r="F156" s="77">
        <f t="shared" si="200"/>
        <v>1392.3293316783313</v>
      </c>
      <c r="G156" s="77">
        <f t="shared" si="200"/>
        <v>1402.7795322589773</v>
      </c>
      <c r="H156" s="77">
        <f t="shared" si="200"/>
        <v>1421.395358618119</v>
      </c>
      <c r="I156" s="77">
        <f t="shared" si="200"/>
        <v>1427.6199090273801</v>
      </c>
      <c r="J156" s="77">
        <f t="shared" si="200"/>
        <v>1428.6301415513353</v>
      </c>
      <c r="K156" s="77">
        <f t="shared" si="200"/>
        <v>1404.7887057594155</v>
      </c>
      <c r="L156" s="77">
        <f t="shared" si="200"/>
        <v>1389.001425203043</v>
      </c>
      <c r="M156" s="77">
        <f t="shared" si="200"/>
        <v>1356.350961555459</v>
      </c>
      <c r="N156" s="77">
        <f t="shared" si="200"/>
        <v>1328.6444923772985</v>
      </c>
      <c r="O156" s="77">
        <f t="shared" si="200"/>
        <v>1311.5678796882471</v>
      </c>
      <c r="P156" s="77">
        <f t="shared" si="200"/>
        <v>1303.8988385435007</v>
      </c>
      <c r="Q156" s="77">
        <f t="shared" si="200"/>
        <v>1237.320713006065</v>
      </c>
      <c r="R156" s="77">
        <f t="shared" ref="R156:V156" si="201">IF(R102=0,0,R102/R$17)</f>
        <v>1242.0057919700137</v>
      </c>
      <c r="S156" s="77">
        <f t="shared" si="201"/>
        <v>1197.1534622568358</v>
      </c>
      <c r="T156" s="77">
        <f t="shared" si="201"/>
        <v>1175.3604763803928</v>
      </c>
      <c r="U156" s="77">
        <f t="shared" si="201"/>
        <v>1214.4737643922704</v>
      </c>
      <c r="V156" s="77">
        <f t="shared" si="201"/>
        <v>1264.8745906494719</v>
      </c>
      <c r="W156" s="77">
        <f t="shared" ref="W156" si="202">IF(W102=0,0,W102/W$17)</f>
        <v>1250.37744334391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5363.6388888037718</v>
      </c>
      <c r="C158" s="153">
        <f t="shared" si="203"/>
        <v>5729.648178837997</v>
      </c>
      <c r="D158" s="153">
        <f t="shared" si="203"/>
        <v>5591.1611816443319</v>
      </c>
      <c r="E158" s="153">
        <f t="shared" si="203"/>
        <v>5757.2698253462431</v>
      </c>
      <c r="F158" s="153">
        <f t="shared" si="203"/>
        <v>5776.6988046661872</v>
      </c>
      <c r="G158" s="153">
        <f t="shared" si="203"/>
        <v>5876.2705867162294</v>
      </c>
      <c r="H158" s="153">
        <f t="shared" si="203"/>
        <v>5915.2738769572234</v>
      </c>
      <c r="I158" s="153">
        <f t="shared" si="203"/>
        <v>5930.3858556505838</v>
      </c>
      <c r="J158" s="153">
        <f t="shared" si="203"/>
        <v>5963.0905018318199</v>
      </c>
      <c r="K158" s="153">
        <f t="shared" si="203"/>
        <v>6036.1418676039029</v>
      </c>
      <c r="L158" s="153">
        <f t="shared" si="203"/>
        <v>6895.1020866825238</v>
      </c>
      <c r="M158" s="153">
        <f t="shared" si="203"/>
        <v>6175.8747371113368</v>
      </c>
      <c r="N158" s="153">
        <f t="shared" si="203"/>
        <v>6211.0457664957812</v>
      </c>
      <c r="O158" s="153">
        <f t="shared" si="203"/>
        <v>6350.3914085981651</v>
      </c>
      <c r="P158" s="153">
        <f t="shared" si="203"/>
        <v>5822.9335689488762</v>
      </c>
      <c r="Q158" s="153">
        <f t="shared" si="203"/>
        <v>6354.8810316780182</v>
      </c>
      <c r="R158" s="153">
        <f t="shared" ref="R158:V158" si="204">IF(R104=0,0,R104/R$17)</f>
        <v>6575.0169689050326</v>
      </c>
      <c r="S158" s="153">
        <f t="shared" si="204"/>
        <v>6491.2872797398531</v>
      </c>
      <c r="T158" s="153">
        <f t="shared" si="204"/>
        <v>6461.7893446749022</v>
      </c>
      <c r="U158" s="153">
        <f t="shared" si="204"/>
        <v>6371.9458395897445</v>
      </c>
      <c r="V158" s="153">
        <f t="shared" si="204"/>
        <v>6193.4524936817388</v>
      </c>
      <c r="W158" s="153">
        <f t="shared" ref="W158" si="205">IF(W104=0,0,W104/W$17)</f>
        <v>6690.105232687476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4794.1332983870243</v>
      </c>
      <c r="C159" s="74">
        <f t="shared" si="206"/>
        <v>5174.5186033106374</v>
      </c>
      <c r="D159" s="74">
        <f t="shared" si="206"/>
        <v>5029.2274074525139</v>
      </c>
      <c r="E159" s="74">
        <f t="shared" si="206"/>
        <v>5195.5361264169369</v>
      </c>
      <c r="F159" s="74">
        <f t="shared" si="206"/>
        <v>5195.4262625521797</v>
      </c>
      <c r="G159" s="74">
        <f t="shared" si="206"/>
        <v>5289.5089788237465</v>
      </c>
      <c r="H159" s="74">
        <f t="shared" si="206"/>
        <v>5318.9765840702694</v>
      </c>
      <c r="I159" s="74">
        <f t="shared" si="206"/>
        <v>5363.6800626125341</v>
      </c>
      <c r="J159" s="74">
        <f t="shared" si="206"/>
        <v>5374.8074738316263</v>
      </c>
      <c r="K159" s="74">
        <f t="shared" si="206"/>
        <v>5451.8705391889926</v>
      </c>
      <c r="L159" s="74">
        <f t="shared" si="206"/>
        <v>6209.7329285052219</v>
      </c>
      <c r="M159" s="74">
        <f t="shared" si="206"/>
        <v>5473.998140417928</v>
      </c>
      <c r="N159" s="74">
        <f t="shared" si="206"/>
        <v>5499.5832167989429</v>
      </c>
      <c r="O159" s="74">
        <f t="shared" si="206"/>
        <v>5602.1176284076873</v>
      </c>
      <c r="P159" s="74">
        <f t="shared" si="206"/>
        <v>5082.8704606942965</v>
      </c>
      <c r="Q159" s="74">
        <f t="shared" si="206"/>
        <v>5603.2771510524453</v>
      </c>
      <c r="R159" s="74">
        <f t="shared" ref="R159:V159" si="207">IF(R105=0,0,R105/R$17)</f>
        <v>5812.1862639036653</v>
      </c>
      <c r="S159" s="74">
        <f t="shared" si="207"/>
        <v>5745.632148896465</v>
      </c>
      <c r="T159" s="74">
        <f t="shared" si="207"/>
        <v>5723.2327726690683</v>
      </c>
      <c r="U159" s="74">
        <f t="shared" si="207"/>
        <v>5617.6706245570831</v>
      </c>
      <c r="V159" s="74">
        <f t="shared" si="207"/>
        <v>5430.5194438946819</v>
      </c>
      <c r="W159" s="74">
        <f t="shared" ref="W159" si="208">IF(W105=0,0,W105/W$17)</f>
        <v>5912.7244373846588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1.294355568876461</v>
      </c>
      <c r="C160" s="74">
        <f t="shared" si="209"/>
        <v>1.6166732626690992</v>
      </c>
      <c r="D160" s="74">
        <f t="shared" si="209"/>
        <v>1.7924959386203039</v>
      </c>
      <c r="E160" s="74">
        <f t="shared" si="209"/>
        <v>2.1429085731833188</v>
      </c>
      <c r="F160" s="74">
        <f t="shared" si="209"/>
        <v>2.6870235671815554</v>
      </c>
      <c r="G160" s="74">
        <f t="shared" si="209"/>
        <v>3.2478075009268972</v>
      </c>
      <c r="H160" s="74">
        <f t="shared" si="209"/>
        <v>4.0499519025728254</v>
      </c>
      <c r="I160" s="74">
        <f t="shared" si="209"/>
        <v>4.9170035796558142</v>
      </c>
      <c r="J160" s="74">
        <f t="shared" si="209"/>
        <v>5.6299416575632115</v>
      </c>
      <c r="K160" s="74">
        <f t="shared" si="209"/>
        <v>6.1480246655277515</v>
      </c>
      <c r="L160" s="74">
        <f t="shared" si="209"/>
        <v>6.80475077096576</v>
      </c>
      <c r="M160" s="74">
        <f t="shared" si="209"/>
        <v>7.4994708246432769</v>
      </c>
      <c r="N160" s="74">
        <f t="shared" si="209"/>
        <v>8.349262253285529</v>
      </c>
      <c r="O160" s="74">
        <f t="shared" si="209"/>
        <v>9.1248849570561994</v>
      </c>
      <c r="P160" s="74">
        <f t="shared" si="209"/>
        <v>9.9702673224449097</v>
      </c>
      <c r="Q160" s="74">
        <f t="shared" si="209"/>
        <v>10.67497697447164</v>
      </c>
      <c r="R160" s="74">
        <f t="shared" ref="R160:V160" si="210">IF(R106=0,0,R106/R$17)</f>
        <v>11.942171523574954</v>
      </c>
      <c r="S160" s="74">
        <f t="shared" si="210"/>
        <v>12.749925733938772</v>
      </c>
      <c r="T160" s="74">
        <f t="shared" si="210"/>
        <v>16.262783798037699</v>
      </c>
      <c r="U160" s="74">
        <f t="shared" si="210"/>
        <v>14.758340065021038</v>
      </c>
      <c r="V160" s="74">
        <f t="shared" si="210"/>
        <v>16.411935765941099</v>
      </c>
      <c r="W160" s="74">
        <f t="shared" ref="W160" si="211">IF(W106=0,0,W106/W$17)</f>
        <v>17.288620563712641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462.7306110671484</v>
      </c>
      <c r="C161" s="74">
        <f t="shared" si="212"/>
        <v>449.03951482334929</v>
      </c>
      <c r="D161" s="74">
        <f t="shared" si="212"/>
        <v>453.09898760005757</v>
      </c>
      <c r="E161" s="74">
        <f t="shared" si="212"/>
        <v>452.06017347188686</v>
      </c>
      <c r="F161" s="74">
        <f t="shared" si="212"/>
        <v>469.70191797792859</v>
      </c>
      <c r="G161" s="74">
        <f t="shared" si="212"/>
        <v>472.24484479674442</v>
      </c>
      <c r="H161" s="74">
        <f t="shared" si="212"/>
        <v>477.38163745546325</v>
      </c>
      <c r="I161" s="74">
        <f t="shared" si="212"/>
        <v>447.90157561304778</v>
      </c>
      <c r="J161" s="74">
        <f t="shared" si="212"/>
        <v>465.91940428623451</v>
      </c>
      <c r="K161" s="74">
        <f t="shared" si="212"/>
        <v>460.39563281594729</v>
      </c>
      <c r="L161" s="74">
        <f t="shared" si="212"/>
        <v>546.94284390495795</v>
      </c>
      <c r="M161" s="74">
        <f t="shared" si="212"/>
        <v>565.13620873602804</v>
      </c>
      <c r="N161" s="74">
        <f t="shared" si="212"/>
        <v>573.82498312466544</v>
      </c>
      <c r="O161" s="74">
        <f t="shared" si="212"/>
        <v>600.13883294818163</v>
      </c>
      <c r="P161" s="74">
        <f t="shared" si="212"/>
        <v>589.03622595793047</v>
      </c>
      <c r="Q161" s="74">
        <f t="shared" si="212"/>
        <v>597.1906866457731</v>
      </c>
      <c r="R161" s="74">
        <f t="shared" ref="R161:V161" si="213">IF(R107=0,0,R107/R$17)</f>
        <v>602.98524049834032</v>
      </c>
      <c r="S161" s="74">
        <f t="shared" si="213"/>
        <v>588.62375653490039</v>
      </c>
      <c r="T161" s="74">
        <f t="shared" si="213"/>
        <v>577.49549807211815</v>
      </c>
      <c r="U161" s="74">
        <f t="shared" si="213"/>
        <v>593.78088681896747</v>
      </c>
      <c r="V161" s="74">
        <f t="shared" si="213"/>
        <v>593.23348498210987</v>
      </c>
      <c r="W161" s="74">
        <f t="shared" ref="W161" si="214">IF(W107=0,0,W107/W$17)</f>
        <v>602.61337339144893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105.48062378072325</v>
      </c>
      <c r="C162" s="77">
        <f t="shared" si="215"/>
        <v>104.47338744134011</v>
      </c>
      <c r="D162" s="77">
        <f t="shared" si="215"/>
        <v>107.04229065314075</v>
      </c>
      <c r="E162" s="77">
        <f t="shared" si="215"/>
        <v>107.53061688423637</v>
      </c>
      <c r="F162" s="77">
        <f t="shared" si="215"/>
        <v>108.88360056889724</v>
      </c>
      <c r="G162" s="77">
        <f t="shared" si="215"/>
        <v>111.26895559481089</v>
      </c>
      <c r="H162" s="77">
        <f t="shared" si="215"/>
        <v>114.8657035289182</v>
      </c>
      <c r="I162" s="77">
        <f t="shared" si="215"/>
        <v>113.88721384534634</v>
      </c>
      <c r="J162" s="77">
        <f t="shared" si="215"/>
        <v>116.73368205639498</v>
      </c>
      <c r="K162" s="77">
        <f t="shared" si="215"/>
        <v>117.72767093343627</v>
      </c>
      <c r="L162" s="77">
        <f t="shared" si="215"/>
        <v>131.62156350137761</v>
      </c>
      <c r="M162" s="77">
        <f t="shared" si="215"/>
        <v>129.24091713273734</v>
      </c>
      <c r="N162" s="77">
        <f t="shared" si="215"/>
        <v>129.28830431888684</v>
      </c>
      <c r="O162" s="77">
        <f t="shared" si="215"/>
        <v>139.01006228523997</v>
      </c>
      <c r="P162" s="77">
        <f t="shared" si="215"/>
        <v>141.05661497420442</v>
      </c>
      <c r="Q162" s="77">
        <f t="shared" si="215"/>
        <v>143.73821700532704</v>
      </c>
      <c r="R162" s="77">
        <f t="shared" ref="R162:V162" si="216">IF(R108=0,0,R108/R$17)</f>
        <v>147.90329297945195</v>
      </c>
      <c r="S162" s="77">
        <f t="shared" si="216"/>
        <v>144.2814485745487</v>
      </c>
      <c r="T162" s="77">
        <f t="shared" si="216"/>
        <v>144.79829013567908</v>
      </c>
      <c r="U162" s="77">
        <f t="shared" si="216"/>
        <v>145.73598814867265</v>
      </c>
      <c r="V162" s="77">
        <f t="shared" si="216"/>
        <v>153.28762903900585</v>
      </c>
      <c r="W162" s="77">
        <f t="shared" ref="W162" si="217">IF(W108=0,0,W108/W$17)</f>
        <v>157.47880134765535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739.18488888221816</v>
      </c>
      <c r="C164" s="203">
        <f t="shared" si="218"/>
        <v>771.46892160564948</v>
      </c>
      <c r="D164" s="203">
        <f t="shared" si="218"/>
        <v>721.70176141886327</v>
      </c>
      <c r="E164" s="203">
        <f t="shared" si="218"/>
        <v>712.80662162415672</v>
      </c>
      <c r="F164" s="203">
        <f t="shared" si="218"/>
        <v>684.00242906158985</v>
      </c>
      <c r="G164" s="203">
        <f t="shared" si="218"/>
        <v>661.75563538859126</v>
      </c>
      <c r="H164" s="203">
        <f t="shared" si="218"/>
        <v>615.08213985218504</v>
      </c>
      <c r="I164" s="203">
        <f t="shared" si="218"/>
        <v>564.85078205513253</v>
      </c>
      <c r="J164" s="203">
        <f t="shared" si="218"/>
        <v>543.02973429044323</v>
      </c>
      <c r="K164" s="203">
        <f t="shared" si="218"/>
        <v>526.31241318483978</v>
      </c>
      <c r="L164" s="203">
        <f t="shared" si="218"/>
        <v>584.08026404140537</v>
      </c>
      <c r="M164" s="203">
        <f t="shared" si="218"/>
        <v>495.65352560897782</v>
      </c>
      <c r="N164" s="203">
        <f t="shared" si="218"/>
        <v>459.61215474698059</v>
      </c>
      <c r="O164" s="203">
        <f t="shared" si="218"/>
        <v>447.27017796648266</v>
      </c>
      <c r="P164" s="203">
        <f t="shared" si="218"/>
        <v>364.39082312361211</v>
      </c>
      <c r="Q164" s="203">
        <f t="shared" si="218"/>
        <v>376.37901335314575</v>
      </c>
      <c r="R164" s="203">
        <f t="shared" ref="R164:V164" si="219">IF(R110=0,0,R110/R$17)</f>
        <v>381.09035053828887</v>
      </c>
      <c r="S164" s="203">
        <f t="shared" si="219"/>
        <v>369.83414299652674</v>
      </c>
      <c r="T164" s="203">
        <f t="shared" si="219"/>
        <v>366.55501416144415</v>
      </c>
      <c r="U164" s="203">
        <f t="shared" si="219"/>
        <v>355.11184465390693</v>
      </c>
      <c r="V164" s="203">
        <f t="shared" si="219"/>
        <v>330.35353982980257</v>
      </c>
      <c r="W164" s="203">
        <f t="shared" ref="W164" si="220">IF(W110=0,0,W110/W$17)</f>
        <v>314.7226175140774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739.18488888221816</v>
      </c>
      <c r="C165" s="192">
        <f t="shared" si="221"/>
        <v>771.46892160564948</v>
      </c>
      <c r="D165" s="192">
        <f t="shared" si="221"/>
        <v>721.70176141886327</v>
      </c>
      <c r="E165" s="192">
        <f t="shared" si="221"/>
        <v>712.80662162415672</v>
      </c>
      <c r="F165" s="192">
        <f t="shared" si="221"/>
        <v>684.00242906158985</v>
      </c>
      <c r="G165" s="192">
        <f t="shared" si="221"/>
        <v>661.75563538859126</v>
      </c>
      <c r="H165" s="192">
        <f t="shared" si="221"/>
        <v>615.08213985218504</v>
      </c>
      <c r="I165" s="192">
        <f t="shared" si="221"/>
        <v>564.85078205513253</v>
      </c>
      <c r="J165" s="192">
        <f t="shared" si="221"/>
        <v>543.02973429044323</v>
      </c>
      <c r="K165" s="192">
        <f t="shared" si="221"/>
        <v>526.31241318483978</v>
      </c>
      <c r="L165" s="192">
        <f t="shared" si="221"/>
        <v>584.08026404140537</v>
      </c>
      <c r="M165" s="192">
        <f t="shared" si="221"/>
        <v>495.65352560897782</v>
      </c>
      <c r="N165" s="192">
        <f t="shared" si="221"/>
        <v>459.61215474698059</v>
      </c>
      <c r="O165" s="192">
        <f t="shared" si="221"/>
        <v>447.27017796648266</v>
      </c>
      <c r="P165" s="192">
        <f t="shared" si="221"/>
        <v>364.39082312361211</v>
      </c>
      <c r="Q165" s="192">
        <f t="shared" si="221"/>
        <v>376.37901335314575</v>
      </c>
      <c r="R165" s="192">
        <f t="shared" ref="R165:V165" si="222">IF(R111=0,0,R111/R$17)</f>
        <v>381.09035053828887</v>
      </c>
      <c r="S165" s="192">
        <f t="shared" si="222"/>
        <v>369.83414299652674</v>
      </c>
      <c r="T165" s="192">
        <f t="shared" si="222"/>
        <v>366.55501416144415</v>
      </c>
      <c r="U165" s="192">
        <f t="shared" si="222"/>
        <v>355.11184465390693</v>
      </c>
      <c r="V165" s="192">
        <f t="shared" si="222"/>
        <v>330.35353982980257</v>
      </c>
      <c r="W165" s="192">
        <f t="shared" ref="W165" si="223">IF(W111=0,0,W111/W$17)</f>
        <v>314.7226175140774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692.55784573204096</v>
      </c>
      <c r="C166" s="74">
        <f t="shared" si="224"/>
        <v>726.11038159245038</v>
      </c>
      <c r="D166" s="74">
        <f t="shared" si="224"/>
        <v>676.55549925530806</v>
      </c>
      <c r="E166" s="74">
        <f t="shared" si="224"/>
        <v>667.60020294421236</v>
      </c>
      <c r="F166" s="74">
        <f t="shared" si="224"/>
        <v>637.5183226842496</v>
      </c>
      <c r="G166" s="74">
        <f t="shared" si="224"/>
        <v>615.88934469226569</v>
      </c>
      <c r="H166" s="74">
        <f t="shared" si="224"/>
        <v>570.5809219083792</v>
      </c>
      <c r="I166" s="74">
        <f t="shared" si="224"/>
        <v>525.29623675395123</v>
      </c>
      <c r="J166" s="74">
        <f t="shared" si="224"/>
        <v>502.7595360564884</v>
      </c>
      <c r="K166" s="74">
        <f t="shared" si="224"/>
        <v>486.92011197539085</v>
      </c>
      <c r="L166" s="74">
        <f t="shared" si="224"/>
        <v>537.81093155616634</v>
      </c>
      <c r="M166" s="74">
        <f t="shared" si="224"/>
        <v>448.7856021634546</v>
      </c>
      <c r="N166" s="74">
        <f t="shared" si="224"/>
        <v>415.10187267306202</v>
      </c>
      <c r="O166" s="74">
        <f t="shared" si="224"/>
        <v>402.5482758716301</v>
      </c>
      <c r="P166" s="74">
        <f t="shared" si="224"/>
        <v>325.32555440459515</v>
      </c>
      <c r="Q166" s="74">
        <f t="shared" si="224"/>
        <v>338.6663689932779</v>
      </c>
      <c r="R166" s="74">
        <f t="shared" ref="R166:V166" si="225">IF(R112=0,0,R112/R$17)</f>
        <v>343.7785877524741</v>
      </c>
      <c r="S166" s="74">
        <f t="shared" si="225"/>
        <v>333.99397608633518</v>
      </c>
      <c r="T166" s="74">
        <f t="shared" si="225"/>
        <v>331.72814354890289</v>
      </c>
      <c r="U166" s="74">
        <f t="shared" si="225"/>
        <v>319.96814378324098</v>
      </c>
      <c r="V166" s="74">
        <f t="shared" si="225"/>
        <v>296.78151618714793</v>
      </c>
      <c r="W166" s="74">
        <f t="shared" ref="W166" si="226">IF(W112=0,0,W112/W$17)</f>
        <v>283.96146928492942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45.76656162186238</v>
      </c>
      <c r="C168" s="74">
        <f t="shared" si="230"/>
        <v>44.508000507298057</v>
      </c>
      <c r="D168" s="74">
        <f t="shared" si="230"/>
        <v>44.279608688828731</v>
      </c>
      <c r="E168" s="74">
        <f t="shared" si="230"/>
        <v>44.293268963569204</v>
      </c>
      <c r="F168" s="74">
        <f t="shared" si="230"/>
        <v>45.558808439147548</v>
      </c>
      <c r="G168" s="74">
        <f t="shared" si="230"/>
        <v>44.939622436434298</v>
      </c>
      <c r="H168" s="74">
        <f t="shared" si="230"/>
        <v>43.5749910129814</v>
      </c>
      <c r="I168" s="74">
        <f t="shared" si="230"/>
        <v>38.699039637653023</v>
      </c>
      <c r="J168" s="74">
        <f t="shared" si="230"/>
        <v>39.391485954709431</v>
      </c>
      <c r="K168" s="74">
        <f t="shared" si="230"/>
        <v>38.500006764133381</v>
      </c>
      <c r="L168" s="74">
        <f t="shared" si="230"/>
        <v>45.259370073146492</v>
      </c>
      <c r="M168" s="74">
        <f t="shared" si="230"/>
        <v>45.891632719360125</v>
      </c>
      <c r="N168" s="74">
        <f t="shared" si="230"/>
        <v>43.526722605524412</v>
      </c>
      <c r="O168" s="74">
        <f t="shared" si="230"/>
        <v>43.688164759384463</v>
      </c>
      <c r="P168" s="74">
        <f t="shared" si="230"/>
        <v>38.074498373709424</v>
      </c>
      <c r="Q168" s="74">
        <f t="shared" si="230"/>
        <v>36.73632459249496</v>
      </c>
      <c r="R168" s="74">
        <f t="shared" ref="R168:V168" si="231">IF(R114=0,0,R114/R$17)</f>
        <v>36.317591612182923</v>
      </c>
      <c r="S168" s="74">
        <f t="shared" si="231"/>
        <v>34.870289593289769</v>
      </c>
      <c r="T168" s="74">
        <f t="shared" si="231"/>
        <v>33.892095419198647</v>
      </c>
      <c r="U168" s="74">
        <f t="shared" si="231"/>
        <v>34.260085054765277</v>
      </c>
      <c r="V168" s="74">
        <f t="shared" si="231"/>
        <v>32.76233174896084</v>
      </c>
      <c r="W168" s="74">
        <f t="shared" ref="W168" si="232">IF(W114=0,0,W114/W$17)</f>
        <v>29.930797778081214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0.8604815283148044</v>
      </c>
      <c r="C169" s="193">
        <f t="shared" si="233"/>
        <v>0.8505395059009434</v>
      </c>
      <c r="D169" s="193">
        <f t="shared" si="233"/>
        <v>0.86665347472647525</v>
      </c>
      <c r="E169" s="193">
        <f t="shared" si="233"/>
        <v>0.91314971637521336</v>
      </c>
      <c r="F169" s="193">
        <f t="shared" si="233"/>
        <v>0.92529793819270689</v>
      </c>
      <c r="G169" s="193">
        <f t="shared" si="233"/>
        <v>0.92666825989121437</v>
      </c>
      <c r="H169" s="193">
        <f t="shared" si="233"/>
        <v>0.92622693082440677</v>
      </c>
      <c r="I169" s="193">
        <f t="shared" si="233"/>
        <v>0.85550566352824797</v>
      </c>
      <c r="J169" s="193">
        <f t="shared" si="233"/>
        <v>0.87871227924540751</v>
      </c>
      <c r="K169" s="193">
        <f t="shared" si="233"/>
        <v>0.89229444531561652</v>
      </c>
      <c r="L169" s="193">
        <f t="shared" si="233"/>
        <v>1.0099624120925366</v>
      </c>
      <c r="M169" s="193">
        <f t="shared" si="233"/>
        <v>0.97629072616314883</v>
      </c>
      <c r="N169" s="193">
        <f t="shared" si="233"/>
        <v>0.98355946839409436</v>
      </c>
      <c r="O169" s="193">
        <f t="shared" si="233"/>
        <v>1.0337373354681476</v>
      </c>
      <c r="P169" s="193">
        <f t="shared" si="233"/>
        <v>0.990770345307457</v>
      </c>
      <c r="Q169" s="193">
        <f t="shared" si="233"/>
        <v>0.976319767372822</v>
      </c>
      <c r="R169" s="193">
        <f t="shared" ref="R169:V169" si="234">IF(R115=0,0,R115/R$17)</f>
        <v>0.99417117363187002</v>
      </c>
      <c r="S169" s="193">
        <f t="shared" si="234"/>
        <v>0.96987731690178658</v>
      </c>
      <c r="T169" s="193">
        <f t="shared" si="234"/>
        <v>0.93477519334254433</v>
      </c>
      <c r="U169" s="193">
        <f t="shared" si="234"/>
        <v>0.88361581590060545</v>
      </c>
      <c r="V169" s="193">
        <f t="shared" si="234"/>
        <v>0.80969189369376582</v>
      </c>
      <c r="W169" s="193">
        <f t="shared" ref="W169" si="235">IF(W115=0,0,W115/W$17)</f>
        <v>0.83035045106673189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2564398</v>
      </c>
      <c r="C3" s="67">
        <f t="shared" si="0"/>
        <v>2594213</v>
      </c>
      <c r="D3" s="67">
        <f t="shared" si="0"/>
        <v>2624484</v>
      </c>
      <c r="E3" s="67">
        <f t="shared" si="0"/>
        <v>2653281</v>
      </c>
      <c r="F3" s="67">
        <f t="shared" si="0"/>
        <v>2673422</v>
      </c>
      <c r="G3" s="67">
        <f t="shared" si="0"/>
        <v>2690903</v>
      </c>
      <c r="H3" s="67">
        <f t="shared" si="0"/>
        <v>2693528</v>
      </c>
      <c r="I3" s="67">
        <f t="shared" si="0"/>
        <v>2707298</v>
      </c>
      <c r="J3" s="67">
        <f t="shared" si="0"/>
        <v>2728077</v>
      </c>
      <c r="K3" s="67">
        <f t="shared" si="0"/>
        <v>2748661</v>
      </c>
      <c r="L3" s="67">
        <f t="shared" si="0"/>
        <v>2764328</v>
      </c>
      <c r="M3" s="67">
        <f t="shared" si="0"/>
        <v>2783097</v>
      </c>
      <c r="N3" s="67">
        <f t="shared" si="0"/>
        <v>2801464</v>
      </c>
      <c r="O3" s="67">
        <f t="shared" si="0"/>
        <v>2819642</v>
      </c>
      <c r="P3" s="67">
        <f t="shared" si="0"/>
        <v>2832026</v>
      </c>
      <c r="Q3" s="67">
        <f t="shared" si="0"/>
        <v>2851242</v>
      </c>
      <c r="R3" s="67">
        <f t="shared" si="0"/>
        <v>2872295</v>
      </c>
      <c r="S3" s="67">
        <f t="shared" si="0"/>
        <v>2894647</v>
      </c>
      <c r="T3" s="67">
        <f t="shared" si="0"/>
        <v>2910972</v>
      </c>
      <c r="U3" s="67">
        <f t="shared" si="0"/>
        <v>2938300</v>
      </c>
      <c r="V3" s="67">
        <f t="shared" si="0"/>
        <v>2942275</v>
      </c>
      <c r="W3" s="67">
        <f t="shared" si="0"/>
        <v>2967503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2564398</v>
      </c>
      <c r="C4" s="71">
        <f t="shared" si="1"/>
        <v>2594213</v>
      </c>
      <c r="D4" s="71">
        <f t="shared" si="1"/>
        <v>2624484</v>
      </c>
      <c r="E4" s="71">
        <f t="shared" si="1"/>
        <v>2653281</v>
      </c>
      <c r="F4" s="71">
        <f t="shared" si="1"/>
        <v>2673422</v>
      </c>
      <c r="G4" s="71">
        <f t="shared" si="1"/>
        <v>2690903</v>
      </c>
      <c r="H4" s="71">
        <f t="shared" si="1"/>
        <v>2693528</v>
      </c>
      <c r="I4" s="71">
        <f t="shared" si="1"/>
        <v>2707298</v>
      </c>
      <c r="J4" s="71">
        <f t="shared" si="1"/>
        <v>2728077</v>
      </c>
      <c r="K4" s="71">
        <f t="shared" si="1"/>
        <v>2748661</v>
      </c>
      <c r="L4" s="71">
        <f t="shared" si="1"/>
        <v>2764328</v>
      </c>
      <c r="M4" s="71">
        <f t="shared" si="1"/>
        <v>2783097</v>
      </c>
      <c r="N4" s="71">
        <f t="shared" si="1"/>
        <v>2801464</v>
      </c>
      <c r="O4" s="71">
        <f t="shared" si="1"/>
        <v>2819642</v>
      </c>
      <c r="P4" s="71">
        <f t="shared" si="1"/>
        <v>2832026</v>
      </c>
      <c r="Q4" s="71">
        <f t="shared" si="1"/>
        <v>2851242</v>
      </c>
      <c r="R4" s="71">
        <f t="shared" ref="R4:V4" si="2">SUM(R5:R13)</f>
        <v>2872295</v>
      </c>
      <c r="S4" s="71">
        <f t="shared" si="2"/>
        <v>2894647</v>
      </c>
      <c r="T4" s="71">
        <f t="shared" si="2"/>
        <v>2910972</v>
      </c>
      <c r="U4" s="71">
        <f t="shared" si="2"/>
        <v>2938300</v>
      </c>
      <c r="V4" s="71">
        <f t="shared" si="2"/>
        <v>2942275</v>
      </c>
      <c r="W4" s="71">
        <f t="shared" ref="W4" si="3">SUM(W5:W13)</f>
        <v>2967503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7457</v>
      </c>
      <c r="C6" s="82">
        <v>7156</v>
      </c>
      <c r="D6" s="82">
        <v>6994</v>
      </c>
      <c r="E6" s="82">
        <v>7184</v>
      </c>
      <c r="F6" s="82">
        <v>7672</v>
      </c>
      <c r="G6" s="82">
        <v>8275</v>
      </c>
      <c r="H6" s="82">
        <v>8779</v>
      </c>
      <c r="I6" s="82">
        <v>8766</v>
      </c>
      <c r="J6" s="82">
        <v>8340</v>
      </c>
      <c r="K6" s="82">
        <v>7929</v>
      </c>
      <c r="L6" s="82">
        <v>7946</v>
      </c>
      <c r="M6" s="82">
        <v>7967</v>
      </c>
      <c r="N6" s="82">
        <v>8025</v>
      </c>
      <c r="O6" s="82">
        <v>8104</v>
      </c>
      <c r="P6" s="82">
        <v>8173</v>
      </c>
      <c r="Q6" s="82">
        <v>8430</v>
      </c>
      <c r="R6" s="82">
        <v>9248</v>
      </c>
      <c r="S6" s="82">
        <v>10003</v>
      </c>
      <c r="T6" s="82">
        <v>10253</v>
      </c>
      <c r="U6" s="82">
        <v>10090</v>
      </c>
      <c r="V6" s="82">
        <v>9816</v>
      </c>
      <c r="W6" s="82">
        <v>9613</v>
      </c>
      <c r="DA6" s="89" t="s">
        <v>336</v>
      </c>
    </row>
    <row r="7" spans="1:105" ht="12" customHeight="1" x14ac:dyDescent="0.25">
      <c r="A7" s="28" t="s">
        <v>205</v>
      </c>
      <c r="B7" s="82">
        <v>423236</v>
      </c>
      <c r="C7" s="82">
        <v>415490</v>
      </c>
      <c r="D7" s="82">
        <v>394235</v>
      </c>
      <c r="E7" s="82">
        <v>369863</v>
      </c>
      <c r="F7" s="82">
        <v>344828</v>
      </c>
      <c r="G7" s="82">
        <v>319369</v>
      </c>
      <c r="H7" s="82">
        <v>292908</v>
      </c>
      <c r="I7" s="82">
        <v>270322</v>
      </c>
      <c r="J7" s="82">
        <v>252747</v>
      </c>
      <c r="K7" s="82">
        <v>238750</v>
      </c>
      <c r="L7" s="82">
        <v>224281</v>
      </c>
      <c r="M7" s="82">
        <v>210211</v>
      </c>
      <c r="N7" s="82">
        <v>191332</v>
      </c>
      <c r="O7" s="82">
        <v>173355</v>
      </c>
      <c r="P7" s="82">
        <v>151236</v>
      </c>
      <c r="Q7" s="82">
        <v>136148</v>
      </c>
      <c r="R7" s="82">
        <v>125657</v>
      </c>
      <c r="S7" s="82">
        <v>120046</v>
      </c>
      <c r="T7" s="82">
        <v>116366</v>
      </c>
      <c r="U7" s="82">
        <v>108858</v>
      </c>
      <c r="V7" s="82">
        <v>98360</v>
      </c>
      <c r="W7" s="82">
        <v>87818</v>
      </c>
      <c r="DA7" s="89" t="s">
        <v>337</v>
      </c>
    </row>
    <row r="8" spans="1:105" ht="12" customHeight="1" x14ac:dyDescent="0.25">
      <c r="A8" s="28" t="s">
        <v>192</v>
      </c>
      <c r="B8" s="82">
        <v>399310</v>
      </c>
      <c r="C8" s="82">
        <v>402297</v>
      </c>
      <c r="D8" s="82">
        <v>412957</v>
      </c>
      <c r="E8" s="82">
        <v>425187</v>
      </c>
      <c r="F8" s="82">
        <v>430765</v>
      </c>
      <c r="G8" s="82">
        <v>427820</v>
      </c>
      <c r="H8" s="82">
        <v>418435</v>
      </c>
      <c r="I8" s="82">
        <v>407620</v>
      </c>
      <c r="J8" s="82">
        <v>407597</v>
      </c>
      <c r="K8" s="82">
        <v>413528</v>
      </c>
      <c r="L8" s="82">
        <v>425637</v>
      </c>
      <c r="M8" s="82">
        <v>432347</v>
      </c>
      <c r="N8" s="82">
        <v>437187</v>
      </c>
      <c r="O8" s="82">
        <v>435002</v>
      </c>
      <c r="P8" s="82">
        <v>427636</v>
      </c>
      <c r="Q8" s="82">
        <v>421883</v>
      </c>
      <c r="R8" s="82">
        <v>424320</v>
      </c>
      <c r="S8" s="82">
        <v>432398</v>
      </c>
      <c r="T8" s="82">
        <v>441134</v>
      </c>
      <c r="U8" s="82">
        <v>446198</v>
      </c>
      <c r="V8" s="82">
        <v>446468</v>
      </c>
      <c r="W8" s="82">
        <v>431047</v>
      </c>
      <c r="DA8" s="89" t="s">
        <v>338</v>
      </c>
    </row>
    <row r="9" spans="1:105" ht="12" customHeight="1" x14ac:dyDescent="0.25">
      <c r="A9" s="28" t="s">
        <v>207</v>
      </c>
      <c r="B9" s="82">
        <v>247480</v>
      </c>
      <c r="C9" s="82">
        <v>265231</v>
      </c>
      <c r="D9" s="82">
        <v>297853</v>
      </c>
      <c r="E9" s="82">
        <v>336742</v>
      </c>
      <c r="F9" s="82">
        <v>380783</v>
      </c>
      <c r="G9" s="82">
        <v>440948</v>
      </c>
      <c r="H9" s="82">
        <v>500451</v>
      </c>
      <c r="I9" s="82">
        <v>558710</v>
      </c>
      <c r="J9" s="82">
        <v>578900</v>
      </c>
      <c r="K9" s="82">
        <v>583176</v>
      </c>
      <c r="L9" s="82">
        <v>572986</v>
      </c>
      <c r="M9" s="82">
        <v>574630</v>
      </c>
      <c r="N9" s="82">
        <v>580863</v>
      </c>
      <c r="O9" s="82">
        <v>604585</v>
      </c>
      <c r="P9" s="82">
        <v>638764</v>
      </c>
      <c r="Q9" s="82">
        <v>672067</v>
      </c>
      <c r="R9" s="82">
        <v>689002</v>
      </c>
      <c r="S9" s="82">
        <v>682957</v>
      </c>
      <c r="T9" s="82">
        <v>663218</v>
      </c>
      <c r="U9" s="82">
        <v>637549</v>
      </c>
      <c r="V9" s="82">
        <v>615491</v>
      </c>
      <c r="W9" s="82">
        <v>603707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1276727</v>
      </c>
      <c r="C11" s="82">
        <v>1304063</v>
      </c>
      <c r="D11" s="82">
        <v>1320592</v>
      </c>
      <c r="E11" s="82">
        <v>1329935</v>
      </c>
      <c r="F11" s="82">
        <v>1327023</v>
      </c>
      <c r="G11" s="82">
        <v>1313708</v>
      </c>
      <c r="H11" s="82">
        <v>1291019</v>
      </c>
      <c r="I11" s="82">
        <v>1281267</v>
      </c>
      <c r="J11" s="82">
        <v>1299702</v>
      </c>
      <c r="K11" s="82">
        <v>1323730</v>
      </c>
      <c r="L11" s="82">
        <v>1351520</v>
      </c>
      <c r="M11" s="82">
        <v>1367053</v>
      </c>
      <c r="N11" s="82">
        <v>1384300</v>
      </c>
      <c r="O11" s="82">
        <v>1382522</v>
      </c>
      <c r="P11" s="82">
        <v>1375997</v>
      </c>
      <c r="Q11" s="82">
        <v>1373100</v>
      </c>
      <c r="R11" s="82">
        <v>1373320</v>
      </c>
      <c r="S11" s="82">
        <v>1386420</v>
      </c>
      <c r="T11" s="82">
        <v>1392124</v>
      </c>
      <c r="U11" s="82">
        <v>1413940</v>
      </c>
      <c r="V11" s="82">
        <v>1407955</v>
      </c>
      <c r="W11" s="82">
        <v>1446031</v>
      </c>
      <c r="DA11" s="89" t="s">
        <v>341</v>
      </c>
    </row>
    <row r="12" spans="1:105" ht="12" customHeight="1" x14ac:dyDescent="0.25">
      <c r="A12" s="28" t="s">
        <v>95</v>
      </c>
      <c r="B12" s="82">
        <v>169958</v>
      </c>
      <c r="C12" s="82">
        <v>166234</v>
      </c>
      <c r="D12" s="82">
        <v>163819</v>
      </c>
      <c r="E12" s="82">
        <v>160547</v>
      </c>
      <c r="F12" s="82">
        <v>160224</v>
      </c>
      <c r="G12" s="82">
        <v>160912</v>
      </c>
      <c r="H12" s="82">
        <v>163655</v>
      </c>
      <c r="I12" s="82">
        <v>163821</v>
      </c>
      <c r="J12" s="82">
        <v>165200</v>
      </c>
      <c r="K12" s="82">
        <v>166939</v>
      </c>
      <c r="L12" s="82">
        <v>167896</v>
      </c>
      <c r="M12" s="82">
        <v>176386</v>
      </c>
      <c r="N12" s="82">
        <v>184588</v>
      </c>
      <c r="O12" s="82">
        <v>194044</v>
      </c>
      <c r="P12" s="82">
        <v>206904</v>
      </c>
      <c r="Q12" s="82">
        <v>215665</v>
      </c>
      <c r="R12" s="82">
        <v>227415</v>
      </c>
      <c r="S12" s="82">
        <v>241303</v>
      </c>
      <c r="T12" s="82">
        <v>267548</v>
      </c>
      <c r="U12" s="82">
        <v>301605</v>
      </c>
      <c r="V12" s="82">
        <v>342749</v>
      </c>
      <c r="W12" s="82">
        <v>366185</v>
      </c>
      <c r="DA12" s="89" t="s">
        <v>342</v>
      </c>
    </row>
    <row r="13" spans="1:105" ht="12" customHeight="1" x14ac:dyDescent="0.25">
      <c r="A13" s="73" t="s">
        <v>94</v>
      </c>
      <c r="B13" s="83">
        <v>40230</v>
      </c>
      <c r="C13" s="83">
        <v>33742</v>
      </c>
      <c r="D13" s="83">
        <v>28034</v>
      </c>
      <c r="E13" s="83">
        <v>23823</v>
      </c>
      <c r="F13" s="83">
        <v>22127</v>
      </c>
      <c r="G13" s="83">
        <v>19871</v>
      </c>
      <c r="H13" s="83">
        <v>18281</v>
      </c>
      <c r="I13" s="83">
        <v>16792</v>
      </c>
      <c r="J13" s="83">
        <v>15591</v>
      </c>
      <c r="K13" s="83">
        <v>14609</v>
      </c>
      <c r="L13" s="83">
        <v>14062</v>
      </c>
      <c r="M13" s="83">
        <v>14503</v>
      </c>
      <c r="N13" s="83">
        <v>15169</v>
      </c>
      <c r="O13" s="83">
        <v>22030</v>
      </c>
      <c r="P13" s="83">
        <v>23316</v>
      </c>
      <c r="Q13" s="83">
        <v>23949</v>
      </c>
      <c r="R13" s="83">
        <v>23333</v>
      </c>
      <c r="S13" s="83">
        <v>21520</v>
      </c>
      <c r="T13" s="83">
        <v>20329</v>
      </c>
      <c r="U13" s="83">
        <v>20060</v>
      </c>
      <c r="V13" s="83">
        <v>21436</v>
      </c>
      <c r="W13" s="83">
        <v>23102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2354210</v>
      </c>
      <c r="C14" s="85">
        <f t="shared" si="4"/>
        <v>2394237</v>
      </c>
      <c r="D14" s="85">
        <f t="shared" si="4"/>
        <v>2432631</v>
      </c>
      <c r="E14" s="85">
        <f t="shared" si="4"/>
        <v>2468911</v>
      </c>
      <c r="F14" s="85">
        <f t="shared" si="4"/>
        <v>2491071</v>
      </c>
      <c r="G14" s="85">
        <f t="shared" si="4"/>
        <v>2510120</v>
      </c>
      <c r="H14" s="85">
        <f t="shared" si="4"/>
        <v>2511592</v>
      </c>
      <c r="I14" s="85">
        <f t="shared" si="4"/>
        <v>2526685</v>
      </c>
      <c r="J14" s="85">
        <f t="shared" si="4"/>
        <v>2547286</v>
      </c>
      <c r="K14" s="85">
        <f t="shared" si="4"/>
        <v>2567113</v>
      </c>
      <c r="L14" s="85">
        <f t="shared" si="4"/>
        <v>2582370</v>
      </c>
      <c r="M14" s="85">
        <f t="shared" si="4"/>
        <v>2592208</v>
      </c>
      <c r="N14" s="85">
        <f t="shared" si="4"/>
        <v>2601707</v>
      </c>
      <c r="O14" s="85">
        <f t="shared" si="4"/>
        <v>2603568</v>
      </c>
      <c r="P14" s="85">
        <f t="shared" si="4"/>
        <v>2601806</v>
      </c>
      <c r="Q14" s="85">
        <f t="shared" si="4"/>
        <v>2611628</v>
      </c>
      <c r="R14" s="85">
        <f t="shared" ref="R14:V14" si="5">SUM(R5:R11)</f>
        <v>2621547</v>
      </c>
      <c r="S14" s="85">
        <f t="shared" si="5"/>
        <v>2631824</v>
      </c>
      <c r="T14" s="85">
        <f t="shared" si="5"/>
        <v>2623095</v>
      </c>
      <c r="U14" s="85">
        <f t="shared" si="5"/>
        <v>2616635</v>
      </c>
      <c r="V14" s="85">
        <f t="shared" si="5"/>
        <v>2578090</v>
      </c>
      <c r="W14" s="85">
        <f t="shared" ref="W14" si="6">SUM(W5:W11)</f>
        <v>2578216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16901</v>
      </c>
      <c r="C15" s="71">
        <f t="shared" si="7"/>
        <v>19854</v>
      </c>
      <c r="D15" s="71">
        <f t="shared" si="7"/>
        <v>21409</v>
      </c>
      <c r="E15" s="71">
        <f t="shared" si="7"/>
        <v>24555</v>
      </c>
      <c r="F15" s="71">
        <f t="shared" si="7"/>
        <v>29499</v>
      </c>
      <c r="G15" s="71">
        <f t="shared" si="7"/>
        <v>34403</v>
      </c>
      <c r="H15" s="71">
        <f t="shared" si="7"/>
        <v>41412</v>
      </c>
      <c r="I15" s="71">
        <f t="shared" si="7"/>
        <v>49187</v>
      </c>
      <c r="J15" s="71">
        <f t="shared" si="7"/>
        <v>55411</v>
      </c>
      <c r="K15" s="71">
        <f t="shared" si="7"/>
        <v>59534</v>
      </c>
      <c r="L15" s="71">
        <f t="shared" si="7"/>
        <v>63657</v>
      </c>
      <c r="M15" s="71">
        <f t="shared" si="7"/>
        <v>70618</v>
      </c>
      <c r="N15" s="71">
        <f t="shared" si="7"/>
        <v>77256</v>
      </c>
      <c r="O15" s="71">
        <f t="shared" si="7"/>
        <v>83105</v>
      </c>
      <c r="P15" s="71">
        <f t="shared" si="7"/>
        <v>88069</v>
      </c>
      <c r="Q15" s="71">
        <f t="shared" si="7"/>
        <v>94085</v>
      </c>
      <c r="R15" s="71">
        <f t="shared" si="7"/>
        <v>102159</v>
      </c>
      <c r="S15" s="71">
        <f t="shared" si="7"/>
        <v>109795</v>
      </c>
      <c r="T15" s="71">
        <f t="shared" si="7"/>
        <v>119680</v>
      </c>
      <c r="U15" s="71">
        <f t="shared" si="7"/>
        <v>126263</v>
      </c>
      <c r="V15" s="71">
        <f t="shared" si="7"/>
        <v>144506</v>
      </c>
      <c r="W15" s="71">
        <f t="shared" si="7"/>
        <v>153567</v>
      </c>
      <c r="DA15" s="88" t="s">
        <v>344</v>
      </c>
    </row>
    <row r="16" spans="1:105" ht="12" customHeight="1" x14ac:dyDescent="0.25">
      <c r="A16" s="28" t="s">
        <v>91</v>
      </c>
      <c r="B16" s="82">
        <v>16901</v>
      </c>
      <c r="C16" s="82">
        <v>19854</v>
      </c>
      <c r="D16" s="82">
        <v>21409</v>
      </c>
      <c r="E16" s="82">
        <v>24555</v>
      </c>
      <c r="F16" s="82">
        <v>29499</v>
      </c>
      <c r="G16" s="82">
        <v>34403</v>
      </c>
      <c r="H16" s="82">
        <v>41412</v>
      </c>
      <c r="I16" s="82">
        <v>49187</v>
      </c>
      <c r="J16" s="82">
        <v>55411</v>
      </c>
      <c r="K16" s="82">
        <v>59534</v>
      </c>
      <c r="L16" s="82">
        <v>63657</v>
      </c>
      <c r="M16" s="82">
        <v>70618</v>
      </c>
      <c r="N16" s="82">
        <v>77256</v>
      </c>
      <c r="O16" s="82">
        <v>83105</v>
      </c>
      <c r="P16" s="82">
        <v>88069</v>
      </c>
      <c r="Q16" s="82">
        <v>94085</v>
      </c>
      <c r="R16" s="82">
        <v>102159</v>
      </c>
      <c r="S16" s="82">
        <v>109795</v>
      </c>
      <c r="T16" s="82">
        <v>119680</v>
      </c>
      <c r="U16" s="82">
        <v>126263</v>
      </c>
      <c r="V16" s="82">
        <v>144506</v>
      </c>
      <c r="W16" s="82">
        <v>153567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2564398</v>
      </c>
      <c r="C17" s="71">
        <f t="shared" si="8"/>
        <v>2594213</v>
      </c>
      <c r="D17" s="71">
        <f t="shared" si="8"/>
        <v>2624484</v>
      </c>
      <c r="E17" s="71">
        <f t="shared" si="8"/>
        <v>2653281</v>
      </c>
      <c r="F17" s="71">
        <f t="shared" si="8"/>
        <v>2673422</v>
      </c>
      <c r="G17" s="71">
        <f t="shared" si="8"/>
        <v>2690903</v>
      </c>
      <c r="H17" s="71">
        <f t="shared" si="8"/>
        <v>2693528</v>
      </c>
      <c r="I17" s="71">
        <f t="shared" si="8"/>
        <v>2707298</v>
      </c>
      <c r="J17" s="71">
        <f t="shared" si="8"/>
        <v>2728077</v>
      </c>
      <c r="K17" s="71">
        <f t="shared" si="8"/>
        <v>2748661</v>
      </c>
      <c r="L17" s="71">
        <f t="shared" si="8"/>
        <v>2764328</v>
      </c>
      <c r="M17" s="71">
        <f t="shared" si="8"/>
        <v>2783097</v>
      </c>
      <c r="N17" s="71">
        <f t="shared" si="8"/>
        <v>2801464</v>
      </c>
      <c r="O17" s="71">
        <f t="shared" si="8"/>
        <v>2819642</v>
      </c>
      <c r="P17" s="71">
        <f t="shared" si="8"/>
        <v>2832026</v>
      </c>
      <c r="Q17" s="71">
        <f t="shared" si="8"/>
        <v>2851242</v>
      </c>
      <c r="R17" s="71">
        <f t="shared" ref="R17:V17" si="9">SUM(R18:R25)</f>
        <v>2872295</v>
      </c>
      <c r="S17" s="71">
        <f t="shared" si="9"/>
        <v>2894647</v>
      </c>
      <c r="T17" s="71">
        <f t="shared" si="9"/>
        <v>2910972</v>
      </c>
      <c r="U17" s="71">
        <f t="shared" si="9"/>
        <v>2938300</v>
      </c>
      <c r="V17" s="71">
        <f t="shared" si="9"/>
        <v>2942275</v>
      </c>
      <c r="W17" s="71">
        <f t="shared" ref="W17" si="10">SUM(W18:W25)</f>
        <v>2967503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41079</v>
      </c>
      <c r="C19" s="82">
        <v>39913</v>
      </c>
      <c r="D19" s="82">
        <v>39075</v>
      </c>
      <c r="E19" s="82">
        <v>39942</v>
      </c>
      <c r="F19" s="82">
        <v>41836</v>
      </c>
      <c r="G19" s="82">
        <v>44909</v>
      </c>
      <c r="H19" s="82">
        <v>47728</v>
      </c>
      <c r="I19" s="82">
        <v>47731</v>
      </c>
      <c r="J19" s="82">
        <v>45865</v>
      </c>
      <c r="K19" s="82">
        <v>42154</v>
      </c>
      <c r="L19" s="82">
        <v>38624</v>
      </c>
      <c r="M19" s="82">
        <v>37457</v>
      </c>
      <c r="N19" s="82">
        <v>35884</v>
      </c>
      <c r="O19" s="82">
        <v>35046</v>
      </c>
      <c r="P19" s="82">
        <v>35392</v>
      </c>
      <c r="Q19" s="82">
        <v>39544</v>
      </c>
      <c r="R19" s="82">
        <v>44084</v>
      </c>
      <c r="S19" s="82">
        <v>48812</v>
      </c>
      <c r="T19" s="82">
        <v>52186</v>
      </c>
      <c r="U19" s="82">
        <v>56184</v>
      </c>
      <c r="V19" s="82">
        <v>60075</v>
      </c>
      <c r="W19" s="82">
        <v>63801</v>
      </c>
      <c r="DA19" s="89" t="s">
        <v>348</v>
      </c>
    </row>
    <row r="20" spans="1:105" ht="12" customHeight="1" x14ac:dyDescent="0.25">
      <c r="A20" s="28" t="s">
        <v>205</v>
      </c>
      <c r="B20" s="82">
        <v>236195</v>
      </c>
      <c r="C20" s="82">
        <v>239983</v>
      </c>
      <c r="D20" s="82">
        <v>239471</v>
      </c>
      <c r="E20" s="82">
        <v>236533</v>
      </c>
      <c r="F20" s="82">
        <v>232155</v>
      </c>
      <c r="G20" s="82">
        <v>226229</v>
      </c>
      <c r="H20" s="82">
        <v>218286</v>
      </c>
      <c r="I20" s="82">
        <v>212326</v>
      </c>
      <c r="J20" s="82">
        <v>209338</v>
      </c>
      <c r="K20" s="82">
        <v>208538</v>
      </c>
      <c r="L20" s="82">
        <v>204719</v>
      </c>
      <c r="M20" s="82">
        <v>198753</v>
      </c>
      <c r="N20" s="82">
        <v>183620</v>
      </c>
      <c r="O20" s="82">
        <v>167282</v>
      </c>
      <c r="P20" s="82">
        <v>145891</v>
      </c>
      <c r="Q20" s="82">
        <v>131288</v>
      </c>
      <c r="R20" s="82">
        <v>121175</v>
      </c>
      <c r="S20" s="82">
        <v>115790</v>
      </c>
      <c r="T20" s="82">
        <v>112262</v>
      </c>
      <c r="U20" s="82">
        <v>105047</v>
      </c>
      <c r="V20" s="82">
        <v>94935</v>
      </c>
      <c r="W20" s="82">
        <v>84909</v>
      </c>
      <c r="DA20" s="89" t="s">
        <v>349</v>
      </c>
    </row>
    <row r="21" spans="1:105" ht="12" customHeight="1" x14ac:dyDescent="0.25">
      <c r="A21" s="28" t="s">
        <v>192</v>
      </c>
      <c r="B21" s="82">
        <v>385094</v>
      </c>
      <c r="C21" s="82">
        <v>388114</v>
      </c>
      <c r="D21" s="82">
        <v>398755</v>
      </c>
      <c r="E21" s="82">
        <v>410911</v>
      </c>
      <c r="F21" s="82">
        <v>416519</v>
      </c>
      <c r="G21" s="82">
        <v>413628</v>
      </c>
      <c r="H21" s="82">
        <v>404298</v>
      </c>
      <c r="I21" s="82">
        <v>393806</v>
      </c>
      <c r="J21" s="82">
        <v>393847</v>
      </c>
      <c r="K21" s="82">
        <v>400149</v>
      </c>
      <c r="L21" s="82">
        <v>411323</v>
      </c>
      <c r="M21" s="82">
        <v>417680</v>
      </c>
      <c r="N21" s="82">
        <v>422210</v>
      </c>
      <c r="O21" s="82">
        <v>420143</v>
      </c>
      <c r="P21" s="82">
        <v>413058</v>
      </c>
      <c r="Q21" s="82">
        <v>407484</v>
      </c>
      <c r="R21" s="82">
        <v>409808</v>
      </c>
      <c r="S21" s="82">
        <v>417598</v>
      </c>
      <c r="T21" s="82">
        <v>425907</v>
      </c>
      <c r="U21" s="82">
        <v>430850</v>
      </c>
      <c r="V21" s="82">
        <v>431042</v>
      </c>
      <c r="W21" s="82">
        <v>416936</v>
      </c>
      <c r="DA21" s="89" t="s">
        <v>350</v>
      </c>
    </row>
    <row r="22" spans="1:105" ht="12" customHeight="1" x14ac:dyDescent="0.25">
      <c r="A22" s="28" t="s">
        <v>207</v>
      </c>
      <c r="B22" s="82">
        <v>90385</v>
      </c>
      <c r="C22" s="82">
        <v>100443</v>
      </c>
      <c r="D22" s="82">
        <v>119455</v>
      </c>
      <c r="E22" s="82">
        <v>142357</v>
      </c>
      <c r="F22" s="82">
        <v>169595</v>
      </c>
      <c r="G22" s="82">
        <v>206855</v>
      </c>
      <c r="H22" s="82">
        <v>246716</v>
      </c>
      <c r="I22" s="82">
        <v>289162</v>
      </c>
      <c r="J22" s="82">
        <v>314530</v>
      </c>
      <c r="K22" s="82">
        <v>333397</v>
      </c>
      <c r="L22" s="82">
        <v>342533</v>
      </c>
      <c r="M22" s="82">
        <v>355473</v>
      </c>
      <c r="N22" s="82">
        <v>366177</v>
      </c>
      <c r="O22" s="82">
        <v>384582</v>
      </c>
      <c r="P22" s="82">
        <v>412797</v>
      </c>
      <c r="Q22" s="82">
        <v>436011</v>
      </c>
      <c r="R22" s="82">
        <v>450677</v>
      </c>
      <c r="S22" s="82">
        <v>452647</v>
      </c>
      <c r="T22" s="82">
        <v>453193</v>
      </c>
      <c r="U22" s="82">
        <v>464511</v>
      </c>
      <c r="V22" s="82">
        <v>481661</v>
      </c>
      <c r="W22" s="82">
        <v>494139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1249180</v>
      </c>
      <c r="C24" s="82">
        <v>1276461</v>
      </c>
      <c r="D24" s="82">
        <v>1293519</v>
      </c>
      <c r="E24" s="82">
        <v>1303619</v>
      </c>
      <c r="F24" s="82">
        <v>1300285</v>
      </c>
      <c r="G24" s="82">
        <v>1286162</v>
      </c>
      <c r="H24" s="82">
        <v>1265220</v>
      </c>
      <c r="I24" s="82">
        <v>1261222</v>
      </c>
      <c r="J24" s="82">
        <v>1284291</v>
      </c>
      <c r="K24" s="82">
        <v>1310790</v>
      </c>
      <c r="L24" s="82">
        <v>1332489</v>
      </c>
      <c r="M24" s="82">
        <v>1342767</v>
      </c>
      <c r="N24" s="82">
        <v>1354210</v>
      </c>
      <c r="O24" s="82">
        <v>1351088</v>
      </c>
      <c r="P24" s="82">
        <v>1343249</v>
      </c>
      <c r="Q24" s="82">
        <v>1336059</v>
      </c>
      <c r="R24" s="82">
        <v>1338824</v>
      </c>
      <c r="S24" s="82">
        <v>1352890</v>
      </c>
      <c r="T24" s="82">
        <v>1361379</v>
      </c>
      <c r="U24" s="82">
        <v>1381191</v>
      </c>
      <c r="V24" s="82">
        <v>1380128</v>
      </c>
      <c r="W24" s="82">
        <v>1416402</v>
      </c>
      <c r="DA24" s="89" t="s">
        <v>353</v>
      </c>
    </row>
    <row r="25" spans="1:105" ht="12" customHeight="1" x14ac:dyDescent="0.25">
      <c r="A25" s="73" t="s">
        <v>53</v>
      </c>
      <c r="B25" s="83">
        <v>562465</v>
      </c>
      <c r="C25" s="83">
        <v>549299</v>
      </c>
      <c r="D25" s="83">
        <v>534209</v>
      </c>
      <c r="E25" s="83">
        <v>519919</v>
      </c>
      <c r="F25" s="83">
        <v>513032</v>
      </c>
      <c r="G25" s="83">
        <v>513120</v>
      </c>
      <c r="H25" s="83">
        <v>511280</v>
      </c>
      <c r="I25" s="83">
        <v>503051</v>
      </c>
      <c r="J25" s="83">
        <v>480206</v>
      </c>
      <c r="K25" s="83">
        <v>453633</v>
      </c>
      <c r="L25" s="83">
        <v>434640</v>
      </c>
      <c r="M25" s="83">
        <v>430967</v>
      </c>
      <c r="N25" s="83">
        <v>439363</v>
      </c>
      <c r="O25" s="83">
        <v>461501</v>
      </c>
      <c r="P25" s="83">
        <v>481639</v>
      </c>
      <c r="Q25" s="83">
        <v>500856</v>
      </c>
      <c r="R25" s="83">
        <v>507727</v>
      </c>
      <c r="S25" s="83">
        <v>506910</v>
      </c>
      <c r="T25" s="83">
        <v>506045</v>
      </c>
      <c r="U25" s="83">
        <v>500517</v>
      </c>
      <c r="V25" s="83">
        <v>494434</v>
      </c>
      <c r="W25" s="83">
        <v>491316</v>
      </c>
      <c r="DA25" s="90" t="s">
        <v>354</v>
      </c>
    </row>
    <row r="26" spans="1:105" ht="12" customHeight="1" x14ac:dyDescent="0.25">
      <c r="A26" s="84" t="s">
        <v>52</v>
      </c>
      <c r="B26" s="85">
        <v>175313</v>
      </c>
      <c r="C26" s="85">
        <v>186233</v>
      </c>
      <c r="D26" s="85">
        <v>189487</v>
      </c>
      <c r="E26" s="85">
        <v>195632</v>
      </c>
      <c r="F26" s="85">
        <v>196598</v>
      </c>
      <c r="G26" s="85">
        <v>209051</v>
      </c>
      <c r="H26" s="85">
        <v>220288</v>
      </c>
      <c r="I26" s="85">
        <v>244732</v>
      </c>
      <c r="J26" s="85">
        <v>246228</v>
      </c>
      <c r="K26" s="85">
        <v>251303</v>
      </c>
      <c r="L26" s="85">
        <v>251332</v>
      </c>
      <c r="M26" s="85">
        <v>251641</v>
      </c>
      <c r="N26" s="85">
        <v>251915</v>
      </c>
      <c r="O26" s="85">
        <v>257431</v>
      </c>
      <c r="P26" s="85">
        <v>258564</v>
      </c>
      <c r="Q26" s="85">
        <v>262420</v>
      </c>
      <c r="R26" s="85">
        <v>267131</v>
      </c>
      <c r="S26" s="85">
        <v>269323</v>
      </c>
      <c r="T26" s="85">
        <v>272698</v>
      </c>
      <c r="U26" s="85">
        <v>278710</v>
      </c>
      <c r="V26" s="85">
        <v>280659</v>
      </c>
      <c r="W26" s="85">
        <v>280736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2564398</v>
      </c>
      <c r="C27" s="71">
        <f t="shared" si="11"/>
        <v>2594213</v>
      </c>
      <c r="D27" s="71">
        <f t="shared" si="11"/>
        <v>2624484</v>
      </c>
      <c r="E27" s="71">
        <f t="shared" si="11"/>
        <v>2653281</v>
      </c>
      <c r="F27" s="71">
        <f t="shared" si="11"/>
        <v>2673422</v>
      </c>
      <c r="G27" s="71">
        <f t="shared" si="11"/>
        <v>2690903</v>
      </c>
      <c r="H27" s="71">
        <f t="shared" si="11"/>
        <v>2693528</v>
      </c>
      <c r="I27" s="71">
        <f t="shared" si="11"/>
        <v>2707298</v>
      </c>
      <c r="J27" s="71">
        <f t="shared" si="11"/>
        <v>2728077</v>
      </c>
      <c r="K27" s="71">
        <f t="shared" si="11"/>
        <v>2748661</v>
      </c>
      <c r="L27" s="71">
        <f t="shared" si="11"/>
        <v>2764328</v>
      </c>
      <c r="M27" s="71">
        <f t="shared" si="11"/>
        <v>2783097</v>
      </c>
      <c r="N27" s="71">
        <f t="shared" si="11"/>
        <v>2801464</v>
      </c>
      <c r="O27" s="71">
        <f t="shared" si="11"/>
        <v>2819642</v>
      </c>
      <c r="P27" s="71">
        <f t="shared" si="11"/>
        <v>2832026</v>
      </c>
      <c r="Q27" s="71">
        <f t="shared" si="11"/>
        <v>2851242</v>
      </c>
      <c r="R27" s="71">
        <f t="shared" ref="R27:V27" si="12">SUM(R28:R32)</f>
        <v>2872295</v>
      </c>
      <c r="S27" s="71">
        <f t="shared" si="12"/>
        <v>2894647</v>
      </c>
      <c r="T27" s="71">
        <f t="shared" si="12"/>
        <v>2910972</v>
      </c>
      <c r="U27" s="71">
        <f t="shared" si="12"/>
        <v>2938300</v>
      </c>
      <c r="V27" s="71">
        <f t="shared" si="12"/>
        <v>2942275</v>
      </c>
      <c r="W27" s="71">
        <f t="shared" ref="W27" si="13">SUM(W28:W32)</f>
        <v>2967503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63673</v>
      </c>
      <c r="C30" s="82">
        <v>64099</v>
      </c>
      <c r="D30" s="82">
        <v>65719</v>
      </c>
      <c r="E30" s="82">
        <v>67565</v>
      </c>
      <c r="F30" s="82">
        <v>68340</v>
      </c>
      <c r="G30" s="82">
        <v>67738</v>
      </c>
      <c r="H30" s="82">
        <v>66079</v>
      </c>
      <c r="I30" s="82">
        <v>64145</v>
      </c>
      <c r="J30" s="82">
        <v>63672</v>
      </c>
      <c r="K30" s="82">
        <v>63940</v>
      </c>
      <c r="L30" s="82">
        <v>64652</v>
      </c>
      <c r="M30" s="82">
        <v>64844</v>
      </c>
      <c r="N30" s="82">
        <v>64676</v>
      </c>
      <c r="O30" s="82">
        <v>63565</v>
      </c>
      <c r="P30" s="82">
        <v>61791</v>
      </c>
      <c r="Q30" s="82">
        <v>60400</v>
      </c>
      <c r="R30" s="82">
        <v>59580</v>
      </c>
      <c r="S30" s="82">
        <v>58899</v>
      </c>
      <c r="T30" s="82">
        <v>56905</v>
      </c>
      <c r="U30" s="82">
        <v>54036</v>
      </c>
      <c r="V30" s="82">
        <v>49887</v>
      </c>
      <c r="W30" s="82">
        <v>48317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2500725</v>
      </c>
      <c r="C32" s="86">
        <v>2530114</v>
      </c>
      <c r="D32" s="86">
        <v>2558765</v>
      </c>
      <c r="E32" s="86">
        <v>2585716</v>
      </c>
      <c r="F32" s="86">
        <v>2605082</v>
      </c>
      <c r="G32" s="86">
        <v>2623165</v>
      </c>
      <c r="H32" s="86">
        <v>2627449</v>
      </c>
      <c r="I32" s="86">
        <v>2643153</v>
      </c>
      <c r="J32" s="86">
        <v>2664405</v>
      </c>
      <c r="K32" s="86">
        <v>2684721</v>
      </c>
      <c r="L32" s="86">
        <v>2699676</v>
      </c>
      <c r="M32" s="86">
        <v>2718253</v>
      </c>
      <c r="N32" s="86">
        <v>2736788</v>
      </c>
      <c r="O32" s="86">
        <v>2756077</v>
      </c>
      <c r="P32" s="86">
        <v>2770235</v>
      </c>
      <c r="Q32" s="86">
        <v>2790842</v>
      </c>
      <c r="R32" s="86">
        <v>2812715</v>
      </c>
      <c r="S32" s="86">
        <v>2835748</v>
      </c>
      <c r="T32" s="86">
        <v>2854067</v>
      </c>
      <c r="U32" s="86">
        <v>2884264</v>
      </c>
      <c r="V32" s="86">
        <v>2892388</v>
      </c>
      <c r="W32" s="86">
        <v>2919186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3564.8996169584952</v>
      </c>
      <c r="C3" s="65">
        <f t="shared" si="0"/>
        <v>3800.5276977579738</v>
      </c>
      <c r="D3" s="65">
        <f t="shared" si="0"/>
        <v>3681.0676992809281</v>
      </c>
      <c r="E3" s="65">
        <f t="shared" si="0"/>
        <v>3771.3399828331985</v>
      </c>
      <c r="F3" s="65">
        <f t="shared" si="0"/>
        <v>3753.9604906414238</v>
      </c>
      <c r="G3" s="65">
        <f t="shared" si="0"/>
        <v>3798.9188155835</v>
      </c>
      <c r="H3" s="65">
        <f t="shared" si="0"/>
        <v>3781.2454830876914</v>
      </c>
      <c r="I3" s="65">
        <f t="shared" si="0"/>
        <v>3777.3062283280733</v>
      </c>
      <c r="J3" s="65">
        <f t="shared" si="0"/>
        <v>3751.9109998765671</v>
      </c>
      <c r="K3" s="65">
        <f t="shared" si="0"/>
        <v>3761.0324060923085</v>
      </c>
      <c r="L3" s="65">
        <f t="shared" si="0"/>
        <v>4253.9269157243825</v>
      </c>
      <c r="M3" s="65">
        <f t="shared" si="0"/>
        <v>3750.4737631425437</v>
      </c>
      <c r="N3" s="65">
        <f t="shared" si="0"/>
        <v>3702.1612340478609</v>
      </c>
      <c r="O3" s="65">
        <f t="shared" si="0"/>
        <v>3740.2288971073067</v>
      </c>
      <c r="P3" s="65">
        <f t="shared" si="0"/>
        <v>3397.6358400076238</v>
      </c>
      <c r="Q3" s="65">
        <f t="shared" si="0"/>
        <v>3707.9496475312881</v>
      </c>
      <c r="R3" s="65">
        <f t="shared" ref="R3:V3" si="1">SUM(R4,R15,R17,R27)</f>
        <v>3827.8663114164538</v>
      </c>
      <c r="S3" s="65">
        <f t="shared" si="1"/>
        <v>3757.5129224363895</v>
      </c>
      <c r="T3" s="65">
        <f t="shared" si="1"/>
        <v>3695.4544942007246</v>
      </c>
      <c r="U3" s="65">
        <f t="shared" si="1"/>
        <v>3588.5732546486306</v>
      </c>
      <c r="V3" s="65">
        <f t="shared" si="1"/>
        <v>3416.6613958663897</v>
      </c>
      <c r="W3" s="65">
        <f t="shared" ref="W3" si="2">SUM(W4,W15,W17,W27)</f>
        <v>3628.7185265594685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3208.6828235315834</v>
      </c>
      <c r="C4" s="69">
        <f t="shared" si="3"/>
        <v>3453.9301679124183</v>
      </c>
      <c r="D4" s="69">
        <f t="shared" si="3"/>
        <v>3330.9671193867671</v>
      </c>
      <c r="E4" s="69">
        <f t="shared" si="3"/>
        <v>3422.085407123674</v>
      </c>
      <c r="F4" s="69">
        <f t="shared" si="3"/>
        <v>3393.6969384270888</v>
      </c>
      <c r="G4" s="69">
        <f t="shared" si="3"/>
        <v>3436.1922655626854</v>
      </c>
      <c r="H4" s="69">
        <f t="shared" si="3"/>
        <v>3414.4870488245037</v>
      </c>
      <c r="I4" s="69">
        <f t="shared" si="3"/>
        <v>3430.3123746285728</v>
      </c>
      <c r="J4" s="69">
        <f t="shared" si="3"/>
        <v>3393.019422065378</v>
      </c>
      <c r="K4" s="69">
        <f t="shared" si="3"/>
        <v>3405.6249136396395</v>
      </c>
      <c r="L4" s="69">
        <f t="shared" si="3"/>
        <v>3837.9718953970505</v>
      </c>
      <c r="M4" s="69">
        <f t="shared" si="3"/>
        <v>3326.0022432686105</v>
      </c>
      <c r="N4" s="69">
        <f t="shared" si="3"/>
        <v>3276.0894949217868</v>
      </c>
      <c r="O4" s="69">
        <f t="shared" si="3"/>
        <v>3294.4234727703911</v>
      </c>
      <c r="P4" s="69">
        <f t="shared" si="3"/>
        <v>2958.9103499326661</v>
      </c>
      <c r="Q4" s="69">
        <f t="shared" si="3"/>
        <v>3262.8412840535448</v>
      </c>
      <c r="R4" s="69">
        <f t="shared" ref="R4:V4" si="4">SUM(R5:R14)</f>
        <v>3376.4771882393306</v>
      </c>
      <c r="S4" s="69">
        <f t="shared" si="4"/>
        <v>3318.8594699896721</v>
      </c>
      <c r="T4" s="69">
        <f t="shared" si="4"/>
        <v>3265.1757207862192</v>
      </c>
      <c r="U4" s="69">
        <f t="shared" si="4"/>
        <v>3151.6949330675261</v>
      </c>
      <c r="V4" s="69">
        <f t="shared" si="4"/>
        <v>2979.6554136823534</v>
      </c>
      <c r="W4" s="69">
        <f t="shared" ref="W4" si="5">SUM(W5:W14)</f>
        <v>3188.2036596486191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12.220569424192117</v>
      </c>
      <c r="C6" s="72">
        <v>12.501191892256779</v>
      </c>
      <c r="D6" s="72">
        <v>10.808274316848626</v>
      </c>
      <c r="E6" s="72">
        <v>11.659685847058755</v>
      </c>
      <c r="F6" s="72">
        <v>12.411664620165713</v>
      </c>
      <c r="G6" s="72">
        <v>13.214631302555032</v>
      </c>
      <c r="H6" s="72">
        <v>14.763906608231142</v>
      </c>
      <c r="I6" s="72">
        <v>14.734052624386894</v>
      </c>
      <c r="J6" s="72">
        <v>13.101293723722609</v>
      </c>
      <c r="K6" s="72">
        <v>11.561555592646849</v>
      </c>
      <c r="L6" s="72">
        <v>13.655477399887257</v>
      </c>
      <c r="M6" s="72">
        <v>13.163977741328409</v>
      </c>
      <c r="N6" s="72">
        <v>12.323479570341396</v>
      </c>
      <c r="O6" s="72">
        <v>11.482964483229072</v>
      </c>
      <c r="P6" s="72">
        <v>8.8119441855815399</v>
      </c>
      <c r="Q6" s="72">
        <v>12.368877137341398</v>
      </c>
      <c r="R6" s="72">
        <v>13.659426361738726</v>
      </c>
      <c r="S6" s="72">
        <v>14.643590382255825</v>
      </c>
      <c r="T6" s="72">
        <v>14.652163943823435</v>
      </c>
      <c r="U6" s="72">
        <v>13.233725040603787</v>
      </c>
      <c r="V6" s="72">
        <v>12.487704213241598</v>
      </c>
      <c r="W6" s="72">
        <v>12.73821534346038</v>
      </c>
      <c r="DA6" s="89" t="s">
        <v>364</v>
      </c>
    </row>
    <row r="7" spans="1:105" ht="12" customHeight="1" x14ac:dyDescent="0.25">
      <c r="A7" s="28" t="s">
        <v>205</v>
      </c>
      <c r="B7" s="72">
        <v>724.86423338796101</v>
      </c>
      <c r="C7" s="72">
        <v>754.77143150345148</v>
      </c>
      <c r="D7" s="72">
        <v>696.14987251206526</v>
      </c>
      <c r="E7" s="72">
        <v>650.0367770844698</v>
      </c>
      <c r="F7" s="72">
        <v>604.47489145003453</v>
      </c>
      <c r="G7" s="72">
        <v>573.7311359568364</v>
      </c>
      <c r="H7" s="72">
        <v>512.51837278010896</v>
      </c>
      <c r="I7" s="72">
        <v>467.75207848132584</v>
      </c>
      <c r="J7" s="72">
        <v>437.90574976610759</v>
      </c>
      <c r="K7" s="72">
        <v>413.91512905277591</v>
      </c>
      <c r="L7" s="72">
        <v>428.4597869276385</v>
      </c>
      <c r="M7" s="72">
        <v>349.7101859151897</v>
      </c>
      <c r="N7" s="72">
        <v>298.41299840453343</v>
      </c>
      <c r="O7" s="72">
        <v>277.10828933197604</v>
      </c>
      <c r="P7" s="72">
        <v>199.54846905560359</v>
      </c>
      <c r="Q7" s="72">
        <v>202.91523095766425</v>
      </c>
      <c r="R7" s="72">
        <v>195.24256954580605</v>
      </c>
      <c r="S7" s="72">
        <v>180.9515949777718</v>
      </c>
      <c r="T7" s="72">
        <v>184.18227038125843</v>
      </c>
      <c r="U7" s="72">
        <v>166.89352920318652</v>
      </c>
      <c r="V7" s="72">
        <v>142.41191649474186</v>
      </c>
      <c r="W7" s="72">
        <v>126.20966756420663</v>
      </c>
      <c r="DA7" s="89" t="s">
        <v>365</v>
      </c>
    </row>
    <row r="8" spans="1:105" ht="12" customHeight="1" x14ac:dyDescent="0.25">
      <c r="A8" s="28" t="s">
        <v>192</v>
      </c>
      <c r="B8" s="72">
        <v>603.08041932530284</v>
      </c>
      <c r="C8" s="72">
        <v>645.29324159244959</v>
      </c>
      <c r="D8" s="72">
        <v>617.0712391778344</v>
      </c>
      <c r="E8" s="72">
        <v>661.10008200089715</v>
      </c>
      <c r="F8" s="72">
        <v>655.14820860992211</v>
      </c>
      <c r="G8" s="72">
        <v>648.19910269694253</v>
      </c>
      <c r="H8" s="72">
        <v>627.10741173682391</v>
      </c>
      <c r="I8" s="72">
        <v>586.01409116101831</v>
      </c>
      <c r="J8" s="72">
        <v>582.96513457531069</v>
      </c>
      <c r="K8" s="72">
        <v>587.34215020658564</v>
      </c>
      <c r="L8" s="72">
        <v>689.85666630304297</v>
      </c>
      <c r="M8" s="72">
        <v>587.75933836183287</v>
      </c>
      <c r="N8" s="72">
        <v>587.34700734746275</v>
      </c>
      <c r="O8" s="72">
        <v>585.57039343739223</v>
      </c>
      <c r="P8" s="72">
        <v>507.83987598758699</v>
      </c>
      <c r="Q8" s="72">
        <v>536.13436861389039</v>
      </c>
      <c r="R8" s="72">
        <v>563.72506409616915</v>
      </c>
      <c r="S8" s="72">
        <v>563.58126642819229</v>
      </c>
      <c r="T8" s="72">
        <v>558.34783882420106</v>
      </c>
      <c r="U8" s="72">
        <v>557.14838847100907</v>
      </c>
      <c r="V8" s="72">
        <v>534.74725373876436</v>
      </c>
      <c r="W8" s="72">
        <v>526.07856720740995</v>
      </c>
      <c r="DA8" s="89" t="s">
        <v>366</v>
      </c>
    </row>
    <row r="9" spans="1:105" ht="12" customHeight="1" x14ac:dyDescent="0.25">
      <c r="A9" s="28" t="s">
        <v>207</v>
      </c>
      <c r="B9" s="72">
        <v>410.37269948848746</v>
      </c>
      <c r="C9" s="72">
        <v>472.53262388366119</v>
      </c>
      <c r="D9" s="72">
        <v>484.84974605051991</v>
      </c>
      <c r="E9" s="72">
        <v>549.05245652988378</v>
      </c>
      <c r="F9" s="72">
        <v>580.14394042243271</v>
      </c>
      <c r="G9" s="72">
        <v>674.27359089458184</v>
      </c>
      <c r="H9" s="72">
        <v>742.38403396798287</v>
      </c>
      <c r="I9" s="72">
        <v>882.79609188810093</v>
      </c>
      <c r="J9" s="72">
        <v>855.77449591966035</v>
      </c>
      <c r="K9" s="72">
        <v>851.55794386027378</v>
      </c>
      <c r="L9" s="72">
        <v>907.48727582616925</v>
      </c>
      <c r="M9" s="72">
        <v>809.03931175883724</v>
      </c>
      <c r="N9" s="72">
        <v>779.22942073226568</v>
      </c>
      <c r="O9" s="72">
        <v>807.68704234575398</v>
      </c>
      <c r="P9" s="72">
        <v>781.05393473742924</v>
      </c>
      <c r="Q9" s="72">
        <v>910.37416805624991</v>
      </c>
      <c r="R9" s="72">
        <v>961.27869210940821</v>
      </c>
      <c r="S9" s="72">
        <v>915.18447355293756</v>
      </c>
      <c r="T9" s="72">
        <v>864.94794114837077</v>
      </c>
      <c r="U9" s="72">
        <v>787.69697621094815</v>
      </c>
      <c r="V9" s="72">
        <v>736.06300277061212</v>
      </c>
      <c r="W9" s="72">
        <v>757.17812649278665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1296.063211388398</v>
      </c>
      <c r="C11" s="72">
        <v>1417.8293670374512</v>
      </c>
      <c r="D11" s="72">
        <v>1381.7643239344104</v>
      </c>
      <c r="E11" s="72">
        <v>1419.7882101709672</v>
      </c>
      <c r="F11" s="72">
        <v>1411.1249826483033</v>
      </c>
      <c r="G11" s="72">
        <v>1394.6183177901555</v>
      </c>
      <c r="H11" s="72">
        <v>1387.3374443876605</v>
      </c>
      <c r="I11" s="72">
        <v>1368.224562033977</v>
      </c>
      <c r="J11" s="72">
        <v>1402.6483371708866</v>
      </c>
      <c r="K11" s="72">
        <v>1444.4543529253474</v>
      </c>
      <c r="L11" s="72">
        <v>1686.3078666820441</v>
      </c>
      <c r="M11" s="72">
        <v>1465.2417042767217</v>
      </c>
      <c r="N11" s="72">
        <v>1497.8837684919315</v>
      </c>
      <c r="O11" s="72">
        <v>1491.2684132722957</v>
      </c>
      <c r="P11" s="72">
        <v>1358.0722759901478</v>
      </c>
      <c r="Q11" s="72">
        <v>1468.8938073211091</v>
      </c>
      <c r="R11" s="72">
        <v>1512.5701306334593</v>
      </c>
      <c r="S11" s="72">
        <v>1527.5723684597201</v>
      </c>
      <c r="T11" s="72">
        <v>1526.6034105970889</v>
      </c>
      <c r="U11" s="72">
        <v>1488.155239657714</v>
      </c>
      <c r="V11" s="72">
        <v>1438.2679977961971</v>
      </c>
      <c r="W11" s="72">
        <v>1601.2726978076478</v>
      </c>
      <c r="DA11" s="89" t="s">
        <v>369</v>
      </c>
    </row>
    <row r="12" spans="1:105" ht="12" customHeight="1" x14ac:dyDescent="0.25">
      <c r="A12" s="28" t="s">
        <v>95</v>
      </c>
      <c r="B12" s="72">
        <v>93.000794649182083</v>
      </c>
      <c r="C12" s="72">
        <v>92.571543937311162</v>
      </c>
      <c r="D12" s="72">
        <v>89.76674942507033</v>
      </c>
      <c r="E12" s="72">
        <v>86.889403757486164</v>
      </c>
      <c r="F12" s="72">
        <v>83.785958337065267</v>
      </c>
      <c r="G12" s="72">
        <v>83.715554802167176</v>
      </c>
      <c r="H12" s="72">
        <v>86.1152111968822</v>
      </c>
      <c r="I12" s="72">
        <v>79.085594692572585</v>
      </c>
      <c r="J12" s="72">
        <v>79.560651997807497</v>
      </c>
      <c r="K12" s="72">
        <v>78.92119956632763</v>
      </c>
      <c r="L12" s="72">
        <v>77.646857192912179</v>
      </c>
      <c r="M12" s="72">
        <v>74.175136536671531</v>
      </c>
      <c r="N12" s="72">
        <v>70.577094626657015</v>
      </c>
      <c r="O12" s="72">
        <v>67.551892049208234</v>
      </c>
      <c r="P12" s="72">
        <v>68.306161520984531</v>
      </c>
      <c r="Q12" s="72">
        <v>73.457651866171631</v>
      </c>
      <c r="R12" s="72">
        <v>78.420733884215906</v>
      </c>
      <c r="S12" s="72">
        <v>76.057821289303931</v>
      </c>
      <c r="T12" s="72">
        <v>81.564549153797884</v>
      </c>
      <c r="U12" s="72">
        <v>87.8392965797279</v>
      </c>
      <c r="V12" s="72">
        <v>96.346029303740124</v>
      </c>
      <c r="W12" s="72">
        <v>109.24095907001039</v>
      </c>
      <c r="DA12" s="89" t="s">
        <v>370</v>
      </c>
    </row>
    <row r="13" spans="1:105" ht="12" customHeight="1" x14ac:dyDescent="0.25">
      <c r="A13" s="73" t="s">
        <v>94</v>
      </c>
      <c r="B13" s="74">
        <v>50.627510000079731</v>
      </c>
      <c r="C13" s="74">
        <v>38.534139333400326</v>
      </c>
      <c r="D13" s="74">
        <v>31.900326531050151</v>
      </c>
      <c r="E13" s="74">
        <v>24.422852461750644</v>
      </c>
      <c r="F13" s="74">
        <v>27.918677303475274</v>
      </c>
      <c r="G13" s="74">
        <v>29.770225406282034</v>
      </c>
      <c r="H13" s="74">
        <v>26.091318027511917</v>
      </c>
      <c r="I13" s="74">
        <v>13.737403849565075</v>
      </c>
      <c r="J13" s="74">
        <v>3.5006667397484059</v>
      </c>
      <c r="K13" s="74">
        <v>0.3087926531389476</v>
      </c>
      <c r="L13" s="74">
        <v>13.785023601699233</v>
      </c>
      <c r="M13" s="74">
        <v>9.145190453217916</v>
      </c>
      <c r="N13" s="74">
        <v>12.694860382150935</v>
      </c>
      <c r="O13" s="74">
        <v>35.857415267012271</v>
      </c>
      <c r="P13" s="74">
        <v>20.10027643359679</v>
      </c>
      <c r="Q13" s="74">
        <v>41.932265022750435</v>
      </c>
      <c r="R13" s="74">
        <v>34.138283180383837</v>
      </c>
      <c r="S13" s="74">
        <v>23.542246149103683</v>
      </c>
      <c r="T13" s="74">
        <v>17.701779931402651</v>
      </c>
      <c r="U13" s="74">
        <v>34.296608640777158</v>
      </c>
      <c r="V13" s="74">
        <v>3.6442902450722188</v>
      </c>
      <c r="W13" s="74">
        <v>39.317540072613788</v>
      </c>
      <c r="DA13" s="90" t="s">
        <v>371</v>
      </c>
    </row>
    <row r="14" spans="1:105" ht="12" customHeight="1" x14ac:dyDescent="0.25">
      <c r="A14" s="75" t="s">
        <v>97</v>
      </c>
      <c r="B14" s="76">
        <v>18.453385867980046</v>
      </c>
      <c r="C14" s="76">
        <v>19.896628732436294</v>
      </c>
      <c r="D14" s="76">
        <v>18.656587438967506</v>
      </c>
      <c r="E14" s="76">
        <v>19.135939271160645</v>
      </c>
      <c r="F14" s="76">
        <v>18.688615035689455</v>
      </c>
      <c r="G14" s="76">
        <v>18.669706713164612</v>
      </c>
      <c r="H14" s="76">
        <v>18.169350119302088</v>
      </c>
      <c r="I14" s="76">
        <v>17.96849989762617</v>
      </c>
      <c r="J14" s="76">
        <v>17.563092172134631</v>
      </c>
      <c r="K14" s="76">
        <v>17.563789782543491</v>
      </c>
      <c r="L14" s="76">
        <v>20.772941463657126</v>
      </c>
      <c r="M14" s="76">
        <v>17.767398224811071</v>
      </c>
      <c r="N14" s="76">
        <v>17.62086536644378</v>
      </c>
      <c r="O14" s="76">
        <v>17.897062583524018</v>
      </c>
      <c r="P14" s="76">
        <v>15.177412021735893</v>
      </c>
      <c r="Q14" s="76">
        <v>16.764915078367942</v>
      </c>
      <c r="R14" s="76">
        <v>17.442288428149286</v>
      </c>
      <c r="S14" s="76">
        <v>17.326108750387135</v>
      </c>
      <c r="T14" s="76">
        <v>17.175766806276044</v>
      </c>
      <c r="U14" s="76">
        <v>16.431169263559283</v>
      </c>
      <c r="V14" s="76">
        <v>15.687219119984</v>
      </c>
      <c r="W14" s="76">
        <v>16.167886090483417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0.26265060536020413</v>
      </c>
      <c r="C15" s="69">
        <f t="shared" si="6"/>
        <v>0.3061218448252907</v>
      </c>
      <c r="D15" s="69">
        <f t="shared" si="6"/>
        <v>0.32259320889956167</v>
      </c>
      <c r="E15" s="69">
        <f t="shared" si="6"/>
        <v>0.36203674457018231</v>
      </c>
      <c r="F15" s="69">
        <f t="shared" si="6"/>
        <v>0.42457470043130524</v>
      </c>
      <c r="G15" s="69">
        <f t="shared" si="6"/>
        <v>0.48390022966948043</v>
      </c>
      <c r="H15" s="69">
        <f t="shared" si="6"/>
        <v>0.56890119080736401</v>
      </c>
      <c r="I15" s="69">
        <f t="shared" si="6"/>
        <v>0.66722971976234857</v>
      </c>
      <c r="J15" s="69">
        <f t="shared" si="6"/>
        <v>0.74904794656332652</v>
      </c>
      <c r="K15" s="69">
        <f t="shared" si="6"/>
        <v>0.79951031662434446</v>
      </c>
      <c r="L15" s="69">
        <f t="shared" si="6"/>
        <v>0.86406708578914893</v>
      </c>
      <c r="M15" s="69">
        <f t="shared" si="6"/>
        <v>0.92336453246508277</v>
      </c>
      <c r="N15" s="69">
        <f t="shared" si="6"/>
        <v>0.99379333947038273</v>
      </c>
      <c r="O15" s="69">
        <f t="shared" si="6"/>
        <v>1.0427536986647636</v>
      </c>
      <c r="P15" s="69">
        <f t="shared" si="6"/>
        <v>1.1021163435473327</v>
      </c>
      <c r="Q15" s="69">
        <f t="shared" si="6"/>
        <v>1.1418512019097484</v>
      </c>
      <c r="R15" s="69">
        <f t="shared" si="6"/>
        <v>1.2406695242168895</v>
      </c>
      <c r="S15" s="69">
        <f t="shared" si="6"/>
        <v>1.2880672375873203</v>
      </c>
      <c r="T15" s="69">
        <f t="shared" si="6"/>
        <v>1.5967061832243155</v>
      </c>
      <c r="U15" s="69">
        <f t="shared" si="6"/>
        <v>1.4127670254052735</v>
      </c>
      <c r="V15" s="69">
        <f t="shared" si="6"/>
        <v>1.5305765520136865</v>
      </c>
      <c r="W15" s="69">
        <f t="shared" si="6"/>
        <v>1.5859062223319911</v>
      </c>
      <c r="DA15" s="88" t="s">
        <v>246</v>
      </c>
    </row>
    <row r="16" spans="1:105" ht="12" customHeight="1" x14ac:dyDescent="0.25">
      <c r="A16" s="28" t="s">
        <v>91</v>
      </c>
      <c r="B16" s="72">
        <v>0.26265060536020413</v>
      </c>
      <c r="C16" s="72">
        <v>0.3061218448252907</v>
      </c>
      <c r="D16" s="72">
        <v>0.32259320889956167</v>
      </c>
      <c r="E16" s="72">
        <v>0.36203674457018231</v>
      </c>
      <c r="F16" s="72">
        <v>0.42457470043130524</v>
      </c>
      <c r="G16" s="72">
        <v>0.48390022966948043</v>
      </c>
      <c r="H16" s="72">
        <v>0.56890119080736401</v>
      </c>
      <c r="I16" s="72">
        <v>0.66722971976234857</v>
      </c>
      <c r="J16" s="72">
        <v>0.74904794656332652</v>
      </c>
      <c r="K16" s="72">
        <v>0.79951031662434446</v>
      </c>
      <c r="L16" s="72">
        <v>0.86406708578914893</v>
      </c>
      <c r="M16" s="72">
        <v>0.92336453246508277</v>
      </c>
      <c r="N16" s="72">
        <v>0.99379333947038273</v>
      </c>
      <c r="O16" s="72">
        <v>1.0427536986647636</v>
      </c>
      <c r="P16" s="72">
        <v>1.1021163435473327</v>
      </c>
      <c r="Q16" s="72">
        <v>1.1418512019097484</v>
      </c>
      <c r="R16" s="72">
        <v>1.2406695242168895</v>
      </c>
      <c r="S16" s="72">
        <v>1.2880672375873203</v>
      </c>
      <c r="T16" s="72">
        <v>1.5967061832243155</v>
      </c>
      <c r="U16" s="72">
        <v>1.4127670254052735</v>
      </c>
      <c r="V16" s="72">
        <v>1.5305765520136865</v>
      </c>
      <c r="W16" s="72">
        <v>1.5859062223319911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291.85751746445362</v>
      </c>
      <c r="C17" s="69">
        <f t="shared" si="7"/>
        <v>282.77461902337666</v>
      </c>
      <c r="D17" s="69">
        <f t="shared" si="7"/>
        <v>284.68338709987688</v>
      </c>
      <c r="E17" s="69">
        <f t="shared" si="7"/>
        <v>283.52777248017139</v>
      </c>
      <c r="F17" s="69">
        <f t="shared" si="7"/>
        <v>293.72566752322541</v>
      </c>
      <c r="G17" s="69">
        <f t="shared" si="7"/>
        <v>294.79243721499478</v>
      </c>
      <c r="H17" s="69">
        <f t="shared" si="7"/>
        <v>296.67836555967119</v>
      </c>
      <c r="I17" s="69">
        <f t="shared" si="7"/>
        <v>277.35689606255613</v>
      </c>
      <c r="J17" s="69">
        <f t="shared" si="7"/>
        <v>287.17421888232775</v>
      </c>
      <c r="K17" s="69">
        <f t="shared" si="7"/>
        <v>282.71359159338107</v>
      </c>
      <c r="L17" s="69">
        <f t="shared" si="7"/>
        <v>334.54034393735321</v>
      </c>
      <c r="M17" s="69">
        <f t="shared" si="7"/>
        <v>344.28671913783899</v>
      </c>
      <c r="N17" s="69">
        <f t="shared" si="7"/>
        <v>345.73491612467353</v>
      </c>
      <c r="O17" s="69">
        <f t="shared" si="7"/>
        <v>359.42778723192822</v>
      </c>
      <c r="P17" s="69">
        <f t="shared" si="7"/>
        <v>350.95890041684555</v>
      </c>
      <c r="Q17" s="69">
        <f t="shared" si="7"/>
        <v>355.57597065551272</v>
      </c>
      <c r="R17" s="69">
        <f t="shared" ref="R17:V17" si="8">SUM(R18:R26)</f>
        <v>359.05379379562572</v>
      </c>
      <c r="S17" s="69">
        <f t="shared" si="8"/>
        <v>348.69466780226611</v>
      </c>
      <c r="T17" s="69">
        <f t="shared" si="8"/>
        <v>340.23124952709139</v>
      </c>
      <c r="U17" s="69">
        <f t="shared" si="8"/>
        <v>347.26396334922498</v>
      </c>
      <c r="V17" s="69">
        <f t="shared" si="8"/>
        <v>343.74862998300046</v>
      </c>
      <c r="W17" s="69">
        <f t="shared" ref="W17" si="9">SUM(W18:W26)</f>
        <v>345.63324547440067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5.3584503522481226</v>
      </c>
      <c r="C19" s="72">
        <v>5.0778278841834616</v>
      </c>
      <c r="D19" s="72">
        <v>4.5734109797979734</v>
      </c>
      <c r="E19" s="72">
        <v>4.8207096817460506</v>
      </c>
      <c r="F19" s="72">
        <v>5.1673551562745272</v>
      </c>
      <c r="G19" s="72">
        <v>5.4630987060434135</v>
      </c>
      <c r="H19" s="72">
        <v>6.1112438646837335</v>
      </c>
      <c r="I19" s="72">
        <v>6.141097848527977</v>
      </c>
      <c r="J19" s="72">
        <v>5.5764362848758369</v>
      </c>
      <c r="K19" s="72">
        <v>4.9188399361579611</v>
      </c>
      <c r="L19" s="72">
        <v>5.0222526087111952</v>
      </c>
      <c r="M19" s="72">
        <v>5.5137522672700374</v>
      </c>
      <c r="N19" s="72">
        <v>5.2555402060988552</v>
      </c>
      <c r="O19" s="72">
        <v>4.9974310455757376</v>
      </c>
      <c r="P19" s="72">
        <v>4.3723206467486406</v>
      </c>
      <c r="Q19" s="72">
        <v>5.5485777207841185</v>
      </c>
      <c r="R19" s="72">
        <v>6.089584816249233</v>
      </c>
      <c r="S19" s="72">
        <v>6.4688773735481195</v>
      </c>
      <c r="T19" s="72">
        <v>6.3811980510174839</v>
      </c>
      <c r="U19" s="72">
        <v>6.9228527753893188</v>
      </c>
      <c r="V19" s="72">
        <v>7.0997420464316425</v>
      </c>
      <c r="W19" s="72">
        <v>7.9226616986720169</v>
      </c>
      <c r="DA19" s="89" t="s">
        <v>375</v>
      </c>
    </row>
    <row r="20" spans="1:105" ht="12" customHeight="1" x14ac:dyDescent="0.25">
      <c r="A20" s="28" t="s">
        <v>205</v>
      </c>
      <c r="B20" s="72">
        <v>33.704468245745062</v>
      </c>
      <c r="C20" s="72">
        <v>33.366315702051565</v>
      </c>
      <c r="D20" s="72">
        <v>33.689164461279418</v>
      </c>
      <c r="E20" s="72">
        <v>32.053334695409497</v>
      </c>
      <c r="F20" s="72">
        <v>32.676441310068739</v>
      </c>
      <c r="G20" s="72">
        <v>32.303257852278008</v>
      </c>
      <c r="H20" s="72">
        <v>30.601661613700205</v>
      </c>
      <c r="I20" s="72">
        <v>27.477586179035178</v>
      </c>
      <c r="J20" s="72">
        <v>28.316606209816751</v>
      </c>
      <c r="K20" s="72">
        <v>27.971715315237574</v>
      </c>
      <c r="L20" s="72">
        <v>32.019748755938664</v>
      </c>
      <c r="M20" s="72">
        <v>32.827905228404198</v>
      </c>
      <c r="N20" s="72">
        <v>28.914946565371906</v>
      </c>
      <c r="O20" s="72">
        <v>28.129457873526814</v>
      </c>
      <c r="P20" s="72">
        <v>21.607248915161652</v>
      </c>
      <c r="Q20" s="72">
        <v>19.908242817056156</v>
      </c>
      <c r="R20" s="72">
        <v>18.39853105608579</v>
      </c>
      <c r="S20" s="72">
        <v>16.689505624119796</v>
      </c>
      <c r="T20" s="72">
        <v>16.639397718483551</v>
      </c>
      <c r="U20" s="72">
        <v>15.57680613645234</v>
      </c>
      <c r="V20" s="72">
        <v>13.485246016006023</v>
      </c>
      <c r="W20" s="72">
        <v>11.027047827022942</v>
      </c>
      <c r="DA20" s="89" t="s">
        <v>376</v>
      </c>
    </row>
    <row r="21" spans="1:105" ht="12" customHeight="1" x14ac:dyDescent="0.25">
      <c r="A21" s="28" t="s">
        <v>192</v>
      </c>
      <c r="B21" s="72">
        <v>53.434682395993271</v>
      </c>
      <c r="C21" s="72">
        <v>51.696714715594361</v>
      </c>
      <c r="D21" s="72">
        <v>51.679083001156329</v>
      </c>
      <c r="E21" s="72">
        <v>53.892592484692642</v>
      </c>
      <c r="F21" s="72">
        <v>55.857657767546534</v>
      </c>
      <c r="G21" s="72">
        <v>54.832491746762479</v>
      </c>
      <c r="H21" s="72">
        <v>53.528413013918367</v>
      </c>
      <c r="I21" s="72">
        <v>46.675166661029571</v>
      </c>
      <c r="J21" s="72">
        <v>48.419582407934897</v>
      </c>
      <c r="K21" s="72">
        <v>48.165885032197465</v>
      </c>
      <c r="L21" s="72">
        <v>58.994740324398137</v>
      </c>
      <c r="M21" s="72">
        <v>59.27165745438586</v>
      </c>
      <c r="N21" s="72">
        <v>60.195855319670279</v>
      </c>
      <c r="O21" s="72">
        <v>61.870776621252297</v>
      </c>
      <c r="P21" s="72">
        <v>57.967866960380626</v>
      </c>
      <c r="Q21" s="72">
        <v>56.181080486985955</v>
      </c>
      <c r="R21" s="72">
        <v>57.250207177046214</v>
      </c>
      <c r="S21" s="72">
        <v>56.173466997985017</v>
      </c>
      <c r="T21" s="72">
        <v>54.409828129080275</v>
      </c>
      <c r="U21" s="72">
        <v>56.470633216198337</v>
      </c>
      <c r="V21" s="72">
        <v>55.531813806855759</v>
      </c>
      <c r="W21" s="72">
        <v>51.036986437378516</v>
      </c>
      <c r="DA21" s="89" t="s">
        <v>377</v>
      </c>
    </row>
    <row r="22" spans="1:105" ht="12" customHeight="1" x14ac:dyDescent="0.25">
      <c r="A22" s="28" t="s">
        <v>207</v>
      </c>
      <c r="B22" s="72">
        <v>13.244411431546958</v>
      </c>
      <c r="C22" s="72">
        <v>14.354736391489334</v>
      </c>
      <c r="D22" s="72">
        <v>15.986195480004607</v>
      </c>
      <c r="E22" s="72">
        <v>18.349865052231042</v>
      </c>
      <c r="F22" s="72">
        <v>21.174460265443184</v>
      </c>
      <c r="G22" s="72">
        <v>25.568799475151369</v>
      </c>
      <c r="H22" s="72">
        <v>29.780884346720185</v>
      </c>
      <c r="I22" s="72">
        <v>34.65876623743636</v>
      </c>
      <c r="J22" s="72">
        <v>36.505985593667127</v>
      </c>
      <c r="K22" s="72">
        <v>37.402589243766968</v>
      </c>
      <c r="L22" s="72">
        <v>43.322956332041556</v>
      </c>
      <c r="M22" s="72">
        <v>47.622339143999916</v>
      </c>
      <c r="N22" s="72">
        <v>46.701447711414296</v>
      </c>
      <c r="O22" s="72">
        <v>49.398856192508738</v>
      </c>
      <c r="P22" s="72">
        <v>54.463090198082924</v>
      </c>
      <c r="Q22" s="72">
        <v>57.392126010818444</v>
      </c>
      <c r="R22" s="72">
        <v>60.226209008391763</v>
      </c>
      <c r="S22" s="72">
        <v>56.816042354199382</v>
      </c>
      <c r="T22" s="72">
        <v>52.93847329702875</v>
      </c>
      <c r="U22" s="72">
        <v>56.265190599025502</v>
      </c>
      <c r="V22" s="72">
        <v>57.59933600840737</v>
      </c>
      <c r="W22" s="72">
        <v>59.460996465080733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121.91709815588393</v>
      </c>
      <c r="C24" s="72">
        <v>119.90829418352861</v>
      </c>
      <c r="D24" s="72">
        <v>121.31675947057703</v>
      </c>
      <c r="E24" s="72">
        <v>120.48117933892061</v>
      </c>
      <c r="F24" s="72">
        <v>124.4630655030287</v>
      </c>
      <c r="G24" s="72">
        <v>121.38434773005052</v>
      </c>
      <c r="H24" s="72">
        <v>121.23710419359421</v>
      </c>
      <c r="I24" s="72">
        <v>111.09134510273766</v>
      </c>
      <c r="J24" s="72">
        <v>118.17900590736002</v>
      </c>
      <c r="K24" s="72">
        <v>119.36525154584743</v>
      </c>
      <c r="L24" s="72">
        <v>144.15928723025303</v>
      </c>
      <c r="M24" s="72">
        <v>146.60980045242681</v>
      </c>
      <c r="N24" s="72">
        <v>151.34718593627255</v>
      </c>
      <c r="O24" s="72">
        <v>154.64250676209795</v>
      </c>
      <c r="P24" s="72">
        <v>152.17424163667945</v>
      </c>
      <c r="Q24" s="72">
        <v>151.19518665997467</v>
      </c>
      <c r="R24" s="72">
        <v>151.45256928055551</v>
      </c>
      <c r="S24" s="72">
        <v>150.90493162626325</v>
      </c>
      <c r="T24" s="72">
        <v>148.4166237967205</v>
      </c>
      <c r="U24" s="72">
        <v>151.30322981778187</v>
      </c>
      <c r="V24" s="72">
        <v>150.76751381171385</v>
      </c>
      <c r="W24" s="72">
        <v>157.28766332734816</v>
      </c>
      <c r="DA24" s="89" t="s">
        <v>380</v>
      </c>
    </row>
    <row r="25" spans="1:105" ht="12" customHeight="1" x14ac:dyDescent="0.25">
      <c r="A25" s="73" t="s">
        <v>53</v>
      </c>
      <c r="B25" s="74">
        <v>57.869000176243489</v>
      </c>
      <c r="C25" s="74">
        <v>51.897987240252434</v>
      </c>
      <c r="D25" s="74">
        <v>50.846598298635023</v>
      </c>
      <c r="E25" s="74">
        <v>47.194665603783712</v>
      </c>
      <c r="F25" s="74">
        <v>47.388493195842251</v>
      </c>
      <c r="G25" s="74">
        <v>47.788421068423524</v>
      </c>
      <c r="H25" s="74">
        <v>47.465490169358944</v>
      </c>
      <c r="I25" s="74">
        <v>42.762289149868458</v>
      </c>
      <c r="J25" s="74">
        <v>40.981073673857985</v>
      </c>
      <c r="K25" s="74">
        <v>34.97718670246087</v>
      </c>
      <c r="L25" s="74">
        <v>41.025313974058761</v>
      </c>
      <c r="M25" s="74">
        <v>41.918994599950565</v>
      </c>
      <c r="N25" s="74">
        <v>42.472476929267835</v>
      </c>
      <c r="O25" s="74">
        <v>49.190478427422399</v>
      </c>
      <c r="P25" s="74">
        <v>48.912739110523141</v>
      </c>
      <c r="Q25" s="74">
        <v>53.560473210968198</v>
      </c>
      <c r="R25" s="74">
        <v>53.682006300805362</v>
      </c>
      <c r="S25" s="74">
        <v>49.522669277569278</v>
      </c>
      <c r="T25" s="74">
        <v>49.194997666317143</v>
      </c>
      <c r="U25" s="74">
        <v>48.321037562761077</v>
      </c>
      <c r="V25" s="74">
        <v>46.860765051969359</v>
      </c>
      <c r="W25" s="74">
        <v>46.49367647728176</v>
      </c>
      <c r="DA25" s="90" t="s">
        <v>381</v>
      </c>
    </row>
    <row r="26" spans="1:105" ht="12" customHeight="1" x14ac:dyDescent="0.25">
      <c r="A26" s="32" t="s">
        <v>52</v>
      </c>
      <c r="B26" s="77">
        <v>6.3294067067927768</v>
      </c>
      <c r="C26" s="77">
        <v>6.4727429062768707</v>
      </c>
      <c r="D26" s="77">
        <v>6.592175408426483</v>
      </c>
      <c r="E26" s="77">
        <v>6.7354256233877896</v>
      </c>
      <c r="F26" s="77">
        <v>6.9981943250214949</v>
      </c>
      <c r="G26" s="77">
        <v>7.452020636285468</v>
      </c>
      <c r="H26" s="77">
        <v>7.9535683576956142</v>
      </c>
      <c r="I26" s="77">
        <v>8.5506448839208939</v>
      </c>
      <c r="J26" s="77">
        <v>9.1955288048151331</v>
      </c>
      <c r="K26" s="77">
        <v>9.9121238177128124</v>
      </c>
      <c r="L26" s="77">
        <v>9.9960447119518481</v>
      </c>
      <c r="M26" s="77">
        <v>10.522269991401551</v>
      </c>
      <c r="N26" s="77">
        <v>10.84746345657781</v>
      </c>
      <c r="O26" s="77">
        <v>11.19828030954428</v>
      </c>
      <c r="P26" s="77">
        <v>11.461392949269131</v>
      </c>
      <c r="Q26" s="77">
        <v>11.790283748925191</v>
      </c>
      <c r="R26" s="77">
        <v>11.95468615649183</v>
      </c>
      <c r="S26" s="77">
        <v>12.119174548581251</v>
      </c>
      <c r="T26" s="77">
        <v>12.25073086844368</v>
      </c>
      <c r="U26" s="77">
        <v>12.40421324161651</v>
      </c>
      <c r="V26" s="77">
        <v>12.40421324161651</v>
      </c>
      <c r="W26" s="77">
        <v>12.40421324161651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64.096625357097736</v>
      </c>
      <c r="C27" s="69">
        <f t="shared" si="10"/>
        <v>63.516788977353784</v>
      </c>
      <c r="D27" s="69">
        <f t="shared" si="10"/>
        <v>65.094599585384714</v>
      </c>
      <c r="E27" s="69">
        <f t="shared" si="10"/>
        <v>65.364766484783232</v>
      </c>
      <c r="F27" s="69">
        <f t="shared" si="10"/>
        <v>66.113309990678701</v>
      </c>
      <c r="G27" s="69">
        <f t="shared" si="10"/>
        <v>67.450212576150321</v>
      </c>
      <c r="H27" s="69">
        <f t="shared" si="10"/>
        <v>69.511167512709335</v>
      </c>
      <c r="I27" s="69">
        <f t="shared" si="10"/>
        <v>68.969727917181757</v>
      </c>
      <c r="J27" s="69">
        <f t="shared" si="10"/>
        <v>70.968310982298036</v>
      </c>
      <c r="K27" s="69">
        <f t="shared" si="10"/>
        <v>71.894390542663487</v>
      </c>
      <c r="L27" s="69">
        <f t="shared" si="10"/>
        <v>80.550609304189393</v>
      </c>
      <c r="M27" s="69">
        <f t="shared" si="10"/>
        <v>79.261436203628861</v>
      </c>
      <c r="N27" s="69">
        <f t="shared" si="10"/>
        <v>79.343029661930544</v>
      </c>
      <c r="O27" s="69">
        <f t="shared" si="10"/>
        <v>85.334883406322604</v>
      </c>
      <c r="P27" s="69">
        <f t="shared" si="10"/>
        <v>86.664473314564631</v>
      </c>
      <c r="Q27" s="69">
        <f t="shared" si="10"/>
        <v>88.390541620320576</v>
      </c>
      <c r="R27" s="69">
        <f t="shared" ref="R27:V27" si="11">SUM(R28:R32)</f>
        <v>91.094659857280305</v>
      </c>
      <c r="S27" s="69">
        <f t="shared" si="11"/>
        <v>88.670717406864426</v>
      </c>
      <c r="T27" s="69">
        <f t="shared" si="11"/>
        <v>88.450817704189902</v>
      </c>
      <c r="U27" s="69">
        <f t="shared" si="11"/>
        <v>88.201591206474617</v>
      </c>
      <c r="V27" s="69">
        <f t="shared" si="11"/>
        <v>91.726775649022258</v>
      </c>
      <c r="W27" s="69">
        <f t="shared" ref="W27" si="12">SUM(W28:W32)</f>
        <v>93.295715214116612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1.9526540826591037</v>
      </c>
      <c r="C30" s="72">
        <v>1.9370428321109183</v>
      </c>
      <c r="D30" s="72">
        <v>1.9808042182577084</v>
      </c>
      <c r="E30" s="72">
        <v>2.092966099104943</v>
      </c>
      <c r="F30" s="72">
        <v>2.1263778185759286</v>
      </c>
      <c r="G30" s="72">
        <v>2.1349575769312059</v>
      </c>
      <c r="H30" s="72">
        <v>2.1402715519232673</v>
      </c>
      <c r="I30" s="72">
        <v>1.9840009913654868</v>
      </c>
      <c r="J30" s="72">
        <v>2.0485590270727321</v>
      </c>
      <c r="K30" s="72">
        <v>2.0937704361952756</v>
      </c>
      <c r="L30" s="72">
        <v>2.3798917388527192</v>
      </c>
      <c r="M30" s="72">
        <v>2.311308568991691</v>
      </c>
      <c r="N30" s="72">
        <v>2.3368449854898925</v>
      </c>
      <c r="O30" s="72">
        <v>2.4657946877007895</v>
      </c>
      <c r="P30" s="72">
        <v>2.3736843951102866</v>
      </c>
      <c r="Q30" s="72">
        <v>2.3525646566470853</v>
      </c>
      <c r="R30" s="72">
        <v>2.4157003518918119</v>
      </c>
      <c r="S30" s="72">
        <v>2.373813435387448</v>
      </c>
      <c r="T30" s="72">
        <v>2.3008025222126687</v>
      </c>
      <c r="U30" s="72">
        <v>2.1842457246584503</v>
      </c>
      <c r="V30" s="72">
        <v>2.0072609152574761</v>
      </c>
      <c r="W30" s="72">
        <v>2.0645839304480749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62.143971274438627</v>
      </c>
      <c r="C32" s="77">
        <v>61.579746145242865</v>
      </c>
      <c r="D32" s="77">
        <v>63.113795367127011</v>
      </c>
      <c r="E32" s="77">
        <v>63.27180038567829</v>
      </c>
      <c r="F32" s="77">
        <v>63.986932172102769</v>
      </c>
      <c r="G32" s="77">
        <v>65.315254999219121</v>
      </c>
      <c r="H32" s="77">
        <v>67.370895960786072</v>
      </c>
      <c r="I32" s="77">
        <v>66.985726925816266</v>
      </c>
      <c r="J32" s="77">
        <v>68.919751955225308</v>
      </c>
      <c r="K32" s="77">
        <v>69.800620106468216</v>
      </c>
      <c r="L32" s="77">
        <v>78.170717565336673</v>
      </c>
      <c r="M32" s="77">
        <v>76.95012763463717</v>
      </c>
      <c r="N32" s="77">
        <v>77.006184676440654</v>
      </c>
      <c r="O32" s="77">
        <v>82.869088718621811</v>
      </c>
      <c r="P32" s="77">
        <v>84.290788919454343</v>
      </c>
      <c r="Q32" s="77">
        <v>86.037976963673486</v>
      </c>
      <c r="R32" s="77">
        <v>88.678959505388491</v>
      </c>
      <c r="S32" s="77">
        <v>86.296903971476979</v>
      </c>
      <c r="T32" s="77">
        <v>86.150015181977238</v>
      </c>
      <c r="U32" s="77">
        <v>86.017345481816164</v>
      </c>
      <c r="V32" s="77">
        <v>89.719514733764782</v>
      </c>
      <c r="W32" s="77">
        <v>91.231131283668532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2458.1515520293965</v>
      </c>
      <c r="C3" s="65">
        <f t="shared" si="0"/>
        <v>2635.348477559618</v>
      </c>
      <c r="D3" s="65">
        <f t="shared" si="0"/>
        <v>2580.8540407674186</v>
      </c>
      <c r="E3" s="65">
        <f t="shared" si="0"/>
        <v>2665.0303014308065</v>
      </c>
      <c r="F3" s="65">
        <f t="shared" si="0"/>
        <v>2681.0438981959073</v>
      </c>
      <c r="G3" s="65">
        <f t="shared" si="0"/>
        <v>2734.2115248761079</v>
      </c>
      <c r="H3" s="65">
        <f t="shared" si="0"/>
        <v>2760.5250594115541</v>
      </c>
      <c r="I3" s="65">
        <f t="shared" si="0"/>
        <v>2777.584686856459</v>
      </c>
      <c r="J3" s="65">
        <f t="shared" si="0"/>
        <v>2807.6214361234875</v>
      </c>
      <c r="K3" s="65">
        <f t="shared" si="0"/>
        <v>2860.5245169688224</v>
      </c>
      <c r="L3" s="65">
        <f t="shared" si="0"/>
        <v>3281.3915333655254</v>
      </c>
      <c r="M3" s="65">
        <f t="shared" si="0"/>
        <v>2952.8582964465986</v>
      </c>
      <c r="N3" s="65">
        <f t="shared" si="0"/>
        <v>2980.2958105470311</v>
      </c>
      <c r="O3" s="65">
        <f t="shared" si="0"/>
        <v>3059.2330796880074</v>
      </c>
      <c r="P3" s="65">
        <f t="shared" si="0"/>
        <v>2817.4561979246805</v>
      </c>
      <c r="Q3" s="65">
        <f t="shared" si="0"/>
        <v>3092.5894667414918</v>
      </c>
      <c r="R3" s="65">
        <f t="shared" ref="R3:V3" si="1">SUM(R4,R15,R17,R27)</f>
        <v>3226.5926200172157</v>
      </c>
      <c r="S3" s="65">
        <f t="shared" si="1"/>
        <v>3208.6767913897506</v>
      </c>
      <c r="T3" s="65">
        <f t="shared" si="1"/>
        <v>3212.1093672864231</v>
      </c>
      <c r="U3" s="65">
        <f t="shared" si="1"/>
        <v>3181.0863002812607</v>
      </c>
      <c r="V3" s="65">
        <f t="shared" si="1"/>
        <v>3100.8603630668758</v>
      </c>
      <c r="W3" s="65">
        <f t="shared" ref="W3" si="2">SUM(W4,W15,W17,W27)</f>
        <v>3359.4596400370006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2197.1475806593985</v>
      </c>
      <c r="C4" s="69">
        <f t="shared" si="3"/>
        <v>2380.0169395573953</v>
      </c>
      <c r="D4" s="69">
        <f t="shared" si="3"/>
        <v>2321.4680197512753</v>
      </c>
      <c r="E4" s="69">
        <f t="shared" si="3"/>
        <v>2405.0047382045109</v>
      </c>
      <c r="F4" s="69">
        <f t="shared" si="3"/>
        <v>2411.2674644713802</v>
      </c>
      <c r="G4" s="69">
        <f t="shared" si="3"/>
        <v>2461.1930641059089</v>
      </c>
      <c r="H4" s="69">
        <f t="shared" si="3"/>
        <v>2482.2465461738125</v>
      </c>
      <c r="I4" s="69">
        <f t="shared" si="3"/>
        <v>2512.1595743917233</v>
      </c>
      <c r="J4" s="69">
        <f t="shared" si="3"/>
        <v>2530.6382108288872</v>
      </c>
      <c r="K4" s="69">
        <f t="shared" si="3"/>
        <v>2583.6386358627442</v>
      </c>
      <c r="L4" s="69">
        <f t="shared" si="3"/>
        <v>2955.2231134350077</v>
      </c>
      <c r="M4" s="69">
        <f t="shared" si="3"/>
        <v>2617.271481647108</v>
      </c>
      <c r="N4" s="69">
        <f t="shared" si="3"/>
        <v>2638.9090399551142</v>
      </c>
      <c r="O4" s="69">
        <f t="shared" si="3"/>
        <v>2698.7601964067508</v>
      </c>
      <c r="P4" s="69">
        <f t="shared" si="3"/>
        <v>2459.3728767742969</v>
      </c>
      <c r="Q4" s="69">
        <f t="shared" si="3"/>
        <v>2726.8230215794315</v>
      </c>
      <c r="R4" s="69">
        <f t="shared" ref="R4:V4" si="4">SUM(R5:R14)</f>
        <v>2852.244700503049</v>
      </c>
      <c r="S4" s="69">
        <f t="shared" si="4"/>
        <v>2840.0956133258283</v>
      </c>
      <c r="T4" s="69">
        <f t="shared" si="4"/>
        <v>2844.9781662103774</v>
      </c>
      <c r="U4" s="69">
        <f t="shared" si="4"/>
        <v>2804.5271433791067</v>
      </c>
      <c r="V4" s="69">
        <f t="shared" si="4"/>
        <v>2718.8845820026254</v>
      </c>
      <c r="W4" s="69">
        <f t="shared" ref="W4" si="5">SUM(W5:W14)</f>
        <v>2969.0951665456646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6.3580920007071899</v>
      </c>
      <c r="C6" s="72">
        <v>6.5355235393063751</v>
      </c>
      <c r="D6" s="72">
        <v>5.6957062548944375</v>
      </c>
      <c r="E6" s="72">
        <v>6.2357673780203289</v>
      </c>
      <c r="F6" s="72">
        <v>6.7671583375370385</v>
      </c>
      <c r="G6" s="72">
        <v>7.3490390147074152</v>
      </c>
      <c r="H6" s="72">
        <v>8.3570851900830938</v>
      </c>
      <c r="I6" s="72">
        <v>8.444095923738077</v>
      </c>
      <c r="J6" s="72">
        <v>7.5779946116380774</v>
      </c>
      <c r="K6" s="72">
        <v>6.7607145899578773</v>
      </c>
      <c r="L6" s="72">
        <v>8.1259890497197524</v>
      </c>
      <c r="M6" s="72">
        <v>7.9897139988367583</v>
      </c>
      <c r="N6" s="72">
        <v>7.6576519216542058</v>
      </c>
      <c r="O6" s="72">
        <v>7.3074678856618149</v>
      </c>
      <c r="P6" s="72">
        <v>5.6520055307808876</v>
      </c>
      <c r="Q6" s="72">
        <v>8.0434267446736651</v>
      </c>
      <c r="R6" s="72">
        <v>9.1019413184910025</v>
      </c>
      <c r="S6" s="72">
        <v>10.000606205382278</v>
      </c>
      <c r="T6" s="72">
        <v>10.202504483438</v>
      </c>
      <c r="U6" s="72">
        <v>9.3705727859004497</v>
      </c>
      <c r="V6" s="72">
        <v>8.9868241354058789</v>
      </c>
      <c r="W6" s="72">
        <v>9.3072104615669264</v>
      </c>
      <c r="DA6" s="89" t="s">
        <v>392</v>
      </c>
    </row>
    <row r="7" spans="1:105" ht="12" customHeight="1" x14ac:dyDescent="0.25">
      <c r="A7" s="28" t="s">
        <v>205</v>
      </c>
      <c r="B7" s="72">
        <v>358.4668159530338</v>
      </c>
      <c r="C7" s="72">
        <v>376.05676766605001</v>
      </c>
      <c r="D7" s="72">
        <v>348.3631765218127</v>
      </c>
      <c r="E7" s="72">
        <v>326.62422865349095</v>
      </c>
      <c r="F7" s="72">
        <v>305.15309005642416</v>
      </c>
      <c r="G7" s="72">
        <v>291.22694962249858</v>
      </c>
      <c r="H7" s="72">
        <v>261.79522608603924</v>
      </c>
      <c r="I7" s="72">
        <v>241.29343441881346</v>
      </c>
      <c r="J7" s="72">
        <v>229.30347098420626</v>
      </c>
      <c r="K7" s="72">
        <v>221.18863887047524</v>
      </c>
      <c r="L7" s="72">
        <v>234.63956048419939</v>
      </c>
      <c r="M7" s="72">
        <v>197.58102919171418</v>
      </c>
      <c r="N7" s="72">
        <v>175.21813497811436</v>
      </c>
      <c r="O7" s="72">
        <v>169.67310665386108</v>
      </c>
      <c r="P7" s="72">
        <v>122.51941610864453</v>
      </c>
      <c r="Q7" s="72">
        <v>124.84628287138609</v>
      </c>
      <c r="R7" s="72">
        <v>120.56554416312662</v>
      </c>
      <c r="S7" s="72">
        <v>112.87745177949192</v>
      </c>
      <c r="T7" s="72">
        <v>115.95534920174721</v>
      </c>
      <c r="U7" s="72">
        <v>105.59660854742974</v>
      </c>
      <c r="V7" s="72">
        <v>90.565298515631298</v>
      </c>
      <c r="W7" s="72">
        <v>80.696533035085508</v>
      </c>
      <c r="DA7" s="89" t="s">
        <v>393</v>
      </c>
    </row>
    <row r="8" spans="1:105" ht="12" customHeight="1" x14ac:dyDescent="0.25">
      <c r="A8" s="28" t="s">
        <v>192</v>
      </c>
      <c r="B8" s="72">
        <v>334.47875512629923</v>
      </c>
      <c r="C8" s="72">
        <v>362.70332674594812</v>
      </c>
      <c r="D8" s="72">
        <v>352.7264454567192</v>
      </c>
      <c r="E8" s="72">
        <v>384.65484211983011</v>
      </c>
      <c r="F8" s="72">
        <v>387.35814113923692</v>
      </c>
      <c r="G8" s="72">
        <v>388.74906747657025</v>
      </c>
      <c r="H8" s="72">
        <v>381.20520175149807</v>
      </c>
      <c r="I8" s="72">
        <v>361.42634259012794</v>
      </c>
      <c r="J8" s="72">
        <v>366.57169529924863</v>
      </c>
      <c r="K8" s="72">
        <v>377.69571216577225</v>
      </c>
      <c r="L8" s="72">
        <v>454.91119131207716</v>
      </c>
      <c r="M8" s="72">
        <v>397.56063649971679</v>
      </c>
      <c r="N8" s="72">
        <v>408.39819447202348</v>
      </c>
      <c r="O8" s="72">
        <v>417.35873809735807</v>
      </c>
      <c r="P8" s="72">
        <v>363.72000627597743</v>
      </c>
      <c r="Q8" s="72">
        <v>386.89852459654355</v>
      </c>
      <c r="R8" s="72">
        <v>411.83178609176872</v>
      </c>
      <c r="S8" s="72">
        <v>418.66728745347075</v>
      </c>
      <c r="T8" s="72">
        <v>421.63058816200294</v>
      </c>
      <c r="U8" s="72">
        <v>426.76106383394</v>
      </c>
      <c r="V8" s="72">
        <v>414.61507332212295</v>
      </c>
      <c r="W8" s="72">
        <v>411.49000972692141</v>
      </c>
      <c r="DA8" s="89" t="s">
        <v>394</v>
      </c>
    </row>
    <row r="9" spans="1:105" ht="12" customHeight="1" x14ac:dyDescent="0.25">
      <c r="A9" s="28" t="s">
        <v>207</v>
      </c>
      <c r="B9" s="72">
        <v>203.14762876980151</v>
      </c>
      <c r="C9" s="72">
        <v>240.92685984167301</v>
      </c>
      <c r="D9" s="72">
        <v>256.63564520712623</v>
      </c>
      <c r="E9" s="72">
        <v>301.42915788906799</v>
      </c>
      <c r="F9" s="72">
        <v>329.65678316242554</v>
      </c>
      <c r="G9" s="72">
        <v>396.97906968420028</v>
      </c>
      <c r="H9" s="72">
        <v>450.60603802233555</v>
      </c>
      <c r="I9" s="72">
        <v>550.4448192305772</v>
      </c>
      <c r="J9" s="72">
        <v>543.30785757547096</v>
      </c>
      <c r="K9" s="72">
        <v>549.21706101811196</v>
      </c>
      <c r="L9" s="72">
        <v>593.77712590644194</v>
      </c>
      <c r="M9" s="72">
        <v>539.34204119615674</v>
      </c>
      <c r="N9" s="72">
        <v>530.77306952215849</v>
      </c>
      <c r="O9" s="72">
        <v>562.90361776080169</v>
      </c>
      <c r="P9" s="72">
        <v>550.88404792353094</v>
      </c>
      <c r="Q9" s="72">
        <v>650.8005961868987</v>
      </c>
      <c r="R9" s="72">
        <v>696.9108855369708</v>
      </c>
      <c r="S9" s="72">
        <v>673.40014779544595</v>
      </c>
      <c r="T9" s="72">
        <v>645.81589871570088</v>
      </c>
      <c r="U9" s="72">
        <v>596.7732357444911</v>
      </c>
      <c r="V9" s="72">
        <v>566.50438465828279</v>
      </c>
      <c r="W9" s="72">
        <v>592.62714940285207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1089.3948824037018</v>
      </c>
      <c r="C11" s="72">
        <v>1195.4212056581939</v>
      </c>
      <c r="D11" s="72">
        <v>1168.4067813135825</v>
      </c>
      <c r="E11" s="72">
        <v>1203.9989974512671</v>
      </c>
      <c r="F11" s="72">
        <v>1199.9452166994902</v>
      </c>
      <c r="G11" s="72">
        <v>1189.1356536276287</v>
      </c>
      <c r="H11" s="72">
        <v>1186.1893491366063</v>
      </c>
      <c r="I11" s="72">
        <v>1173.6413868655252</v>
      </c>
      <c r="J11" s="72">
        <v>1207.9412103710104</v>
      </c>
      <c r="K11" s="72">
        <v>1249.1997726767686</v>
      </c>
      <c r="L11" s="72">
        <v>1464.8742350153707</v>
      </c>
      <c r="M11" s="72">
        <v>1278.7187931461917</v>
      </c>
      <c r="N11" s="72">
        <v>1313.9739995303685</v>
      </c>
      <c r="O11" s="72">
        <v>1314.3739980432988</v>
      </c>
      <c r="P11" s="72">
        <v>1198.5019201658336</v>
      </c>
      <c r="Q11" s="72">
        <v>1298.8416320952063</v>
      </c>
      <c r="R11" s="72">
        <v>1341.1821485339087</v>
      </c>
      <c r="S11" s="72">
        <v>1359.9241433451741</v>
      </c>
      <c r="T11" s="72">
        <v>1364.3564709382679</v>
      </c>
      <c r="U11" s="72">
        <v>1335.6415371638693</v>
      </c>
      <c r="V11" s="72">
        <v>1295.8011063230938</v>
      </c>
      <c r="W11" s="72">
        <v>1449.5014944730349</v>
      </c>
      <c r="DA11" s="89" t="s">
        <v>397</v>
      </c>
    </row>
    <row r="12" spans="1:105" ht="12" customHeight="1" x14ac:dyDescent="0.25">
      <c r="A12" s="28" t="s">
        <v>95</v>
      </c>
      <c r="B12" s="72">
        <v>148.69967685038586</v>
      </c>
      <c r="C12" s="72">
        <v>149.44076147815383</v>
      </c>
      <c r="D12" s="72">
        <v>146.94645707769286</v>
      </c>
      <c r="E12" s="72">
        <v>144.52293772137267</v>
      </c>
      <c r="F12" s="72">
        <v>142.66145274807124</v>
      </c>
      <c r="G12" s="72">
        <v>146.65141034816887</v>
      </c>
      <c r="H12" s="72">
        <v>156.26422237487014</v>
      </c>
      <c r="I12" s="72">
        <v>148.58972194966631</v>
      </c>
      <c r="J12" s="72">
        <v>155.72857977080824</v>
      </c>
      <c r="K12" s="72">
        <v>161.77683155257012</v>
      </c>
      <c r="L12" s="72">
        <v>167.40240319463166</v>
      </c>
      <c r="M12" s="72">
        <v>171.03403593477995</v>
      </c>
      <c r="N12" s="72">
        <v>174.90658731797271</v>
      </c>
      <c r="O12" s="72">
        <v>179.19488431060125</v>
      </c>
      <c r="P12" s="72">
        <v>186.04803598358129</v>
      </c>
      <c r="Q12" s="72">
        <v>205.39015401578465</v>
      </c>
      <c r="R12" s="72">
        <v>226.51832631757765</v>
      </c>
      <c r="S12" s="72">
        <v>228.1107017708174</v>
      </c>
      <c r="T12" s="72">
        <v>254.96171166454613</v>
      </c>
      <c r="U12" s="72">
        <v>285.12201369064763</v>
      </c>
      <c r="V12" s="72">
        <v>323.63734486693892</v>
      </c>
      <c r="W12" s="72">
        <v>375.65523250079229</v>
      </c>
      <c r="DA12" s="89" t="s">
        <v>398</v>
      </c>
    </row>
    <row r="13" spans="1:105" ht="12" customHeight="1" x14ac:dyDescent="0.25">
      <c r="A13" s="73" t="s">
        <v>94</v>
      </c>
      <c r="B13" s="74">
        <v>38.14834368748901</v>
      </c>
      <c r="C13" s="74">
        <v>29.035865895633208</v>
      </c>
      <c r="D13" s="74">
        <v>24.037220480480055</v>
      </c>
      <c r="E13" s="74">
        <v>18.402867720301341</v>
      </c>
      <c r="F13" s="74">
        <v>21.037007292505525</v>
      </c>
      <c r="G13" s="74">
        <v>22.432167618969917</v>
      </c>
      <c r="H13" s="74">
        <v>19.660073493077874</v>
      </c>
      <c r="I13" s="74">
        <v>10.351273515648266</v>
      </c>
      <c r="J13" s="74">
        <v>2.6443100443699374</v>
      </c>
      <c r="K13" s="74">
        <v>0.23611520654447582</v>
      </c>
      <c r="L13" s="74">
        <v>10.719667008910024</v>
      </c>
      <c r="M13" s="74">
        <v>7.2778334549006676</v>
      </c>
      <c r="N13" s="74">
        <v>10.360536846378087</v>
      </c>
      <c r="O13" s="74">
        <v>30.051321071644072</v>
      </c>
      <c r="P13" s="74">
        <v>16.870032764212109</v>
      </c>
      <c r="Q13" s="74">
        <v>35.237489990571042</v>
      </c>
      <c r="R13" s="74">
        <v>28.691780113056343</v>
      </c>
      <c r="S13" s="74">
        <v>19.789166225659187</v>
      </c>
      <c r="T13" s="74">
        <v>14.879876238398193</v>
      </c>
      <c r="U13" s="74">
        <v>28.830942349269176</v>
      </c>
      <c r="V13" s="74">
        <v>3.0873310611658038</v>
      </c>
      <c r="W13" s="74">
        <v>33.649650854928169</v>
      </c>
      <c r="DA13" s="90" t="s">
        <v>399</v>
      </c>
    </row>
    <row r="14" spans="1:105" ht="12" customHeight="1" x14ac:dyDescent="0.25">
      <c r="A14" s="75" t="s">
        <v>97</v>
      </c>
      <c r="B14" s="76">
        <v>18.453385867980046</v>
      </c>
      <c r="C14" s="76">
        <v>19.896628732436294</v>
      </c>
      <c r="D14" s="76">
        <v>18.656587438967506</v>
      </c>
      <c r="E14" s="76">
        <v>19.135939271160645</v>
      </c>
      <c r="F14" s="76">
        <v>18.688615035689455</v>
      </c>
      <c r="G14" s="76">
        <v>18.669706713164612</v>
      </c>
      <c r="H14" s="76">
        <v>18.169350119302088</v>
      </c>
      <c r="I14" s="76">
        <v>17.96849989762617</v>
      </c>
      <c r="J14" s="76">
        <v>17.563092172134631</v>
      </c>
      <c r="K14" s="76">
        <v>17.563789782543491</v>
      </c>
      <c r="L14" s="76">
        <v>20.772941463657126</v>
      </c>
      <c r="M14" s="76">
        <v>17.767398224811071</v>
      </c>
      <c r="N14" s="76">
        <v>17.62086536644378</v>
      </c>
      <c r="O14" s="76">
        <v>17.897062583524018</v>
      </c>
      <c r="P14" s="76">
        <v>15.177412021735893</v>
      </c>
      <c r="Q14" s="76">
        <v>16.764915078367942</v>
      </c>
      <c r="R14" s="76">
        <v>17.442288428149286</v>
      </c>
      <c r="S14" s="76">
        <v>17.326108750387135</v>
      </c>
      <c r="T14" s="76">
        <v>17.175766806276044</v>
      </c>
      <c r="U14" s="76">
        <v>16.431169263559283</v>
      </c>
      <c r="V14" s="76">
        <v>15.687219119984</v>
      </c>
      <c r="W14" s="76">
        <v>16.167886090483417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0.59320215556516886</v>
      </c>
      <c r="C15" s="69">
        <f t="shared" si="6"/>
        <v>0.7435879636069388</v>
      </c>
      <c r="D15" s="69">
        <f t="shared" si="6"/>
        <v>0.82740780241410672</v>
      </c>
      <c r="E15" s="69">
        <f t="shared" si="6"/>
        <v>0.99194869338713743</v>
      </c>
      <c r="F15" s="69">
        <f t="shared" si="6"/>
        <v>1.2470839111919045</v>
      </c>
      <c r="G15" s="69">
        <f t="shared" si="6"/>
        <v>1.5111953353012313</v>
      </c>
      <c r="H15" s="69">
        <f t="shared" si="6"/>
        <v>1.8900213158371455</v>
      </c>
      <c r="I15" s="69">
        <f t="shared" si="6"/>
        <v>2.3029519799385993</v>
      </c>
      <c r="J15" s="69">
        <f t="shared" si="6"/>
        <v>2.6507638743774478</v>
      </c>
      <c r="K15" s="69">
        <f t="shared" si="6"/>
        <v>2.9135457171838</v>
      </c>
      <c r="L15" s="69">
        <f t="shared" si="6"/>
        <v>3.2383931790708074</v>
      </c>
      <c r="M15" s="69">
        <f t="shared" si="6"/>
        <v>3.5857065737484524</v>
      </c>
      <c r="N15" s="69">
        <f t="shared" si="6"/>
        <v>4.0062933441664619</v>
      </c>
      <c r="O15" s="69">
        <f t="shared" si="6"/>
        <v>4.3958156455014503</v>
      </c>
      <c r="P15" s="69">
        <f t="shared" si="6"/>
        <v>4.8241648526412968</v>
      </c>
      <c r="Q15" s="69">
        <f t="shared" si="6"/>
        <v>5.194955056498002</v>
      </c>
      <c r="R15" s="69">
        <f t="shared" si="6"/>
        <v>5.8604445718052176</v>
      </c>
      <c r="S15" s="69">
        <f t="shared" si="6"/>
        <v>6.3023540680627237</v>
      </c>
      <c r="T15" s="69">
        <f t="shared" si="6"/>
        <v>8.0841137631451048</v>
      </c>
      <c r="U15" s="69">
        <f t="shared" si="6"/>
        <v>7.3678519211571283</v>
      </c>
      <c r="V15" s="69">
        <f t="shared" si="6"/>
        <v>8.2169228148150033</v>
      </c>
      <c r="W15" s="69">
        <f t="shared" si="6"/>
        <v>8.6815410214967503</v>
      </c>
      <c r="DA15" s="88" t="s">
        <v>401</v>
      </c>
    </row>
    <row r="16" spans="1:105" ht="12" customHeight="1" x14ac:dyDescent="0.25">
      <c r="A16" s="28" t="s">
        <v>91</v>
      </c>
      <c r="B16" s="72">
        <v>0.59320215556516886</v>
      </c>
      <c r="C16" s="72">
        <v>0.7435879636069388</v>
      </c>
      <c r="D16" s="72">
        <v>0.82740780241410672</v>
      </c>
      <c r="E16" s="72">
        <v>0.99194869338713743</v>
      </c>
      <c r="F16" s="72">
        <v>1.2470839111919045</v>
      </c>
      <c r="G16" s="72">
        <v>1.5111953353012313</v>
      </c>
      <c r="H16" s="72">
        <v>1.8900213158371455</v>
      </c>
      <c r="I16" s="72">
        <v>2.3029519799385993</v>
      </c>
      <c r="J16" s="72">
        <v>2.6507638743774478</v>
      </c>
      <c r="K16" s="72">
        <v>2.9135457171838</v>
      </c>
      <c r="L16" s="72">
        <v>3.2383931790708074</v>
      </c>
      <c r="M16" s="72">
        <v>3.5857065737484524</v>
      </c>
      <c r="N16" s="72">
        <v>4.0062933441664619</v>
      </c>
      <c r="O16" s="72">
        <v>4.3958156455014503</v>
      </c>
      <c r="P16" s="72">
        <v>4.8241648526412968</v>
      </c>
      <c r="Q16" s="72">
        <v>5.194955056498002</v>
      </c>
      <c r="R16" s="72">
        <v>5.8604445718052176</v>
      </c>
      <c r="S16" s="72">
        <v>6.3023540680627237</v>
      </c>
      <c r="T16" s="72">
        <v>8.0841137631451048</v>
      </c>
      <c r="U16" s="72">
        <v>7.3678519211571283</v>
      </c>
      <c r="V16" s="72">
        <v>8.2169228148150033</v>
      </c>
      <c r="W16" s="72">
        <v>8.6815410214967503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212.06908096303715</v>
      </c>
      <c r="C17" s="69">
        <f t="shared" si="7"/>
        <v>206.53547387508499</v>
      </c>
      <c r="D17" s="69">
        <f t="shared" si="7"/>
        <v>209.14838886317449</v>
      </c>
      <c r="E17" s="69">
        <f t="shared" si="7"/>
        <v>209.25787689657074</v>
      </c>
      <c r="F17" s="69">
        <f t="shared" si="7"/>
        <v>217.99500090751383</v>
      </c>
      <c r="G17" s="69">
        <f t="shared" si="7"/>
        <v>219.73414568850617</v>
      </c>
      <c r="H17" s="69">
        <f t="shared" si="7"/>
        <v>222.78325577320649</v>
      </c>
      <c r="I17" s="69">
        <f t="shared" si="7"/>
        <v>209.78138487503202</v>
      </c>
      <c r="J17" s="69">
        <f t="shared" si="7"/>
        <v>219.37035947686365</v>
      </c>
      <c r="K17" s="69">
        <f t="shared" si="7"/>
        <v>218.18125287008476</v>
      </c>
      <c r="L17" s="69">
        <f t="shared" si="7"/>
        <v>260.29108701537734</v>
      </c>
      <c r="M17" s="69">
        <f t="shared" si="7"/>
        <v>270.20741411104058</v>
      </c>
      <c r="N17" s="69">
        <f t="shared" si="7"/>
        <v>275.34303521297727</v>
      </c>
      <c r="O17" s="69">
        <f t="shared" si="7"/>
        <v>289.11045824271753</v>
      </c>
      <c r="P17" s="69">
        <f t="shared" si="7"/>
        <v>285.00819148567297</v>
      </c>
      <c r="Q17" s="69">
        <f t="shared" si="7"/>
        <v>290.62158960183848</v>
      </c>
      <c r="R17" s="69">
        <f t="shared" ref="R17:V17" si="8">SUM(R18:R26)</f>
        <v>295.90611494577763</v>
      </c>
      <c r="S17" s="69">
        <f t="shared" si="8"/>
        <v>290.95975960716964</v>
      </c>
      <c r="T17" s="69">
        <f t="shared" si="8"/>
        <v>287.06889067064049</v>
      </c>
      <c r="U17" s="69">
        <f t="shared" si="8"/>
        <v>296.43507524701266</v>
      </c>
      <c r="V17" s="69">
        <f t="shared" si="8"/>
        <v>297.01272456705794</v>
      </c>
      <c r="W17" s="69">
        <f t="shared" ref="W17" si="9">SUM(W18:W26)</f>
        <v>302.60440397316108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3.4047604336137516</v>
      </c>
      <c r="C19" s="72">
        <v>3.2405381403639577</v>
      </c>
      <c r="D19" s="72">
        <v>2.9338142584220286</v>
      </c>
      <c r="E19" s="72">
        <v>3.1139513945354027</v>
      </c>
      <c r="F19" s="72">
        <v>3.3638244922688547</v>
      </c>
      <c r="G19" s="72">
        <v>3.5859633748247699</v>
      </c>
      <c r="H19" s="72">
        <v>4.044731283289293</v>
      </c>
      <c r="I19" s="72">
        <v>4.0804450651381368</v>
      </c>
      <c r="J19" s="72">
        <v>3.7111464733625494</v>
      </c>
      <c r="K19" s="72">
        <v>3.2817854127144321</v>
      </c>
      <c r="L19" s="72">
        <v>3.3635403523677514</v>
      </c>
      <c r="M19" s="72">
        <v>3.7240515116965516</v>
      </c>
      <c r="N19" s="72">
        <v>3.5964154320494881</v>
      </c>
      <c r="O19" s="72">
        <v>3.4886766558703819</v>
      </c>
      <c r="P19" s="72">
        <v>3.1178035139037856</v>
      </c>
      <c r="Q19" s="72">
        <v>4.0684676282153873</v>
      </c>
      <c r="R19" s="72">
        <v>4.5840174083971066</v>
      </c>
      <c r="S19" s="72">
        <v>5.0036501185730611</v>
      </c>
      <c r="T19" s="72">
        <v>5.0684041039845313</v>
      </c>
      <c r="U19" s="72">
        <v>5.6536602301457197</v>
      </c>
      <c r="V19" s="72">
        <v>5.9306850454029663</v>
      </c>
      <c r="W19" s="72">
        <v>6.7330236417937419</v>
      </c>
      <c r="DA19" s="89" t="s">
        <v>405</v>
      </c>
    </row>
    <row r="20" spans="1:105" ht="12" customHeight="1" x14ac:dyDescent="0.25">
      <c r="A20" s="28" t="s">
        <v>205</v>
      </c>
      <c r="B20" s="72">
        <v>19.299797649148282</v>
      </c>
      <c r="C20" s="72">
        <v>19.165908627084981</v>
      </c>
      <c r="D20" s="72">
        <v>19.405520034229568</v>
      </c>
      <c r="E20" s="72">
        <v>18.514637014025453</v>
      </c>
      <c r="F20" s="72">
        <v>18.929760769487952</v>
      </c>
      <c r="G20" s="72">
        <v>18.771497620319668</v>
      </c>
      <c r="H20" s="72">
        <v>17.840365790585331</v>
      </c>
      <c r="I20" s="72">
        <v>16.091872769528354</v>
      </c>
      <c r="J20" s="72">
        <v>16.719588798759023</v>
      </c>
      <c r="K20" s="72">
        <v>16.667666995432356</v>
      </c>
      <c r="L20" s="72">
        <v>19.267458533370267</v>
      </c>
      <c r="M20" s="72">
        <v>19.999318901190769</v>
      </c>
      <c r="N20" s="72">
        <v>17.911176218646204</v>
      </c>
      <c r="O20" s="72">
        <v>17.786861009342395</v>
      </c>
      <c r="P20" s="72">
        <v>13.880999867895151</v>
      </c>
      <c r="Q20" s="72">
        <v>12.998737076809833</v>
      </c>
      <c r="R20" s="72">
        <v>12.218815577664676</v>
      </c>
      <c r="S20" s="72">
        <v>11.299768955702143</v>
      </c>
      <c r="T20" s="72">
        <v>11.438799161626427</v>
      </c>
      <c r="U20" s="72">
        <v>10.907035302053339</v>
      </c>
      <c r="V20" s="72">
        <v>9.6556728882943101</v>
      </c>
      <c r="W20" s="72">
        <v>8.0703342475910631</v>
      </c>
      <c r="DA20" s="89" t="s">
        <v>406</v>
      </c>
    </row>
    <row r="21" spans="1:105" ht="12" customHeight="1" x14ac:dyDescent="0.25">
      <c r="A21" s="28" t="s">
        <v>192</v>
      </c>
      <c r="B21" s="72">
        <v>31.658798935668589</v>
      </c>
      <c r="C21" s="72">
        <v>30.878769037328425</v>
      </c>
      <c r="D21" s="72">
        <v>31.193635720365499</v>
      </c>
      <c r="E21" s="72">
        <v>32.897028317208878</v>
      </c>
      <c r="F21" s="72">
        <v>34.449759056106004</v>
      </c>
      <c r="G21" s="72">
        <v>34.130660721774767</v>
      </c>
      <c r="H21" s="72">
        <v>33.612064445017914</v>
      </c>
      <c r="I21" s="72">
        <v>29.593506066696737</v>
      </c>
      <c r="J21" s="72">
        <v>31.123381776560322</v>
      </c>
      <c r="K21" s="72">
        <v>31.469078075694295</v>
      </c>
      <c r="L21" s="72">
        <v>39.264759032569238</v>
      </c>
      <c r="M21" s="72">
        <v>40.224419613817268</v>
      </c>
      <c r="N21" s="72">
        <v>41.766944177570785</v>
      </c>
      <c r="O21" s="72">
        <v>43.79412640505678</v>
      </c>
      <c r="P21" s="72">
        <v>41.279573929470182</v>
      </c>
      <c r="Q21" s="72">
        <v>40.403568649301562</v>
      </c>
      <c r="R21" s="72">
        <v>41.862611915377464</v>
      </c>
      <c r="S21" s="72">
        <v>42.030692975914164</v>
      </c>
      <c r="T21" s="72">
        <v>41.677940564694254</v>
      </c>
      <c r="U21" s="72">
        <v>44.188302267375036</v>
      </c>
      <c r="V21" s="72">
        <v>44.263964953055101</v>
      </c>
      <c r="W21" s="72">
        <v>41.245171893817833</v>
      </c>
      <c r="DA21" s="89" t="s">
        <v>407</v>
      </c>
    </row>
    <row r="22" spans="1:105" ht="12" customHeight="1" x14ac:dyDescent="0.25">
      <c r="A22" s="28" t="s">
        <v>207</v>
      </c>
      <c r="B22" s="72">
        <v>7.0697360709048702</v>
      </c>
      <c r="C22" s="72">
        <v>7.9426640393703085</v>
      </c>
      <c r="D22" s="72">
        <v>9.255325849284203</v>
      </c>
      <c r="E22" s="72">
        <v>11.067732226185269</v>
      </c>
      <c r="F22" s="72">
        <v>13.249042509619352</v>
      </c>
      <c r="G22" s="72">
        <v>16.576878705294789</v>
      </c>
      <c r="H22" s="72">
        <v>19.884709875955917</v>
      </c>
      <c r="I22" s="72">
        <v>23.760009317626718</v>
      </c>
      <c r="J22" s="72">
        <v>25.622814976264909</v>
      </c>
      <c r="K22" s="72">
        <v>26.74897324787171</v>
      </c>
      <c r="L22" s="72">
        <v>31.493060319474239</v>
      </c>
      <c r="M22" s="72">
        <v>35.248845182992952</v>
      </c>
      <c r="N22" s="72">
        <v>35.201685046128269</v>
      </c>
      <c r="O22" s="72">
        <v>37.851931521419225</v>
      </c>
      <c r="P22" s="72">
        <v>42.161226844054063</v>
      </c>
      <c r="Q22" s="72">
        <v>44.906107902443033</v>
      </c>
      <c r="R22" s="72">
        <v>47.674529883463663</v>
      </c>
      <c r="S22" s="72">
        <v>45.551673266193937</v>
      </c>
      <c r="T22" s="72">
        <v>43.052062222607852</v>
      </c>
      <c r="U22" s="72">
        <v>46.532412695925892</v>
      </c>
      <c r="V22" s="72">
        <v>48.479794712708703</v>
      </c>
      <c r="W22" s="72">
        <v>50.855395467797244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103.11210171996404</v>
      </c>
      <c r="C24" s="72">
        <v>101.73121381269966</v>
      </c>
      <c r="D24" s="72">
        <v>103.23645691537683</v>
      </c>
      <c r="E24" s="72">
        <v>102.83297136401433</v>
      </c>
      <c r="F24" s="72">
        <v>106.53771422196915</v>
      </c>
      <c r="G24" s="72">
        <v>104.19991016565683</v>
      </c>
      <c r="H24" s="72">
        <v>104.38264475727395</v>
      </c>
      <c r="I24" s="72">
        <v>95.993592753915593</v>
      </c>
      <c r="J24" s="72">
        <v>102.57569655833679</v>
      </c>
      <c r="K24" s="72">
        <v>104.09525874418519</v>
      </c>
      <c r="L24" s="72">
        <v>126.3327488436355</v>
      </c>
      <c r="M24" s="72">
        <v>129.1385112770277</v>
      </c>
      <c r="N24" s="72">
        <v>134.08426704743192</v>
      </c>
      <c r="O24" s="72">
        <v>137.71534388249441</v>
      </c>
      <c r="P24" s="72">
        <v>135.73956175493825</v>
      </c>
      <c r="Q24" s="72">
        <v>135.199191270726</v>
      </c>
      <c r="R24" s="72">
        <v>135.92889350610193</v>
      </c>
      <c r="S24" s="72">
        <v>136.13421513837815</v>
      </c>
      <c r="T24" s="72">
        <v>134.56188818109297</v>
      </c>
      <c r="U24" s="72">
        <v>137.9170863794036</v>
      </c>
      <c r="V24" s="72">
        <v>138.10381479996798</v>
      </c>
      <c r="W24" s="72">
        <v>144.9459940881396</v>
      </c>
      <c r="DA24" s="89" t="s">
        <v>410</v>
      </c>
    </row>
    <row r="25" spans="1:105" ht="12" customHeight="1" x14ac:dyDescent="0.25">
      <c r="A25" s="73" t="s">
        <v>53</v>
      </c>
      <c r="B25" s="74">
        <v>41.194479446944854</v>
      </c>
      <c r="C25" s="74">
        <v>37.103637311960796</v>
      </c>
      <c r="D25" s="74">
        <v>36.53146067706988</v>
      </c>
      <c r="E25" s="74">
        <v>34.09613095721361</v>
      </c>
      <c r="F25" s="74">
        <v>34.466705533041036</v>
      </c>
      <c r="G25" s="74">
        <v>35.017214464349912</v>
      </c>
      <c r="H25" s="74">
        <v>35.065171263388457</v>
      </c>
      <c r="I25" s="74">
        <v>31.711314018205606</v>
      </c>
      <c r="J25" s="74">
        <v>30.422202088764948</v>
      </c>
      <c r="K25" s="74">
        <v>26.006366576473958</v>
      </c>
      <c r="L25" s="74">
        <v>30.573475222008543</v>
      </c>
      <c r="M25" s="74">
        <v>31.349997632913841</v>
      </c>
      <c r="N25" s="74">
        <v>31.93508383457279</v>
      </c>
      <c r="O25" s="74">
        <v>37.27523845899011</v>
      </c>
      <c r="P25" s="74">
        <v>37.367632626142353</v>
      </c>
      <c r="Q25" s="74">
        <v>41.255233325417578</v>
      </c>
      <c r="R25" s="74">
        <v>41.682560498280985</v>
      </c>
      <c r="S25" s="74">
        <v>38.820584603826916</v>
      </c>
      <c r="T25" s="74">
        <v>39.019065568190797</v>
      </c>
      <c r="U25" s="74">
        <v>38.832365130492505</v>
      </c>
      <c r="V25" s="74">
        <v>38.17457892601233</v>
      </c>
      <c r="W25" s="74">
        <v>38.350271392405034</v>
      </c>
      <c r="DA25" s="90" t="s">
        <v>411</v>
      </c>
    </row>
    <row r="26" spans="1:105" ht="12" customHeight="1" x14ac:dyDescent="0.25">
      <c r="A26" s="32" t="s">
        <v>52</v>
      </c>
      <c r="B26" s="77">
        <v>6.3294067067927768</v>
      </c>
      <c r="C26" s="77">
        <v>6.4727429062768715</v>
      </c>
      <c r="D26" s="77">
        <v>6.5921754084264821</v>
      </c>
      <c r="E26" s="77">
        <v>6.7354256233877905</v>
      </c>
      <c r="F26" s="77">
        <v>6.998194325021486</v>
      </c>
      <c r="G26" s="77">
        <v>7.4520206362854671</v>
      </c>
      <c r="H26" s="77">
        <v>7.9535683576956053</v>
      </c>
      <c r="I26" s="77">
        <v>8.5506448839208851</v>
      </c>
      <c r="J26" s="77">
        <v>9.1955288048151349</v>
      </c>
      <c r="K26" s="77">
        <v>9.9121238177128017</v>
      </c>
      <c r="L26" s="77">
        <v>9.9960447119518321</v>
      </c>
      <c r="M26" s="77">
        <v>10.522269991401526</v>
      </c>
      <c r="N26" s="77">
        <v>10.847463456577804</v>
      </c>
      <c r="O26" s="77">
        <v>11.198280309544288</v>
      </c>
      <c r="P26" s="77">
        <v>11.461392949269145</v>
      </c>
      <c r="Q26" s="77">
        <v>11.790283748925104</v>
      </c>
      <c r="R26" s="77">
        <v>11.954686156491837</v>
      </c>
      <c r="S26" s="77">
        <v>12.119174548581285</v>
      </c>
      <c r="T26" s="77">
        <v>12.250730868443648</v>
      </c>
      <c r="U26" s="77">
        <v>12.404213241616535</v>
      </c>
      <c r="V26" s="77">
        <v>12.404213241616549</v>
      </c>
      <c r="W26" s="77">
        <v>12.40421324161658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48.341688251395567</v>
      </c>
      <c r="C27" s="69">
        <f t="shared" si="10"/>
        <v>48.052476163531018</v>
      </c>
      <c r="D27" s="69">
        <f t="shared" si="10"/>
        <v>49.410224350554678</v>
      </c>
      <c r="E27" s="69">
        <f t="shared" si="10"/>
        <v>49.77573763633746</v>
      </c>
      <c r="F27" s="69">
        <f t="shared" si="10"/>
        <v>50.534348905821361</v>
      </c>
      <c r="G27" s="69">
        <f t="shared" si="10"/>
        <v>51.773119746391892</v>
      </c>
      <c r="H27" s="69">
        <f t="shared" si="10"/>
        <v>53.605236148698104</v>
      </c>
      <c r="I27" s="69">
        <f t="shared" si="10"/>
        <v>53.340775609764776</v>
      </c>
      <c r="J27" s="69">
        <f t="shared" si="10"/>
        <v>54.962101943359336</v>
      </c>
      <c r="K27" s="69">
        <f t="shared" si="10"/>
        <v>55.791082518809816</v>
      </c>
      <c r="L27" s="69">
        <f t="shared" si="10"/>
        <v>62.638939736069439</v>
      </c>
      <c r="M27" s="69">
        <f t="shared" si="10"/>
        <v>61.793694114701552</v>
      </c>
      <c r="N27" s="69">
        <f t="shared" si="10"/>
        <v>62.037442034773612</v>
      </c>
      <c r="O27" s="69">
        <f t="shared" si="10"/>
        <v>66.966609393037814</v>
      </c>
      <c r="P27" s="69">
        <f t="shared" si="10"/>
        <v>68.250964812069412</v>
      </c>
      <c r="Q27" s="69">
        <f t="shared" si="10"/>
        <v>69.949900503723512</v>
      </c>
      <c r="R27" s="69">
        <f t="shared" ref="R27:V27" si="11">SUM(R28:R32)</f>
        <v>72.581359996583856</v>
      </c>
      <c r="S27" s="69">
        <f t="shared" si="11"/>
        <v>71.319064388689583</v>
      </c>
      <c r="T27" s="69">
        <f t="shared" si="11"/>
        <v>71.978196642260244</v>
      </c>
      <c r="U27" s="69">
        <f t="shared" si="11"/>
        <v>72.756229733983943</v>
      </c>
      <c r="V27" s="69">
        <f t="shared" si="11"/>
        <v>76.746133682377391</v>
      </c>
      <c r="W27" s="69">
        <f t="shared" ref="W27" si="12">SUM(W28:W32)</f>
        <v>79.07852849667826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1.1957968900229146</v>
      </c>
      <c r="C30" s="72">
        <v>1.1882488859555955</v>
      </c>
      <c r="D30" s="72">
        <v>1.2173881146098657</v>
      </c>
      <c r="E30" s="72">
        <v>1.2887678336143786</v>
      </c>
      <c r="F30" s="72">
        <v>1.3117222019545984</v>
      </c>
      <c r="G30" s="72">
        <v>1.3193943040850153</v>
      </c>
      <c r="H30" s="72">
        <v>1.3252190499793859</v>
      </c>
      <c r="I30" s="72">
        <v>1.2295908843684034</v>
      </c>
      <c r="J30" s="72">
        <v>1.2700461178006526</v>
      </c>
      <c r="K30" s="72">
        <v>1.298703481649421</v>
      </c>
      <c r="L30" s="72">
        <v>1.4769248331209592</v>
      </c>
      <c r="M30" s="72">
        <v>1.4350073064801372</v>
      </c>
      <c r="N30" s="72">
        <v>1.4513840488890266</v>
      </c>
      <c r="O30" s="72">
        <v>1.5318769605773315</v>
      </c>
      <c r="P30" s="72">
        <v>1.4748025929991491</v>
      </c>
      <c r="Q30" s="72">
        <v>1.4618071527802103</v>
      </c>
      <c r="R30" s="72">
        <v>1.5014942256391715</v>
      </c>
      <c r="S30" s="72">
        <v>1.4765148450111258</v>
      </c>
      <c r="T30" s="72">
        <v>1.4326144355196373</v>
      </c>
      <c r="U30" s="72">
        <v>1.3618722622709214</v>
      </c>
      <c r="V30" s="72">
        <v>1.2532629905216843</v>
      </c>
      <c r="W30" s="72">
        <v>1.2913075784420662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47.145891361372655</v>
      </c>
      <c r="C32" s="77">
        <v>46.864227277575424</v>
      </c>
      <c r="D32" s="77">
        <v>48.19283623594481</v>
      </c>
      <c r="E32" s="77">
        <v>48.486969802723081</v>
      </c>
      <c r="F32" s="77">
        <v>49.222626703866766</v>
      </c>
      <c r="G32" s="77">
        <v>50.453725442306876</v>
      </c>
      <c r="H32" s="77">
        <v>52.280017098718716</v>
      </c>
      <c r="I32" s="77">
        <v>52.11118472539637</v>
      </c>
      <c r="J32" s="77">
        <v>53.692055825558683</v>
      </c>
      <c r="K32" s="77">
        <v>54.492379037160397</v>
      </c>
      <c r="L32" s="77">
        <v>61.162014902948478</v>
      </c>
      <c r="M32" s="77">
        <v>60.358686808221414</v>
      </c>
      <c r="N32" s="77">
        <v>60.586057985884587</v>
      </c>
      <c r="O32" s="77">
        <v>65.434732432460478</v>
      </c>
      <c r="P32" s="77">
        <v>66.776162219070258</v>
      </c>
      <c r="Q32" s="77">
        <v>68.488093350943302</v>
      </c>
      <c r="R32" s="77">
        <v>71.079865770944679</v>
      </c>
      <c r="S32" s="77">
        <v>69.842549543678459</v>
      </c>
      <c r="T32" s="77">
        <v>70.545582206740605</v>
      </c>
      <c r="U32" s="77">
        <v>71.394357471713022</v>
      </c>
      <c r="V32" s="77">
        <v>75.4928706918557</v>
      </c>
      <c r="W32" s="77">
        <v>77.787220918236187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0.68954299311424783</v>
      </c>
      <c r="C3" s="66">
        <f>IF(RES_hh_tes!C3=0,"",RES_hh_tes!C3/RES_hh_fec!C3)</f>
        <v>0.69341646401216228</v>
      </c>
      <c r="D3" s="66">
        <f>IF(RES_hh_tes!D3=0,"",RES_hh_tes!D3/RES_hh_fec!D3)</f>
        <v>0.70111561416584955</v>
      </c>
      <c r="E3" s="66">
        <f>IF(RES_hh_tes!E3=0,"",RES_hh_tes!E3/RES_hh_fec!E3)</f>
        <v>0.70665342121415342</v>
      </c>
      <c r="F3" s="66">
        <f>IF(RES_hh_tes!F3=0,"",RES_hh_tes!F3/RES_hh_fec!F3)</f>
        <v>0.71419076063259479</v>
      </c>
      <c r="G3" s="66">
        <f>IF(RES_hh_tes!G3=0,"",RES_hh_tes!G3/RES_hh_fec!G3)</f>
        <v>0.7197341290001068</v>
      </c>
      <c r="H3" s="66">
        <f>IF(RES_hh_tes!H3=0,"",RES_hh_tes!H3/RES_hh_fec!H3)</f>
        <v>0.73005708615283105</v>
      </c>
      <c r="I3" s="66">
        <f>IF(RES_hh_tes!I3=0,"",RES_hh_tes!I3/RES_hh_fec!I3)</f>
        <v>0.73533479123981027</v>
      </c>
      <c r="J3" s="66">
        <f>IF(RES_hh_tes!J3=0,"",RES_hh_tes!J3/RES_hh_fec!J3)</f>
        <v>0.74831770695409738</v>
      </c>
      <c r="K3" s="66">
        <f>IF(RES_hh_tes!K3=0,"",RES_hh_tes!K3/RES_hh_fec!K3)</f>
        <v>0.76056896301536825</v>
      </c>
      <c r="L3" s="66">
        <f>IF(RES_hh_tes!L3=0,"",RES_hh_tes!L3/RES_hh_fec!L3)</f>
        <v>0.77137938624099556</v>
      </c>
      <c r="M3" s="66">
        <f>IF(RES_hh_tes!M3=0,"",RES_hh_tes!M3/RES_hh_fec!M3)</f>
        <v>0.78732941034424986</v>
      </c>
      <c r="N3" s="66">
        <f>IF(RES_hh_tes!N3=0,"",RES_hh_tes!N3/RES_hh_fec!N3)</f>
        <v>0.80501513092892552</v>
      </c>
      <c r="O3" s="66">
        <f>IF(RES_hh_tes!O3=0,"",RES_hh_tes!O3/RES_hh_fec!O3)</f>
        <v>0.81792670016907743</v>
      </c>
      <c r="P3" s="66">
        <f>IF(RES_hh_tes!P3=0,"",RES_hh_tes!P3/RES_hh_fec!P3)</f>
        <v>0.82924019247405822</v>
      </c>
      <c r="Q3" s="66">
        <f>IF(RES_hh_tes!Q3=0,"",RES_hh_tes!Q3/RES_hh_fec!Q3)</f>
        <v>0.83404300508786677</v>
      </c>
      <c r="R3" s="66">
        <f>IF(RES_hh_tes!R3=0,"",RES_hh_tes!R3/RES_hh_fec!R3)</f>
        <v>0.84292197206418518</v>
      </c>
      <c r="S3" s="66">
        <f>IF(RES_hh_tes!S3=0,"",RES_hh_tes!S3/RES_hh_fec!S3)</f>
        <v>0.8539363290623706</v>
      </c>
      <c r="T3" s="66">
        <f>IF(RES_hh_tes!T3=0,"",RES_hh_tes!T3/RES_hh_fec!T3)</f>
        <v>0.86920549889795296</v>
      </c>
      <c r="U3" s="66">
        <f>IF(RES_hh_tes!U3=0,"",RES_hh_tes!U3/RES_hh_fec!U3)</f>
        <v>0.88644875680341428</v>
      </c>
      <c r="V3" s="66">
        <f>IF(RES_hh_tes!V3=0,"",RES_hh_tes!V3/RES_hh_fec!V3)</f>
        <v>0.9075702868356863</v>
      </c>
      <c r="W3" s="66">
        <f>IF(RES_hh_tes!W3=0,"",RES_hh_tes!W3/RES_hh_fec!W3)</f>
        <v>0.92579780312203963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0.68475062868356196</v>
      </c>
      <c r="C4" s="70">
        <f>IF(RES_hh_tes!C4=0,"",RES_hh_tes!C4/RES_hh_fec!C4)</f>
        <v>0.68907500263559052</v>
      </c>
      <c r="D4" s="70">
        <f>IF(RES_hh_tes!D4=0,"",RES_hh_tes!D4/RES_hh_fec!D4)</f>
        <v>0.69693513521642292</v>
      </c>
      <c r="E4" s="70">
        <f>IF(RES_hh_tes!E4=0,"",RES_hh_tes!E4/RES_hh_fec!E4)</f>
        <v>0.70278922121524778</v>
      </c>
      <c r="F4" s="70">
        <f>IF(RES_hh_tes!F4=0,"",RES_hh_tes!F4/RES_hh_fec!F4)</f>
        <v>0.71051349257749419</v>
      </c>
      <c r="G4" s="70">
        <f>IF(RES_hh_tes!G4=0,"",RES_hh_tes!G4/RES_hh_fec!G4)</f>
        <v>0.71625592338701172</v>
      </c>
      <c r="H4" s="70">
        <f>IF(RES_hh_tes!H4=0,"",RES_hh_tes!H4/RES_hh_fec!H4)</f>
        <v>0.72697494841234467</v>
      </c>
      <c r="I4" s="70">
        <f>IF(RES_hh_tes!I4=0,"",RES_hh_tes!I4/RES_hh_fec!I4)</f>
        <v>0.73234134388817429</v>
      </c>
      <c r="J4" s="70">
        <f>IF(RES_hh_tes!J4=0,"",RES_hh_tes!J4/RES_hh_fec!J4)</f>
        <v>0.74583664165660823</v>
      </c>
      <c r="K4" s="70">
        <f>IF(RES_hh_tes!K4=0,"",RES_hh_tes!K4/RES_hh_fec!K4)</f>
        <v>0.75863863501678841</v>
      </c>
      <c r="L4" s="70">
        <f>IF(RES_hh_tes!L4=0,"",RES_hh_tes!L4/RES_hh_fec!L4)</f>
        <v>0.76999602758406349</v>
      </c>
      <c r="M4" s="70">
        <f>IF(RES_hh_tes!M4=0,"",RES_hh_tes!M4/RES_hh_fec!M4)</f>
        <v>0.78691212158504098</v>
      </c>
      <c r="N4" s="70">
        <f>IF(RES_hh_tes!N4=0,"",RES_hh_tes!N4/RES_hh_fec!N4)</f>
        <v>0.805505784883363</v>
      </c>
      <c r="O4" s="70">
        <f>IF(RES_hh_tes!O4=0,"",RES_hh_tes!O4/RES_hh_fec!O4)</f>
        <v>0.8191904345974298</v>
      </c>
      <c r="P4" s="70">
        <f>IF(RES_hh_tes!P4=0,"",RES_hh_tes!P4/RES_hh_fec!P4)</f>
        <v>0.83117519151273478</v>
      </c>
      <c r="Q4" s="70">
        <f>IF(RES_hh_tes!Q4=0,"",RES_hh_tes!Q4/RES_hh_fec!Q4)</f>
        <v>0.83572039955060318</v>
      </c>
      <c r="R4" s="70">
        <f>IF(RES_hh_tes!R4=0,"",RES_hh_tes!R4/RES_hh_fec!R4)</f>
        <v>0.84473981060430514</v>
      </c>
      <c r="S4" s="70">
        <f>IF(RES_hh_tes!S4=0,"",RES_hh_tes!S4/RES_hh_fec!S4)</f>
        <v>0.85574446252003145</v>
      </c>
      <c r="T4" s="70">
        <f>IF(RES_hh_tes!T4=0,"",RES_hh_tes!T4/RES_hh_fec!T4)</f>
        <v>0.87130935958489153</v>
      </c>
      <c r="U4" s="70">
        <f>IF(RES_hh_tes!U4=0,"",RES_hh_tes!U4/RES_hh_fec!U4)</f>
        <v>0.88984727359049209</v>
      </c>
      <c r="V4" s="70">
        <f>IF(RES_hh_tes!V4=0,"",RES_hh_tes!V4/RES_hh_fec!V4)</f>
        <v>0.912482889638081</v>
      </c>
      <c r="W4" s="70">
        <f>IF(RES_hh_tes!W4=0,"",RES_hh_tes!W4/RES_hh_fec!W4)</f>
        <v>0.93127525199343664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0.52027788395200036</v>
      </c>
      <c r="C6" s="78">
        <f>IF(RES_hh_tes!C6=0,"",RES_hh_tes!C6/RES_hh_fec!C6)</f>
        <v>0.52279203420231224</v>
      </c>
      <c r="D6" s="78">
        <f>IF(RES_hh_tes!D6=0,"",RES_hh_tes!D6/RES_hh_fec!D6)</f>
        <v>0.52697647079660148</v>
      </c>
      <c r="E6" s="78">
        <f>IF(RES_hh_tes!E6=0,"",RES_hh_tes!E6/RES_hh_fec!E6)</f>
        <v>0.53481435604831062</v>
      </c>
      <c r="F6" s="78">
        <f>IF(RES_hh_tes!F6=0,"",RES_hh_tes!F6/RES_hh_fec!F6)</f>
        <v>0.54522568443737784</v>
      </c>
      <c r="G6" s="78">
        <f>IF(RES_hh_tes!G6=0,"",RES_hh_tes!G6/RES_hh_fec!G6)</f>
        <v>0.55612894877259933</v>
      </c>
      <c r="H6" s="78">
        <f>IF(RES_hh_tes!H6=0,"",RES_hh_tes!H6/RES_hh_fec!H6)</f>
        <v>0.56604836455846108</v>
      </c>
      <c r="I6" s="78">
        <f>IF(RES_hh_tes!I6=0,"",RES_hh_tes!I6/RES_hh_fec!I6)</f>
        <v>0.57310070345221453</v>
      </c>
      <c r="J6" s="78">
        <f>IF(RES_hh_tes!J6=0,"",RES_hh_tes!J6/RES_hh_fec!J6)</f>
        <v>0.57841574820328978</v>
      </c>
      <c r="K6" s="78">
        <f>IF(RES_hh_tes!K6=0,"",RES_hh_tes!K6/RES_hh_fec!K6)</f>
        <v>0.58475821318177046</v>
      </c>
      <c r="L6" s="78">
        <f>IF(RES_hh_tes!L6=0,"",RES_hh_tes!L6/RES_hh_fec!L6)</f>
        <v>0.59507176583858157</v>
      </c>
      <c r="M6" s="78">
        <f>IF(RES_hh_tes!M6=0,"",RES_hh_tes!M6/RES_hh_fec!M6)</f>
        <v>0.60693767156358747</v>
      </c>
      <c r="N6" s="78">
        <f>IF(RES_hh_tes!N6=0,"",RES_hh_tes!N6/RES_hh_fec!N6)</f>
        <v>0.62138715595258354</v>
      </c>
      <c r="O6" s="78">
        <f>IF(RES_hh_tes!O6=0,"",RES_hh_tes!O6/RES_hh_fec!O6)</f>
        <v>0.63637468323919399</v>
      </c>
      <c r="P6" s="78">
        <f>IF(RES_hh_tes!P6=0,"",RES_hh_tes!P6/RES_hh_fec!P6)</f>
        <v>0.64140278373856796</v>
      </c>
      <c r="Q6" s="78">
        <f>IF(RES_hh_tes!Q6=0,"",RES_hh_tes!Q6/RES_hh_fec!Q6)</f>
        <v>0.6502956295354182</v>
      </c>
      <c r="R6" s="78">
        <f>IF(RES_hh_tes!R6=0,"",RES_hh_tes!R6/RES_hh_fec!R6)</f>
        <v>0.6663487233978107</v>
      </c>
      <c r="S6" s="78">
        <f>IF(RES_hh_tes!S6=0,"",RES_hh_tes!S6/RES_hh_fec!S6)</f>
        <v>0.68293403081667581</v>
      </c>
      <c r="T6" s="78">
        <f>IF(RES_hh_tes!T6=0,"",RES_hh_tes!T6/RES_hh_fec!T6)</f>
        <v>0.69631383613741415</v>
      </c>
      <c r="U6" s="78">
        <f>IF(RES_hh_tes!U6=0,"",RES_hh_tes!U6/RES_hh_fec!U6)</f>
        <v>0.70808277768728056</v>
      </c>
      <c r="V6" s="78">
        <f>IF(RES_hh_tes!V6=0,"",RES_hh_tes!V6/RES_hh_fec!V6)</f>
        <v>0.71965382763282559</v>
      </c>
      <c r="W6" s="78">
        <f>IF(RES_hh_tes!W6=0,"",RES_hh_tes!W6/RES_hh_fec!W6)</f>
        <v>0.73065262366954065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0.49452959525618584</v>
      </c>
      <c r="C7" s="78">
        <f>IF(RES_hh_tes!C7=0,"",RES_hh_tes!C7/RES_hh_fec!C7)</f>
        <v>0.49823927081735386</v>
      </c>
      <c r="D7" s="78">
        <f>IF(RES_hh_tes!D7=0,"",RES_hh_tes!D7/RES_hh_fec!D7)</f>
        <v>0.50041404915401333</v>
      </c>
      <c r="E7" s="78">
        <f>IF(RES_hh_tes!E7=0,"",RES_hh_tes!E7/RES_hh_fec!E7)</f>
        <v>0.50247038347346829</v>
      </c>
      <c r="F7" s="78">
        <f>IF(RES_hh_tes!F7=0,"",RES_hh_tes!F7/RES_hh_fec!F7)</f>
        <v>0.50482343331815283</v>
      </c>
      <c r="G7" s="78">
        <f>IF(RES_hh_tes!G7=0,"",RES_hh_tes!G7/RES_hh_fec!G7)</f>
        <v>0.5076017865699527</v>
      </c>
      <c r="H7" s="78">
        <f>IF(RES_hh_tes!H7=0,"",RES_hh_tes!H7/RES_hh_fec!H7)</f>
        <v>0.51080164144351548</v>
      </c>
      <c r="I7" s="78">
        <f>IF(RES_hh_tes!I7=0,"",RES_hh_tes!I7/RES_hh_fec!I7)</f>
        <v>0.51585753547527347</v>
      </c>
      <c r="J7" s="78">
        <f>IF(RES_hh_tes!J7=0,"",RES_hh_tes!J7/RES_hh_fec!J7)</f>
        <v>0.52363658414323377</v>
      </c>
      <c r="K7" s="78">
        <f>IF(RES_hh_tes!K7=0,"",RES_hh_tes!K7/RES_hh_fec!K7)</f>
        <v>0.53438162402194478</v>
      </c>
      <c r="L7" s="78">
        <f>IF(RES_hh_tes!L7=0,"",RES_hh_tes!L7/RES_hh_fec!L7)</f>
        <v>0.54763496515444765</v>
      </c>
      <c r="M7" s="78">
        <f>IF(RES_hh_tes!M7=0,"",RES_hh_tes!M7/RES_hh_fec!M7)</f>
        <v>0.56498505662523291</v>
      </c>
      <c r="N7" s="78">
        <f>IF(RES_hh_tes!N7=0,"",RES_hh_tes!N7/RES_hh_fec!N7)</f>
        <v>0.58716656417421154</v>
      </c>
      <c r="O7" s="78">
        <f>IF(RES_hh_tes!O7=0,"",RES_hh_tes!O7/RES_hh_fec!O7)</f>
        <v>0.61229892134548347</v>
      </c>
      <c r="P7" s="78">
        <f>IF(RES_hh_tes!P7=0,"",RES_hh_tes!P7/RES_hh_fec!P7)</f>
        <v>0.61398324271034554</v>
      </c>
      <c r="Q7" s="78">
        <f>IF(RES_hh_tes!Q7=0,"",RES_hh_tes!Q7/RES_hh_fec!Q7)</f>
        <v>0.6152632421044516</v>
      </c>
      <c r="R7" s="78">
        <f>IF(RES_hh_tes!R7=0,"",RES_hh_tes!R7/RES_hh_fec!R7)</f>
        <v>0.61751668421286898</v>
      </c>
      <c r="S7" s="78">
        <f>IF(RES_hh_tes!S7=0,"",RES_hh_tes!S7/RES_hh_fec!S7)</f>
        <v>0.62379915354356419</v>
      </c>
      <c r="T7" s="78">
        <f>IF(RES_hh_tes!T7=0,"",RES_hh_tes!T7/RES_hh_fec!T7)</f>
        <v>0.62956846476981154</v>
      </c>
      <c r="U7" s="78">
        <f>IF(RES_hh_tes!U7=0,"",RES_hh_tes!U7/RES_hh_fec!U7)</f>
        <v>0.63271841066330314</v>
      </c>
      <c r="V7" s="78">
        <f>IF(RES_hh_tes!V7=0,"",RES_hh_tes!V7/RES_hh_fec!V7)</f>
        <v>0.63593904741093177</v>
      </c>
      <c r="W7" s="78">
        <f>IF(RES_hh_tes!W7=0,"",RES_hh_tes!W7/RES_hh_fec!W7)</f>
        <v>0.63938472062001728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0.55461716946555462</v>
      </c>
      <c r="C8" s="78">
        <f>IF(RES_hh_tes!C8=0,"",RES_hh_tes!C8/RES_hh_fec!C8)</f>
        <v>0.5620751983251393</v>
      </c>
      <c r="D8" s="78">
        <f>IF(RES_hh_tes!D8=0,"",RES_hh_tes!D8/RES_hh_fec!D8)</f>
        <v>0.57161381549183921</v>
      </c>
      <c r="E8" s="78">
        <f>IF(RES_hh_tes!E8=0,"",RES_hh_tes!E8/RES_hh_fec!E8)</f>
        <v>0.58184056029100317</v>
      </c>
      <c r="F8" s="78">
        <f>IF(RES_hh_tes!F8=0,"",RES_hh_tes!F8/RES_hh_fec!F8)</f>
        <v>0.59125269068677488</v>
      </c>
      <c r="G8" s="78">
        <f>IF(RES_hh_tes!G8=0,"",RES_hh_tes!G8/RES_hh_fec!G8)</f>
        <v>0.59973712684746661</v>
      </c>
      <c r="H8" s="78">
        <f>IF(RES_hh_tes!H8=0,"",RES_hh_tes!H8/RES_hh_fec!H8)</f>
        <v>0.60787864186729978</v>
      </c>
      <c r="I8" s="78">
        <f>IF(RES_hh_tes!I8=0,"",RES_hh_tes!I8/RES_hh_fec!I8)</f>
        <v>0.61675367203895326</v>
      </c>
      <c r="J8" s="78">
        <f>IF(RES_hh_tes!J8=0,"",RES_hh_tes!J8/RES_hh_fec!J8)</f>
        <v>0.62880552121919886</v>
      </c>
      <c r="K8" s="78">
        <f>IF(RES_hh_tes!K8=0,"",RES_hh_tes!K8/RES_hh_fec!K8)</f>
        <v>0.64305909601911848</v>
      </c>
      <c r="L8" s="78">
        <f>IF(RES_hh_tes!L8=0,"",RES_hh_tes!L8/RES_hh_fec!L8)</f>
        <v>0.65942856470454392</v>
      </c>
      <c r="M8" s="78">
        <f>IF(RES_hh_tes!M8=0,"",RES_hh_tes!M8/RES_hh_fec!M8)</f>
        <v>0.67640037435691558</v>
      </c>
      <c r="N8" s="78">
        <f>IF(RES_hh_tes!N8=0,"",RES_hh_tes!N8/RES_hh_fec!N8)</f>
        <v>0.6953269351220569</v>
      </c>
      <c r="O8" s="78">
        <f>IF(RES_hh_tes!O8=0,"",RES_hh_tes!O8/RES_hh_fec!O8)</f>
        <v>0.7127387975464321</v>
      </c>
      <c r="P8" s="78">
        <f>IF(RES_hh_tes!P8=0,"",RES_hh_tes!P8/RES_hh_fec!P8)</f>
        <v>0.7162100171213569</v>
      </c>
      <c r="Q8" s="78">
        <f>IF(RES_hh_tes!Q8=0,"",RES_hh_tes!Q8/RES_hh_fec!Q8)</f>
        <v>0.72164469813196686</v>
      </c>
      <c r="R8" s="78">
        <f>IF(RES_hh_tes!R8=0,"",RES_hh_tes!R8/RES_hh_fec!R8)</f>
        <v>0.7305543292669916</v>
      </c>
      <c r="S8" s="78">
        <f>IF(RES_hh_tes!S8=0,"",RES_hh_tes!S8/RES_hh_fec!S8)</f>
        <v>0.74286941811756357</v>
      </c>
      <c r="T8" s="78">
        <f>IF(RES_hh_tes!T8=0,"",RES_hh_tes!T8/RES_hh_fec!T8)</f>
        <v>0.75513964386411048</v>
      </c>
      <c r="U8" s="78">
        <f>IF(RES_hh_tes!U8=0,"",RES_hh_tes!U8/RES_hh_fec!U8)</f>
        <v>0.76597379201814975</v>
      </c>
      <c r="V8" s="78">
        <f>IF(RES_hh_tes!V8=0,"",RES_hh_tes!V8/RES_hh_fec!V8)</f>
        <v>0.77534773750268093</v>
      </c>
      <c r="W8" s="78">
        <f>IF(RES_hh_tes!W8=0,"",RES_hh_tes!W8/RES_hh_fec!W8)</f>
        <v>0.78218356606169959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0.49503202582193356</v>
      </c>
      <c r="C9" s="78">
        <f>IF(RES_hh_tes!C9=0,"",RES_hh_tes!C9/RES_hh_fec!C9)</f>
        <v>0.50986291245150062</v>
      </c>
      <c r="D9" s="78">
        <f>IF(RES_hh_tes!D9=0,"",RES_hh_tes!D9/RES_hh_fec!D9)</f>
        <v>0.52930964138400427</v>
      </c>
      <c r="E9" s="78">
        <f>IF(RES_hh_tes!E9=0,"",RES_hh_tes!E9/RES_hh_fec!E9)</f>
        <v>0.54899883299704688</v>
      </c>
      <c r="F9" s="78">
        <f>IF(RES_hh_tes!F9=0,"",RES_hh_tes!F9/RES_hh_fec!F9)</f>
        <v>0.56823274396761858</v>
      </c>
      <c r="G9" s="78">
        <f>IF(RES_hh_tes!G9=0,"",RES_hh_tes!G9/RES_hh_fec!G9)</f>
        <v>0.58875073122397481</v>
      </c>
      <c r="H9" s="78">
        <f>IF(RES_hh_tes!H9=0,"",RES_hh_tes!H9/RES_hh_fec!H9)</f>
        <v>0.60697161765977448</v>
      </c>
      <c r="I9" s="78">
        <f>IF(RES_hh_tes!I9=0,"",RES_hh_tes!I9/RES_hh_fec!I9)</f>
        <v>0.62352430452348329</v>
      </c>
      <c r="J9" s="78">
        <f>IF(RES_hh_tes!J9=0,"",RES_hh_tes!J9/RES_hh_fec!J9)</f>
        <v>0.63487269153961379</v>
      </c>
      <c r="K9" s="78">
        <f>IF(RES_hh_tes!K9=0,"",RES_hh_tes!K9/RES_hh_fec!K9)</f>
        <v>0.64495559577356154</v>
      </c>
      <c r="L9" s="78">
        <f>IF(RES_hh_tes!L9=0,"",RES_hh_tes!L9/RES_hh_fec!L9)</f>
        <v>0.65430903740867541</v>
      </c>
      <c r="M9" s="78">
        <f>IF(RES_hh_tes!M9=0,"",RES_hh_tes!M9/RES_hh_fec!M9)</f>
        <v>0.66664503610292636</v>
      </c>
      <c r="N9" s="78">
        <f>IF(RES_hh_tes!N9=0,"",RES_hh_tes!N9/RES_hh_fec!N9)</f>
        <v>0.68115121862746764</v>
      </c>
      <c r="O9" s="78">
        <f>IF(RES_hh_tes!O9=0,"",RES_hh_tes!O9/RES_hh_fec!O9)</f>
        <v>0.6969328319617073</v>
      </c>
      <c r="P9" s="78">
        <f>IF(RES_hh_tes!P9=0,"",RES_hh_tes!P9/RES_hh_fec!P9)</f>
        <v>0.7053085880794191</v>
      </c>
      <c r="Q9" s="78">
        <f>IF(RES_hh_tes!Q9=0,"",RES_hh_tes!Q9/RES_hh_fec!Q9)</f>
        <v>0.71487155394185931</v>
      </c>
      <c r="R9" s="78">
        <f>IF(RES_hh_tes!R9=0,"",RES_hh_tes!R9/RES_hh_fec!R9)</f>
        <v>0.72498318256455396</v>
      </c>
      <c r="S9" s="78">
        <f>IF(RES_hh_tes!S9=0,"",RES_hh_tes!S9/RES_hh_fec!S9)</f>
        <v>0.73580809908319977</v>
      </c>
      <c r="T9" s="78">
        <f>IF(RES_hh_tes!T9=0,"",RES_hh_tes!T9/RES_hh_fec!T9)</f>
        <v>0.74665291168653047</v>
      </c>
      <c r="U9" s="78">
        <f>IF(RES_hh_tes!U9=0,"",RES_hh_tes!U9/RES_hh_fec!U9)</f>
        <v>0.75761778166922022</v>
      </c>
      <c r="V9" s="78">
        <f>IF(RES_hh_tes!V9=0,"",RES_hh_tes!V9/RES_hh_fec!V9)</f>
        <v>0.76964116186509257</v>
      </c>
      <c r="W9" s="78">
        <f>IF(RES_hh_tes!W9=0,"",RES_hh_tes!W9/RES_hh_fec!W9)</f>
        <v>0.78267864412284738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0.84054147423619541</v>
      </c>
      <c r="C11" s="78">
        <f>IF(RES_hh_tes!C11=0,"",RES_hh_tes!C11/RES_hh_fec!C11)</f>
        <v>0.84313474769959218</v>
      </c>
      <c r="D11" s="78">
        <f>IF(RES_hh_tes!D11=0,"",RES_hh_tes!D11/RES_hh_fec!D11)</f>
        <v>0.84559049692836363</v>
      </c>
      <c r="E11" s="78">
        <f>IF(RES_hh_tes!E11=0,"",RES_hh_tes!E11/RES_hh_fec!E11)</f>
        <v>0.84801309718319517</v>
      </c>
      <c r="F11" s="78">
        <f>IF(RES_hh_tes!F11=0,"",RES_hh_tes!F11/RES_hh_fec!F11)</f>
        <v>0.85034651887993273</v>
      </c>
      <c r="G11" s="78">
        <f>IF(RES_hh_tes!G11=0,"",RES_hh_tes!G11/RES_hh_fec!G11)</f>
        <v>0.85266028594251886</v>
      </c>
      <c r="H11" s="78">
        <f>IF(RES_hh_tes!H11=0,"",RES_hh_tes!H11/RES_hh_fec!H11)</f>
        <v>0.85501141336249564</v>
      </c>
      <c r="I11" s="78">
        <f>IF(RES_hh_tes!I11=0,"",RES_hh_tes!I11/RES_hh_fec!I11)</f>
        <v>0.85778418209421115</v>
      </c>
      <c r="J11" s="78">
        <f>IF(RES_hh_tes!J11=0,"",RES_hh_tes!J11/RES_hh_fec!J11)</f>
        <v>0.86118607092024457</v>
      </c>
      <c r="K11" s="78">
        <f>IF(RES_hh_tes!K11=0,"",RES_hh_tes!K11/RES_hh_fec!K11)</f>
        <v>0.86482467940011809</v>
      </c>
      <c r="L11" s="78">
        <f>IF(RES_hh_tes!L11=0,"",RES_hh_tes!L11/RES_hh_fec!L11)</f>
        <v>0.86868730435186603</v>
      </c>
      <c r="M11" s="78">
        <f>IF(RES_hh_tes!M11=0,"",RES_hh_tes!M11/RES_hh_fec!M11)</f>
        <v>0.87270160917061657</v>
      </c>
      <c r="N11" s="78">
        <f>IF(RES_hh_tes!N11=0,"",RES_hh_tes!N11/RES_hh_fec!N11)</f>
        <v>0.87722026713279411</v>
      </c>
      <c r="O11" s="78">
        <f>IF(RES_hh_tes!O11=0,"",RES_hh_tes!O11/RES_hh_fec!O11)</f>
        <v>0.88137989535979189</v>
      </c>
      <c r="P11" s="78">
        <f>IF(RES_hh_tes!P11=0,"",RES_hh_tes!P11/RES_hh_fec!P11)</f>
        <v>0.88250230960058873</v>
      </c>
      <c r="Q11" s="78">
        <f>IF(RES_hh_tes!Q11=0,"",RES_hh_tes!Q11/RES_hh_fec!Q11)</f>
        <v>0.88423113067919112</v>
      </c>
      <c r="R11" s="78">
        <f>IF(RES_hh_tes!R11=0,"",RES_hh_tes!R11/RES_hh_fec!R11)</f>
        <v>0.88669088551433062</v>
      </c>
      <c r="S11" s="78">
        <f>IF(RES_hh_tes!S11=0,"",RES_hh_tes!S11/RES_hh_fec!S11)</f>
        <v>0.89025186068036255</v>
      </c>
      <c r="T11" s="78">
        <f>IF(RES_hh_tes!T11=0,"",RES_hh_tes!T11/RES_hh_fec!T11)</f>
        <v>0.89372030840979022</v>
      </c>
      <c r="U11" s="78">
        <f>IF(RES_hh_tes!U11=0,"",RES_hh_tes!U11/RES_hh_fec!U11)</f>
        <v>0.89751492422999912</v>
      </c>
      <c r="V11" s="78">
        <f>IF(RES_hh_tes!V11=0,"",RES_hh_tes!V11/RES_hh_fec!V11)</f>
        <v>0.90094551801792166</v>
      </c>
      <c r="W11" s="78">
        <f>IF(RES_hh_tes!W11=0,"",RES_hh_tes!W11/RES_hh_fec!W11)</f>
        <v>0.90521839063239662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1.5989075944061693</v>
      </c>
      <c r="C12" s="78">
        <f>IF(RES_hh_tes!C12=0,"",RES_hh_tes!C12/RES_hh_fec!C12)</f>
        <v>1.6143272016652777</v>
      </c>
      <c r="D12" s="78">
        <f>IF(RES_hh_tes!D12=0,"",RES_hh_tes!D12/RES_hh_fec!D12)</f>
        <v>1.6369809313453116</v>
      </c>
      <c r="E12" s="78">
        <f>IF(RES_hh_tes!E12=0,"",RES_hh_tes!E12/RES_hh_fec!E12)</f>
        <v>1.6632976113490818</v>
      </c>
      <c r="F12" s="78">
        <f>IF(RES_hh_tes!F12=0,"",RES_hh_tes!F12/RES_hh_fec!F12)</f>
        <v>1.7026892760974794</v>
      </c>
      <c r="G12" s="78">
        <f>IF(RES_hh_tes!G12=0,"",RES_hh_tes!G12/RES_hh_fec!G12)</f>
        <v>1.7517820994524718</v>
      </c>
      <c r="H12" s="78">
        <f>IF(RES_hh_tes!H12=0,"",RES_hh_tes!H12/RES_hh_fec!H12)</f>
        <v>1.8145948921568422</v>
      </c>
      <c r="I12" s="78">
        <f>IF(RES_hh_tes!I12=0,"",RES_hh_tes!I12/RES_hh_fec!I12)</f>
        <v>1.8788468687284372</v>
      </c>
      <c r="J12" s="78">
        <f>IF(RES_hh_tes!J12=0,"",RES_hh_tes!J12/RES_hh_fec!J12)</f>
        <v>1.9573567568940957</v>
      </c>
      <c r="K12" s="78">
        <f>IF(RES_hh_tes!K12=0,"",RES_hh_tes!K12/RES_hh_fec!K12)</f>
        <v>2.0498526687573753</v>
      </c>
      <c r="L12" s="78">
        <f>IF(RES_hh_tes!L12=0,"",RES_hh_tes!L12/RES_hh_fec!L12)</f>
        <v>2.1559456396119612</v>
      </c>
      <c r="M12" s="78">
        <f>IF(RES_hh_tes!M12=0,"",RES_hh_tes!M12/RES_hh_fec!M12)</f>
        <v>2.3058135639591608</v>
      </c>
      <c r="N12" s="78">
        <f>IF(RES_hh_tes!N12=0,"",RES_hh_tes!N12/RES_hh_fec!N12)</f>
        <v>2.478234450471561</v>
      </c>
      <c r="O12" s="78">
        <f>IF(RES_hh_tes!O12=0,"",RES_hh_tes!O12/RES_hh_fec!O12)</f>
        <v>2.6526997079529111</v>
      </c>
      <c r="P12" s="78">
        <f>IF(RES_hh_tes!P12=0,"",RES_hh_tes!P12/RES_hh_fec!P12)</f>
        <v>2.7237372418654346</v>
      </c>
      <c r="Q12" s="78">
        <f>IF(RES_hh_tes!Q12=0,"",RES_hh_tes!Q12/RES_hh_fec!Q12)</f>
        <v>2.7960348418157093</v>
      </c>
      <c r="R12" s="78">
        <f>IF(RES_hh_tes!R12=0,"",RES_hh_tes!R12/RES_hh_fec!R12)</f>
        <v>2.8885004653491264</v>
      </c>
      <c r="S12" s="78">
        <f>IF(RES_hh_tes!S12=0,"",RES_hh_tes!S12/RES_hh_fec!S12)</f>
        <v>2.9991748107422684</v>
      </c>
      <c r="T12" s="78">
        <f>IF(RES_hh_tes!T12=0,"",RES_hh_tes!T12/RES_hh_fec!T12)</f>
        <v>3.1258888121086899</v>
      </c>
      <c r="U12" s="78">
        <f>IF(RES_hh_tes!U12=0,"",RES_hh_tes!U12/RES_hh_fec!U12)</f>
        <v>3.2459505573550991</v>
      </c>
      <c r="V12" s="78">
        <f>IF(RES_hh_tes!V12=0,"",RES_hh_tes!V12/RES_hh_fec!V12)</f>
        <v>3.3591145084624201</v>
      </c>
      <c r="W12" s="78">
        <f>IF(RES_hh_tes!W12=0,"",RES_hh_tes!W12/RES_hh_fec!W12)</f>
        <v>3.4387764049200831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0.75351017040792512</v>
      </c>
      <c r="C13" s="79">
        <f>IF(RES_hh_tes!C13=0,"",RES_hh_tes!C13/RES_hh_fec!C13)</f>
        <v>0.75351017040792512</v>
      </c>
      <c r="D13" s="79">
        <f>IF(RES_hh_tes!D13=0,"",RES_hh_tes!D13/RES_hh_fec!D13)</f>
        <v>0.75351017040792512</v>
      </c>
      <c r="E13" s="79">
        <f>IF(RES_hh_tes!E13=0,"",RES_hh_tes!E13/RES_hh_fec!E13)</f>
        <v>0.75351017040792512</v>
      </c>
      <c r="F13" s="79">
        <f>IF(RES_hh_tes!F13=0,"",RES_hh_tes!F13/RES_hh_fec!F13)</f>
        <v>0.75351017040792512</v>
      </c>
      <c r="G13" s="79">
        <f>IF(RES_hh_tes!G13=0,"",RES_hh_tes!G13/RES_hh_fec!G13)</f>
        <v>0.75351017040792512</v>
      </c>
      <c r="H13" s="79">
        <f>IF(RES_hh_tes!H13=0,"",RES_hh_tes!H13/RES_hh_fec!H13)</f>
        <v>0.75351017040792512</v>
      </c>
      <c r="I13" s="79">
        <f>IF(RES_hh_tes!I13=0,"",RES_hh_tes!I13/RES_hh_fec!I13)</f>
        <v>0.75351017040792512</v>
      </c>
      <c r="J13" s="79">
        <f>IF(RES_hh_tes!J13=0,"",RES_hh_tes!J13/RES_hh_fec!J13)</f>
        <v>0.75537325914091002</v>
      </c>
      <c r="K13" s="79">
        <f>IF(RES_hh_tes!K13=0,"",RES_hh_tes!K13/RES_hh_fec!K13)</f>
        <v>0.7646399748967827</v>
      </c>
      <c r="L13" s="79">
        <f>IF(RES_hh_tes!L13=0,"",RES_hh_tes!L13/RES_hh_fec!L13)</f>
        <v>0.77763138596212822</v>
      </c>
      <c r="M13" s="79">
        <f>IF(RES_hh_tes!M13=0,"",RES_hh_tes!M13/RES_hh_fec!M13)</f>
        <v>0.79580993880119988</v>
      </c>
      <c r="N13" s="79">
        <f>IF(RES_hh_tes!N13=0,"",RES_hh_tes!N13/RES_hh_fec!N13)</f>
        <v>0.81612058222751915</v>
      </c>
      <c r="O13" s="79">
        <f>IF(RES_hh_tes!O13=0,"",RES_hh_tes!O13/RES_hh_fec!O13)</f>
        <v>0.83807828444596144</v>
      </c>
      <c r="P13" s="79">
        <f>IF(RES_hh_tes!P13=0,"",RES_hh_tes!P13/RES_hh_fec!P13)</f>
        <v>0.8392935699140206</v>
      </c>
      <c r="Q13" s="79">
        <f>IF(RES_hh_tes!Q13=0,"",RES_hh_tes!Q13/RES_hh_fec!Q13)</f>
        <v>0.84034310980942406</v>
      </c>
      <c r="R13" s="79">
        <f>IF(RES_hh_tes!R13=0,"",RES_hh_tes!R13/RES_hh_fec!R13)</f>
        <v>0.8404576164961598</v>
      </c>
      <c r="S13" s="79">
        <f>IF(RES_hh_tes!S13=0,"",RES_hh_tes!S13/RES_hh_fec!S13)</f>
        <v>0.84058106012168321</v>
      </c>
      <c r="T13" s="79">
        <f>IF(RES_hh_tes!T13=0,"",RES_hh_tes!T13/RES_hh_fec!T13)</f>
        <v>0.84058644362658419</v>
      </c>
      <c r="U13" s="79">
        <f>IF(RES_hh_tes!U13=0,"",RES_hh_tes!U13/RES_hh_fec!U13)</f>
        <v>0.84063537159736701</v>
      </c>
      <c r="V13" s="79">
        <f>IF(RES_hh_tes!V13=0,"",RES_hh_tes!V13/RES_hh_fec!V13)</f>
        <v>0.84716936729736858</v>
      </c>
      <c r="W13" s="79">
        <f>IF(RES_hh_tes!W13=0,"",RES_hh_tes!W13/RES_hh_fec!W13)</f>
        <v>0.85584323924594852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2.258521943064399</v>
      </c>
      <c r="C15" s="70">
        <f>IF(RES_hh_tes!C15=0,"",RES_hh_tes!C15/RES_hh_fec!C15)</f>
        <v>2.4290588083686675</v>
      </c>
      <c r="D15" s="70">
        <f>IF(RES_hh_tes!D15=0,"",RES_hh_tes!D15/RES_hh_fec!D15)</f>
        <v>2.5648642922043576</v>
      </c>
      <c r="E15" s="70">
        <f>IF(RES_hh_tes!E15=0,"",RES_hh_tes!E15/RES_hh_fec!E15)</f>
        <v>2.7399116478212728</v>
      </c>
      <c r="F15" s="70">
        <f>IF(RES_hh_tes!F15=0,"",RES_hh_tes!F15/RES_hh_fec!F15)</f>
        <v>2.9372544099425881</v>
      </c>
      <c r="G15" s="70">
        <f>IF(RES_hh_tes!G15=0,"",RES_hh_tes!G15/RES_hh_fec!G15)</f>
        <v>3.1229481670910277</v>
      </c>
      <c r="H15" s="70">
        <f>IF(RES_hh_tes!H15=0,"",RES_hh_tes!H15/RES_hh_fec!H15)</f>
        <v>3.3222312527679816</v>
      </c>
      <c r="I15" s="70">
        <f>IF(RES_hh_tes!I15=0,"",RES_hh_tes!I15/RES_hh_fec!I15)</f>
        <v>3.4515128923796383</v>
      </c>
      <c r="J15" s="70">
        <f>IF(RES_hh_tes!J15=0,"",RES_hh_tes!J15/RES_hh_fec!J15)</f>
        <v>3.5388440573654854</v>
      </c>
      <c r="K15" s="70">
        <f>IF(RES_hh_tes!K15=0,"",RES_hh_tes!K15/RES_hh_fec!K15)</f>
        <v>3.6441627538781964</v>
      </c>
      <c r="L15" s="70">
        <f>IF(RES_hh_tes!L15=0,"",RES_hh_tes!L15/RES_hh_fec!L15)</f>
        <v>3.7478492495906104</v>
      </c>
      <c r="M15" s="70">
        <f>IF(RES_hh_tes!M15=0,"",RES_hh_tes!M15/RES_hh_fec!M15)</f>
        <v>3.8833055068465572</v>
      </c>
      <c r="N15" s="70">
        <f>IF(RES_hh_tes!N15=0,"",RES_hh_tes!N15/RES_hh_fec!N15)</f>
        <v>4.031314343786522</v>
      </c>
      <c r="O15" s="70">
        <f>IF(RES_hh_tes!O15=0,"",RES_hh_tes!O15/RES_hh_fec!O15)</f>
        <v>4.2155838441333282</v>
      </c>
      <c r="P15" s="70">
        <f>IF(RES_hh_tes!P15=0,"",RES_hh_tes!P15/RES_hh_fec!P15)</f>
        <v>4.3771829361625949</v>
      </c>
      <c r="Q15" s="70">
        <f>IF(RES_hh_tes!Q15=0,"",RES_hh_tes!Q15/RES_hh_fec!Q15)</f>
        <v>4.5495902161414987</v>
      </c>
      <c r="R15" s="70">
        <f>IF(RES_hh_tes!R15=0,"",RES_hh_tes!R15/RES_hh_fec!R15)</f>
        <v>4.7236145141102988</v>
      </c>
      <c r="S15" s="70">
        <f>IF(RES_hh_tes!S15=0,"",RES_hh_tes!S15/RES_hh_fec!S15)</f>
        <v>4.8928766171148546</v>
      </c>
      <c r="T15" s="70">
        <f>IF(RES_hh_tes!T15=0,"",RES_hh_tes!T15/RES_hh_fec!T15)</f>
        <v>5.0629939609931336</v>
      </c>
      <c r="U15" s="70">
        <f>IF(RES_hh_tes!U15=0,"",RES_hh_tes!U15/RES_hh_fec!U15)</f>
        <v>5.2151924476320142</v>
      </c>
      <c r="V15" s="70">
        <f>IF(RES_hh_tes!V15=0,"",RES_hh_tes!V15/RES_hh_fec!V15)</f>
        <v>5.3685147626262131</v>
      </c>
      <c r="W15" s="70">
        <f>IF(RES_hh_tes!W15=0,"",RES_hh_tes!W15/RES_hh_fec!W15)</f>
        <v>5.474183088033417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2.258521943064399</v>
      </c>
      <c r="C16" s="78">
        <f>IF(RES_hh_tes!C16=0,"",RES_hh_tes!C16/RES_hh_fec!C16)</f>
        <v>2.4290588083686675</v>
      </c>
      <c r="D16" s="78">
        <f>IF(RES_hh_tes!D16=0,"",RES_hh_tes!D16/RES_hh_fec!D16)</f>
        <v>2.5648642922043576</v>
      </c>
      <c r="E16" s="78">
        <f>IF(RES_hh_tes!E16=0,"",RES_hh_tes!E16/RES_hh_fec!E16)</f>
        <v>2.7399116478212728</v>
      </c>
      <c r="F16" s="78">
        <f>IF(RES_hh_tes!F16=0,"",RES_hh_tes!F16/RES_hh_fec!F16)</f>
        <v>2.9372544099425881</v>
      </c>
      <c r="G16" s="78">
        <f>IF(RES_hh_tes!G16=0,"",RES_hh_tes!G16/RES_hh_fec!G16)</f>
        <v>3.1229481670910277</v>
      </c>
      <c r="H16" s="78">
        <f>IF(RES_hh_tes!H16=0,"",RES_hh_tes!H16/RES_hh_fec!H16)</f>
        <v>3.3222312527679816</v>
      </c>
      <c r="I16" s="78">
        <f>IF(RES_hh_tes!I16=0,"",RES_hh_tes!I16/RES_hh_fec!I16)</f>
        <v>3.4515128923796383</v>
      </c>
      <c r="J16" s="78">
        <f>IF(RES_hh_tes!J16=0,"",RES_hh_tes!J16/RES_hh_fec!J16)</f>
        <v>3.5388440573654854</v>
      </c>
      <c r="K16" s="78">
        <f>IF(RES_hh_tes!K16=0,"",RES_hh_tes!K16/RES_hh_fec!K16)</f>
        <v>3.6441627538781964</v>
      </c>
      <c r="L16" s="78">
        <f>IF(RES_hh_tes!L16=0,"",RES_hh_tes!L16/RES_hh_fec!L16)</f>
        <v>3.7478492495906104</v>
      </c>
      <c r="M16" s="78">
        <f>IF(RES_hh_tes!M16=0,"",RES_hh_tes!M16/RES_hh_fec!M16)</f>
        <v>3.8833055068465572</v>
      </c>
      <c r="N16" s="78">
        <f>IF(RES_hh_tes!N16=0,"",RES_hh_tes!N16/RES_hh_fec!N16)</f>
        <v>4.031314343786522</v>
      </c>
      <c r="O16" s="78">
        <f>IF(RES_hh_tes!O16=0,"",RES_hh_tes!O16/RES_hh_fec!O16)</f>
        <v>4.2155838441333282</v>
      </c>
      <c r="P16" s="78">
        <f>IF(RES_hh_tes!P16=0,"",RES_hh_tes!P16/RES_hh_fec!P16)</f>
        <v>4.3771829361625949</v>
      </c>
      <c r="Q16" s="78">
        <f>IF(RES_hh_tes!Q16=0,"",RES_hh_tes!Q16/RES_hh_fec!Q16)</f>
        <v>4.5495902161414987</v>
      </c>
      <c r="R16" s="78">
        <f>IF(RES_hh_tes!R16=0,"",RES_hh_tes!R16/RES_hh_fec!R16)</f>
        <v>4.7236145141102988</v>
      </c>
      <c r="S16" s="78">
        <f>IF(RES_hh_tes!S16=0,"",RES_hh_tes!S16/RES_hh_fec!S16)</f>
        <v>4.8928766171148546</v>
      </c>
      <c r="T16" s="78">
        <f>IF(RES_hh_tes!T16=0,"",RES_hh_tes!T16/RES_hh_fec!T16)</f>
        <v>5.0629939609931336</v>
      </c>
      <c r="U16" s="78">
        <f>IF(RES_hh_tes!U16=0,"",RES_hh_tes!U16/RES_hh_fec!U16)</f>
        <v>5.2151924476320142</v>
      </c>
      <c r="V16" s="78">
        <f>IF(RES_hh_tes!V16=0,"",RES_hh_tes!V16/RES_hh_fec!V16)</f>
        <v>5.3685147626262131</v>
      </c>
      <c r="W16" s="78">
        <f>IF(RES_hh_tes!W16=0,"",RES_hh_tes!W16/RES_hh_fec!W16)</f>
        <v>5.474183088033417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0.72661853223933426</v>
      </c>
      <c r="C17" s="70">
        <f>IF(RES_hh_tes!C17=0,"",RES_hh_tes!C17/RES_hh_fec!C17)</f>
        <v>0.73038900941109897</v>
      </c>
      <c r="D17" s="70">
        <f>IF(RES_hh_tes!D17=0,"",RES_hh_tes!D17/RES_hh_fec!D17)</f>
        <v>0.73467015758737597</v>
      </c>
      <c r="E17" s="70">
        <f>IF(RES_hh_tes!E17=0,"",RES_hh_tes!E17/RES_hh_fec!E17)</f>
        <v>0.73805072097903657</v>
      </c>
      <c r="F17" s="70">
        <f>IF(RES_hh_tes!F17=0,"",RES_hh_tes!F17/RES_hh_fec!F17)</f>
        <v>0.74217211844544217</v>
      </c>
      <c r="G17" s="70">
        <f>IF(RES_hh_tes!G17=0,"",RES_hh_tes!G17/RES_hh_fec!G17)</f>
        <v>0.74538596635792287</v>
      </c>
      <c r="H17" s="70">
        <f>IF(RES_hh_tes!H17=0,"",RES_hh_tes!H17/RES_hh_fec!H17)</f>
        <v>0.75092518240396566</v>
      </c>
      <c r="I17" s="70">
        <f>IF(RES_hh_tes!I17=0,"",RES_hh_tes!I17/RES_hh_fec!I17)</f>
        <v>0.75635900117557242</v>
      </c>
      <c r="J17" s="70">
        <f>IF(RES_hh_tes!J17=0,"",RES_hh_tes!J17/RES_hh_fec!J17)</f>
        <v>0.76389294390926032</v>
      </c>
      <c r="K17" s="70">
        <f>IF(RES_hh_tes!K17=0,"",RES_hh_tes!K17/RES_hh_fec!K17)</f>
        <v>0.77173952493903675</v>
      </c>
      <c r="L17" s="70">
        <f>IF(RES_hh_tes!L17=0,"",RES_hh_tes!L17/RES_hh_fec!L17)</f>
        <v>0.7780558958955337</v>
      </c>
      <c r="M17" s="70">
        <f>IF(RES_hh_tes!M17=0,"",RES_hh_tes!M17/RES_hh_fec!M17)</f>
        <v>0.7848325221132334</v>
      </c>
      <c r="N17" s="70">
        <f>IF(RES_hh_tes!N17=0,"",RES_hh_tes!N17/RES_hh_fec!N17)</f>
        <v>0.79639927115052322</v>
      </c>
      <c r="O17" s="70">
        <f>IF(RES_hh_tes!O17=0,"",RES_hh_tes!O17/RES_hh_fec!O17)</f>
        <v>0.80436312525876863</v>
      </c>
      <c r="P17" s="70">
        <f>IF(RES_hh_tes!P17=0,"",RES_hh_tes!P17/RES_hh_fec!P17)</f>
        <v>0.81208423877314195</v>
      </c>
      <c r="Q17" s="70">
        <f>IF(RES_hh_tes!Q17=0,"",RES_hh_tes!Q17/RES_hh_fec!Q17)</f>
        <v>0.81732629194844264</v>
      </c>
      <c r="R17" s="70">
        <f>IF(RES_hh_tes!R17=0,"",RES_hh_tes!R17/RES_hh_fec!R17)</f>
        <v>0.82412752645696341</v>
      </c>
      <c r="S17" s="70">
        <f>IF(RES_hh_tes!S17=0,"",RES_hh_tes!S17/RES_hh_fec!S17)</f>
        <v>0.8344256063363833</v>
      </c>
      <c r="T17" s="70">
        <f>IF(RES_hh_tes!T17=0,"",RES_hh_tes!T17/RES_hh_fec!T17)</f>
        <v>0.8437463962221442</v>
      </c>
      <c r="U17" s="70">
        <f>IF(RES_hh_tes!U17=0,"",RES_hh_tes!U17/RES_hh_fec!U17)</f>
        <v>0.85363039800620943</v>
      </c>
      <c r="V17" s="70">
        <f>IF(RES_hh_tes!V17=0,"",RES_hh_tes!V17/RES_hh_fec!V17)</f>
        <v>0.86404046055906092</v>
      </c>
      <c r="W17" s="70">
        <f>IF(RES_hh_tes!W17=0,"",RES_hh_tes!W17/RES_hh_fec!W17)</f>
        <v>0.87550722604192743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0.63540020151260601</v>
      </c>
      <c r="C19" s="78">
        <f>IF(RES_hh_tes!C19=0,"",RES_hh_tes!C19/RES_hh_fec!C19)</f>
        <v>0.63817408038930634</v>
      </c>
      <c r="D19" s="78">
        <f>IF(RES_hh_tes!D19=0,"",RES_hh_tes!D19/RES_hh_fec!D19)</f>
        <v>0.64149368411924956</v>
      </c>
      <c r="E19" s="78">
        <f>IF(RES_hh_tes!E19=0,"",RES_hh_tes!E19/RES_hh_fec!E19)</f>
        <v>0.64595289907761799</v>
      </c>
      <c r="F19" s="78">
        <f>IF(RES_hh_tes!F19=0,"",RES_hh_tes!F19/RES_hh_fec!F19)</f>
        <v>0.6509760584550276</v>
      </c>
      <c r="G19" s="78">
        <f>IF(RES_hh_tes!G19=0,"",RES_hh_tes!G19/RES_hh_fec!G19)</f>
        <v>0.65639732462785072</v>
      </c>
      <c r="H19" s="78">
        <f>IF(RES_hh_tes!H19=0,"",RES_hh_tes!H19/RES_hh_fec!H19)</f>
        <v>0.66185074149362455</v>
      </c>
      <c r="I19" s="78">
        <f>IF(RES_hh_tes!I19=0,"",RES_hh_tes!I19/RES_hh_fec!I19)</f>
        <v>0.66444879495222842</v>
      </c>
      <c r="J19" s="78">
        <f>IF(RES_hh_tes!J19=0,"",RES_hh_tes!J19/RES_hh_fec!J19)</f>
        <v>0.66550504368314156</v>
      </c>
      <c r="K19" s="78">
        <f>IF(RES_hh_tes!K19=0,"",RES_hh_tes!K19/RES_hh_fec!K19)</f>
        <v>0.66718686830817875</v>
      </c>
      <c r="L19" s="78">
        <f>IF(RES_hh_tes!L19=0,"",RES_hh_tes!L19/RES_hh_fec!L19)</f>
        <v>0.66972743396730483</v>
      </c>
      <c r="M19" s="78">
        <f>IF(RES_hh_tes!M19=0,"",RES_hh_tes!M19/RES_hh_fec!M19)</f>
        <v>0.67541146775903294</v>
      </c>
      <c r="N19" s="78">
        <f>IF(RES_hh_tes!N19=0,"",RES_hh_tes!N19/RES_hh_fec!N19)</f>
        <v>0.68430937468159492</v>
      </c>
      <c r="O19" s="78">
        <f>IF(RES_hh_tes!O19=0,"",RES_hh_tes!O19/RES_hh_fec!O19)</f>
        <v>0.69809400551087808</v>
      </c>
      <c r="P19" s="78">
        <f>IF(RES_hh_tes!P19=0,"",RES_hh_tes!P19/RES_hh_fec!P19)</f>
        <v>0.71307750867317032</v>
      </c>
      <c r="Q19" s="78">
        <f>IF(RES_hh_tes!Q19=0,"",RES_hh_tes!Q19/RES_hh_fec!Q19)</f>
        <v>0.73324513649246248</v>
      </c>
      <c r="R19" s="78">
        <f>IF(RES_hh_tes!R19=0,"",RES_hh_tes!R19/RES_hh_fec!R19)</f>
        <v>0.75276353753465697</v>
      </c>
      <c r="S19" s="78">
        <f>IF(RES_hh_tes!S19=0,"",RES_hh_tes!S19/RES_hh_fec!S19)</f>
        <v>0.77349589884536718</v>
      </c>
      <c r="T19" s="78">
        <f>IF(RES_hh_tes!T19=0,"",RES_hh_tes!T19/RES_hh_fec!T19)</f>
        <v>0.7942715558211475</v>
      </c>
      <c r="U19" s="78">
        <f>IF(RES_hh_tes!U19=0,"",RES_hh_tes!U19/RES_hh_fec!U19)</f>
        <v>0.81666625213299815</v>
      </c>
      <c r="V19" s="78">
        <f>IF(RES_hh_tes!V19=0,"",RES_hh_tes!V19/RES_hh_fec!V19)</f>
        <v>0.83533810195030267</v>
      </c>
      <c r="W19" s="78">
        <f>IF(RES_hh_tes!W19=0,"",RES_hh_tes!W19/RES_hh_fec!W19)</f>
        <v>0.84984363814528641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0.5726183694230137</v>
      </c>
      <c r="C20" s="78">
        <f>IF(RES_hh_tes!C20=0,"",RES_hh_tes!C20/RES_hh_fec!C20)</f>
        <v>0.57440889783065097</v>
      </c>
      <c r="D20" s="78">
        <f>IF(RES_hh_tes!D20=0,"",RES_hh_tes!D20/RES_hh_fec!D20)</f>
        <v>0.57601666127793905</v>
      </c>
      <c r="E20" s="78">
        <f>IF(RES_hh_tes!E20=0,"",RES_hh_tes!E20/RES_hh_fec!E20)</f>
        <v>0.57761968263093133</v>
      </c>
      <c r="F20" s="78">
        <f>IF(RES_hh_tes!F20=0,"",RES_hh_tes!F20/RES_hh_fec!F20)</f>
        <v>0.5793091294692192</v>
      </c>
      <c r="G20" s="78">
        <f>IF(RES_hh_tes!G20=0,"",RES_hh_tes!G20/RES_hh_fec!G20)</f>
        <v>0.58110230572288579</v>
      </c>
      <c r="H20" s="78">
        <f>IF(RES_hh_tes!H20=0,"",RES_hh_tes!H20/RES_hh_fec!H20)</f>
        <v>0.58298683306132282</v>
      </c>
      <c r="I20" s="78">
        <f>IF(RES_hh_tes!I20=0,"",RES_hh_tes!I20/RES_hh_fec!I20)</f>
        <v>0.58563633154232875</v>
      </c>
      <c r="J20" s="78">
        <f>IF(RES_hh_tes!J20=0,"",RES_hh_tes!J20/RES_hh_fec!J20)</f>
        <v>0.59045171850300004</v>
      </c>
      <c r="K20" s="78">
        <f>IF(RES_hh_tes!K20=0,"",RES_hh_tes!K20/RES_hh_fec!K20)</f>
        <v>0.59587575547619898</v>
      </c>
      <c r="L20" s="78">
        <f>IF(RES_hh_tes!L20=0,"",RES_hh_tes!L20/RES_hh_fec!L20)</f>
        <v>0.60173671818073693</v>
      </c>
      <c r="M20" s="78">
        <f>IF(RES_hh_tes!M20=0,"",RES_hh_tes!M20/RES_hh_fec!M20)</f>
        <v>0.60921702929392063</v>
      </c>
      <c r="N20" s="78">
        <f>IF(RES_hh_tes!N20=0,"",RES_hh_tes!N20/RES_hh_fec!N20)</f>
        <v>0.61944351784126594</v>
      </c>
      <c r="O20" s="78">
        <f>IF(RES_hh_tes!O20=0,"",RES_hh_tes!O20/RES_hh_fec!O20)</f>
        <v>0.63232150044675972</v>
      </c>
      <c r="P20" s="78">
        <f>IF(RES_hh_tes!P20=0,"",RES_hh_tes!P20/RES_hh_fec!P20)</f>
        <v>0.64242328685143035</v>
      </c>
      <c r="Q20" s="78">
        <f>IF(RES_hh_tes!Q20=0,"",RES_hh_tes!Q20/RES_hh_fec!Q20)</f>
        <v>0.65293241579680339</v>
      </c>
      <c r="R20" s="78">
        <f>IF(RES_hh_tes!R20=0,"",RES_hh_tes!R20/RES_hh_fec!R20)</f>
        <v>0.66411908322555924</v>
      </c>
      <c r="S20" s="78">
        <f>IF(RES_hh_tes!S20=0,"",RES_hh_tes!S20/RES_hh_fec!S20)</f>
        <v>0.67705833894633971</v>
      </c>
      <c r="T20" s="78">
        <f>IF(RES_hh_tes!T20=0,"",RES_hh_tes!T20/RES_hh_fec!T20)</f>
        <v>0.68745271644777506</v>
      </c>
      <c r="U20" s="78">
        <f>IF(RES_hh_tes!U20=0,"",RES_hh_tes!U20/RES_hh_fec!U20)</f>
        <v>0.70020999211956847</v>
      </c>
      <c r="V20" s="78">
        <f>IF(RES_hh_tes!V20=0,"",RES_hh_tes!V20/RES_hh_fec!V20)</f>
        <v>0.71601755554431235</v>
      </c>
      <c r="W20" s="78">
        <f>IF(RES_hh_tes!W20=0,"",RES_hh_tes!W20/RES_hh_fec!W20)</f>
        <v>0.73186716646080552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0.59247659976814016</v>
      </c>
      <c r="C21" s="78">
        <f>IF(RES_hh_tes!C21=0,"",RES_hh_tes!C21/RES_hh_fec!C21)</f>
        <v>0.59730621582446164</v>
      </c>
      <c r="D21" s="78">
        <f>IF(RES_hh_tes!D21=0,"",RES_hh_tes!D21/RES_hh_fec!D21)</f>
        <v>0.60360273265041364</v>
      </c>
      <c r="E21" s="78">
        <f>IF(RES_hh_tes!E21=0,"",RES_hh_tes!E21/RES_hh_fec!E21)</f>
        <v>0.61041836735823707</v>
      </c>
      <c r="F21" s="78">
        <f>IF(RES_hh_tes!F21=0,"",RES_hh_tes!F21/RES_hh_fec!F21)</f>
        <v>0.61674191924533961</v>
      </c>
      <c r="G21" s="78">
        <f>IF(RES_hh_tes!G21=0,"",RES_hh_tes!G21/RES_hh_fec!G21)</f>
        <v>0.62245321404329523</v>
      </c>
      <c r="H21" s="78">
        <f>IF(RES_hh_tes!H21=0,"",RES_hh_tes!H21/RES_hh_fec!H21)</f>
        <v>0.6279294033297449</v>
      </c>
      <c r="I21" s="78">
        <f>IF(RES_hh_tes!I21=0,"",RES_hh_tes!I21/RES_hh_fec!I21)</f>
        <v>0.63403107441724893</v>
      </c>
      <c r="J21" s="78">
        <f>IF(RES_hh_tes!J21=0,"",RES_hh_tes!J21/RES_hh_fec!J21)</f>
        <v>0.6427850102949233</v>
      </c>
      <c r="K21" s="78">
        <f>IF(RES_hh_tes!K21=0,"",RES_hh_tes!K21/RES_hh_fec!K21)</f>
        <v>0.6533478634236275</v>
      </c>
      <c r="L21" s="78">
        <f>IF(RES_hh_tes!L21=0,"",RES_hh_tes!L21/RES_hh_fec!L21)</f>
        <v>0.66556372342113224</v>
      </c>
      <c r="M21" s="78">
        <f>IF(RES_hh_tes!M21=0,"",RES_hh_tes!M21/RES_hh_fec!M21)</f>
        <v>0.67864509516665839</v>
      </c>
      <c r="N21" s="78">
        <f>IF(RES_hh_tes!N21=0,"",RES_hh_tes!N21/RES_hh_fec!N21)</f>
        <v>0.6938508300242151</v>
      </c>
      <c r="O21" s="78">
        <f>IF(RES_hh_tes!O21=0,"",RES_hh_tes!O21/RES_hh_fec!O21)</f>
        <v>0.70783217532804854</v>
      </c>
      <c r="P21" s="78">
        <f>IF(RES_hh_tes!P21=0,"",RES_hh_tes!P21/RES_hh_fec!P21)</f>
        <v>0.71211131431976937</v>
      </c>
      <c r="Q21" s="78">
        <f>IF(RES_hh_tes!Q21=0,"",RES_hh_tes!Q21/RES_hh_fec!Q21)</f>
        <v>0.71916681379349456</v>
      </c>
      <c r="R21" s="78">
        <f>IF(RES_hh_tes!R21=0,"",RES_hh_tes!R21/RES_hh_fec!R21)</f>
        <v>0.73122201612157267</v>
      </c>
      <c r="S21" s="78">
        <f>IF(RES_hh_tes!S21=0,"",RES_hh_tes!S21/RES_hh_fec!S21)</f>
        <v>0.74823035183891773</v>
      </c>
      <c r="T21" s="78">
        <f>IF(RES_hh_tes!T21=0,"",RES_hh_tes!T21/RES_hh_fec!T21)</f>
        <v>0.76600022455168826</v>
      </c>
      <c r="U21" s="78">
        <f>IF(RES_hh_tes!U21=0,"",RES_hh_tes!U21/RES_hh_fec!U21)</f>
        <v>0.7825005626942364</v>
      </c>
      <c r="V21" s="78">
        <f>IF(RES_hh_tes!V21=0,"",RES_hh_tes!V21/RES_hh_fec!V21)</f>
        <v>0.7970920076014234</v>
      </c>
      <c r="W21" s="78">
        <f>IF(RES_hh_tes!W21=0,"",RES_hh_tes!W21/RES_hh_fec!W21)</f>
        <v>0.80814277591457973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0.53379012781688551</v>
      </c>
      <c r="C22" s="78">
        <f>IF(RES_hh_tes!C22=0,"",RES_hh_tes!C22/RES_hh_fec!C22)</f>
        <v>0.55331312416711265</v>
      </c>
      <c r="D22" s="78">
        <f>IF(RES_hh_tes!D22=0,"",RES_hh_tes!D22/RES_hh_fec!D22)</f>
        <v>0.57895737987569862</v>
      </c>
      <c r="E22" s="78">
        <f>IF(RES_hh_tes!E22=0,"",RES_hh_tes!E22/RES_hh_fec!E22)</f>
        <v>0.60315060599530756</v>
      </c>
      <c r="F22" s="78">
        <f>IF(RES_hh_tes!F22=0,"",RES_hh_tes!F22/RES_hh_fec!F22)</f>
        <v>0.62570862933596705</v>
      </c>
      <c r="G22" s="78">
        <f>IF(RES_hh_tes!G22=0,"",RES_hh_tes!G22/RES_hh_fec!G22)</f>
        <v>0.6483244831813384</v>
      </c>
      <c r="H22" s="78">
        <f>IF(RES_hh_tes!H22=0,"",RES_hh_tes!H22/RES_hh_fec!H22)</f>
        <v>0.66770044987417743</v>
      </c>
      <c r="I22" s="78">
        <f>IF(RES_hh_tes!I22=0,"",RES_hh_tes!I22/RES_hh_fec!I22)</f>
        <v>0.6855411169241955</v>
      </c>
      <c r="J22" s="78">
        <f>IF(RES_hh_tes!J22=0,"",RES_hh_tes!J22/RES_hh_fec!J22)</f>
        <v>0.70187983037800317</v>
      </c>
      <c r="K22" s="78">
        <f>IF(RES_hh_tes!K22=0,"",RES_hh_tes!K22/RES_hh_fec!K22)</f>
        <v>0.71516367686574933</v>
      </c>
      <c r="L22" s="78">
        <f>IF(RES_hh_tes!L22=0,"",RES_hh_tes!L22/RES_hh_fec!L22)</f>
        <v>0.72693700951756257</v>
      </c>
      <c r="M22" s="78">
        <f>IF(RES_hh_tes!M22=0,"",RES_hh_tes!M22/RES_hh_fec!M22)</f>
        <v>0.74017458647732259</v>
      </c>
      <c r="N22" s="78">
        <f>IF(RES_hh_tes!N22=0,"",RES_hh_tes!N22/RES_hh_fec!N22)</f>
        <v>0.7537600389532384</v>
      </c>
      <c r="O22" s="78">
        <f>IF(RES_hh_tes!O22=0,"",RES_hh_tes!O22/RES_hh_fec!O22)</f>
        <v>0.76625117338565851</v>
      </c>
      <c r="P22" s="78">
        <f>IF(RES_hh_tes!P22=0,"",RES_hh_tes!P22/RES_hh_fec!P22)</f>
        <v>0.77412476395873175</v>
      </c>
      <c r="Q22" s="78">
        <f>IF(RES_hh_tes!Q22=0,"",RES_hh_tes!Q22/RES_hh_fec!Q22)</f>
        <v>0.78244370828810572</v>
      </c>
      <c r="R22" s="78">
        <f>IF(RES_hh_tes!R22=0,"",RES_hh_tes!R22/RES_hh_fec!R22)</f>
        <v>0.79159108083360885</v>
      </c>
      <c r="S22" s="78">
        <f>IF(RES_hh_tes!S22=0,"",RES_hh_tes!S22/RES_hh_fec!S22)</f>
        <v>0.80173963864322428</v>
      </c>
      <c r="T22" s="78">
        <f>IF(RES_hh_tes!T22=0,"",RES_hh_tes!T22/RES_hh_fec!T22)</f>
        <v>0.81324714411483057</v>
      </c>
      <c r="U22" s="78">
        <f>IF(RES_hh_tes!U22=0,"",RES_hh_tes!U22/RES_hh_fec!U22)</f>
        <v>0.82701955152946416</v>
      </c>
      <c r="V22" s="78">
        <f>IF(RES_hh_tes!V22=0,"",RES_hh_tes!V22/RES_hh_fec!V22)</f>
        <v>0.84167280514540044</v>
      </c>
      <c r="W22" s="78">
        <f>IF(RES_hh_tes!W22=0,"",RES_hh_tes!W22/RES_hh_fec!W22)</f>
        <v>0.8552731789091822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0.84575587247101547</v>
      </c>
      <c r="C24" s="78">
        <f>IF(RES_hh_tes!C24=0,"",RES_hh_tes!C24/RES_hh_fec!C24)</f>
        <v>0.8484084817101345</v>
      </c>
      <c r="D24" s="78">
        <f>IF(RES_hh_tes!D24=0,"",RES_hh_tes!D24/RES_hh_fec!D24)</f>
        <v>0.85096615971196288</v>
      </c>
      <c r="E24" s="78">
        <f>IF(RES_hh_tes!E24=0,"",RES_hh_tes!E24/RES_hh_fec!E24)</f>
        <v>0.85351896394323268</v>
      </c>
      <c r="F24" s="78">
        <f>IF(RES_hh_tes!F24=0,"",RES_hh_tes!F24/RES_hh_fec!F24)</f>
        <v>0.85597854906905413</v>
      </c>
      <c r="G24" s="78">
        <f>IF(RES_hh_tes!G24=0,"",RES_hh_tes!G24/RES_hh_fec!G24)</f>
        <v>0.85842954313507902</v>
      </c>
      <c r="H24" s="78">
        <f>IF(RES_hh_tes!H24=0,"",RES_hh_tes!H24/RES_hh_fec!H24)</f>
        <v>0.86097936313781742</v>
      </c>
      <c r="I24" s="78">
        <f>IF(RES_hh_tes!I24=0,"",RES_hh_tes!I24/RES_hh_fec!I24)</f>
        <v>0.86409605235349685</v>
      </c>
      <c r="J24" s="78">
        <f>IF(RES_hh_tes!J24=0,"",RES_hh_tes!J24/RES_hh_fec!J24)</f>
        <v>0.86796885598060791</v>
      </c>
      <c r="K24" s="78">
        <f>IF(RES_hh_tes!K24=0,"",RES_hh_tes!K24/RES_hh_fec!K24)</f>
        <v>0.87207338313364058</v>
      </c>
      <c r="L24" s="78">
        <f>IF(RES_hh_tes!L24=0,"",RES_hh_tes!L24/RES_hh_fec!L24)</f>
        <v>0.87634138091883906</v>
      </c>
      <c r="M24" s="78">
        <f>IF(RES_hh_tes!M24=0,"",RES_hh_tes!M24/RES_hh_fec!M24)</f>
        <v>0.88083136924350203</v>
      </c>
      <c r="N24" s="78">
        <f>IF(RES_hh_tes!N24=0,"",RES_hh_tes!N24/RES_hh_fec!N24)</f>
        <v>0.88593828962165511</v>
      </c>
      <c r="O24" s="78">
        <f>IF(RES_hh_tes!O24=0,"",RES_hh_tes!O24/RES_hh_fec!O24)</f>
        <v>0.89054003822089944</v>
      </c>
      <c r="P24" s="78">
        <f>IF(RES_hh_tes!P24=0,"",RES_hh_tes!P24/RES_hh_fec!P24)</f>
        <v>0.89200090826817136</v>
      </c>
      <c r="Q24" s="78">
        <f>IF(RES_hh_tes!Q24=0,"",RES_hh_tes!Q24/RES_hh_fec!Q24)</f>
        <v>0.89420301173196526</v>
      </c>
      <c r="R24" s="78">
        <f>IF(RES_hh_tes!R24=0,"",RES_hh_tes!R24/RES_hh_fec!R24)</f>
        <v>0.89750140358664343</v>
      </c>
      <c r="S24" s="78">
        <f>IF(RES_hh_tes!S24=0,"",RES_hh_tes!S24/RES_hh_fec!S24)</f>
        <v>0.90211906046605028</v>
      </c>
      <c r="T24" s="78">
        <f>IF(RES_hh_tes!T24=0,"",RES_hh_tes!T24/RES_hh_fec!T24)</f>
        <v>0.9066497049912432</v>
      </c>
      <c r="U24" s="78">
        <f>IF(RES_hh_tes!U24=0,"",RES_hh_tes!U24/RES_hh_fec!U24)</f>
        <v>0.9115277085988216</v>
      </c>
      <c r="V24" s="78">
        <f>IF(RES_hh_tes!V24=0,"",RES_hh_tes!V24/RES_hh_fec!V24)</f>
        <v>0.91600512145102464</v>
      </c>
      <c r="W24" s="78">
        <f>IF(RES_hh_tes!W24=0,"",RES_hh_tes!W24/RES_hh_fec!W24)</f>
        <v>0.92153441040367556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0.71185745945989409</v>
      </c>
      <c r="C25" s="79">
        <f>IF(RES_hh_tes!C25=0,"",RES_hh_tes!C25/RES_hh_fec!C25)</f>
        <v>0.71493403280162204</v>
      </c>
      <c r="D25" s="79">
        <f>IF(RES_hh_tes!D25=0,"",RES_hh_tes!D25/RES_hh_fec!D25)</f>
        <v>0.71846420211852335</v>
      </c>
      <c r="E25" s="79">
        <f>IF(RES_hh_tes!E25=0,"",RES_hh_tes!E25/RES_hh_fec!E25)</f>
        <v>0.72245730573584233</v>
      </c>
      <c r="F25" s="79">
        <f>IF(RES_hh_tes!F25=0,"",RES_hh_tes!F25/RES_hh_fec!F25)</f>
        <v>0.72732225079621349</v>
      </c>
      <c r="G25" s="79">
        <f>IF(RES_hh_tes!G25=0,"",RES_hh_tes!G25/RES_hh_fec!G25)</f>
        <v>0.73275520892837653</v>
      </c>
      <c r="H25" s="79">
        <f>IF(RES_hh_tes!H25=0,"",RES_hh_tes!H25/RES_hh_fec!H25)</f>
        <v>0.73875085116100969</v>
      </c>
      <c r="I25" s="79">
        <f>IF(RES_hh_tes!I25=0,"",RES_hh_tes!I25/RES_hh_fec!I25)</f>
        <v>0.74157194688683203</v>
      </c>
      <c r="J25" s="79">
        <f>IF(RES_hh_tes!J25=0,"",RES_hh_tes!J25/RES_hh_fec!J25)</f>
        <v>0.74234760979850589</v>
      </c>
      <c r="K25" s="79">
        <f>IF(RES_hh_tes!K25=0,"",RES_hh_tes!K25/RES_hh_fec!K25)</f>
        <v>0.74352368009758329</v>
      </c>
      <c r="L25" s="79">
        <f>IF(RES_hh_tes!L25=0,"",RES_hh_tes!L25/RES_hh_fec!L25)</f>
        <v>0.74523439945738978</v>
      </c>
      <c r="M25" s="79">
        <f>IF(RES_hh_tes!M25=0,"",RES_hh_tes!M25/RES_hh_fec!M25)</f>
        <v>0.74787093374016211</v>
      </c>
      <c r="N25" s="79">
        <f>IF(RES_hh_tes!N25=0,"",RES_hh_tes!N25/RES_hh_fec!N25)</f>
        <v>0.75190066940895284</v>
      </c>
      <c r="O25" s="79">
        <f>IF(RES_hh_tes!O25=0,"",RES_hh_tes!O25/RES_hh_fec!O25)</f>
        <v>0.75777344824949178</v>
      </c>
      <c r="P25" s="79">
        <f>IF(RES_hh_tes!P25=0,"",RES_hh_tes!P25/RES_hh_fec!P25)</f>
        <v>0.76396524311808656</v>
      </c>
      <c r="Q25" s="79">
        <f>IF(RES_hh_tes!Q25=0,"",RES_hh_tes!Q25/RES_hh_fec!Q25)</f>
        <v>0.77025520597845032</v>
      </c>
      <c r="R25" s="79">
        <f>IF(RES_hh_tes!R25=0,"",RES_hh_tes!R25/RES_hh_fec!R25)</f>
        <v>0.77647173365157263</v>
      </c>
      <c r="S25" s="79">
        <f>IF(RES_hh_tes!S25=0,"",RES_hh_tes!S25/RES_hh_fec!S25)</f>
        <v>0.78389523767876246</v>
      </c>
      <c r="T25" s="79">
        <f>IF(RES_hh_tes!T25=0,"",RES_hh_tes!T25/RES_hh_fec!T25)</f>
        <v>0.79315108078369501</v>
      </c>
      <c r="U25" s="79">
        <f>IF(RES_hh_tes!U25=0,"",RES_hh_tes!U25/RES_hh_fec!U25)</f>
        <v>0.80363268441940328</v>
      </c>
      <c r="V25" s="79">
        <f>IF(RES_hh_tes!V25=0,"",RES_hh_tes!V25/RES_hh_fec!V25)</f>
        <v>0.81463840557609535</v>
      </c>
      <c r="W25" s="79">
        <f>IF(RES_hh_tes!W25=0,"",RES_hh_tes!W25/RES_hh_fec!W25)</f>
        <v>0.82484919021502112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0.99999999999999989</v>
      </c>
      <c r="E26" s="81">
        <f>IF(RES_hh_tes!E26=0,"",RES_hh_tes!E26/RES_hh_fec!E26)</f>
        <v>1.0000000000000002</v>
      </c>
      <c r="F26" s="81">
        <f>IF(RES_hh_tes!F26=0,"",RES_hh_tes!F26/RES_hh_fec!F26)</f>
        <v>0.99999999999999878</v>
      </c>
      <c r="G26" s="81">
        <f>IF(RES_hh_tes!G26=0,"",RES_hh_tes!G26/RES_hh_fec!G26)</f>
        <v>0.99999999999999989</v>
      </c>
      <c r="H26" s="81">
        <f>IF(RES_hh_tes!H26=0,"",RES_hh_tes!H26/RES_hh_fec!H26)</f>
        <v>0.99999999999999889</v>
      </c>
      <c r="I26" s="81">
        <f>IF(RES_hh_tes!I26=0,"",RES_hh_tes!I26/RES_hh_fec!I26)</f>
        <v>0.999999999999999</v>
      </c>
      <c r="J26" s="81">
        <f>IF(RES_hh_tes!J26=0,"",RES_hh_tes!J26/RES_hh_fec!J26)</f>
        <v>1.0000000000000002</v>
      </c>
      <c r="K26" s="81">
        <f>IF(RES_hh_tes!K26=0,"",RES_hh_tes!K26/RES_hh_fec!K26)</f>
        <v>0.99999999999999889</v>
      </c>
      <c r="L26" s="81">
        <f>IF(RES_hh_tes!L26=0,"",RES_hh_tes!L26/RES_hh_fec!L26)</f>
        <v>0.99999999999999845</v>
      </c>
      <c r="M26" s="81">
        <f>IF(RES_hh_tes!M26=0,"",RES_hh_tes!M26/RES_hh_fec!M26)</f>
        <v>0.99999999999999767</v>
      </c>
      <c r="N26" s="81">
        <f>IF(RES_hh_tes!N26=0,"",RES_hh_tes!N26/RES_hh_fec!N26)</f>
        <v>0.99999999999999956</v>
      </c>
      <c r="O26" s="81">
        <f>IF(RES_hh_tes!O26=0,"",RES_hh_tes!O26/RES_hh_fec!O26)</f>
        <v>1.0000000000000007</v>
      </c>
      <c r="P26" s="81">
        <f>IF(RES_hh_tes!P26=0,"",RES_hh_tes!P26/RES_hh_fec!P26)</f>
        <v>1.0000000000000013</v>
      </c>
      <c r="Q26" s="81">
        <f>IF(RES_hh_tes!Q26=0,"",RES_hh_tes!Q26/RES_hh_fec!Q26)</f>
        <v>0.99999999999999267</v>
      </c>
      <c r="R26" s="81">
        <f>IF(RES_hh_tes!R26=0,"",RES_hh_tes!R26/RES_hh_fec!R26)</f>
        <v>1.0000000000000007</v>
      </c>
      <c r="S26" s="81">
        <f>IF(RES_hh_tes!S26=0,"",RES_hh_tes!S26/RES_hh_fec!S26)</f>
        <v>1.0000000000000029</v>
      </c>
      <c r="T26" s="81">
        <f>IF(RES_hh_tes!T26=0,"",RES_hh_tes!T26/RES_hh_fec!T26)</f>
        <v>0.99999999999999734</v>
      </c>
      <c r="U26" s="81">
        <f>IF(RES_hh_tes!U26=0,"",RES_hh_tes!U26/RES_hh_fec!U26)</f>
        <v>1.000000000000002</v>
      </c>
      <c r="V26" s="81">
        <f>IF(RES_hh_tes!V26=0,"",RES_hh_tes!V26/RES_hh_fec!V26)</f>
        <v>1.0000000000000031</v>
      </c>
      <c r="W26" s="81">
        <f>IF(RES_hh_tes!W26=0,"",RES_hh_tes!W26/RES_hh_fec!W26)</f>
        <v>1.0000000000000056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0.75420020916970865</v>
      </c>
      <c r="C27" s="70">
        <f>IF(RES_hh_tes!C27=0,"",RES_hh_tes!C27/RES_hh_fec!C27)</f>
        <v>0.75653188609177968</v>
      </c>
      <c r="D27" s="70">
        <f>IF(RES_hh_tes!D27=0,"",RES_hh_tes!D27/RES_hh_fec!D27)</f>
        <v>0.75905258908218942</v>
      </c>
      <c r="E27" s="70">
        <f>IF(RES_hh_tes!E27=0,"",RES_hh_tes!E27/RES_hh_fec!E27)</f>
        <v>0.76150715918070533</v>
      </c>
      <c r="F27" s="70">
        <f>IF(RES_hh_tes!F27=0,"",RES_hh_tes!F27/RES_hh_fec!F27)</f>
        <v>0.76435968661902098</v>
      </c>
      <c r="G27" s="70">
        <f>IF(RES_hh_tes!G27=0,"",RES_hh_tes!G27/RES_hh_fec!G27)</f>
        <v>0.76757533844598014</v>
      </c>
      <c r="H27" s="70">
        <f>IF(RES_hh_tes!H27=0,"",RES_hh_tes!H27/RES_hh_fec!H27)</f>
        <v>0.77117444673759783</v>
      </c>
      <c r="I27" s="70">
        <f>IF(RES_hh_tes!I27=0,"",RES_hh_tes!I27/RES_hh_fec!I27)</f>
        <v>0.77339402692462278</v>
      </c>
      <c r="J27" s="70">
        <f>IF(RES_hh_tes!J27=0,"",RES_hh_tes!J27/RES_hh_fec!J27)</f>
        <v>0.77445977201104299</v>
      </c>
      <c r="K27" s="70">
        <f>IF(RES_hh_tes!K27=0,"",RES_hh_tes!K27/RES_hh_fec!K27)</f>
        <v>0.77601440248251818</v>
      </c>
      <c r="L27" s="70">
        <f>IF(RES_hh_tes!L27=0,"",RES_hh_tes!L27/RES_hh_fec!L27)</f>
        <v>0.77763458622046233</v>
      </c>
      <c r="M27" s="70">
        <f>IF(RES_hh_tes!M27=0,"",RES_hh_tes!M27/RES_hh_fec!M27)</f>
        <v>0.77961865283324783</v>
      </c>
      <c r="N27" s="70">
        <f>IF(RES_hh_tes!N27=0,"",RES_hh_tes!N27/RES_hh_fec!N27)</f>
        <v>0.78188899893420249</v>
      </c>
      <c r="O27" s="70">
        <f>IF(RES_hh_tes!O27=0,"",RES_hh_tes!O27/RES_hh_fec!O27)</f>
        <v>0.78475069889268922</v>
      </c>
      <c r="P27" s="70">
        <f>IF(RES_hh_tes!P27=0,"",RES_hh_tes!P27/RES_hh_fec!P27)</f>
        <v>0.78753106321133448</v>
      </c>
      <c r="Q27" s="70">
        <f>IF(RES_hh_tes!Q27=0,"",RES_hh_tes!Q27/RES_hh_fec!Q27)</f>
        <v>0.79137314039992657</v>
      </c>
      <c r="R27" s="70">
        <f>IF(RES_hh_tes!R27=0,"",RES_hh_tes!R27/RES_hh_fec!R27)</f>
        <v>0.79676854944404452</v>
      </c>
      <c r="S27" s="70">
        <f>IF(RES_hh_tes!S27=0,"",RES_hh_tes!S27/RES_hh_fec!S27)</f>
        <v>0.80431360514929628</v>
      </c>
      <c r="T27" s="70">
        <f>IF(RES_hh_tes!T27=0,"",RES_hh_tes!T27/RES_hh_fec!T27)</f>
        <v>0.81376519189432717</v>
      </c>
      <c r="U27" s="70">
        <f>IF(RES_hh_tes!U27=0,"",RES_hh_tes!U27/RES_hh_fec!U27)</f>
        <v>0.82488568220573244</v>
      </c>
      <c r="V27" s="70">
        <f>IF(RES_hh_tes!V27=0,"",RES_hh_tes!V27/RES_hh_fec!V27)</f>
        <v>0.83668190819258836</v>
      </c>
      <c r="W27" s="70">
        <f>IF(RES_hh_tes!W27=0,"",RES_hh_tes!W27/RES_hh_fec!W27)</f>
        <v>0.84761157910832818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0.61239566221298702</v>
      </c>
      <c r="C30" s="78">
        <f>IF(RES_hh_tes!C30=0,"",RES_hh_tes!C30/RES_hh_fec!C30)</f>
        <v>0.61343449213287937</v>
      </c>
      <c r="D30" s="78">
        <f>IF(RES_hh_tes!D30=0,"",RES_hh_tes!D30/RES_hh_fec!D30)</f>
        <v>0.61459285243276884</v>
      </c>
      <c r="E30" s="78">
        <f>IF(RES_hh_tes!E30=0,"",RES_hh_tes!E30/RES_hh_fec!E30)</f>
        <v>0.61576144695583945</v>
      </c>
      <c r="F30" s="78">
        <f>IF(RES_hh_tes!F30=0,"",RES_hh_tes!F30/RES_hh_fec!F30)</f>
        <v>0.61688105965715967</v>
      </c>
      <c r="G30" s="78">
        <f>IF(RES_hh_tes!G30=0,"",RES_hh_tes!G30/RES_hh_fec!G30)</f>
        <v>0.61799556035278058</v>
      </c>
      <c r="H30" s="78">
        <f>IF(RES_hh_tes!H30=0,"",RES_hh_tes!H30/RES_hh_fec!H30)</f>
        <v>0.61918266810047173</v>
      </c>
      <c r="I30" s="78">
        <f>IF(RES_hh_tes!I30=0,"",RES_hh_tes!I30/RES_hh_fec!I30)</f>
        <v>0.61975316026537797</v>
      </c>
      <c r="J30" s="78">
        <f>IF(RES_hh_tes!J30=0,"",RES_hh_tes!J30/RES_hh_fec!J30)</f>
        <v>0.6199704773044652</v>
      </c>
      <c r="K30" s="78">
        <f>IF(RES_hh_tes!K30=0,"",RES_hh_tes!K30/RES_hh_fec!K30)</f>
        <v>0.62027023555140948</v>
      </c>
      <c r="L30" s="78">
        <f>IF(RES_hh_tes!L30=0,"",RES_hh_tes!L30/RES_hh_fec!L30)</f>
        <v>0.62058488166060211</v>
      </c>
      <c r="M30" s="78">
        <f>IF(RES_hh_tes!M30=0,"",RES_hh_tes!M30/RES_hh_fec!M30)</f>
        <v>0.62086357733972297</v>
      </c>
      <c r="N30" s="78">
        <f>IF(RES_hh_tes!N30=0,"",RES_hh_tes!N30/RES_hh_fec!N30)</f>
        <v>0.62108700316069987</v>
      </c>
      <c r="O30" s="78">
        <f>IF(RES_hh_tes!O30=0,"",RES_hh_tes!O30/RES_hh_fec!O30)</f>
        <v>0.62125081549499073</v>
      </c>
      <c r="P30" s="78">
        <f>IF(RES_hh_tes!P30=0,"",RES_hh_tes!P30/RES_hh_fec!P30)</f>
        <v>0.62131368266025377</v>
      </c>
      <c r="Q30" s="78">
        <f>IF(RES_hh_tes!Q30=0,"",RES_hh_tes!Q30/RES_hh_fec!Q30)</f>
        <v>0.62136747172917339</v>
      </c>
      <c r="R30" s="78">
        <f>IF(RES_hh_tes!R30=0,"",RES_hh_tes!R30/RES_hh_fec!R30)</f>
        <v>0.62155648752681747</v>
      </c>
      <c r="S30" s="78">
        <f>IF(RES_hh_tes!S30=0,"",RES_hh_tes!S30/RES_hh_fec!S30)</f>
        <v>0.62200121669213349</v>
      </c>
      <c r="T30" s="78">
        <f>IF(RES_hh_tes!T30=0,"",RES_hh_tes!T30/RES_hh_fec!T30)</f>
        <v>0.62265858181600919</v>
      </c>
      <c r="U30" s="78">
        <f>IF(RES_hh_tes!U30=0,"",RES_hh_tes!U30/RES_hh_fec!U30)</f>
        <v>0.62349773512038209</v>
      </c>
      <c r="V30" s="78">
        <f>IF(RES_hh_tes!V30=0,"",RES_hh_tes!V30/RES_hh_fec!V30)</f>
        <v>0.62436476543505326</v>
      </c>
      <c r="W30" s="78">
        <f>IF(RES_hh_tes!W30=0,"",RES_hh_tes!W30/RES_hh_fec!W30)</f>
        <v>0.62545656749435941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0.75865591455634795</v>
      </c>
      <c r="C32" s="81">
        <f>IF(RES_hh_tes!C32=0,"",RES_hh_tes!C32/RES_hh_fec!C32)</f>
        <v>0.76103313526237659</v>
      </c>
      <c r="D32" s="81">
        <f>IF(RES_hh_tes!D32=0,"",RES_hh_tes!D32/RES_hh_fec!D32)</f>
        <v>0.76358640699092195</v>
      </c>
      <c r="E32" s="81">
        <f>IF(RES_hh_tes!E32=0,"",RES_hh_tes!E32/RES_hh_fec!E32)</f>
        <v>0.7663282774817044</v>
      </c>
      <c r="F32" s="81">
        <f>IF(RES_hh_tes!F32=0,"",RES_hh_tes!F32/RES_hh_fec!F32)</f>
        <v>0.76926061358083064</v>
      </c>
      <c r="G32" s="81">
        <f>IF(RES_hh_tes!G32=0,"",RES_hh_tes!G32/RES_hh_fec!G32)</f>
        <v>0.77246464769846002</v>
      </c>
      <c r="H32" s="81">
        <f>IF(RES_hh_tes!H32=0,"",RES_hh_tes!H32/RES_hh_fec!H32)</f>
        <v>0.77600299585074306</v>
      </c>
      <c r="I32" s="81">
        <f>IF(RES_hh_tes!I32=0,"",RES_hh_tes!I32/RES_hh_fec!I32)</f>
        <v>0.77794460278242861</v>
      </c>
      <c r="J32" s="81">
        <f>IF(RES_hh_tes!J32=0,"",RES_hh_tes!J32/RES_hh_fec!J32)</f>
        <v>0.77905178562512079</v>
      </c>
      <c r="K32" s="81">
        <f>IF(RES_hh_tes!K32=0,"",RES_hh_tes!K32/RES_hh_fec!K32)</f>
        <v>0.78068617376238392</v>
      </c>
      <c r="L32" s="81">
        <f>IF(RES_hh_tes!L32=0,"",RES_hh_tes!L32/RES_hh_fec!L32)</f>
        <v>0.78241593281816846</v>
      </c>
      <c r="M32" s="81">
        <f>IF(RES_hh_tes!M32=0,"",RES_hh_tes!M32/RES_hh_fec!M32)</f>
        <v>0.78438709153033903</v>
      </c>
      <c r="N32" s="81">
        <f>IF(RES_hh_tes!N32=0,"",RES_hh_tes!N32/RES_hh_fec!N32)</f>
        <v>0.78676872825800892</v>
      </c>
      <c r="O32" s="81">
        <f>IF(RES_hh_tes!O32=0,"",RES_hh_tes!O32/RES_hh_fec!O32)</f>
        <v>0.78961568715496688</v>
      </c>
      <c r="P32" s="81">
        <f>IF(RES_hh_tes!P32=0,"",RES_hh_tes!P32/RES_hh_fec!P32)</f>
        <v>0.7922118546414304</v>
      </c>
      <c r="Q32" s="81">
        <f>IF(RES_hh_tes!Q32=0,"",RES_hh_tes!Q32/RES_hh_fec!Q32)</f>
        <v>0.7960216612236245</v>
      </c>
      <c r="R32" s="81">
        <f>IF(RES_hh_tes!R32=0,"",RES_hh_tes!R32/RES_hh_fec!R32)</f>
        <v>0.80154149493178906</v>
      </c>
      <c r="S32" s="81">
        <f>IF(RES_hh_tes!S32=0,"",RES_hh_tes!S32/RES_hh_fec!S32)</f>
        <v>0.80932856602553149</v>
      </c>
      <c r="T32" s="81">
        <f>IF(RES_hh_tes!T32=0,"",RES_hh_tes!T32/RES_hh_fec!T32)</f>
        <v>0.8188690629679527</v>
      </c>
      <c r="U32" s="81">
        <f>IF(RES_hh_tes!U32=0,"",RES_hh_tes!U32/RES_hh_fec!U32)</f>
        <v>0.82999954336890802</v>
      </c>
      <c r="V32" s="81">
        <f>IF(RES_hh_tes!V32=0,"",RES_hh_tes!V32/RES_hh_fec!V32)</f>
        <v>0.84143199967002202</v>
      </c>
      <c r="W32" s="81">
        <f>IF(RES_hh_tes!W32=0,"",RES_hh_tes!W32/RES_hh_fec!W32)</f>
        <v>0.85263900407383231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3939.87024144</v>
      </c>
      <c r="C3" s="65">
        <f t="shared" si="0"/>
        <v>4126.7508130799997</v>
      </c>
      <c r="D3" s="65">
        <f t="shared" si="0"/>
        <v>3874.3505377199999</v>
      </c>
      <c r="E3" s="65">
        <f t="shared" si="0"/>
        <v>3837.3994371599993</v>
      </c>
      <c r="F3" s="65">
        <f t="shared" si="0"/>
        <v>3691.9988711999999</v>
      </c>
      <c r="G3" s="65">
        <f t="shared" si="0"/>
        <v>3581.0277541199998</v>
      </c>
      <c r="H3" s="65">
        <f t="shared" si="0"/>
        <v>3338.3330956800005</v>
      </c>
      <c r="I3" s="65">
        <f t="shared" si="0"/>
        <v>3076.7896573199987</v>
      </c>
      <c r="J3" s="65">
        <f t="shared" si="0"/>
        <v>2973.5173317600006</v>
      </c>
      <c r="K3" s="65">
        <f t="shared" si="0"/>
        <v>2900.7450759599988</v>
      </c>
      <c r="L3" s="65">
        <f t="shared" si="0"/>
        <v>3232.73123244</v>
      </c>
      <c r="M3" s="65">
        <f t="shared" si="0"/>
        <v>2756.1448727999991</v>
      </c>
      <c r="N3" s="65">
        <f t="shared" si="0"/>
        <v>2564.8729833600009</v>
      </c>
      <c r="O3" s="65">
        <f t="shared" si="0"/>
        <v>2505.8884226399991</v>
      </c>
      <c r="P3" s="65">
        <f t="shared" si="0"/>
        <v>2050.5127935599994</v>
      </c>
      <c r="Q3" s="65">
        <f t="shared" si="0"/>
        <v>2130.1979475599992</v>
      </c>
      <c r="R3" s="65">
        <f t="shared" ref="R3:V3" si="1">SUM(R4,R15,R17,R27)</f>
        <v>2174.9782842</v>
      </c>
      <c r="S3" s="65">
        <f t="shared" si="1"/>
        <v>2126.0910564000001</v>
      </c>
      <c r="T3" s="65">
        <f t="shared" si="1"/>
        <v>2119.1241823199994</v>
      </c>
      <c r="U3" s="65">
        <f t="shared" si="1"/>
        <v>2061.8081341200004</v>
      </c>
      <c r="V3" s="65">
        <f t="shared" si="1"/>
        <v>1923.5703686400007</v>
      </c>
      <c r="W3" s="65">
        <f t="shared" ref="W3" si="2">SUM(W4,W15,W17,W27)</f>
        <v>1837.9942488000002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3691.3471689086928</v>
      </c>
      <c r="C4" s="69">
        <f t="shared" si="3"/>
        <v>3884.1183665389153</v>
      </c>
      <c r="D4" s="69">
        <f t="shared" si="3"/>
        <v>3631.9894206492299</v>
      </c>
      <c r="E4" s="69">
        <f t="shared" si="3"/>
        <v>3594.0303657515879</v>
      </c>
      <c r="F4" s="69">
        <f t="shared" si="3"/>
        <v>3441.094399253413</v>
      </c>
      <c r="G4" s="69">
        <f t="shared" si="3"/>
        <v>3332.8266793144503</v>
      </c>
      <c r="H4" s="69">
        <f t="shared" si="3"/>
        <v>3096.8045598399299</v>
      </c>
      <c r="I4" s="69">
        <f t="shared" si="3"/>
        <v>2861.3327264826594</v>
      </c>
      <c r="J4" s="69">
        <f t="shared" si="3"/>
        <v>2753.0061427022947</v>
      </c>
      <c r="K4" s="69">
        <f t="shared" si="3"/>
        <v>2683.6363380668799</v>
      </c>
      <c r="L4" s="69">
        <f t="shared" si="3"/>
        <v>2976.642599699313</v>
      </c>
      <c r="M4" s="69">
        <f t="shared" si="3"/>
        <v>2495.5297853869661</v>
      </c>
      <c r="N4" s="69">
        <f t="shared" si="3"/>
        <v>2316.4826420819854</v>
      </c>
      <c r="O4" s="69">
        <f t="shared" si="3"/>
        <v>2255.3282417501191</v>
      </c>
      <c r="P4" s="69">
        <f t="shared" si="3"/>
        <v>1830.6833461399422</v>
      </c>
      <c r="Q4" s="69">
        <f t="shared" si="3"/>
        <v>1916.7551285867901</v>
      </c>
      <c r="R4" s="69">
        <f t="shared" ref="R4:V4" si="4">SUM(R5:R14)</f>
        <v>1962.0306887288957</v>
      </c>
      <c r="S4" s="69">
        <f t="shared" si="4"/>
        <v>1920.054215911865</v>
      </c>
      <c r="T4" s="69">
        <f t="shared" si="4"/>
        <v>1917.7834262034821</v>
      </c>
      <c r="U4" s="69">
        <f t="shared" si="4"/>
        <v>1857.7609602251437</v>
      </c>
      <c r="V4" s="69">
        <f t="shared" si="4"/>
        <v>1728.0884315384262</v>
      </c>
      <c r="W4" s="69">
        <f t="shared" ref="W4" si="5">SUM(W5:W14)</f>
        <v>1658.3477588901058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32.28516552114597</v>
      </c>
      <c r="C6" s="72">
        <v>33.026533825349937</v>
      </c>
      <c r="D6" s="72">
        <v>28.554064316072338</v>
      </c>
      <c r="E6" s="72">
        <v>30.803383576517795</v>
      </c>
      <c r="F6" s="72">
        <v>32.790014339408891</v>
      </c>
      <c r="G6" s="72">
        <v>34.911348570986114</v>
      </c>
      <c r="H6" s="72">
        <v>39.004333762212902</v>
      </c>
      <c r="I6" s="72">
        <v>38.925463394031112</v>
      </c>
      <c r="J6" s="72">
        <v>34.611925330926034</v>
      </c>
      <c r="K6" s="72">
        <v>30.544136122790409</v>
      </c>
      <c r="L6" s="72">
        <v>36.076007002822074</v>
      </c>
      <c r="M6" s="72">
        <v>34.777528406665482</v>
      </c>
      <c r="N6" s="72">
        <v>32.557040831281483</v>
      </c>
      <c r="O6" s="72">
        <v>30.336508565679978</v>
      </c>
      <c r="P6" s="72">
        <v>23.280018035117656</v>
      </c>
      <c r="Q6" s="72">
        <v>32.676975337929832</v>
      </c>
      <c r="R6" s="72">
        <v>36.086439649827781</v>
      </c>
      <c r="S6" s="72">
        <v>38.686473838042509</v>
      </c>
      <c r="T6" s="72">
        <v>38.709124079999981</v>
      </c>
      <c r="U6" s="72">
        <v>34.961791759999961</v>
      </c>
      <c r="V6" s="72">
        <v>32.990901119999954</v>
      </c>
      <c r="W6" s="72">
        <v>33.652719159999954</v>
      </c>
      <c r="DA6" s="89" t="s">
        <v>447</v>
      </c>
    </row>
    <row r="7" spans="1:105" ht="12" customHeight="1" x14ac:dyDescent="0.25">
      <c r="A7" s="28" t="s">
        <v>205</v>
      </c>
      <c r="B7" s="72">
        <v>2242.5498504944558</v>
      </c>
      <c r="C7" s="72">
        <v>2335.4304223860763</v>
      </c>
      <c r="D7" s="72">
        <v>2154.0616385227036</v>
      </c>
      <c r="E7" s="72">
        <v>2010.4385472917893</v>
      </c>
      <c r="F7" s="72">
        <v>1869.4956793017038</v>
      </c>
      <c r="G7" s="72">
        <v>1775.4286489642197</v>
      </c>
      <c r="H7" s="72">
        <v>1584.8535983488059</v>
      </c>
      <c r="I7" s="72">
        <v>1445.9804130429025</v>
      </c>
      <c r="J7" s="72">
        <v>1349.1287406995787</v>
      </c>
      <c r="K7" s="72">
        <v>1273.5460137180419</v>
      </c>
      <c r="L7" s="72">
        <v>1320.2348421385684</v>
      </c>
      <c r="M7" s="72">
        <v>1080.2261793845867</v>
      </c>
      <c r="N7" s="72">
        <v>904.36800459742165</v>
      </c>
      <c r="O7" s="72">
        <v>849.60703804473803</v>
      </c>
      <c r="P7" s="72">
        <v>614.59166815253514</v>
      </c>
      <c r="Q7" s="72">
        <v>624.80853614727107</v>
      </c>
      <c r="R7" s="72">
        <v>601.86974990031899</v>
      </c>
      <c r="S7" s="72">
        <v>557.63099410986945</v>
      </c>
      <c r="T7" s="72">
        <v>567.62980170196045</v>
      </c>
      <c r="U7" s="72">
        <v>514.17193079605738</v>
      </c>
      <c r="V7" s="72">
        <v>439.08596152253591</v>
      </c>
      <c r="W7" s="72">
        <v>389.04443668189072</v>
      </c>
      <c r="DA7" s="89" t="s">
        <v>448</v>
      </c>
    </row>
    <row r="8" spans="1:105" ht="12" customHeight="1" x14ac:dyDescent="0.25">
      <c r="A8" s="28" t="s">
        <v>192</v>
      </c>
      <c r="B8" s="72">
        <v>1416.5121528930911</v>
      </c>
      <c r="C8" s="72">
        <v>1515.6614103274894</v>
      </c>
      <c r="D8" s="72">
        <v>1449.3737178104539</v>
      </c>
      <c r="E8" s="72">
        <v>1552.7884348832811</v>
      </c>
      <c r="F8" s="72">
        <v>1538.8087056123004</v>
      </c>
      <c r="G8" s="72">
        <v>1522.4866817792447</v>
      </c>
      <c r="H8" s="72">
        <v>1472.9466277289112</v>
      </c>
      <c r="I8" s="72">
        <v>1376.426850045726</v>
      </c>
      <c r="J8" s="72">
        <v>1369.2654766717901</v>
      </c>
      <c r="K8" s="72">
        <v>1379.5461882260474</v>
      </c>
      <c r="L8" s="72">
        <v>1620.3317505579228</v>
      </c>
      <c r="M8" s="72">
        <v>1380.5260775957138</v>
      </c>
      <c r="N8" s="72">
        <v>1379.5575966532824</v>
      </c>
      <c r="O8" s="72">
        <v>1375.3846951397011</v>
      </c>
      <c r="P8" s="72">
        <v>1192.8116599522893</v>
      </c>
      <c r="Q8" s="72">
        <v>1259.2696171015891</v>
      </c>
      <c r="R8" s="72">
        <v>1324.074499178749</v>
      </c>
      <c r="S8" s="72">
        <v>1323.7367479639529</v>
      </c>
      <c r="T8" s="72">
        <v>1311.4445004215218</v>
      </c>
      <c r="U8" s="72">
        <v>1308.6272376690863</v>
      </c>
      <c r="V8" s="72">
        <v>1256.0115688958904</v>
      </c>
      <c r="W8" s="72">
        <v>1235.6506030482151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243.93668877575885</v>
      </c>
      <c r="C17" s="69">
        <f t="shared" si="7"/>
        <v>238.08273040964491</v>
      </c>
      <c r="D17" s="69">
        <f t="shared" si="7"/>
        <v>237.70861442310849</v>
      </c>
      <c r="E17" s="69">
        <f t="shared" si="7"/>
        <v>238.4531235182576</v>
      </c>
      <c r="F17" s="69">
        <f t="shared" si="7"/>
        <v>245.91004678348034</v>
      </c>
      <c r="G17" s="69">
        <f t="shared" si="7"/>
        <v>243.18649755063279</v>
      </c>
      <c r="H17" s="69">
        <f t="shared" si="7"/>
        <v>236.50147714832505</v>
      </c>
      <c r="I17" s="69">
        <f t="shared" si="7"/>
        <v>210.79691962562555</v>
      </c>
      <c r="J17" s="69">
        <f t="shared" si="7"/>
        <v>215.69954426742436</v>
      </c>
      <c r="K17" s="69">
        <f t="shared" si="7"/>
        <v>212.19090078018971</v>
      </c>
      <c r="L17" s="69">
        <f t="shared" si="7"/>
        <v>250.49875539990668</v>
      </c>
      <c r="M17" s="69">
        <f t="shared" si="7"/>
        <v>255.18629786499002</v>
      </c>
      <c r="N17" s="69">
        <f t="shared" si="7"/>
        <v>242.90157192769067</v>
      </c>
      <c r="O17" s="69">
        <f t="shared" si="7"/>
        <v>244.76853514954067</v>
      </c>
      <c r="P17" s="69">
        <f t="shared" si="7"/>
        <v>214.25414985598076</v>
      </c>
      <c r="Q17" s="69">
        <f t="shared" si="7"/>
        <v>207.91712734101259</v>
      </c>
      <c r="R17" s="69">
        <f t="shared" ref="R17:V17" si="8">SUM(R18:R26)</f>
        <v>207.27361104622264</v>
      </c>
      <c r="S17" s="69">
        <f t="shared" si="8"/>
        <v>200.46123983492686</v>
      </c>
      <c r="T17" s="69">
        <f t="shared" si="8"/>
        <v>195.93664311651702</v>
      </c>
      <c r="U17" s="69">
        <f t="shared" si="8"/>
        <v>198.91682889485656</v>
      </c>
      <c r="V17" s="69">
        <f t="shared" si="8"/>
        <v>190.76729310157447</v>
      </c>
      <c r="W17" s="69">
        <f t="shared" ref="W17" si="9">SUM(W18:W26)</f>
        <v>174.79720590989427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14.156333518854032</v>
      </c>
      <c r="C19" s="72">
        <v>13.414965214650071</v>
      </c>
      <c r="D19" s="72">
        <v>12.082360923927659</v>
      </c>
      <c r="E19" s="72">
        <v>12.735692143482185</v>
      </c>
      <c r="F19" s="72">
        <v>13.65148470059111</v>
      </c>
      <c r="G19" s="72">
        <v>14.432800949013883</v>
      </c>
      <c r="H19" s="72">
        <v>16.145116717787108</v>
      </c>
      <c r="I19" s="72">
        <v>16.223987085968876</v>
      </c>
      <c r="J19" s="72">
        <v>14.732224189073953</v>
      </c>
      <c r="K19" s="72">
        <v>12.994939597209585</v>
      </c>
      <c r="L19" s="72">
        <v>13.268142517177928</v>
      </c>
      <c r="M19" s="72">
        <v>14.5666211133345</v>
      </c>
      <c r="N19" s="72">
        <v>13.884458208718538</v>
      </c>
      <c r="O19" s="72">
        <v>13.202567154319995</v>
      </c>
      <c r="P19" s="72">
        <v>11.551106244882348</v>
      </c>
      <c r="Q19" s="72">
        <v>14.658625462070129</v>
      </c>
      <c r="R19" s="72">
        <v>16.087896310172223</v>
      </c>
      <c r="S19" s="72">
        <v>17.089938241957473</v>
      </c>
      <c r="T19" s="72">
        <v>16.858300800000027</v>
      </c>
      <c r="U19" s="72">
        <v>18.289282600000046</v>
      </c>
      <c r="V19" s="72">
        <v>18.756601200000024</v>
      </c>
      <c r="W19" s="72">
        <v>20.930648600000055</v>
      </c>
      <c r="DA19" s="89" t="s">
        <v>458</v>
      </c>
    </row>
    <row r="20" spans="1:105" ht="12" customHeight="1" x14ac:dyDescent="0.25">
      <c r="A20" s="28" t="s">
        <v>205</v>
      </c>
      <c r="B20" s="72">
        <v>104.27325110554429</v>
      </c>
      <c r="C20" s="72">
        <v>103.24279049392332</v>
      </c>
      <c r="D20" s="72">
        <v>104.24269207729643</v>
      </c>
      <c r="E20" s="72">
        <v>99.134790388210163</v>
      </c>
      <c r="F20" s="72">
        <v>101.06038597829627</v>
      </c>
      <c r="G20" s="72">
        <v>99.963425115780282</v>
      </c>
      <c r="H20" s="72">
        <v>94.629102291194087</v>
      </c>
      <c r="I20" s="72">
        <v>84.942543797097059</v>
      </c>
      <c r="J20" s="72">
        <v>87.23965670042152</v>
      </c>
      <c r="K20" s="72">
        <v>86.064180881956958</v>
      </c>
      <c r="L20" s="72">
        <v>98.664073581432106</v>
      </c>
      <c r="M20" s="72">
        <v>101.40271593541267</v>
      </c>
      <c r="N20" s="72">
        <v>87.629401762578183</v>
      </c>
      <c r="O20" s="72">
        <v>86.244209595261637</v>
      </c>
      <c r="P20" s="72">
        <v>66.548419127464712</v>
      </c>
      <c r="Q20" s="72">
        <v>61.300672172728525</v>
      </c>
      <c r="R20" s="72">
        <v>56.71672581968172</v>
      </c>
      <c r="S20" s="72">
        <v>51.43135441013068</v>
      </c>
      <c r="T20" s="72">
        <v>51.280820938039511</v>
      </c>
      <c r="U20" s="72">
        <v>47.989616643942774</v>
      </c>
      <c r="V20" s="72">
        <v>41.57785639746352</v>
      </c>
      <c r="W20" s="72">
        <v>33.991148958109306</v>
      </c>
      <c r="DA20" s="89" t="s">
        <v>459</v>
      </c>
    </row>
    <row r="21" spans="1:105" ht="12" customHeight="1" x14ac:dyDescent="0.25">
      <c r="A21" s="28" t="s">
        <v>192</v>
      </c>
      <c r="B21" s="72">
        <v>125.50710415136055</v>
      </c>
      <c r="C21" s="72">
        <v>121.42497470107152</v>
      </c>
      <c r="D21" s="72">
        <v>121.38356142188439</v>
      </c>
      <c r="E21" s="72">
        <v>126.58264098656525</v>
      </c>
      <c r="F21" s="72">
        <v>131.19817610459296</v>
      </c>
      <c r="G21" s="72">
        <v>128.79027148583864</v>
      </c>
      <c r="H21" s="72">
        <v>125.72725813934386</v>
      </c>
      <c r="I21" s="72">
        <v>109.63038874255963</v>
      </c>
      <c r="J21" s="72">
        <v>113.72766337792889</v>
      </c>
      <c r="K21" s="72">
        <v>113.13178030102317</v>
      </c>
      <c r="L21" s="72">
        <v>138.56653930129664</v>
      </c>
      <c r="M21" s="72">
        <v>139.21696081624285</v>
      </c>
      <c r="N21" s="72">
        <v>141.38771195639396</v>
      </c>
      <c r="O21" s="72">
        <v>145.32175839995904</v>
      </c>
      <c r="P21" s="72">
        <v>136.15462448363371</v>
      </c>
      <c r="Q21" s="72">
        <v>131.95782970621391</v>
      </c>
      <c r="R21" s="72">
        <v>134.46898891636869</v>
      </c>
      <c r="S21" s="72">
        <v>131.93994718283869</v>
      </c>
      <c r="T21" s="72">
        <v>127.7975213784775</v>
      </c>
      <c r="U21" s="72">
        <v>132.63792965091375</v>
      </c>
      <c r="V21" s="72">
        <v>130.43283550411093</v>
      </c>
      <c r="W21" s="72">
        <v>119.8754083517849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4.5863837555484732</v>
      </c>
      <c r="C27" s="69">
        <f t="shared" si="10"/>
        <v>4.5497161314393981</v>
      </c>
      <c r="D27" s="69">
        <f t="shared" si="10"/>
        <v>4.6525026476617715</v>
      </c>
      <c r="E27" s="69">
        <f t="shared" si="10"/>
        <v>4.9159478901539764</v>
      </c>
      <c r="F27" s="69">
        <f t="shared" si="10"/>
        <v>4.9944251631064827</v>
      </c>
      <c r="G27" s="69">
        <f t="shared" si="10"/>
        <v>5.0145772549166177</v>
      </c>
      <c r="H27" s="69">
        <f t="shared" si="10"/>
        <v>5.0270586917453048</v>
      </c>
      <c r="I27" s="69">
        <f t="shared" si="10"/>
        <v>4.660011211714103</v>
      </c>
      <c r="J27" s="69">
        <f t="shared" si="10"/>
        <v>4.8116447902814894</v>
      </c>
      <c r="K27" s="69">
        <f t="shared" si="10"/>
        <v>4.9178371129291998</v>
      </c>
      <c r="L27" s="69">
        <f t="shared" si="10"/>
        <v>5.5898773407802205</v>
      </c>
      <c r="M27" s="69">
        <f t="shared" si="10"/>
        <v>5.4287895480431381</v>
      </c>
      <c r="N27" s="69">
        <f t="shared" si="10"/>
        <v>5.4887693503247377</v>
      </c>
      <c r="O27" s="69">
        <f t="shared" si="10"/>
        <v>5.7916457403392361</v>
      </c>
      <c r="P27" s="69">
        <f t="shared" si="10"/>
        <v>5.5752975640762088</v>
      </c>
      <c r="Q27" s="69">
        <f t="shared" si="10"/>
        <v>5.5256916321964713</v>
      </c>
      <c r="R27" s="69">
        <f t="shared" ref="R27:V27" si="11">SUM(R28:R32)</f>
        <v>5.673984424881664</v>
      </c>
      <c r="S27" s="69">
        <f t="shared" si="11"/>
        <v>5.5756006532081672</v>
      </c>
      <c r="T27" s="69">
        <f t="shared" si="11"/>
        <v>5.4041129999999837</v>
      </c>
      <c r="U27" s="69">
        <f t="shared" si="11"/>
        <v>5.1303450000000028</v>
      </c>
      <c r="V27" s="69">
        <f t="shared" si="11"/>
        <v>4.7146439999999936</v>
      </c>
      <c r="W27" s="69">
        <f t="shared" ref="W27" si="12">SUM(W28:W32)</f>
        <v>4.8492840000000124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4.5863837555484732</v>
      </c>
      <c r="C30" s="72">
        <v>4.5497161314393981</v>
      </c>
      <c r="D30" s="72">
        <v>4.6525026476617715</v>
      </c>
      <c r="E30" s="72">
        <v>4.9159478901539764</v>
      </c>
      <c r="F30" s="72">
        <v>4.9944251631064827</v>
      </c>
      <c r="G30" s="72">
        <v>5.0145772549166177</v>
      </c>
      <c r="H30" s="72">
        <v>5.0270586917453048</v>
      </c>
      <c r="I30" s="72">
        <v>4.660011211714103</v>
      </c>
      <c r="J30" s="72">
        <v>4.8116447902814894</v>
      </c>
      <c r="K30" s="72">
        <v>4.9178371129291998</v>
      </c>
      <c r="L30" s="72">
        <v>5.5898773407802205</v>
      </c>
      <c r="M30" s="72">
        <v>5.4287895480431381</v>
      </c>
      <c r="N30" s="72">
        <v>5.4887693503247377</v>
      </c>
      <c r="O30" s="72">
        <v>5.7916457403392361</v>
      </c>
      <c r="P30" s="72">
        <v>5.5752975640762088</v>
      </c>
      <c r="Q30" s="72">
        <v>5.5256916321964713</v>
      </c>
      <c r="R30" s="72">
        <v>5.673984424881664</v>
      </c>
      <c r="S30" s="72">
        <v>5.5756006532081672</v>
      </c>
      <c r="T30" s="72">
        <v>5.4041129999999837</v>
      </c>
      <c r="U30" s="72">
        <v>5.1303450000000028</v>
      </c>
      <c r="V30" s="72">
        <v>4.7146439999999936</v>
      </c>
      <c r="W30" s="72">
        <v>4.8492840000000124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16167.452378775566</v>
      </c>
      <c r="C3" s="65">
        <f>IF(RES_hh_fec!C3=0,0,1000*11630*RES_hh_fec!C3/RES_hh_num!C3)</f>
        <v>17037.975341625854</v>
      </c>
      <c r="D3" s="65">
        <f>IF(RES_hh_fec!D3=0,0,1000*11630*RES_hh_fec!D3/RES_hh_num!D3)</f>
        <v>16312.089287889426</v>
      </c>
      <c r="E3" s="65">
        <f>IF(RES_hh_fec!E3=0,0,1000*11630*RES_hh_fec!E3/RES_hh_num!E3)</f>
        <v>16530.734588741296</v>
      </c>
      <c r="F3" s="65">
        <f>IF(RES_hh_fec!F3=0,0,1000*11630*RES_hh_fec!F3/RES_hh_num!F3)</f>
        <v>16330.590720866276</v>
      </c>
      <c r="G3" s="65">
        <f>IF(RES_hh_fec!G3=0,0,1000*11630*RES_hh_fec!G3/RES_hh_num!G3)</f>
        <v>16418.810274928568</v>
      </c>
      <c r="H3" s="65">
        <f>IF(RES_hh_fec!H3=0,0,1000*11630*RES_hh_fec!H3/RES_hh_num!H3)</f>
        <v>16326.500028330818</v>
      </c>
      <c r="I3" s="65">
        <f>IF(RES_hh_fec!I3=0,0,1000*11630*RES_hh_fec!I3/RES_hh_num!I3)</f>
        <v>16226.53709915033</v>
      </c>
      <c r="J3" s="65">
        <f>IF(RES_hh_fec!J3=0,0,1000*11630*RES_hh_fec!J3/RES_hh_num!J3)</f>
        <v>15994.682308660816</v>
      </c>
      <c r="K3" s="65">
        <f>IF(RES_hh_fec!K3=0,0,1000*11630*RES_hh_fec!K3/RES_hh_num!K3)</f>
        <v>15913.496383458545</v>
      </c>
      <c r="L3" s="65">
        <f>IF(RES_hh_fec!L3=0,0,1000*11630*RES_hh_fec!L3/RES_hh_num!L3)</f>
        <v>17896.997038656253</v>
      </c>
      <c r="M3" s="65">
        <f>IF(RES_hh_fec!M3=0,0,1000*11630*RES_hh_fec!M3/RES_hh_num!M3)</f>
        <v>15672.47202140198</v>
      </c>
      <c r="N3" s="65">
        <f>IF(RES_hh_fec!N3=0,0,1000*11630*RES_hh_fec!N3/RES_hh_num!N3)</f>
        <v>15369.155253102172</v>
      </c>
      <c r="O3" s="65">
        <f>IF(RES_hh_fec!O3=0,0,1000*11630*RES_hh_fec!O3/RES_hh_num!O3)</f>
        <v>15427.086868956407</v>
      </c>
      <c r="P3" s="65">
        <f>IF(RES_hh_fec!P3=0,0,1000*11630*RES_hh_fec!P3/RES_hh_num!P3)</f>
        <v>13952.733774085642</v>
      </c>
      <c r="Q3" s="65">
        <f>IF(RES_hh_fec!Q3=0,0,1000*11630*RES_hh_fec!Q3/RES_hh_num!Q3)</f>
        <v>15124.445557686398</v>
      </c>
      <c r="R3" s="65">
        <f>IF(RES_hh_fec!R3=0,0,1000*11630*RES_hh_fec!R3/RES_hh_num!R3)</f>
        <v>15499.134038033473</v>
      </c>
      <c r="S3" s="65">
        <f>IF(RES_hh_fec!S3=0,0,1000*11630*RES_hh_fec!S3/RES_hh_num!S3)</f>
        <v>15096.789103450339</v>
      </c>
      <c r="T3" s="65">
        <f>IF(RES_hh_fec!T3=0,0,1000*11630*RES_hh_fec!T3/RES_hh_num!T3)</f>
        <v>14764.187277498522</v>
      </c>
      <c r="U3" s="65">
        <f>IF(RES_hh_fec!U3=0,0,1000*11630*RES_hh_fec!U3/RES_hh_num!U3)</f>
        <v>14203.82770702909</v>
      </c>
      <c r="V3" s="65">
        <f>IF(RES_hh_fec!V3=0,0,1000*11630*RES_hh_fec!V3/RES_hh_num!V3)</f>
        <v>13505.118329838682</v>
      </c>
      <c r="W3" s="65">
        <f>IF(RES_hh_fec!W3=0,0,1000*11630*RES_hh_fec!W3/RES_hh_num!W3)</f>
        <v>14221.382914823209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14551.946007473223</v>
      </c>
      <c r="C4" s="69">
        <f>IF(RES_hh_fec!C4=0,0,1000*11630*RES_hh_fec!C4/RES_hh_num!C4)</f>
        <v>15484.159493773806</v>
      </c>
      <c r="D4" s="69">
        <f>IF(RES_hh_fec!D4=0,0,1000*11630*RES_hh_fec!D4/RES_hh_num!D4)</f>
        <v>14760.672040091729</v>
      </c>
      <c r="E4" s="69">
        <f>IF(RES_hh_fec!E4=0,0,1000*11630*RES_hh_fec!E4/RES_hh_num!E4)</f>
        <v>14999.863672505222</v>
      </c>
      <c r="F4" s="69">
        <f>IF(RES_hh_fec!F4=0,0,1000*11630*RES_hh_fec!F4/RES_hh_num!F4)</f>
        <v>14763.361487227621</v>
      </c>
      <c r="G4" s="69">
        <f>IF(RES_hh_fec!G4=0,0,1000*11630*RES_hh_fec!G4/RES_hh_num!G4)</f>
        <v>14851.11728237474</v>
      </c>
      <c r="H4" s="69">
        <f>IF(RES_hh_fec!H4=0,0,1000*11630*RES_hh_fec!H4/RES_hh_num!H4)</f>
        <v>14742.926146611055</v>
      </c>
      <c r="I4" s="69">
        <f>IF(RES_hh_fec!I4=0,0,1000*11630*RES_hh_fec!I4/RES_hh_num!I4)</f>
        <v>14735.922280048335</v>
      </c>
      <c r="J4" s="69">
        <f>IF(RES_hh_fec!J4=0,0,1000*11630*RES_hh_fec!J4/RES_hh_num!J4)</f>
        <v>14464.700182077098</v>
      </c>
      <c r="K4" s="69">
        <f>IF(RES_hh_fec!K4=0,0,1000*11630*RES_hh_fec!K4/RES_hh_num!K4)</f>
        <v>14409.713582587668</v>
      </c>
      <c r="L4" s="69">
        <f>IF(RES_hh_fec!L4=0,0,1000*11630*RES_hh_fec!L4/RES_hh_num!L4)</f>
        <v>16147.003229525475</v>
      </c>
      <c r="M4" s="69">
        <f>IF(RES_hh_fec!M4=0,0,1000*11630*RES_hh_fec!M4/RES_hh_num!M4)</f>
        <v>13898.691310153381</v>
      </c>
      <c r="N4" s="69">
        <f>IF(RES_hh_fec!N4=0,0,1000*11630*RES_hh_fec!N4/RES_hh_num!N4)</f>
        <v>13600.360677824303</v>
      </c>
      <c r="O4" s="69">
        <f>IF(RES_hh_fec!O4=0,0,1000*11630*RES_hh_fec!O4/RES_hh_num!O4)</f>
        <v>13588.301276658402</v>
      </c>
      <c r="P4" s="69">
        <f>IF(RES_hh_fec!P4=0,0,1000*11630*RES_hh_fec!P4/RES_hh_num!P4)</f>
        <v>12151.063362312671</v>
      </c>
      <c r="Q4" s="69">
        <f>IF(RES_hh_fec!Q4=0,0,1000*11630*RES_hh_fec!Q4/RES_hh_num!Q4)</f>
        <v>13308.882281315555</v>
      </c>
      <c r="R4" s="69">
        <f>IF(RES_hh_fec!R4=0,0,1000*11630*RES_hh_fec!R4/RES_hh_num!R4)</f>
        <v>13671.447291877546</v>
      </c>
      <c r="S4" s="69">
        <f>IF(RES_hh_fec!S4=0,0,1000*11630*RES_hh_fec!S4/RES_hh_num!S4)</f>
        <v>13334.38434323076</v>
      </c>
      <c r="T4" s="69">
        <f>IF(RES_hh_fec!T4=0,0,1000*11630*RES_hh_fec!T4/RES_hh_num!T4)</f>
        <v>13045.125007297813</v>
      </c>
      <c r="U4" s="69">
        <f>IF(RES_hh_fec!U4=0,0,1000*11630*RES_hh_fec!U4/RES_hh_num!U4)</f>
        <v>12474.632294719846</v>
      </c>
      <c r="V4" s="69">
        <f>IF(RES_hh_fec!V4=0,0,1000*11630*RES_hh_fec!V4/RES_hh_num!V4)</f>
        <v>11777.754445497369</v>
      </c>
      <c r="W4" s="69">
        <f>IF(RES_hh_fec!W4=0,0,1000*11630*RES_hh_fec!W4/RES_hh_num!W4)</f>
        <v>12494.952342664334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19059.302990928565</v>
      </c>
      <c r="C6" s="72">
        <f>IF(RES_hh_fec!C6=0,0,1000*11630*RES_hh_fec!C6/RES_hh_num!C6)</f>
        <v>20317.057253625815</v>
      </c>
      <c r="D6" s="72">
        <f>IF(RES_hh_fec!D6=0,0,1000*11630*RES_hh_fec!D6/RES_hh_num!D6)</f>
        <v>17972.580827130329</v>
      </c>
      <c r="E6" s="72">
        <f>IF(RES_hh_fec!E6=0,0,1000*11630*RES_hh_fec!E6/RES_hh_num!E6)</f>
        <v>18875.577171672234</v>
      </c>
      <c r="F6" s="72">
        <f>IF(RES_hh_fec!F6=0,0,1000*11630*RES_hh_fec!F6/RES_hh_num!F6)</f>
        <v>18814.866988077065</v>
      </c>
      <c r="G6" s="72">
        <f>IF(RES_hh_fec!G6=0,0,1000*11630*RES_hh_fec!G6/RES_hh_num!G6)</f>
        <v>18572.345866914202</v>
      </c>
      <c r="H6" s="72">
        <f>IF(RES_hh_fec!H6=0,0,1000*11630*RES_hh_fec!H6/RES_hh_num!H6)</f>
        <v>19558.518493419317</v>
      </c>
      <c r="I6" s="72">
        <f>IF(RES_hh_fec!I6=0,0,1000*11630*RES_hh_fec!I6/RES_hh_num!I6)</f>
        <v>19547.916041708828</v>
      </c>
      <c r="J6" s="72">
        <f>IF(RES_hh_fec!J6=0,0,1000*11630*RES_hh_fec!J6/RES_hh_num!J6)</f>
        <v>18269.549880922536</v>
      </c>
      <c r="K6" s="72">
        <f>IF(RES_hh_fec!K6=0,0,1000*11630*RES_hh_fec!K6/RES_hh_num!K6)</f>
        <v>16958.114710869322</v>
      </c>
      <c r="L6" s="72">
        <f>IF(RES_hh_fec!L6=0,0,1000*11630*RES_hh_fec!L6/RES_hh_num!L6)</f>
        <v>19986.559547028541</v>
      </c>
      <c r="M6" s="72">
        <f>IF(RES_hh_fec!M6=0,0,1000*11630*RES_hh_fec!M6/RES_hh_num!M6)</f>
        <v>19216.400292663413</v>
      </c>
      <c r="N6" s="72">
        <f>IF(RES_hh_fec!N6=0,0,1000*11630*RES_hh_fec!N6/RES_hh_num!N6)</f>
        <v>17859.447651472954</v>
      </c>
      <c r="O6" s="72">
        <f>IF(RES_hh_fec!O6=0,0,1000*11630*RES_hh_fec!O6/RES_hh_num!O6)</f>
        <v>16479.130915591573</v>
      </c>
      <c r="P6" s="72">
        <f>IF(RES_hh_fec!P6=0,0,1000*11630*RES_hh_fec!P6/RES_hh_num!P6)</f>
        <v>12539.203582321461</v>
      </c>
      <c r="Q6" s="72">
        <f>IF(RES_hh_fec!Q6=0,0,1000*11630*RES_hh_fec!Q6/RES_hh_num!Q6)</f>
        <v>17064.061815810255</v>
      </c>
      <c r="R6" s="72">
        <f>IF(RES_hh_fec!R6=0,0,1000*11630*RES_hh_fec!R6/RES_hh_num!R6)</f>
        <v>17177.673938908021</v>
      </c>
      <c r="S6" s="72">
        <f>IF(RES_hh_fec!S6=0,0,1000*11630*RES_hh_fec!S6/RES_hh_num!S6)</f>
        <v>17025.387998164075</v>
      </c>
      <c r="T6" s="72">
        <f>IF(RES_hh_fec!T6=0,0,1000*11630*RES_hh_fec!T6/RES_hh_num!T6)</f>
        <v>16619.981143730278</v>
      </c>
      <c r="U6" s="72">
        <f>IF(RES_hh_fec!U6=0,0,1000*11630*RES_hh_fec!U6/RES_hh_num!U6)</f>
        <v>15253.540358991282</v>
      </c>
      <c r="V6" s="72">
        <f>IF(RES_hh_fec!V6=0,0,1000*11630*RES_hh_fec!V6/RES_hh_num!V6)</f>
        <v>14795.436022819864</v>
      </c>
      <c r="W6" s="72">
        <f>IF(RES_hh_fec!W6=0,0,1000*11630*RES_hh_fec!W6/RES_hh_num!W6)</f>
        <v>15410.948137360267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19918.369501417616</v>
      </c>
      <c r="C7" s="72">
        <f>IF(RES_hh_fec!C7=0,0,1000*11630*RES_hh_fec!C7/RES_hh_num!C7)</f>
        <v>21126.842399059282</v>
      </c>
      <c r="D7" s="72">
        <f>IF(RES_hh_fec!D7=0,0,1000*11630*RES_hh_fec!D7/RES_hh_num!D7)</f>
        <v>20536.540432268364</v>
      </c>
      <c r="E7" s="72">
        <f>IF(RES_hh_fec!E7=0,0,1000*11630*RES_hh_fec!E7/RES_hh_num!E7)</f>
        <v>20439.805326546273</v>
      </c>
      <c r="F7" s="72">
        <f>IF(RES_hh_fec!F7=0,0,1000*11630*RES_hh_fec!F7/RES_hh_num!F7)</f>
        <v>20387.100199415076</v>
      </c>
      <c r="G7" s="72">
        <f>IF(RES_hh_fec!G7=0,0,1000*11630*RES_hh_fec!G7/RES_hh_num!G7)</f>
        <v>20892.738841835017</v>
      </c>
      <c r="H7" s="72">
        <f>IF(RES_hh_fec!H7=0,0,1000*11630*RES_hh_fec!H7/RES_hh_num!H7)</f>
        <v>20349.695725049049</v>
      </c>
      <c r="I7" s="72">
        <f>IF(RES_hh_fec!I7=0,0,1000*11630*RES_hh_fec!I7/RES_hh_num!I7)</f>
        <v>20123.987957834805</v>
      </c>
      <c r="J7" s="72">
        <f>IF(RES_hh_fec!J7=0,0,1000*11630*RES_hh_fec!J7/RES_hh_num!J7)</f>
        <v>20149.967634748704</v>
      </c>
      <c r="K7" s="72">
        <f>IF(RES_hh_fec!K7=0,0,1000*11630*RES_hh_fec!K7/RES_hh_num!K7)</f>
        <v>20162.651103178156</v>
      </c>
      <c r="L7" s="72">
        <f>IF(RES_hh_fec!L7=0,0,1000*11630*RES_hh_fec!L7/RES_hh_num!L7)</f>
        <v>22217.607920280523</v>
      </c>
      <c r="M7" s="72">
        <f>IF(RES_hh_fec!M7=0,0,1000*11630*RES_hh_fec!M7/RES_hh_num!M7)</f>
        <v>19347.843177539024</v>
      </c>
      <c r="N7" s="72">
        <f>IF(RES_hh_fec!N7=0,0,1000*11630*RES_hh_fec!N7/RES_hh_num!N7)</f>
        <v>18138.853780051031</v>
      </c>
      <c r="O7" s="72">
        <f>IF(RES_hh_fec!O7=0,0,1000*11630*RES_hh_fec!O7/RES_hh_num!O7)</f>
        <v>18590.576590988905</v>
      </c>
      <c r="P7" s="72">
        <f>IF(RES_hh_fec!P7=0,0,1000*11630*RES_hh_fec!P7/RES_hh_num!P7)</f>
        <v>15345.213408954678</v>
      </c>
      <c r="Q7" s="72">
        <f>IF(RES_hh_fec!Q7=0,0,1000*11630*RES_hh_fec!Q7/RES_hh_num!Q7)</f>
        <v>17333.373505579482</v>
      </c>
      <c r="R7" s="72">
        <f>IF(RES_hh_fec!R7=0,0,1000*11630*RES_hh_fec!R7/RES_hh_num!R7)</f>
        <v>18070.390697038161</v>
      </c>
      <c r="S7" s="72">
        <f>IF(RES_hh_fec!S7=0,0,1000*11630*RES_hh_fec!S7/RES_hh_num!S7)</f>
        <v>17530.505386197674</v>
      </c>
      <c r="T7" s="72">
        <f>IF(RES_hh_fec!T7=0,0,1000*11630*RES_hh_fec!T7/RES_hh_num!T7)</f>
        <v>18407.780662169669</v>
      </c>
      <c r="U7" s="72">
        <f>IF(RES_hh_fec!U7=0,0,1000*11630*RES_hh_fec!U7/RES_hh_num!U7)</f>
        <v>17830.308701547514</v>
      </c>
      <c r="V7" s="72">
        <f>IF(RES_hh_fec!V7=0,0,1000*11630*RES_hh_fec!V7/RES_hh_num!V7)</f>
        <v>16838.659910876857</v>
      </c>
      <c r="W7" s="72">
        <f>IF(RES_hh_fec!W7=0,0,1000*11630*RES_hh_fec!W7/RES_hh_num!W7)</f>
        <v>16714.323188545892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17564.862579833392</v>
      </c>
      <c r="C8" s="72">
        <f>IF(RES_hh_fec!C8=0,0,1000*11630*RES_hh_fec!C8/RES_hh_num!C8)</f>
        <v>18654.775948416689</v>
      </c>
      <c r="D8" s="72">
        <f>IF(RES_hh_fec!D8=0,0,1000*11630*RES_hh_fec!D8/RES_hh_num!D8)</f>
        <v>17378.415940735267</v>
      </c>
      <c r="E8" s="72">
        <f>IF(RES_hh_fec!E8=0,0,1000*11630*RES_hh_fec!E8/RES_hh_num!E8)</f>
        <v>18082.852847501061</v>
      </c>
      <c r="F8" s="72">
        <f>IF(RES_hh_fec!F8=0,0,1000*11630*RES_hh_fec!F8/RES_hh_num!F8)</f>
        <v>17688.005446434585</v>
      </c>
      <c r="G8" s="72">
        <f>IF(RES_hh_fec!G8=0,0,1000*11630*RES_hh_fec!G8/RES_hh_num!G8)</f>
        <v>17620.858221601236</v>
      </c>
      <c r="H8" s="72">
        <f>IF(RES_hh_fec!H8=0,0,1000*11630*RES_hh_fec!H8/RES_hh_num!H8)</f>
        <v>17429.849793873032</v>
      </c>
      <c r="I8" s="72">
        <f>IF(RES_hh_fec!I8=0,0,1000*11630*RES_hh_fec!I8/RES_hh_num!I8)</f>
        <v>16719.846622350826</v>
      </c>
      <c r="J8" s="72">
        <f>IF(RES_hh_fec!J8=0,0,1000*11630*RES_hh_fec!J8/RES_hh_num!J8)</f>
        <v>16633.793956066565</v>
      </c>
      <c r="K8" s="72">
        <f>IF(RES_hh_fec!K8=0,0,1000*11630*RES_hh_fec!K8/RES_hh_num!K8)</f>
        <v>16518.323322489869</v>
      </c>
      <c r="L8" s="72">
        <f>IF(RES_hh_fec!L8=0,0,1000*11630*RES_hh_fec!L8/RES_hh_num!L8)</f>
        <v>18849.472741101901</v>
      </c>
      <c r="M8" s="72">
        <f>IF(RES_hh_fec!M8=0,0,1000*11630*RES_hh_fec!M8/RES_hh_num!M8)</f>
        <v>15810.543626180166</v>
      </c>
      <c r="N8" s="72">
        <f>IF(RES_hh_fec!N8=0,0,1000*11630*RES_hh_fec!N8/RES_hh_num!N8)</f>
        <v>15624.53983181337</v>
      </c>
      <c r="O8" s="72">
        <f>IF(RES_hh_fec!O8=0,0,1000*11630*RES_hh_fec!O8/RES_hh_num!O8)</f>
        <v>15655.522677313831</v>
      </c>
      <c r="P8" s="72">
        <f>IF(RES_hh_fec!P8=0,0,1000*11630*RES_hh_fec!P8/RES_hh_num!P8)</f>
        <v>13811.226738945357</v>
      </c>
      <c r="Q8" s="72">
        <f>IF(RES_hh_fec!Q8=0,0,1000*11630*RES_hh_fec!Q8/RES_hh_num!Q8)</f>
        <v>14779.554300551446</v>
      </c>
      <c r="R8" s="72">
        <f>IF(RES_hh_fec!R8=0,0,1000*11630*RES_hh_fec!R8/RES_hh_num!R8)</f>
        <v>15450.892004709764</v>
      </c>
      <c r="S8" s="72">
        <f>IF(RES_hh_fec!S8=0,0,1000*11630*RES_hh_fec!S8/RES_hh_num!S8)</f>
        <v>15158.372907737494</v>
      </c>
      <c r="T8" s="72">
        <f>IF(RES_hh_fec!T8=0,0,1000*11630*RES_hh_fec!T8/RES_hh_num!T8)</f>
        <v>14720.210560794358</v>
      </c>
      <c r="U8" s="72">
        <f>IF(RES_hh_fec!U8=0,0,1000*11630*RES_hh_fec!U8/RES_hh_num!U8)</f>
        <v>14521.884360570499</v>
      </c>
      <c r="V8" s="72">
        <f>IF(RES_hh_fec!V8=0,0,1000*11630*RES_hh_fec!V8/RES_hh_num!V8)</f>
        <v>13929.577396323655</v>
      </c>
      <c r="W8" s="72">
        <f>IF(RES_hh_fec!W8=0,0,1000*11630*RES_hh_fec!W8/RES_hh_num!W8)</f>
        <v>14194.029274353326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19284.930075364107</v>
      </c>
      <c r="C9" s="72">
        <f>IF(RES_hh_fec!C9=0,0,1000*11630*RES_hh_fec!C9/RES_hh_num!C9)</f>
        <v>20719.879711523085</v>
      </c>
      <c r="D9" s="72">
        <f>IF(RES_hh_fec!D9=0,0,1000*11630*RES_hh_fec!D9/RES_hh_num!D9)</f>
        <v>18931.494886966211</v>
      </c>
      <c r="E9" s="72">
        <f>IF(RES_hh_fec!E9=0,0,1000*11630*RES_hh_fec!E9/RES_hh_num!E9)</f>
        <v>18962.529382858535</v>
      </c>
      <c r="F9" s="72">
        <f>IF(RES_hh_fec!F9=0,0,1000*11630*RES_hh_fec!F9/RES_hh_num!F9)</f>
        <v>17718.947608251659</v>
      </c>
      <c r="G9" s="72">
        <f>IF(RES_hh_fec!G9=0,0,1000*11630*RES_hh_fec!G9/RES_hh_num!G9)</f>
        <v>17783.960607835816</v>
      </c>
      <c r="H9" s="72">
        <f>IF(RES_hh_fec!H9=0,0,1000*11630*RES_hh_fec!H9/RES_hh_num!H9)</f>
        <v>17252.291063555956</v>
      </c>
      <c r="I9" s="72">
        <f>IF(RES_hh_fec!I9=0,0,1000*11630*RES_hh_fec!I9/RES_hh_num!I9)</f>
        <v>18376.113813353284</v>
      </c>
      <c r="J9" s="72">
        <f>IF(RES_hh_fec!J9=0,0,1000*11630*RES_hh_fec!J9/RES_hh_num!J9)</f>
        <v>17192.360317059338</v>
      </c>
      <c r="K9" s="72">
        <f>IF(RES_hh_fec!K9=0,0,1000*11630*RES_hh_fec!K9/RES_hh_num!K9)</f>
        <v>16982.212723251614</v>
      </c>
      <c r="L9" s="72">
        <f>IF(RES_hh_fec!L9=0,0,1000*11630*RES_hh_fec!L9/RES_hh_num!L9)</f>
        <v>18419.432617652699</v>
      </c>
      <c r="M9" s="72">
        <f>IF(RES_hh_fec!M9=0,0,1000*11630*RES_hh_fec!M9/RES_hh_num!M9)</f>
        <v>16374.235935741743</v>
      </c>
      <c r="N9" s="72">
        <f>IF(RES_hh_fec!N9=0,0,1000*11630*RES_hh_fec!N9/RES_hh_num!N9)</f>
        <v>15601.679162067905</v>
      </c>
      <c r="O9" s="72">
        <f>IF(RES_hh_fec!O9=0,0,1000*11630*RES_hh_fec!O9/RES_hh_num!O9)</f>
        <v>15536.939061473769</v>
      </c>
      <c r="P9" s="72">
        <f>IF(RES_hh_fec!P9=0,0,1000*11630*RES_hh_fec!P9/RES_hh_num!P9)</f>
        <v>14220.678154993553</v>
      </c>
      <c r="Q9" s="72">
        <f>IF(RES_hh_fec!Q9=0,0,1000*11630*RES_hh_fec!Q9/RES_hh_num!Q9)</f>
        <v>15753.863192946814</v>
      </c>
      <c r="R9" s="72">
        <f>IF(RES_hh_fec!R9=0,0,1000*11630*RES_hh_fec!R9/RES_hh_num!R9)</f>
        <v>16225.890765531041</v>
      </c>
      <c r="S9" s="72">
        <f>IF(RES_hh_fec!S9=0,0,1000*11630*RES_hh_fec!S9/RES_hh_num!S9)</f>
        <v>15584.576228694727</v>
      </c>
      <c r="T9" s="72">
        <f>IF(RES_hh_fec!T9=0,0,1000*11630*RES_hh_fec!T9/RES_hh_num!T9)</f>
        <v>15167.478198051849</v>
      </c>
      <c r="U9" s="72">
        <f>IF(RES_hh_fec!U9=0,0,1000*11630*RES_hh_fec!U9/RES_hh_num!U9)</f>
        <v>14368.959614607389</v>
      </c>
      <c r="V9" s="72">
        <f>IF(RES_hh_fec!V9=0,0,1000*11630*RES_hh_fec!V9/RES_hh_num!V9)</f>
        <v>13908.266282077591</v>
      </c>
      <c r="W9" s="72">
        <f>IF(RES_hh_fec!W9=0,0,1000*11630*RES_hh_fec!W9/RES_hh_num!W9)</f>
        <v>14586.515662583188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11806.137998528322</v>
      </c>
      <c r="C11" s="72">
        <f>IF(RES_hh_fec!C11=0,0,1000*11630*RES_hh_fec!C11/RES_hh_num!C11)</f>
        <v>12644.600405536816</v>
      </c>
      <c r="D11" s="72">
        <f>IF(RES_hh_fec!D11=0,0,1000*11630*RES_hh_fec!D11/RES_hh_num!D11)</f>
        <v>12168.723638608437</v>
      </c>
      <c r="E11" s="72">
        <f>IF(RES_hh_fec!E11=0,0,1000*11630*RES_hh_fec!E11/RES_hh_num!E11)</f>
        <v>12415.747299144958</v>
      </c>
      <c r="F11" s="72">
        <f>IF(RES_hh_fec!F11=0,0,1000*11630*RES_hh_fec!F11/RES_hh_num!F11)</f>
        <v>12367.06790176189</v>
      </c>
      <c r="G11" s="72">
        <f>IF(RES_hh_fec!G11=0,0,1000*11630*RES_hh_fec!G11/RES_hh_num!G11)</f>
        <v>12346.283219634432</v>
      </c>
      <c r="H11" s="72">
        <f>IF(RES_hh_fec!H11=0,0,1000*11630*RES_hh_fec!H11/RES_hh_num!H11)</f>
        <v>12497.673913574077</v>
      </c>
      <c r="I11" s="72">
        <f>IF(RES_hh_fec!I11=0,0,1000*11630*RES_hh_fec!I11/RES_hh_num!I11)</f>
        <v>12419.309680538992</v>
      </c>
      <c r="J11" s="72">
        <f>IF(RES_hh_fec!J11=0,0,1000*11630*RES_hh_fec!J11/RES_hh_num!J11)</f>
        <v>12551.184934159839</v>
      </c>
      <c r="K11" s="72">
        <f>IF(RES_hh_fec!K11=0,0,1000*11630*RES_hh_fec!K11/RES_hh_num!K11)</f>
        <v>12690.657554427104</v>
      </c>
      <c r="L11" s="72">
        <f>IF(RES_hh_fec!L11=0,0,1000*11630*RES_hh_fec!L11/RES_hh_num!L11)</f>
        <v>14510.891802942</v>
      </c>
      <c r="M11" s="72">
        <f>IF(RES_hh_fec!M11=0,0,1000*11630*RES_hh_fec!M11/RES_hh_num!M11)</f>
        <v>12465.325792590538</v>
      </c>
      <c r="N11" s="72">
        <f>IF(RES_hh_fec!N11=0,0,1000*11630*RES_hh_fec!N11/RES_hh_num!N11)</f>
        <v>12584.257911985238</v>
      </c>
      <c r="O11" s="72">
        <f>IF(RES_hh_fec!O11=0,0,1000*11630*RES_hh_fec!O11/RES_hh_num!O11)</f>
        <v>12544.792521462081</v>
      </c>
      <c r="P11" s="72">
        <f>IF(RES_hh_fec!P11=0,0,1000*11630*RES_hh_fec!P11/RES_hh_num!P11)</f>
        <v>11478.499277080851</v>
      </c>
      <c r="Q11" s="72">
        <f>IF(RES_hh_fec!Q11=0,0,1000*11630*RES_hh_fec!Q11/RES_hh_num!Q11)</f>
        <v>12441.362594963584</v>
      </c>
      <c r="R11" s="72">
        <f>IF(RES_hh_fec!R11=0,0,1000*11630*RES_hh_fec!R11/RES_hh_num!R11)</f>
        <v>12809.243744551257</v>
      </c>
      <c r="S11" s="72">
        <f>IF(RES_hh_fec!S11=0,0,1000*11630*RES_hh_fec!S11/RES_hh_num!S11)</f>
        <v>12814.058254487491</v>
      </c>
      <c r="T11" s="72">
        <f>IF(RES_hh_fec!T11=0,0,1000*11630*RES_hh_fec!T11/RES_hh_num!T11)</f>
        <v>12753.45993980719</v>
      </c>
      <c r="U11" s="72">
        <f>IF(RES_hh_fec!U11=0,0,1000*11630*RES_hh_fec!U11/RES_hh_num!U11)</f>
        <v>12240.438375899412</v>
      </c>
      <c r="V11" s="72">
        <f>IF(RES_hh_fec!V11=0,0,1000*11630*RES_hh_fec!V11/RES_hh_num!V11)</f>
        <v>11880.391642040955</v>
      </c>
      <c r="W11" s="72">
        <f>IF(RES_hh_fec!W11=0,0,1000*11630*RES_hh_fec!W11/RES_hh_num!W11)</f>
        <v>12878.56309823437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6363.9207437719178</v>
      </c>
      <c r="C12" s="72">
        <f>IF(RES_hh_fec!C12=0,0,1000*11630*RES_hh_fec!C12/RES_hh_num!C12)</f>
        <v>6476.4552136802877</v>
      </c>
      <c r="D12" s="72">
        <f>IF(RES_hh_fec!D12=0,0,1000*11630*RES_hh_fec!D12/RES_hh_num!D12)</f>
        <v>6372.8095997019145</v>
      </c>
      <c r="E12" s="72">
        <f>IF(RES_hh_fec!E12=0,0,1000*11630*RES_hh_fec!E12/RES_hh_num!E12)</f>
        <v>6294.2550511661011</v>
      </c>
      <c r="F12" s="72">
        <f>IF(RES_hh_fec!F12=0,0,1000*11630*RES_hh_fec!F12/RES_hh_num!F12)</f>
        <v>6081.6774981280523</v>
      </c>
      <c r="G12" s="72">
        <f>IF(RES_hh_fec!G12=0,0,1000*11630*RES_hh_fec!G12/RES_hh_num!G12)</f>
        <v>6050.5860492020747</v>
      </c>
      <c r="H12" s="72">
        <f>IF(RES_hh_fec!H12=0,0,1000*11630*RES_hh_fec!H12/RES_hh_num!H12)</f>
        <v>6119.7024607848216</v>
      </c>
      <c r="I12" s="72">
        <f>IF(RES_hh_fec!I12=0,0,1000*11630*RES_hh_fec!I12/RES_hh_num!I12)</f>
        <v>5614.453984987389</v>
      </c>
      <c r="J12" s="72">
        <f>IF(RES_hh_fec!J12=0,0,1000*11630*RES_hh_fec!J12/RES_hh_num!J12)</f>
        <v>5601.0313724848747</v>
      </c>
      <c r="K12" s="72">
        <f>IF(RES_hh_fec!K12=0,0,1000*11630*RES_hh_fec!K12/RES_hh_num!K12)</f>
        <v>5498.1373493095707</v>
      </c>
      <c r="L12" s="72">
        <f>IF(RES_hh_fec!L12=0,0,1000*11630*RES_hh_fec!L12/RES_hh_num!L12)</f>
        <v>5378.525689436131</v>
      </c>
      <c r="M12" s="72">
        <f>IF(RES_hh_fec!M12=0,0,1000*11630*RES_hh_fec!M12/RES_hh_num!M12)</f>
        <v>4890.7330395920872</v>
      </c>
      <c r="N12" s="72">
        <f>IF(RES_hh_fec!N12=0,0,1000*11630*RES_hh_fec!N12/RES_hh_num!N12)</f>
        <v>4446.7224874207486</v>
      </c>
      <c r="O12" s="72">
        <f>IF(RES_hh_fec!O12=0,0,1000*11630*RES_hh_fec!O12/RES_hh_num!O12)</f>
        <v>4048.7132018114025</v>
      </c>
      <c r="P12" s="72">
        <f>IF(RES_hh_fec!P12=0,0,1000*11630*RES_hh_fec!P12/RES_hh_num!P12)</f>
        <v>3839.4649619584452</v>
      </c>
      <c r="Q12" s="72">
        <f>IF(RES_hh_fec!Q12=0,0,1000*11630*RES_hh_fec!Q12/RES_hh_num!Q12)</f>
        <v>3961.294095952408</v>
      </c>
      <c r="R12" s="72">
        <f>IF(RES_hh_fec!R12=0,0,1000*11630*RES_hh_fec!R12/RES_hh_num!R12)</f>
        <v>4010.4352618491789</v>
      </c>
      <c r="S12" s="72">
        <f>IF(RES_hh_fec!S12=0,0,1000*11630*RES_hh_fec!S12/RES_hh_num!S12)</f>
        <v>3665.7333791730925</v>
      </c>
      <c r="T12" s="72">
        <f>IF(RES_hh_fec!T12=0,0,1000*11630*RES_hh_fec!T12/RES_hh_num!T12)</f>
        <v>3545.5159696901842</v>
      </c>
      <c r="U12" s="72">
        <f>IF(RES_hh_fec!U12=0,0,1000*11630*RES_hh_fec!U12/RES_hh_num!U12)</f>
        <v>3387.1156619493559</v>
      </c>
      <c r="V12" s="72">
        <f>IF(RES_hh_fec!V12=0,0,1000*11630*RES_hh_fec!V12/RES_hh_num!V12)</f>
        <v>3269.1687526513501</v>
      </c>
      <c r="W12" s="72">
        <f>IF(RES_hh_fec!W12=0,0,1000*11630*RES_hh_fec!W12/RES_hh_num!W12)</f>
        <v>3469.4822398083502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14635.792724358123</v>
      </c>
      <c r="C13" s="74">
        <f>IF(RES_hh_fec!C13=0,0,1000*11630*RES_hh_fec!C13/RES_hh_num!C13)</f>
        <v>13281.727237491727</v>
      </c>
      <c r="D13" s="74">
        <f>IF(RES_hh_fec!D13=0,0,1000*11630*RES_hh_fec!D13/RES_hh_num!D13)</f>
        <v>13233.958677181752</v>
      </c>
      <c r="E13" s="74">
        <f>IF(RES_hh_fec!E13=0,0,1000*11630*RES_hh_fec!E13/RES_hh_num!E13)</f>
        <v>11922.838187052846</v>
      </c>
      <c r="F13" s="74">
        <f>IF(RES_hh_fec!F13=0,0,1000*11630*RES_hh_fec!F13/RES_hh_num!F13)</f>
        <v>14674.118363963367</v>
      </c>
      <c r="G13" s="74">
        <f>IF(RES_hh_fec!G13=0,0,1000*11630*RES_hh_fec!G13/RES_hh_num!G13)</f>
        <v>17423.769386294603</v>
      </c>
      <c r="H13" s="74">
        <f>IF(RES_hh_fec!H13=0,0,1000*11630*RES_hh_fec!H13/RES_hh_num!H13)</f>
        <v>16598.765311523635</v>
      </c>
      <c r="I13" s="74">
        <f>IF(RES_hh_fec!I13=0,0,1000*11630*RES_hh_fec!I13/RES_hh_num!I13)</f>
        <v>9514.4120277776219</v>
      </c>
      <c r="J13" s="74">
        <f>IF(RES_hh_fec!J13=0,0,1000*11630*RES_hh_fec!J13/RES_hh_num!J13)</f>
        <v>2611.2984531636175</v>
      </c>
      <c r="K13" s="74">
        <f>IF(RES_hh_fec!K13=0,0,1000*11630*RES_hh_fec!K13/RES_hh_num!K13)</f>
        <v>245.82507741843801</v>
      </c>
      <c r="L13" s="74">
        <f>IF(RES_hh_fec!L13=0,0,1000*11630*RES_hh_fec!L13/RES_hh_num!L13)</f>
        <v>11400.926218728637</v>
      </c>
      <c r="M13" s="74">
        <f>IF(RES_hh_fec!M13=0,0,1000*11630*RES_hh_fec!M13/RES_hh_num!M13)</f>
        <v>7333.5561587895172</v>
      </c>
      <c r="N13" s="74">
        <f>IF(RES_hh_fec!N13=0,0,1000*11630*RES_hh_fec!N13/RES_hh_num!N13)</f>
        <v>9733.088947486016</v>
      </c>
      <c r="O13" s="74">
        <f>IF(RES_hh_fec!O13=0,0,1000*11630*RES_hh_fec!O13/RES_hh_num!O13)</f>
        <v>18929.720361114512</v>
      </c>
      <c r="P13" s="74">
        <f>IF(RES_hh_fec!P13=0,0,1000*11630*RES_hh_fec!P13/RES_hh_num!P13)</f>
        <v>10025.999953796991</v>
      </c>
      <c r="Q13" s="74">
        <f>IF(RES_hh_fec!Q13=0,0,1000*11630*RES_hh_fec!Q13/RES_hh_num!Q13)</f>
        <v>20362.948023491066</v>
      </c>
      <c r="R13" s="74">
        <f>IF(RES_hh_fec!R13=0,0,1000*11630*RES_hh_fec!R13/RES_hh_num!R13)</f>
        <v>17015.738798605584</v>
      </c>
      <c r="S13" s="74">
        <f>IF(RES_hh_fec!S13=0,0,1000*11630*RES_hh_fec!S13/RES_hh_num!S13)</f>
        <v>12722.877449538839</v>
      </c>
      <c r="T13" s="74">
        <f>IF(RES_hh_fec!T13=0,0,1000*11630*RES_hh_fec!T13/RES_hh_num!T13)</f>
        <v>10126.995946786012</v>
      </c>
      <c r="U13" s="74">
        <f>IF(RES_hh_fec!U13=0,0,1000*11630*RES_hh_fec!U13/RES_hh_num!U13)</f>
        <v>19883.826445276089</v>
      </c>
      <c r="V13" s="74">
        <f>IF(RES_hh_fec!V13=0,0,1000*11630*RES_hh_fec!V13/RES_hh_num!V13)</f>
        <v>1977.192365655435</v>
      </c>
      <c r="W13" s="74">
        <f>IF(RES_hh_fec!W13=0,0,1000*11630*RES_hh_fec!W13/RES_hh_num!W13)</f>
        <v>19793.220978464997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91.161314260243529</v>
      </c>
      <c r="C14" s="76">
        <f>IF(RES_hh_fec!C14=0,0,1000*11630*RES_hh_fec!C14/RES_hh_num!C14)</f>
        <v>96.647822315933681</v>
      </c>
      <c r="D14" s="76">
        <f>IF(RES_hh_fec!D14=0,0,1000*11630*RES_hh_fec!D14/RES_hh_num!D14)</f>
        <v>89.194009249735004</v>
      </c>
      <c r="E14" s="76">
        <f>IF(RES_hh_fec!E14=0,0,1000*11630*RES_hh_fec!E14/RES_hh_num!E14)</f>
        <v>90.141351277384359</v>
      </c>
      <c r="F14" s="76">
        <f>IF(RES_hh_fec!F14=0,0,1000*11630*RES_hh_fec!F14/RES_hh_num!F14)</f>
        <v>87.251063042790989</v>
      </c>
      <c r="G14" s="76">
        <f>IF(RES_hh_fec!G14=0,0,1000*11630*RES_hh_fec!G14/RES_hh_num!G14)</f>
        <v>86.501318293190934</v>
      </c>
      <c r="H14" s="76">
        <f>IF(RES_hh_fec!H14=0,0,1000*11630*RES_hh_fec!H14/RES_hh_num!H14)</f>
        <v>84.133705588918616</v>
      </c>
      <c r="I14" s="76">
        <f>IF(RES_hh_fec!I14=0,0,1000*11630*RES_hh_fec!I14/RES_hh_num!I14)</f>
        <v>82.706650733824105</v>
      </c>
      <c r="J14" s="76">
        <f>IF(RES_hh_fec!J14=0,0,1000*11630*RES_hh_fec!J14/RES_hh_num!J14)</f>
        <v>80.18681921147676</v>
      </c>
      <c r="K14" s="76">
        <f>IF(RES_hh_fec!K14=0,0,1000*11630*RES_hh_fec!K14/RES_hh_num!K14)</f>
        <v>79.570659792140361</v>
      </c>
      <c r="L14" s="76">
        <f>IF(RES_hh_fec!L14=0,0,1000*11630*RES_hh_fec!L14/RES_hh_num!L14)</f>
        <v>93.553328617638982</v>
      </c>
      <c r="M14" s="76">
        <f>IF(RES_hh_fec!M14=0,0,1000*11630*RES_hh_fec!M14/RES_hh_num!M14)</f>
        <v>79.713835214825636</v>
      </c>
      <c r="N14" s="76">
        <f>IF(RES_hh_fec!N14=0,0,1000*11630*RES_hh_fec!N14/RES_hh_num!N14)</f>
        <v>78.76777216333015</v>
      </c>
      <c r="O14" s="76">
        <f>IF(RES_hh_fec!O14=0,0,1000*11630*RES_hh_fec!O14/RES_hh_num!O14)</f>
        <v>79.945228181627812</v>
      </c>
      <c r="P14" s="76">
        <f>IF(RES_hh_fec!P14=0,0,1000*11630*RES_hh_fec!P14/RES_hh_num!P14)</f>
        <v>67.842606947938634</v>
      </c>
      <c r="Q14" s="76">
        <f>IF(RES_hh_fec!Q14=0,0,1000*11630*RES_hh_fec!Q14/RES_hh_num!Q14)</f>
        <v>74.656866277057517</v>
      </c>
      <c r="R14" s="76">
        <f>IF(RES_hh_fec!R14=0,0,1000*11630*RES_hh_fec!R14/RES_hh_num!R14)</f>
        <v>77.379430702320505</v>
      </c>
      <c r="S14" s="76">
        <f>IF(RES_hh_fec!S14=0,0,1000*11630*RES_hh_fec!S14/RES_hh_num!S14)</f>
        <v>76.563875383385195</v>
      </c>
      <c r="T14" s="76">
        <f>IF(RES_hh_fec!T14=0,0,1000*11630*RES_hh_fec!T14/RES_hh_num!T14)</f>
        <v>76.152090548375256</v>
      </c>
      <c r="U14" s="76">
        <f>IF(RES_hh_fec!U14=0,0,1000*11630*RES_hh_fec!U14/RES_hh_num!U14)</f>
        <v>73.030628473285134</v>
      </c>
      <c r="V14" s="76">
        <f>IF(RES_hh_fec!V14=0,0,1000*11630*RES_hh_fec!V14/RES_hh_num!V14)</f>
        <v>70.766481529121918</v>
      </c>
      <c r="W14" s="76">
        <f>IF(RES_hh_fec!W14=0,0,1000*11630*RES_hh_fec!W14/RES_hh_num!W14)</f>
        <v>72.931249837997342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1.1911671044585022</v>
      </c>
      <c r="C15" s="69">
        <f t="shared" si="0"/>
        <v>1.3723611188896712</v>
      </c>
      <c r="D15" s="69">
        <f t="shared" si="0"/>
        <v>1.4295225345256066</v>
      </c>
      <c r="E15" s="69">
        <f t="shared" si="0"/>
        <v>1.5868983870729185</v>
      </c>
      <c r="F15" s="69">
        <f t="shared" si="0"/>
        <v>1.8469975058244004</v>
      </c>
      <c r="G15" s="69">
        <f t="shared" si="0"/>
        <v>2.0914019089710991</v>
      </c>
      <c r="H15" s="69">
        <f t="shared" si="0"/>
        <v>2.4563772305651335</v>
      </c>
      <c r="I15" s="69">
        <f t="shared" si="0"/>
        <v>2.8662827811478877</v>
      </c>
      <c r="J15" s="69">
        <f t="shared" si="0"/>
        <v>3.1932484378305626</v>
      </c>
      <c r="K15" s="69">
        <f t="shared" si="0"/>
        <v>3.3828489516681488</v>
      </c>
      <c r="L15" s="69">
        <f t="shared" si="0"/>
        <v>3.6352777990628473</v>
      </c>
      <c r="M15" s="69">
        <f t="shared" si="0"/>
        <v>3.8585538026769868</v>
      </c>
      <c r="N15" s="69">
        <f t="shared" si="0"/>
        <v>4.1256345032599206</v>
      </c>
      <c r="O15" s="69">
        <f t="shared" si="0"/>
        <v>4.3009805909655201</v>
      </c>
      <c r="P15" s="69">
        <f t="shared" si="0"/>
        <v>4.5259517657872772</v>
      </c>
      <c r="Q15" s="69">
        <f t="shared" si="0"/>
        <v>4.6575245027291174</v>
      </c>
      <c r="R15" s="69">
        <f t="shared" si="0"/>
        <v>5.023504398622852</v>
      </c>
      <c r="S15" s="69">
        <f t="shared" si="0"/>
        <v>5.1751463902646977</v>
      </c>
      <c r="T15" s="69">
        <f t="shared" si="0"/>
        <v>6.3792069834058145</v>
      </c>
      <c r="U15" s="69">
        <f t="shared" si="0"/>
        <v>5.5918321837332243</v>
      </c>
      <c r="V15" s="69">
        <f t="shared" si="0"/>
        <v>6.0499461470865823</v>
      </c>
      <c r="W15" s="69">
        <f t="shared" si="0"/>
        <v>6.2153566030838228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1.1911671044585022</v>
      </c>
      <c r="C16" s="72">
        <f>IF(RES_hh_fec!C16=0,0,1000*11630*RES_hh_fec!C16/RES_hh_num!C$3)</f>
        <v>1.3723611188896712</v>
      </c>
      <c r="D16" s="72">
        <f>IF(RES_hh_fec!D16=0,0,1000*11630*RES_hh_fec!D16/RES_hh_num!D$3)</f>
        <v>1.4295225345256066</v>
      </c>
      <c r="E16" s="72">
        <f>IF(RES_hh_fec!E16=0,0,1000*11630*RES_hh_fec!E16/RES_hh_num!E$3)</f>
        <v>1.5868983870729185</v>
      </c>
      <c r="F16" s="72">
        <f>IF(RES_hh_fec!F16=0,0,1000*11630*RES_hh_fec!F16/RES_hh_num!F$3)</f>
        <v>1.8469975058244004</v>
      </c>
      <c r="G16" s="72">
        <f>IF(RES_hh_fec!G16=0,0,1000*11630*RES_hh_fec!G16/RES_hh_num!G$3)</f>
        <v>2.0914019089710991</v>
      </c>
      <c r="H16" s="72">
        <f>IF(RES_hh_fec!H16=0,0,1000*11630*RES_hh_fec!H16/RES_hh_num!H$3)</f>
        <v>2.4563772305651335</v>
      </c>
      <c r="I16" s="72">
        <f>IF(RES_hh_fec!I16=0,0,1000*11630*RES_hh_fec!I16/RES_hh_num!I$3)</f>
        <v>2.8662827811478877</v>
      </c>
      <c r="J16" s="72">
        <f>IF(RES_hh_fec!J16=0,0,1000*11630*RES_hh_fec!J16/RES_hh_num!J$3)</f>
        <v>3.1932484378305626</v>
      </c>
      <c r="K16" s="72">
        <f>IF(RES_hh_fec!K16=0,0,1000*11630*RES_hh_fec!K16/RES_hh_num!K$3)</f>
        <v>3.3828489516681488</v>
      </c>
      <c r="L16" s="72">
        <f>IF(RES_hh_fec!L16=0,0,1000*11630*RES_hh_fec!L16/RES_hh_num!L$3)</f>
        <v>3.6352777990628473</v>
      </c>
      <c r="M16" s="72">
        <f>IF(RES_hh_fec!M16=0,0,1000*11630*RES_hh_fec!M16/RES_hh_num!M$3)</f>
        <v>3.8585538026769868</v>
      </c>
      <c r="N16" s="72">
        <f>IF(RES_hh_fec!N16=0,0,1000*11630*RES_hh_fec!N16/RES_hh_num!N$3)</f>
        <v>4.1256345032599206</v>
      </c>
      <c r="O16" s="72">
        <f>IF(RES_hh_fec!O16=0,0,1000*11630*RES_hh_fec!O16/RES_hh_num!O$3)</f>
        <v>4.3009805909655201</v>
      </c>
      <c r="P16" s="72">
        <f>IF(RES_hh_fec!P16=0,0,1000*11630*RES_hh_fec!P16/RES_hh_num!P$3)</f>
        <v>4.5259517657872772</v>
      </c>
      <c r="Q16" s="72">
        <f>IF(RES_hh_fec!Q16=0,0,1000*11630*RES_hh_fec!Q16/RES_hh_num!Q$3)</f>
        <v>4.6575245027291174</v>
      </c>
      <c r="R16" s="72">
        <f>IF(RES_hh_fec!R16=0,0,1000*11630*RES_hh_fec!R16/RES_hh_num!R$3)</f>
        <v>5.023504398622852</v>
      </c>
      <c r="S16" s="72">
        <f>IF(RES_hh_fec!S16=0,0,1000*11630*RES_hh_fec!S16/RES_hh_num!S$3)</f>
        <v>5.1751463902646977</v>
      </c>
      <c r="T16" s="72">
        <f>IF(RES_hh_fec!T16=0,0,1000*11630*RES_hh_fec!T16/RES_hh_num!T$3)</f>
        <v>6.3792069834058145</v>
      </c>
      <c r="U16" s="72">
        <f>IF(RES_hh_fec!U16=0,0,1000*11630*RES_hh_fec!U16/RES_hh_num!U$3)</f>
        <v>5.5918321837332243</v>
      </c>
      <c r="V16" s="72">
        <f>IF(RES_hh_fec!V16=0,0,1000*11630*RES_hh_fec!V16/RES_hh_num!V$3)</f>
        <v>6.0499461470865823</v>
      </c>
      <c r="W16" s="72">
        <f>IF(RES_hh_fec!W16=0,0,1000*11630*RES_hh_fec!W16/RES_hh_num!W$3)</f>
        <v>6.2153566030838228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1323.6256338179937</v>
      </c>
      <c r="C17" s="69">
        <f>IF(RES_hh_fec!C17=0,0,1000*11630*RES_hh_fec!C17/RES_hh_num!C17)</f>
        <v>1267.6942175688234</v>
      </c>
      <c r="D17" s="69">
        <f>IF(RES_hh_fec!D17=0,0,1000*11630*RES_hh_fec!D17/RES_hh_num!D17)</f>
        <v>1261.5309493110144</v>
      </c>
      <c r="E17" s="69">
        <f>IF(RES_hh_fec!E17=0,0,1000*11630*RES_hh_fec!E17/RES_hh_num!E17)</f>
        <v>1242.7737559438269</v>
      </c>
      <c r="F17" s="69">
        <f>IF(RES_hh_fec!F17=0,0,1000*11630*RES_hh_fec!F17/RES_hh_num!F17)</f>
        <v>1277.7741461299831</v>
      </c>
      <c r="G17" s="69">
        <f>IF(RES_hh_fec!G17=0,0,1000*11630*RES_hh_fec!G17/RES_hh_num!G17)</f>
        <v>1274.0838465044592</v>
      </c>
      <c r="H17" s="69">
        <f>IF(RES_hh_fec!H17=0,0,1000*11630*RES_hh_fec!H17/RES_hh_num!H17)</f>
        <v>1280.9851582975843</v>
      </c>
      <c r="I17" s="69">
        <f>IF(RES_hh_fec!I17=0,0,1000*11630*RES_hh_fec!I17/RES_hh_num!I17)</f>
        <v>1191.4686529549122</v>
      </c>
      <c r="J17" s="69">
        <f>IF(RES_hh_fec!J17=0,0,1000*11630*RES_hh_fec!J17/RES_hh_num!J17)</f>
        <v>1224.2455640370385</v>
      </c>
      <c r="K17" s="69">
        <f>IF(RES_hh_fec!K17=0,0,1000*11630*RES_hh_fec!K17/RES_hh_num!K17)</f>
        <v>1196.2039226485267</v>
      </c>
      <c r="L17" s="69">
        <f>IF(RES_hh_fec!L17=0,0,1000*11630*RES_hh_fec!L17/RES_hh_num!L17)</f>
        <v>1407.4683612043932</v>
      </c>
      <c r="M17" s="69">
        <f>IF(RES_hh_fec!M17=0,0,1000*11630*RES_hh_fec!M17/RES_hh_num!M17)</f>
        <v>1438.7046314135177</v>
      </c>
      <c r="N17" s="69">
        <f>IF(RES_hh_fec!N17=0,0,1000*11630*RES_hh_fec!N17/RES_hh_num!N17)</f>
        <v>1435.2842208680722</v>
      </c>
      <c r="O17" s="69">
        <f>IF(RES_hh_fec!O17=0,0,1000*11630*RES_hh_fec!O17/RES_hh_num!O17)</f>
        <v>1482.5091857431989</v>
      </c>
      <c r="P17" s="69">
        <f>IF(RES_hh_fec!P17=0,0,1000*11630*RES_hh_fec!P17/RES_hh_num!P17)</f>
        <v>1441.248071821344</v>
      </c>
      <c r="Q17" s="69">
        <f>IF(RES_hh_fec!Q17=0,0,1000*11630*RES_hh_fec!Q17/RES_hh_num!Q17)</f>
        <v>1450.3674324114238</v>
      </c>
      <c r="R17" s="69">
        <f>IF(RES_hh_fec!R17=0,0,1000*11630*RES_hh_fec!R17/RES_hh_num!R17)</f>
        <v>1453.818504660255</v>
      </c>
      <c r="S17" s="69">
        <f>IF(RES_hh_fec!S17=0,0,1000*11630*RES_hh_fec!S17/RES_hh_num!S17)</f>
        <v>1400.9718582405228</v>
      </c>
      <c r="T17" s="69">
        <f>IF(RES_hh_fec!T17=0,0,1000*11630*RES_hh_fec!T17/RES_hh_num!T17)</f>
        <v>1359.3017837341181</v>
      </c>
      <c r="U17" s="69">
        <f>IF(RES_hh_fec!U17=0,0,1000*11630*RES_hh_fec!U17/RES_hh_num!U17)</f>
        <v>1374.4954203966533</v>
      </c>
      <c r="V17" s="69">
        <f>IF(RES_hh_fec!V17=0,0,1000*11630*RES_hh_fec!V17/RES_hh_num!V17)</f>
        <v>1358.7433420405282</v>
      </c>
      <c r="W17" s="69">
        <f>IF(RES_hh_fec!W17=0,0,1000*11630*RES_hh_fec!W17/RES_hh_num!W17)</f>
        <v>1354.5781233809298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1517.0470945409008</v>
      </c>
      <c r="C19" s="72">
        <f>IF(RES_hh_fec!C19=0,0,1000*11630*RES_hh_fec!C19/RES_hh_num!C19)</f>
        <v>1479.596579887597</v>
      </c>
      <c r="D19" s="72">
        <f>IF(RES_hh_fec!D19=0,0,1000*11630*RES_hh_fec!D19/RES_hh_num!D19)</f>
        <v>1361.196921178514</v>
      </c>
      <c r="E19" s="72">
        <f>IF(RES_hh_fec!E19=0,0,1000*11630*RES_hh_fec!E19/RES_hh_num!E19)</f>
        <v>1403.6566420987074</v>
      </c>
      <c r="F19" s="72">
        <f>IF(RES_hh_fec!F19=0,0,1000*11630*RES_hh_fec!F19/RES_hh_num!F19)</f>
        <v>1436.4743395036035</v>
      </c>
      <c r="G19" s="72">
        <f>IF(RES_hh_fec!G19=0,0,1000*11630*RES_hh_fec!G19/RES_hh_num!G19)</f>
        <v>1414.7684863008506</v>
      </c>
      <c r="H19" s="72">
        <f>IF(RES_hh_fec!H19=0,0,1000*11630*RES_hh_fec!H19/RES_hh_num!H19)</f>
        <v>1489.1419323305361</v>
      </c>
      <c r="I19" s="72">
        <f>IF(RES_hh_fec!I19=0,0,1000*11630*RES_hh_fec!I19/RES_hh_num!I19)</f>
        <v>1496.3224734109986</v>
      </c>
      <c r="J19" s="72">
        <f>IF(RES_hh_fec!J19=0,0,1000*11630*RES_hh_fec!J19/RES_hh_num!J19)</f>
        <v>1414.0184016811509</v>
      </c>
      <c r="K19" s="72">
        <f>IF(RES_hh_fec!K19=0,0,1000*11630*RES_hh_fec!K19/RES_hh_num!K19)</f>
        <v>1357.0742624072943</v>
      </c>
      <c r="L19" s="72">
        <f>IF(RES_hh_fec!L19=0,0,1000*11630*RES_hh_fec!L19/RES_hh_num!L19)</f>
        <v>1512.2410376789353</v>
      </c>
      <c r="M19" s="72">
        <f>IF(RES_hh_fec!M19=0,0,1000*11630*RES_hh_fec!M19/RES_hh_num!M19)</f>
        <v>1711.9614189163717</v>
      </c>
      <c r="N19" s="72">
        <f>IF(RES_hh_fec!N19=0,0,1000*11630*RES_hh_fec!N19/RES_hh_num!N19)</f>
        <v>1703.3199363763706</v>
      </c>
      <c r="O19" s="72">
        <f>IF(RES_hh_fec!O19=0,0,1000*11630*RES_hh_fec!O19/RES_hh_num!O19)</f>
        <v>1658.3953392696978</v>
      </c>
      <c r="P19" s="72">
        <f>IF(RES_hh_fec!P19=0,0,1000*11630*RES_hh_fec!P19/RES_hh_num!P19)</f>
        <v>1436.7678888360842</v>
      </c>
      <c r="Q19" s="72">
        <f>IF(RES_hh_fec!Q19=0,0,1000*11630*RES_hh_fec!Q19/RES_hh_num!Q19)</f>
        <v>1631.852086099517</v>
      </c>
      <c r="R19" s="72">
        <f>IF(RES_hh_fec!R19=0,0,1000*11630*RES_hh_fec!R19/RES_hh_num!R19)</f>
        <v>1606.5209920374416</v>
      </c>
      <c r="S19" s="72">
        <f>IF(RES_hh_fec!S19=0,0,1000*11630*RES_hh_fec!S19/RES_hh_num!S19)</f>
        <v>1541.2817310162386</v>
      </c>
      <c r="T19" s="72">
        <f>IF(RES_hh_fec!T19=0,0,1000*11630*RES_hh_fec!T19/RES_hh_num!T19)</f>
        <v>1422.0927707303365</v>
      </c>
      <c r="U19" s="72">
        <f>IF(RES_hh_fec!U19=0,0,1000*11630*RES_hh_fec!U19/RES_hh_num!U19)</f>
        <v>1433.0196813644059</v>
      </c>
      <c r="V19" s="72">
        <f>IF(RES_hh_fec!V19=0,0,1000*11630*RES_hh_fec!V19/RES_hh_num!V19)</f>
        <v>1374.4486059092801</v>
      </c>
      <c r="W19" s="72">
        <f>IF(RES_hh_fec!W19=0,0,1000*11630*RES_hh_fec!W19/RES_hh_num!W19)</f>
        <v>1444.1866985714259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1659.5735121319888</v>
      </c>
      <c r="C20" s="72">
        <f>IF(RES_hh_fec!C20=0,0,1000*11630*RES_hh_fec!C20/RES_hh_num!C20)</f>
        <v>1616.9905852283691</v>
      </c>
      <c r="D20" s="72">
        <f>IF(RES_hh_fec!D20=0,0,1000*11630*RES_hh_fec!D20/RES_hh_num!D20)</f>
        <v>1636.1270579096411</v>
      </c>
      <c r="E20" s="72">
        <f>IF(RES_hh_fec!E20=0,0,1000*11630*RES_hh_fec!E20/RES_hh_num!E20)</f>
        <v>1576.0180715063541</v>
      </c>
      <c r="F20" s="72">
        <f>IF(RES_hh_fec!F20=0,0,1000*11630*RES_hh_fec!F20/RES_hh_num!F20)</f>
        <v>1636.9538129099067</v>
      </c>
      <c r="G20" s="72">
        <f>IF(RES_hh_fec!G20=0,0,1000*11630*RES_hh_fec!G20/RES_hh_num!G20)</f>
        <v>1660.6486737862663</v>
      </c>
      <c r="H20" s="72">
        <f>IF(RES_hh_fec!H20=0,0,1000*11630*RES_hh_fec!H20/RES_hh_num!H20)</f>
        <v>1630.4175465551314</v>
      </c>
      <c r="I20" s="72">
        <f>IF(RES_hh_fec!I20=0,0,1000*11630*RES_hh_fec!I20/RES_hh_num!I20)</f>
        <v>1505.0645105271099</v>
      </c>
      <c r="J20" s="72">
        <f>IF(RES_hh_fec!J20=0,0,1000*11630*RES_hh_fec!J20/RES_hh_num!J20)</f>
        <v>1573.1598191449657</v>
      </c>
      <c r="K20" s="72">
        <f>IF(RES_hh_fec!K20=0,0,1000*11630*RES_hh_fec!K20/RES_hh_num!K20)</f>
        <v>1559.960530532627</v>
      </c>
      <c r="L20" s="72">
        <f>IF(RES_hh_fec!L20=0,0,1000*11630*RES_hh_fec!L20/RES_hh_num!L20)</f>
        <v>1819.0284147126874</v>
      </c>
      <c r="M20" s="72">
        <f>IF(RES_hh_fec!M20=0,0,1000*11630*RES_hh_fec!M20/RES_hh_num!M20)</f>
        <v>1920.919622880363</v>
      </c>
      <c r="N20" s="72">
        <f>IF(RES_hh_fec!N20=0,0,1000*11630*RES_hh_fec!N20/RES_hh_num!N20)</f>
        <v>1831.3954283589765</v>
      </c>
      <c r="O20" s="72">
        <f>IF(RES_hh_fec!O20=0,0,1000*11630*RES_hh_fec!O20/RES_hh_num!O20)</f>
        <v>1955.6532984368721</v>
      </c>
      <c r="P20" s="72">
        <f>IF(RES_hh_fec!P20=0,0,1000*11630*RES_hh_fec!P20/RES_hh_num!P20)</f>
        <v>1722.4661211680639</v>
      </c>
      <c r="Q20" s="72">
        <f>IF(RES_hh_fec!Q20=0,0,1000*11630*RES_hh_fec!Q20/RES_hh_num!Q20)</f>
        <v>1763.5493263844608</v>
      </c>
      <c r="R20" s="72">
        <f>IF(RES_hh_fec!R20=0,0,1000*11630*RES_hh_fec!R20/RES_hh_num!R20)</f>
        <v>1765.833845118859</v>
      </c>
      <c r="S20" s="72">
        <f>IF(RES_hh_fec!S20=0,0,1000*11630*RES_hh_fec!S20/RES_hh_num!S20)</f>
        <v>1676.3014976121706</v>
      </c>
      <c r="T20" s="72">
        <f>IF(RES_hh_fec!T20=0,0,1000*11630*RES_hh_fec!T20/RES_hh_num!T20)</f>
        <v>1723.790734762998</v>
      </c>
      <c r="U20" s="72">
        <f>IF(RES_hh_fec!U20=0,0,1000*11630*RES_hh_fec!U20/RES_hh_num!U20)</f>
        <v>1724.5447786889745</v>
      </c>
      <c r="V20" s="72">
        <f>IF(RES_hh_fec!V20=0,0,1000*11630*RES_hh_fec!V20/RES_hh_num!V20)</f>
        <v>1652.0083337667884</v>
      </c>
      <c r="W20" s="72">
        <f>IF(RES_hh_fec!W20=0,0,1000*11630*RES_hh_fec!W20/RES_hh_num!W20)</f>
        <v>1510.3765940981148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1613.7497760687045</v>
      </c>
      <c r="C21" s="72">
        <f>IF(RES_hh_fec!C21=0,0,1000*11630*RES_hh_fec!C21/RES_hh_num!C21)</f>
        <v>1549.113899891172</v>
      </c>
      <c r="D21" s="72">
        <f>IF(RES_hh_fec!D21=0,0,1000*11630*RES_hh_fec!D21/RES_hh_num!D21)</f>
        <v>1507.2606871473663</v>
      </c>
      <c r="E21" s="72">
        <f>IF(RES_hh_fec!E21=0,0,1000*11630*RES_hh_fec!E21/RES_hh_num!E21)</f>
        <v>1525.3202046111578</v>
      </c>
      <c r="F21" s="72">
        <f>IF(RES_hh_fec!F21=0,0,1000*11630*RES_hh_fec!F21/RES_hh_num!F21)</f>
        <v>1559.6516841646269</v>
      </c>
      <c r="G21" s="72">
        <f>IF(RES_hh_fec!G21=0,0,1000*11630*RES_hh_fec!G21/RES_hh_num!G21)</f>
        <v>1541.7280237673649</v>
      </c>
      <c r="H21" s="72">
        <f>IF(RES_hh_fec!H21=0,0,1000*11630*RES_hh_fec!H21/RES_hh_num!H21)</f>
        <v>1539.7935269327838</v>
      </c>
      <c r="I21" s="72">
        <f>IF(RES_hh_fec!I21=0,0,1000*11630*RES_hh_fec!I21/RES_hh_num!I21)</f>
        <v>1378.4253877995102</v>
      </c>
      <c r="J21" s="72">
        <f>IF(RES_hh_fec!J21=0,0,1000*11630*RES_hh_fec!J21/RES_hh_num!J21)</f>
        <v>1429.7931516662125</v>
      </c>
      <c r="K21" s="72">
        <f>IF(RES_hh_fec!K21=0,0,1000*11630*RES_hh_fec!K21/RES_hh_num!K21)</f>
        <v>1399.9016439487702</v>
      </c>
      <c r="L21" s="72">
        <f>IF(RES_hh_fec!L21=0,0,1000*11630*RES_hh_fec!L21/RES_hh_num!L21)</f>
        <v>1668.0536463381584</v>
      </c>
      <c r="M21" s="72">
        <f>IF(RES_hh_fec!M21=0,0,1000*11630*RES_hh_fec!M21/RES_hh_num!M21)</f>
        <v>1650.3767865219968</v>
      </c>
      <c r="N21" s="72">
        <f>IF(RES_hh_fec!N21=0,0,1000*11630*RES_hh_fec!N21/RES_hh_num!N21)</f>
        <v>1658.1269921786914</v>
      </c>
      <c r="O21" s="72">
        <f>IF(RES_hh_fec!O21=0,0,1000*11630*RES_hh_fec!O21/RES_hh_num!O21)</f>
        <v>1712.6481509989794</v>
      </c>
      <c r="P21" s="72">
        <f>IF(RES_hh_fec!P21=0,0,1000*11630*RES_hh_fec!P21/RES_hh_num!P21)</f>
        <v>1632.1346947625434</v>
      </c>
      <c r="Q21" s="72">
        <f>IF(RES_hh_fec!Q21=0,0,1000*11630*RES_hh_fec!Q21/RES_hh_num!Q21)</f>
        <v>1603.4641018141735</v>
      </c>
      <c r="R21" s="72">
        <f>IF(RES_hh_fec!R21=0,0,1000*11630*RES_hh_fec!R21/RES_hh_num!R21)</f>
        <v>1624.7118393712358</v>
      </c>
      <c r="S21" s="72">
        <f>IF(RES_hh_fec!S21=0,0,1000*11630*RES_hh_fec!S21/RES_hh_num!S21)</f>
        <v>1564.4170259114405</v>
      </c>
      <c r="T21" s="72">
        <f>IF(RES_hh_fec!T21=0,0,1000*11630*RES_hh_fec!T21/RES_hh_num!T21)</f>
        <v>1485.7382037421401</v>
      </c>
      <c r="U21" s="72">
        <f>IF(RES_hh_fec!U21=0,0,1000*11630*RES_hh_fec!U21/RES_hh_num!U21)</f>
        <v>1524.3204463372092</v>
      </c>
      <c r="V21" s="72">
        <f>IF(RES_hh_fec!V21=0,0,1000*11630*RES_hh_fec!V21/RES_hh_num!V21)</f>
        <v>1498.3110568662275</v>
      </c>
      <c r="W21" s="72">
        <f>IF(RES_hh_fec!W21=0,0,1000*11630*RES_hh_fec!W21/RES_hh_num!W21)</f>
        <v>1423.624134799375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1704.182164616818</v>
      </c>
      <c r="C22" s="72">
        <f>IF(RES_hh_fec!C22=0,0,1000*11630*RES_hh_fec!C22/RES_hh_num!C22)</f>
        <v>1662.0927713531153</v>
      </c>
      <c r="D22" s="72">
        <f>IF(RES_hh_fec!D22=0,0,1000*11630*RES_hh_fec!D22/RES_hh_num!D22)</f>
        <v>1556.3974168720738</v>
      </c>
      <c r="E22" s="72">
        <f>IF(RES_hh_fec!E22=0,0,1000*11630*RES_hh_fec!E22/RES_hh_num!E22)</f>
        <v>1499.1109011671151</v>
      </c>
      <c r="F22" s="72">
        <f>IF(RES_hh_fec!F22=0,0,1000*11630*RES_hh_fec!F22/RES_hh_num!F22)</f>
        <v>1452.0414687172629</v>
      </c>
      <c r="G22" s="72">
        <f>IF(RES_hh_fec!G22=0,0,1000*11630*RES_hh_fec!G22/RES_hh_num!G22)</f>
        <v>1437.553541833702</v>
      </c>
      <c r="H22" s="72">
        <f>IF(RES_hh_fec!H22=0,0,1000*11630*RES_hh_fec!H22/RES_hh_num!H22)</f>
        <v>1403.8476829729557</v>
      </c>
      <c r="I22" s="72">
        <f>IF(RES_hh_fec!I22=0,0,1000*11630*RES_hh_fec!I22/RES_hh_num!I22)</f>
        <v>1393.9641147224909</v>
      </c>
      <c r="J22" s="72">
        <f>IF(RES_hh_fec!J22=0,0,1000*11630*RES_hh_fec!J22/RES_hh_num!J22)</f>
        <v>1349.838210836323</v>
      </c>
      <c r="K22" s="72">
        <f>IF(RES_hh_fec!K22=0,0,1000*11630*RES_hh_fec!K22/RES_hh_num!K22)</f>
        <v>1304.7271358320857</v>
      </c>
      <c r="L22" s="72">
        <f>IF(RES_hh_fec!L22=0,0,1000*11630*RES_hh_fec!L22/RES_hh_num!L22)</f>
        <v>1470.9414337936587</v>
      </c>
      <c r="M22" s="72">
        <f>IF(RES_hh_fec!M22=0,0,1000*11630*RES_hh_fec!M22/RES_hh_num!M22)</f>
        <v>1558.058711195278</v>
      </c>
      <c r="N22" s="72">
        <f>IF(RES_hh_fec!N22=0,0,1000*11630*RES_hh_fec!N22/RES_hh_num!N22)</f>
        <v>1483.265843796165</v>
      </c>
      <c r="O22" s="72">
        <f>IF(RES_hh_fec!O22=0,0,1000*11630*RES_hh_fec!O22/RES_hh_num!O22)</f>
        <v>1493.852279926977</v>
      </c>
      <c r="P22" s="72">
        <f>IF(RES_hh_fec!P22=0,0,1000*11630*RES_hh_fec!P22/RES_hh_num!P22)</f>
        <v>1534.4242787706899</v>
      </c>
      <c r="Q22" s="72">
        <f>IF(RES_hh_fec!Q22=0,0,1000*11630*RES_hh_fec!Q22/RES_hh_num!Q22)</f>
        <v>1530.8568488084441</v>
      </c>
      <c r="R22" s="72">
        <f>IF(RES_hh_fec!R22=0,0,1000*11630*RES_hh_fec!R22/RES_hh_num!R22)</f>
        <v>1554.1747432586892</v>
      </c>
      <c r="S22" s="72">
        <f>IF(RES_hh_fec!S22=0,0,1000*11630*RES_hh_fec!S22/RES_hh_num!S22)</f>
        <v>1459.7922278935655</v>
      </c>
      <c r="T22" s="72">
        <f>IF(RES_hh_fec!T22=0,0,1000*11630*RES_hh_fec!T22/RES_hh_num!T22)</f>
        <v>1358.5259358472977</v>
      </c>
      <c r="U22" s="72">
        <f>IF(RES_hh_fec!U22=0,0,1000*11630*RES_hh_fec!U22/RES_hh_num!U22)</f>
        <v>1408.7161911486846</v>
      </c>
      <c r="V22" s="72">
        <f>IF(RES_hh_fec!V22=0,0,1000*11630*RES_hh_fec!V22/RES_hh_num!V22)</f>
        <v>1390.7712639756544</v>
      </c>
      <c r="W22" s="72">
        <f>IF(RES_hh_fec!W22=0,0,1000*11630*RES_hh_fec!W22/RES_hh_num!W22)</f>
        <v>1399.4673338653474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1135.0612814429708</v>
      </c>
      <c r="C24" s="72">
        <f>IF(RES_hh_fec!C24=0,0,1000*11630*RES_hh_fec!C24/RES_hh_num!C24)</f>
        <v>1092.4998580876641</v>
      </c>
      <c r="D24" s="72">
        <f>IF(RES_hh_fec!D24=0,0,1000*11630*RES_hh_fec!D24/RES_hh_num!D24)</f>
        <v>1090.7562336871827</v>
      </c>
      <c r="E24" s="72">
        <f>IF(RES_hh_fec!E24=0,0,1000*11630*RES_hh_fec!E24/RES_hh_num!E24)</f>
        <v>1074.850946259334</v>
      </c>
      <c r="F24" s="72">
        <f>IF(RES_hh_fec!F24=0,0,1000*11630*RES_hh_fec!F24/RES_hh_num!F24)</f>
        <v>1113.2216797088513</v>
      </c>
      <c r="G24" s="72">
        <f>IF(RES_hh_fec!G24=0,0,1000*11630*RES_hh_fec!G24/RES_hh_num!G24)</f>
        <v>1097.6066499402777</v>
      </c>
      <c r="H24" s="72">
        <f>IF(RES_hh_fec!H24=0,0,1000*11630*RES_hh_fec!H24/RES_hh_num!H24)</f>
        <v>1114.420829398445</v>
      </c>
      <c r="I24" s="72">
        <f>IF(RES_hh_fec!I24=0,0,1000*11630*RES_hh_fec!I24/RES_hh_num!I24)</f>
        <v>1024.3972461191122</v>
      </c>
      <c r="J24" s="72">
        <f>IF(RES_hh_fec!J24=0,0,1000*11630*RES_hh_fec!J24/RES_hh_num!J24)</f>
        <v>1070.1794520888157</v>
      </c>
      <c r="K24" s="72">
        <f>IF(RES_hh_fec!K24=0,0,1000*11630*RES_hh_fec!K24/RES_hh_num!K24)</f>
        <v>1059.0696263155851</v>
      </c>
      <c r="L24" s="72">
        <f>IF(RES_hh_fec!L24=0,0,1000*11630*RES_hh_fec!L24/RES_hh_num!L24)</f>
        <v>1258.2261545782687</v>
      </c>
      <c r="M24" s="72">
        <f>IF(RES_hh_fec!M24=0,0,1000*11630*RES_hh_fec!M24/RES_hh_num!M24)</f>
        <v>1269.8196926657595</v>
      </c>
      <c r="N24" s="72">
        <f>IF(RES_hh_fec!N24=0,0,1000*11630*RES_hh_fec!N24/RES_hh_num!N24)</f>
        <v>1299.7746083981433</v>
      </c>
      <c r="O24" s="72">
        <f>IF(RES_hh_fec!O24=0,0,1000*11630*RES_hh_fec!O24/RES_hh_num!O24)</f>
        <v>1331.1437549909401</v>
      </c>
      <c r="P24" s="72">
        <f>IF(RES_hh_fec!P24=0,0,1000*11630*RES_hh_fec!P24/RES_hh_num!P24)</f>
        <v>1317.5415952177011</v>
      </c>
      <c r="Q24" s="72">
        <f>IF(RES_hh_fec!Q24=0,0,1000*11630*RES_hh_fec!Q24/RES_hh_num!Q24)</f>
        <v>1316.1095586763051</v>
      </c>
      <c r="R24" s="72">
        <f>IF(RES_hh_fec!R24=0,0,1000*11630*RES_hh_fec!R24/RES_hh_num!R24)</f>
        <v>1315.6272824007192</v>
      </c>
      <c r="S24" s="72">
        <f>IF(RES_hh_fec!S24=0,0,1000*11630*RES_hh_fec!S24/RES_hh_num!S24)</f>
        <v>1297.2409839775898</v>
      </c>
      <c r="T24" s="72">
        <f>IF(RES_hh_fec!T24=0,0,1000*11630*RES_hh_fec!T24/RES_hh_num!T24)</f>
        <v>1267.8947851816865</v>
      </c>
      <c r="U24" s="72">
        <f>IF(RES_hh_fec!U24=0,0,1000*11630*RES_hh_fec!U24/RES_hh_num!U24)</f>
        <v>1274.0139218839415</v>
      </c>
      <c r="V24" s="72">
        <f>IF(RES_hh_fec!V24=0,0,1000*11630*RES_hh_fec!V24/RES_hh_num!V24)</f>
        <v>1270.4808435378691</v>
      </c>
      <c r="W24" s="72">
        <f>IF(RES_hh_fec!W24=0,0,1000*11630*RES_hh_fec!W24/RES_hh_num!W24)</f>
        <v>1291.4804727027067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1196.5481799751306</v>
      </c>
      <c r="C25" s="74">
        <f>IF(RES_hh_fec!C25=0,0,1000*11630*RES_hh_fec!C25/RES_hh_num!C25)</f>
        <v>1098.8070096689339</v>
      </c>
      <c r="D25" s="74">
        <f>IF(RES_hh_fec!D25=0,0,1000*11630*RES_hh_fec!D25/RES_hh_num!D25)</f>
        <v>1106.9561505199752</v>
      </c>
      <c r="E25" s="74">
        <f>IF(RES_hh_fec!E25=0,0,1000*11630*RES_hh_fec!E25/RES_hh_num!E25)</f>
        <v>1055.6912922436081</v>
      </c>
      <c r="F25" s="74">
        <f>IF(RES_hh_fec!F25=0,0,1000*11630*RES_hh_fec!F25/RES_hh_num!F25)</f>
        <v>1074.2569193883528</v>
      </c>
      <c r="G25" s="74">
        <f>IF(RES_hh_fec!G25=0,0,1000*11630*RES_hh_fec!G25/RES_hh_num!G25)</f>
        <v>1083.1371551016634</v>
      </c>
      <c r="H25" s="74">
        <f>IF(RES_hh_fec!H25=0,0,1000*11630*RES_hh_fec!H25/RES_hh_num!H25)</f>
        <v>1079.6895060820773</v>
      </c>
      <c r="I25" s="74">
        <f>IF(RES_hh_fec!I25=0,0,1000*11630*RES_hh_fec!I25/RES_hh_num!I25)</f>
        <v>988.61829677899493</v>
      </c>
      <c r="J25" s="74">
        <f>IF(RES_hh_fec!J25=0,0,1000*11630*RES_hh_fec!J25/RES_hh_num!J25)</f>
        <v>992.51131145168608</v>
      </c>
      <c r="K25" s="74">
        <f>IF(RES_hh_fec!K25=0,0,1000*11630*RES_hh_fec!K25/RES_hh_num!K25)</f>
        <v>896.72638751947045</v>
      </c>
      <c r="L25" s="74">
        <f>IF(RES_hh_fec!L25=0,0,1000*11630*RES_hh_fec!L25/RES_hh_num!L25)</f>
        <v>1097.7461842405287</v>
      </c>
      <c r="M25" s="74">
        <f>IF(RES_hh_fec!M25=0,0,1000*11630*RES_hh_fec!M25/RES_hh_num!M25)</f>
        <v>1131.2186482896025</v>
      </c>
      <c r="N25" s="74">
        <f>IF(RES_hh_fec!N25=0,0,1000*11630*RES_hh_fec!N25/RES_hh_num!N25)</f>
        <v>1124.252398785025</v>
      </c>
      <c r="O25" s="74">
        <f>IF(RES_hh_fec!O25=0,0,1000*11630*RES_hh_fec!O25/RES_hh_num!O25)</f>
        <v>1239.6186879571712</v>
      </c>
      <c r="P25" s="74">
        <f>IF(RES_hh_fec!P25=0,0,1000*11630*RES_hh_fec!P25/RES_hh_num!P25)</f>
        <v>1181.0820051021285</v>
      </c>
      <c r="Q25" s="74">
        <f>IF(RES_hh_fec!Q25=0,0,1000*11630*RES_hh_fec!Q25/RES_hh_num!Q25)</f>
        <v>1243.6874140342936</v>
      </c>
      <c r="R25" s="74">
        <f>IF(RES_hh_fec!R25=0,0,1000*11630*RES_hh_fec!R25/RES_hh_num!R25)</f>
        <v>1229.6406007133091</v>
      </c>
      <c r="S25" s="74">
        <f>IF(RES_hh_fec!S25=0,0,1000*11630*RES_hh_fec!S25/RES_hh_num!S25)</f>
        <v>1136.1950715080206</v>
      </c>
      <c r="T25" s="74">
        <f>IF(RES_hh_fec!T25=0,0,1000*11630*RES_hh_fec!T25/RES_hh_num!T25)</f>
        <v>1130.6066117820915</v>
      </c>
      <c r="U25" s="74">
        <f>IF(RES_hh_fec!U25=0,0,1000*11630*RES_hh_fec!U25/RES_hh_num!U25)</f>
        <v>1122.7863726005537</v>
      </c>
      <c r="V25" s="74">
        <f>IF(RES_hh_fec!V25=0,0,1000*11630*RES_hh_fec!V25/RES_hh_num!V25)</f>
        <v>1102.2516605945459</v>
      </c>
      <c r="W25" s="74">
        <f>IF(RES_hh_fec!W25=0,0,1000*11630*RES_hh_fec!W25/RES_hh_num!W25)</f>
        <v>1100.5573957102697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419.88329445049709</v>
      </c>
      <c r="C26" s="77">
        <f>IF(RES_hh_fec!C26=0,0,1000*11630*RES_hh_fec!C26/RES_hh_num!C26)</f>
        <v>404.21407591565406</v>
      </c>
      <c r="D26" s="77">
        <f>IF(RES_hh_fec!D26=0,0,1000*11630*RES_hh_fec!D26/RES_hh_num!D26)</f>
        <v>404.60295429237891</v>
      </c>
      <c r="E26" s="77">
        <f>IF(RES_hh_fec!E26=0,0,1000*11630*RES_hh_fec!E26/RES_hh_num!E26)</f>
        <v>400.40995338185979</v>
      </c>
      <c r="F26" s="77">
        <f>IF(RES_hh_fec!F26=0,0,1000*11630*RES_hh_fec!F26/RES_hh_num!F26)</f>
        <v>413.98691746609825</v>
      </c>
      <c r="G26" s="77">
        <f>IF(RES_hh_fec!G26=0,0,1000*11630*RES_hh_fec!G26/RES_hh_num!G26)</f>
        <v>414.57347728544704</v>
      </c>
      <c r="H26" s="77">
        <f>IF(RES_hh_fec!H26=0,0,1000*11630*RES_hh_fec!H26/RES_hh_num!H26)</f>
        <v>419.90485183033121</v>
      </c>
      <c r="I26" s="77">
        <f>IF(RES_hh_fec!I26=0,0,1000*11630*RES_hh_fec!I26/RES_hh_num!I26)</f>
        <v>406.33836196329048</v>
      </c>
      <c r="J26" s="77">
        <f>IF(RES_hh_fec!J26=0,0,1000*11630*RES_hh_fec!J26/RES_hh_num!J26)</f>
        <v>434.32915834104978</v>
      </c>
      <c r="K26" s="77">
        <f>IF(RES_hh_fec!K26=0,0,1000*11630*RES_hh_fec!K26/RES_hh_num!K26)</f>
        <v>458.72114539022618</v>
      </c>
      <c r="L26" s="77">
        <f>IF(RES_hh_fec!L26=0,0,1000*11630*RES_hh_fec!L26/RES_hh_num!L26)</f>
        <v>462.55152547228369</v>
      </c>
      <c r="M26" s="77">
        <f>IF(RES_hh_fec!M26=0,0,1000*11630*RES_hh_fec!M26/RES_hh_num!M26)</f>
        <v>486.30390119257208</v>
      </c>
      <c r="N26" s="77">
        <f>IF(RES_hh_fec!N26=0,0,1000*11630*RES_hh_fec!N26/RES_hh_num!N26)</f>
        <v>500.78796419427158</v>
      </c>
      <c r="O26" s="77">
        <f>IF(RES_hh_fec!O26=0,0,1000*11630*RES_hh_fec!O26/RES_hh_num!O26)</f>
        <v>505.9064370646891</v>
      </c>
      <c r="P26" s="77">
        <f>IF(RES_hh_fec!P26=0,0,1000*11630*RES_hh_fec!P26/RES_hh_num!P26)</f>
        <v>515.52420290527675</v>
      </c>
      <c r="Q26" s="77">
        <f>IF(RES_hh_fec!Q26=0,0,1000*11630*RES_hh_fec!Q26/RES_hh_num!Q26)</f>
        <v>522.52495998780569</v>
      </c>
      <c r="R26" s="77">
        <f>IF(RES_hh_fec!R26=0,0,1000*11630*RES_hh_fec!R26/RES_hh_num!R26)</f>
        <v>520.46748599001978</v>
      </c>
      <c r="S26" s="77">
        <f>IF(RES_hh_fec!S26=0,0,1000*11630*RES_hh_fec!S26/RES_hh_num!S26)</f>
        <v>523.33443486074316</v>
      </c>
      <c r="T26" s="77">
        <f>IF(RES_hh_fec!T26=0,0,1000*11630*RES_hh_fec!T26/RES_hh_num!T26)</f>
        <v>522.46807824039786</v>
      </c>
      <c r="U26" s="77">
        <f>IF(RES_hh_fec!U26=0,0,1000*11630*RES_hh_fec!U26/RES_hh_num!U26)</f>
        <v>517.60252592300242</v>
      </c>
      <c r="V26" s="77">
        <f>IF(RES_hh_fec!V26=0,0,1000*11630*RES_hh_fec!V26/RES_hh_num!V26)</f>
        <v>514.00810235909057</v>
      </c>
      <c r="W26" s="77">
        <f>IF(RES_hh_fec!W26=0,0,1000*11630*RES_hh_fec!W26/RES_hh_num!W26)</f>
        <v>513.86712071127317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290.68957037988901</v>
      </c>
      <c r="C27" s="69">
        <f>IF(RES_hh_fec!C27=0,0,1000*11630*RES_hh_fec!C27/RES_hh_num!C27)</f>
        <v>284.74926916433793</v>
      </c>
      <c r="D27" s="69">
        <f>IF(RES_hh_fec!D27=0,0,1000*11630*RES_hh_fec!D27/RES_hh_num!D27)</f>
        <v>288.4567759521583</v>
      </c>
      <c r="E27" s="69">
        <f>IF(RES_hh_fec!E27=0,0,1000*11630*RES_hh_fec!E27/RES_hh_num!E27)</f>
        <v>286.51026190517666</v>
      </c>
      <c r="F27" s="69">
        <f>IF(RES_hh_fec!F27=0,0,1000*11630*RES_hh_fec!F27/RES_hh_num!F27)</f>
        <v>287.60809000284775</v>
      </c>
      <c r="G27" s="69">
        <f>IF(RES_hh_fec!G27=0,0,1000*11630*RES_hh_fec!G27/RES_hh_num!G27)</f>
        <v>291.51774414039755</v>
      </c>
      <c r="H27" s="69">
        <f>IF(RES_hh_fec!H27=0,0,1000*11630*RES_hh_fec!H27/RES_hh_num!H27)</f>
        <v>300.13234619161545</v>
      </c>
      <c r="I27" s="69">
        <f>IF(RES_hh_fec!I27=0,0,1000*11630*RES_hh_fec!I27/RES_hh_num!I27)</f>
        <v>296.27988336593307</v>
      </c>
      <c r="J27" s="69">
        <f>IF(RES_hh_fec!J27=0,0,1000*11630*RES_hh_fec!J27/RES_hh_num!J27)</f>
        <v>302.54331410884885</v>
      </c>
      <c r="K27" s="69">
        <f>IF(RES_hh_fec!K27=0,0,1000*11630*RES_hh_fec!K27/RES_hh_num!K27)</f>
        <v>304.1960292706799</v>
      </c>
      <c r="L27" s="69">
        <f>IF(RES_hh_fec!L27=0,0,1000*11630*RES_hh_fec!L27/RES_hh_num!L27)</f>
        <v>338.89017012732307</v>
      </c>
      <c r="M27" s="69">
        <f>IF(RES_hh_fec!M27=0,0,1000*11630*RES_hh_fec!M27/RES_hh_num!M27)</f>
        <v>331.21752603240338</v>
      </c>
      <c r="N27" s="69">
        <f>IF(RES_hh_fec!N27=0,0,1000*11630*RES_hh_fec!N27/RES_hh_num!N27)</f>
        <v>329.38471990653892</v>
      </c>
      <c r="O27" s="69">
        <f>IF(RES_hh_fec!O27=0,0,1000*11630*RES_hh_fec!O27/RES_hh_num!O27)</f>
        <v>351.97542596383937</v>
      </c>
      <c r="P27" s="69">
        <f>IF(RES_hh_fec!P27=0,0,1000*11630*RES_hh_fec!P27/RES_hh_num!P27)</f>
        <v>355.89638818583825</v>
      </c>
      <c r="Q27" s="69">
        <f>IF(RES_hh_fec!Q27=0,0,1000*11630*RES_hh_fec!Q27/RES_hh_num!Q27)</f>
        <v>360.53831945668884</v>
      </c>
      <c r="R27" s="69">
        <f>IF(RES_hh_fec!R27=0,0,1000*11630*RES_hh_fec!R27/RES_hh_num!R27)</f>
        <v>368.84473709704957</v>
      </c>
      <c r="S27" s="69">
        <f>IF(RES_hh_fec!S27=0,0,1000*11630*RES_hh_fec!S27/RES_hh_num!S27)</f>
        <v>356.25775558879315</v>
      </c>
      <c r="T27" s="69">
        <f>IF(RES_hh_fec!T27=0,0,1000*11630*RES_hh_fec!T27/RES_hh_num!T27)</f>
        <v>353.38127948318589</v>
      </c>
      <c r="U27" s="69">
        <f>IF(RES_hh_fec!U27=0,0,1000*11630*RES_hh_fec!U27/RES_hh_num!U27)</f>
        <v>349.10815972885672</v>
      </c>
      <c r="V27" s="69">
        <f>IF(RES_hh_fec!V27=0,0,1000*11630*RES_hh_fec!V27/RES_hh_num!V27)</f>
        <v>362.57059615370042</v>
      </c>
      <c r="W27" s="69">
        <f>IF(RES_hh_fec!W27=0,0,1000*11630*RES_hh_fec!W27/RES_hh_num!W27)</f>
        <v>365.63709217486092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356.65614909499124</v>
      </c>
      <c r="C30" s="72">
        <f>IF(RES_hh_fec!C30=0,0,1000*11630*RES_hh_fec!C30/RES_hh_num!C30)</f>
        <v>351.45334775035462</v>
      </c>
      <c r="D30" s="72">
        <f>IF(RES_hh_fec!D30=0,0,1000*11630*RES_hh_fec!D30/RES_hh_num!D30)</f>
        <v>350.53413865605302</v>
      </c>
      <c r="E30" s="72">
        <f>IF(RES_hh_fec!E30=0,0,1000*11630*RES_hh_fec!E30/RES_hh_num!E30)</f>
        <v>360.26338685103957</v>
      </c>
      <c r="F30" s="72">
        <f>IF(RES_hh_fec!F30=0,0,1000*11630*RES_hh_fec!F30/RES_hh_num!F30)</f>
        <v>361.86382835876572</v>
      </c>
      <c r="G30" s="72">
        <f>IF(RES_hh_fec!G30=0,0,1000*11630*RES_hh_fec!G30/RES_hh_num!G30)</f>
        <v>366.55284507528899</v>
      </c>
      <c r="H30" s="72">
        <f>IF(RES_hh_fec!H30=0,0,1000*11630*RES_hh_fec!H30/RES_hh_num!H30)</f>
        <v>376.69090253889436</v>
      </c>
      <c r="I30" s="72">
        <f>IF(RES_hh_fec!I30=0,0,1000*11630*RES_hh_fec!I30/RES_hh_num!I30)</f>
        <v>359.71520039879357</v>
      </c>
      <c r="J30" s="72">
        <f>IF(RES_hh_fec!J30=0,0,1000*11630*RES_hh_fec!J30/RES_hh_num!J30)</f>
        <v>374.17925437956836</v>
      </c>
      <c r="K30" s="72">
        <f>IF(RES_hh_fec!K30=0,0,1000*11630*RES_hh_fec!K30/RES_hh_num!K30)</f>
        <v>380.83437868237496</v>
      </c>
      <c r="L30" s="72">
        <f>IF(RES_hh_fec!L30=0,0,1000*11630*RES_hh_fec!L30/RES_hh_num!L30)</f>
        <v>428.10958551718625</v>
      </c>
      <c r="M30" s="72">
        <f>IF(RES_hh_fec!M30=0,0,1000*11630*RES_hh_fec!M30/RES_hh_num!M30)</f>
        <v>414.54134009890453</v>
      </c>
      <c r="N30" s="72">
        <f>IF(RES_hh_fec!N30=0,0,1000*11630*RES_hh_fec!N30/RES_hh_num!N30)</f>
        <v>420.21008072928828</v>
      </c>
      <c r="O30" s="72">
        <f>IF(RES_hh_fec!O30=0,0,1000*11630*RES_hh_fec!O30/RES_hh_num!O30)</f>
        <v>451.14752171730015</v>
      </c>
      <c r="P30" s="72">
        <f>IF(RES_hh_fec!P30=0,0,1000*11630*RES_hh_fec!P30/RES_hh_num!P30)</f>
        <v>446.76327483181421</v>
      </c>
      <c r="Q30" s="72">
        <f>IF(RES_hh_fec!Q30=0,0,1000*11630*RES_hh_fec!Q30/RES_hh_num!Q30)</f>
        <v>452.98554564247684</v>
      </c>
      <c r="R30" s="72">
        <f>IF(RES_hh_fec!R30=0,0,1000*11630*RES_hh_fec!R30/RES_hh_num!R30)</f>
        <v>471.54405996142617</v>
      </c>
      <c r="S30" s="72">
        <f>IF(RES_hh_fec!S30=0,0,1000*11630*RES_hh_fec!S30/RES_hh_num!S30)</f>
        <v>468.72527977649912</v>
      </c>
      <c r="T30" s="72">
        <f>IF(RES_hh_fec!T30=0,0,1000*11630*RES_hh_fec!T30/RES_hh_num!T30)</f>
        <v>470.22815804117977</v>
      </c>
      <c r="U30" s="72">
        <f>IF(RES_hh_fec!U30=0,0,1000*11630*RES_hh_fec!U30/RES_hh_num!U30)</f>
        <v>470.10840509619101</v>
      </c>
      <c r="V30" s="72">
        <f>IF(RES_hh_fec!V30=0,0,1000*11630*RES_hh_fec!V30/RES_hh_num!V30)</f>
        <v>467.94644786105493</v>
      </c>
      <c r="W30" s="72">
        <f>IF(RES_hh_fec!W30=0,0,1000*11630*RES_hh_fec!W30/RES_hh_num!W30)</f>
        <v>496.94954386884763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289.00994148565763</v>
      </c>
      <c r="C32" s="77">
        <f>IF(RES_hh_fec!C32=0,0,1000*11630*RES_hh_fec!C32/RES_hh_num!C32)</f>
        <v>283.05935924988933</v>
      </c>
      <c r="D32" s="77">
        <f>IF(RES_hh_fec!D32=0,0,1000*11630*RES_hh_fec!D32/RES_hh_num!D32)</f>
        <v>286.86238873819485</v>
      </c>
      <c r="E32" s="77">
        <f>IF(RES_hh_fec!E32=0,0,1000*11630*RES_hh_fec!E32/RES_hh_num!E32)</f>
        <v>284.58308587851042</v>
      </c>
      <c r="F32" s="77">
        <f>IF(RES_hh_fec!F32=0,0,1000*11630*RES_hh_fec!F32/RES_hh_num!F32)</f>
        <v>285.66011402387915</v>
      </c>
      <c r="G32" s="77">
        <f>IF(RES_hh_fec!G32=0,0,1000*11630*RES_hh_fec!G32/RES_hh_num!G32)</f>
        <v>289.58011243704397</v>
      </c>
      <c r="H32" s="77">
        <f>IF(RES_hh_fec!H32=0,0,1000*11630*RES_hh_fec!H32/RES_hh_num!H32)</f>
        <v>298.20693761284883</v>
      </c>
      <c r="I32" s="77">
        <f>IF(RES_hh_fec!I32=0,0,1000*11630*RES_hh_fec!I32/RES_hh_num!I32)</f>
        <v>294.74041198040487</v>
      </c>
      <c r="J32" s="77">
        <f>IF(RES_hh_fec!J32=0,0,1000*11630*RES_hh_fec!J32/RES_hh_num!J32)</f>
        <v>300.83141085505781</v>
      </c>
      <c r="K32" s="77">
        <f>IF(RES_hh_fec!K32=0,0,1000*11630*RES_hh_fec!K32/RES_hh_num!K32)</f>
        <v>302.37079079659503</v>
      </c>
      <c r="L32" s="77">
        <f>IF(RES_hh_fec!L32=0,0,1000*11630*RES_hh_fec!L32/RES_hh_num!L32)</f>
        <v>336.75353830788049</v>
      </c>
      <c r="M32" s="77">
        <f>IF(RES_hh_fec!M32=0,0,1000*11630*RES_hh_fec!M32/RES_hh_num!M32)</f>
        <v>329.22983415849455</v>
      </c>
      <c r="N32" s="77">
        <f>IF(RES_hh_fec!N32=0,0,1000*11630*RES_hh_fec!N32/RES_hh_num!N32)</f>
        <v>327.23832747987962</v>
      </c>
      <c r="O32" s="77">
        <f>IF(RES_hh_fec!O32=0,0,1000*11630*RES_hh_fec!O32/RES_hh_num!O32)</f>
        <v>349.68816248514526</v>
      </c>
      <c r="P32" s="77">
        <f>IF(RES_hh_fec!P32=0,0,1000*11630*RES_hh_fec!P32/RES_hh_num!P32)</f>
        <v>353.86957248509748</v>
      </c>
      <c r="Q32" s="77">
        <f>IF(RES_hh_fec!Q32=0,0,1000*11630*RES_hh_fec!Q32/RES_hh_num!Q32)</f>
        <v>358.53755679738322</v>
      </c>
      <c r="R32" s="77">
        <f>IF(RES_hh_fec!R32=0,0,1000*11630*RES_hh_fec!R32/RES_hh_num!R32)</f>
        <v>366.66932093997013</v>
      </c>
      <c r="S32" s="77">
        <f>IF(RES_hh_fec!S32=0,0,1000*11630*RES_hh_fec!S32/RES_hh_num!S32)</f>
        <v>353.92178472426929</v>
      </c>
      <c r="T32" s="77">
        <f>IF(RES_hh_fec!T32=0,0,1000*11630*RES_hh_fec!T32/RES_hh_num!T32)</f>
        <v>351.05156135661679</v>
      </c>
      <c r="U32" s="77">
        <f>IF(RES_hh_fec!U32=0,0,1000*11630*RES_hh_fec!U32/RES_hh_num!U32)</f>
        <v>346.84124891255516</v>
      </c>
      <c r="V32" s="77">
        <f>IF(RES_hh_fec!V32=0,0,1000*11630*RES_hh_fec!V32/RES_hh_num!V32)</f>
        <v>360.75310655198558</v>
      </c>
      <c r="W32" s="77">
        <f>IF(RES_hh_fec!W32=0,0,1000*11630*RES_hh_fec!W32/RES_hh_num!W32)</f>
        <v>363.4636699508236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11148.15350429297</v>
      </c>
      <c r="C3" s="65">
        <f>IF(RES_hh_tes!C3=0,0,1000*11630*RES_hh_tes!C3/RES_hh_num!C3)</f>
        <v>11814.412615316613</v>
      </c>
      <c r="D3" s="65">
        <f>IF(RES_hh_tes!D3=0,0,1000*11630*RES_hh_tes!D3/RES_hh_num!D3)</f>
        <v>11436.660499406771</v>
      </c>
      <c r="E3" s="65">
        <f>IF(RES_hh_tes!E3=0,0,1000*11630*RES_hh_tes!E3/RES_hh_num!E3)</f>
        <v>11681.50015231718</v>
      </c>
      <c r="F3" s="65">
        <f>IF(RES_hh_tes!F3=0,0,1000*11630*RES_hh_tes!F3/RES_hh_num!F3)</f>
        <v>11663.15700851508</v>
      </c>
      <c r="G3" s="65">
        <f>IF(RES_hh_tes!G3=0,0,1000*11630*RES_hh_tes!G3/RES_hh_num!G3)</f>
        <v>11817.178112443717</v>
      </c>
      <c r="H3" s="65">
        <f>IF(RES_hh_tes!H3=0,0,1000*11630*RES_hh_tes!H3/RES_hh_num!H3)</f>
        <v>11919.277037757311</v>
      </c>
      <c r="I3" s="65">
        <f>IF(RES_hh_tes!I3=0,0,1000*11630*RES_hh_tes!I3/RES_hh_num!I3)</f>
        <v>11931.937270348746</v>
      </c>
      <c r="J3" s="65">
        <f>IF(RES_hh_tes!J3=0,0,1000*11630*RES_hh_tes!J3/RES_hh_num!J3)</f>
        <v>11969.10398867633</v>
      </c>
      <c r="K3" s="65">
        <f>IF(RES_hh_tes!K3=0,0,1000*11630*RES_hh_tes!K3/RES_hh_num!K3)</f>
        <v>12103.311442315879</v>
      </c>
      <c r="L3" s="65">
        <f>IF(RES_hh_tes!L3=0,0,1000*11630*RES_hh_tes!L3/RES_hh_num!L3)</f>
        <v>13805.374591235577</v>
      </c>
      <c r="M3" s="65">
        <f>IF(RES_hh_tes!M3=0,0,1000*11630*RES_hh_tes!M3/RES_hh_num!M3)</f>
        <v>12339.398155247174</v>
      </c>
      <c r="N3" s="65">
        <f>IF(RES_hh_tes!N3=0,0,1000*11630*RES_hh_tes!N3/RES_hh_num!N3)</f>
        <v>12372.402528343027</v>
      </c>
      <c r="O3" s="65">
        <f>IF(RES_hh_tes!O3=0,0,1000*11630*RES_hh_tes!O3/RES_hh_num!O3)</f>
        <v>12618.226255947216</v>
      </c>
      <c r="P3" s="65">
        <f>IF(RES_hh_tes!P3=0,0,1000*11630*RES_hh_tes!P3/RES_hh_num!P3)</f>
        <v>11570.16764036207</v>
      </c>
      <c r="Q3" s="65">
        <f>IF(RES_hh_tes!Q3=0,0,1000*11630*RES_hh_tes!Q3/RES_hh_num!Q3)</f>
        <v>12614.4380232206</v>
      </c>
      <c r="R3" s="65">
        <f>IF(RES_hh_tes!R3=0,0,1000*11630*RES_hh_tes!R3/RES_hh_num!R3)</f>
        <v>13064.560628626314</v>
      </c>
      <c r="S3" s="65">
        <f>IF(RES_hh_tes!S3=0,0,1000*11630*RES_hh_tes!S3/RES_hh_num!S3)</f>
        <v>12891.69666762918</v>
      </c>
      <c r="T3" s="65">
        <f>IF(RES_hh_tes!T3=0,0,1000*11630*RES_hh_tes!T3/RES_hh_num!T3)</f>
        <v>12833.112768360912</v>
      </c>
      <c r="U3" s="65">
        <f>IF(RES_hh_tes!U3=0,0,1000*11630*RES_hh_tes!U3/RES_hh_num!U3)</f>
        <v>12590.965412745827</v>
      </c>
      <c r="V3" s="65">
        <f>IF(RES_hh_tes!V3=0,0,1000*11630*RES_hh_tes!V3/RES_hh_num!V3)</f>
        <v>12256.844116361579</v>
      </c>
      <c r="W3" s="65">
        <f>IF(RES_hh_tes!W3=0,0,1000*11630*RES_hh_tes!W3/RES_hh_num!W3)</f>
        <v>13166.125059900636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9964.4541771865388</v>
      </c>
      <c r="C4" s="69">
        <f>IF(RES_hh_tes!C4=0,0,1000*11630*RES_hh_tes!C4/RES_hh_num!C4)</f>
        <v>10669.747243982089</v>
      </c>
      <c r="D4" s="69">
        <f>IF(RES_hh_tes!D4=0,0,1000*11630*RES_hh_tes!D4/RES_hh_num!D4)</f>
        <v>10287.230964146604</v>
      </c>
      <c r="E4" s="69">
        <f>IF(RES_hh_tes!E4=0,0,1000*11630*RES_hh_tes!E4/RES_hh_num!E4)</f>
        <v>10541.742508734831</v>
      </c>
      <c r="F4" s="69">
        <f>IF(RES_hh_tes!F4=0,0,1000*11630*RES_hh_tes!F4/RES_hh_num!F4)</f>
        <v>10489.567532474166</v>
      </c>
      <c r="G4" s="69">
        <f>IF(RES_hh_tes!G4=0,0,1000*11630*RES_hh_tes!G4/RES_hh_num!G4)</f>
        <v>10637.200722416126</v>
      </c>
      <c r="H4" s="69">
        <f>IF(RES_hh_tes!H4=0,0,1000*11630*RES_hh_tes!H4/RES_hh_num!H4)</f>
        <v>10717.737974879577</v>
      </c>
      <c r="I4" s="69">
        <f>IF(RES_hh_tes!I4=0,0,1000*11630*RES_hh_tes!I4/RES_hh_num!I4)</f>
        <v>10791.725126002288</v>
      </c>
      <c r="J4" s="69">
        <f>IF(RES_hh_tes!J4=0,0,1000*11630*RES_hh_tes!J4/RES_hh_num!J4)</f>
        <v>10788.303406370112</v>
      </c>
      <c r="K4" s="69">
        <f>IF(RES_hh_tes!K4=0,0,1000*11630*RES_hh_tes!K4/RES_hh_num!K4)</f>
        <v>10931.765443277187</v>
      </c>
      <c r="L4" s="69">
        <f>IF(RES_hh_tes!L4=0,0,1000*11630*RES_hh_tes!L4/RES_hh_num!L4)</f>
        <v>12433.128344121658</v>
      </c>
      <c r="M4" s="69">
        <f>IF(RES_hh_tes!M4=0,0,1000*11630*RES_hh_tes!M4/RES_hh_num!M4)</f>
        <v>10937.048666128368</v>
      </c>
      <c r="N4" s="69">
        <f>IF(RES_hh_tes!N4=0,0,1000*11630*RES_hh_tes!N4/RES_hh_num!N4)</f>
        <v>10955.169202487692</v>
      </c>
      <c r="O4" s="69">
        <f>IF(RES_hh_tes!O4=0,0,1000*11630*RES_hh_tes!O4/RES_hh_num!O4)</f>
        <v>11131.406428266606</v>
      </c>
      <c r="P4" s="69">
        <f>IF(RES_hh_tes!P4=0,0,1000*11630*RES_hh_tes!P4/RES_hh_num!P4)</f>
        <v>10099.66241725361</v>
      </c>
      <c r="Q4" s="69">
        <f>IF(RES_hh_tes!Q4=0,0,1000*11630*RES_hh_tes!Q4/RES_hh_num!Q4)</f>
        <v>11122.504417712978</v>
      </c>
      <c r="R4" s="69">
        <f>IF(RES_hh_tes!R4=0,0,1000*11630*RES_hh_tes!R4/RES_hh_num!R4)</f>
        <v>11548.815796027378</v>
      </c>
      <c r="S4" s="69">
        <f>IF(RES_hh_tes!S4=0,0,1000*11630*RES_hh_tes!S4/RES_hh_num!S4)</f>
        <v>11410.825562833528</v>
      </c>
      <c r="T4" s="69">
        <f>IF(RES_hh_tes!T4=0,0,1000*11630*RES_hh_tes!T4/RES_hh_num!T4)</f>
        <v>11366.339515813512</v>
      </c>
      <c r="U4" s="69">
        <f>IF(RES_hh_tes!U4=0,0,1000*11630*RES_hh_tes!U4/RES_hh_num!U4)</f>
        <v>11100.517536500362</v>
      </c>
      <c r="V4" s="69">
        <f>IF(RES_hh_tes!V4=0,0,1000*11630*RES_hh_tes!V4/RES_hh_num!V4)</f>
        <v>10746.999409875192</v>
      </c>
      <c r="W4" s="69">
        <f>IF(RES_hh_tes!W4=0,0,1000*11630*RES_hh_tes!W4/RES_hh_num!W4)</f>
        <v>11636.239891560708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9916.1338297203456</v>
      </c>
      <c r="C6" s="72">
        <f>IF(RES_hh_tes!C6=0,0,1000*11630*RES_hh_tes!C6/RES_hh_num!C6)</f>
        <v>10621.595690627884</v>
      </c>
      <c r="D6" s="72">
        <f>IF(RES_hh_tes!D6=0,0,1000*11630*RES_hh_tes!D6/RES_hh_num!D6)</f>
        <v>9471.1272153878053</v>
      </c>
      <c r="E6" s="72">
        <f>IF(RES_hh_tes!E6=0,0,1000*11630*RES_hh_tes!E6/RES_hh_num!E6)</f>
        <v>10094.929650108077</v>
      </c>
      <c r="F6" s="72">
        <f>IF(RES_hh_tes!F6=0,0,1000*11630*RES_hh_tes!F6/RES_hh_num!F6)</f>
        <v>10258.348731172544</v>
      </c>
      <c r="G6" s="72">
        <f>IF(RES_hh_tes!G6=0,0,1000*11630*RES_hh_tes!G6/RES_hh_num!G6)</f>
        <v>10328.619183208124</v>
      </c>
      <c r="H6" s="72">
        <f>IF(RES_hh_tes!H6=0,0,1000*11630*RES_hh_tes!H6/RES_hh_num!H6)</f>
        <v>11071.067406386421</v>
      </c>
      <c r="I6" s="72">
        <f>IF(RES_hh_tes!I6=0,0,1000*11630*RES_hh_tes!I6/RES_hh_num!I6)</f>
        <v>11202.924434528157</v>
      </c>
      <c r="J6" s="72">
        <f>IF(RES_hh_tes!J6=0,0,1000*11630*RES_hh_tes!J6/RES_hh_num!J6)</f>
        <v>10567.395363711132</v>
      </c>
      <c r="K6" s="72">
        <f>IF(RES_hh_tes!K6=0,0,1000*11630*RES_hh_tes!K6/RES_hh_num!K6)</f>
        <v>9916.3968572594422</v>
      </c>
      <c r="L6" s="72">
        <f>IF(RES_hh_tes!L6=0,0,1000*11630*RES_hh_tes!L6/RES_hh_num!L6)</f>
        <v>11893.437282688235</v>
      </c>
      <c r="M6" s="72">
        <f>IF(RES_hh_tes!M6=0,0,1000*11630*RES_hh_tes!M6/RES_hh_num!M6)</f>
        <v>11663.157249462973</v>
      </c>
      <c r="N6" s="72">
        <f>IF(RES_hh_tes!N6=0,0,1000*11630*RES_hh_tes!N6/RES_hh_num!N6)</f>
        <v>11097.631383032825</v>
      </c>
      <c r="O6" s="72">
        <f>IF(RES_hh_tes!O6=0,0,1000*11630*RES_hh_tes!O6/RES_hh_num!O6)</f>
        <v>10486.901716466795</v>
      </c>
      <c r="P6" s="72">
        <f>IF(RES_hh_tes!P6=0,0,1000*11630*RES_hh_tes!P6/RES_hh_num!P6)</f>
        <v>8042.6800835656086</v>
      </c>
      <c r="Q6" s="72">
        <f>IF(RES_hh_tes!Q6=0,0,1000*11630*RES_hh_tes!Q6/RES_hh_num!Q6)</f>
        <v>11096.684820943621</v>
      </c>
      <c r="R6" s="72">
        <f>IF(RES_hh_tes!R6=0,0,1000*11630*RES_hh_tes!R6/RES_hh_num!R6)</f>
        <v>11446.321100135203</v>
      </c>
      <c r="S6" s="72">
        <f>IF(RES_hh_tes!S6=0,0,1000*11630*RES_hh_tes!S6/RES_hh_num!S6)</f>
        <v>11627.216851804049</v>
      </c>
      <c r="T6" s="72">
        <f>IF(RES_hh_tes!T6=0,0,1000*11630*RES_hh_tes!T6/RES_hh_num!T6)</f>
        <v>11572.72282672232</v>
      </c>
      <c r="U6" s="72">
        <f>IF(RES_hh_tes!U6=0,0,1000*11630*RES_hh_tes!U6/RES_hh_num!U6)</f>
        <v>10800.769226959586</v>
      </c>
      <c r="V6" s="72">
        <f>IF(RES_hh_tes!V6=0,0,1000*11630*RES_hh_tes!V6/RES_hh_num!V6)</f>
        <v>10647.592165318905</v>
      </c>
      <c r="W6" s="72">
        <f>IF(RES_hh_tes!W6=0,0,1000*11630*RES_hh_tes!W6/RES_hh_num!W6)</f>
        <v>11260.049689797497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9850.2232076992095</v>
      </c>
      <c r="C7" s="72">
        <f>IF(RES_hh_tes!C7=0,0,1000*11630*RES_hh_tes!C7/RES_hh_num!C7)</f>
        <v>10526.222551580451</v>
      </c>
      <c r="D7" s="72">
        <f>IF(RES_hh_tes!D7=0,0,1000*11630*RES_hh_tes!D7/RES_hh_num!D7)</f>
        <v>10276.773353326524</v>
      </c>
      <c r="E7" s="72">
        <f>IF(RES_hh_tes!E7=0,0,1000*11630*RES_hh_tes!E7/RES_hh_num!E7)</f>
        <v>10270.396820552745</v>
      </c>
      <c r="F7" s="72">
        <f>IF(RES_hh_tes!F7=0,0,1000*11630*RES_hh_tes!F7/RES_hh_num!F7)</f>
        <v>10291.885918069916</v>
      </c>
      <c r="G7" s="72">
        <f>IF(RES_hh_tes!G7=0,0,1000*11630*RES_hh_tes!G7/RES_hh_num!G7)</f>
        <v>10605.1915624549</v>
      </c>
      <c r="H7" s="72">
        <f>IF(RES_hh_tes!H7=0,0,1000*11630*RES_hh_tes!H7/RES_hh_num!H7)</f>
        <v>10394.657979231146</v>
      </c>
      <c r="I7" s="72">
        <f>IF(RES_hh_tes!I7=0,0,1000*11630*RES_hh_tes!I7/RES_hh_num!I7)</f>
        <v>10381.110831862743</v>
      </c>
      <c r="J7" s="72">
        <f>IF(RES_hh_tes!J7=0,0,1000*11630*RES_hh_tes!J7/RES_hh_num!J7)</f>
        <v>10551.260222856527</v>
      </c>
      <c r="K7" s="72">
        <f>IF(RES_hh_tes!K7=0,0,1000*11630*RES_hh_tes!K7/RES_hh_num!K7)</f>
        <v>10774.550241104198</v>
      </c>
      <c r="L7" s="72">
        <f>IF(RES_hh_tes!L7=0,0,1000*11630*RES_hh_tes!L7/RES_hh_num!L7)</f>
        <v>12167.138939238006</v>
      </c>
      <c r="M7" s="72">
        <f>IF(RES_hh_tes!M7=0,0,1000*11630*RES_hh_tes!M7/RES_hh_num!M7)</f>
        <v>10931.242273238011</v>
      </c>
      <c r="N7" s="72">
        <f>IF(RES_hh_tes!N7=0,0,1000*11630*RES_hh_tes!N7/RES_hh_num!N7)</f>
        <v>10650.528452090974</v>
      </c>
      <c r="O7" s="72">
        <f>IF(RES_hh_tes!O7=0,0,1000*11630*RES_hh_tes!O7/RES_hh_num!O7)</f>
        <v>11382.989993853102</v>
      </c>
      <c r="P7" s="72">
        <f>IF(RES_hh_tes!P7=0,0,1000*11630*RES_hh_tes!P7/RES_hh_num!P7)</f>
        <v>9421.7038889122687</v>
      </c>
      <c r="Q7" s="72">
        <f>IF(RES_hh_tes!Q7=0,0,1000*11630*RES_hh_tes!Q7/RES_hh_num!Q7)</f>
        <v>10664.587579650235</v>
      </c>
      <c r="R7" s="72">
        <f>IF(RES_hh_tes!R7=0,0,1000*11630*RES_hh_tes!R7/RES_hh_num!R7)</f>
        <v>11158.767745666079</v>
      </c>
      <c r="S7" s="72">
        <f>IF(RES_hh_tes!S7=0,0,1000*11630*RES_hh_tes!S7/RES_hh_num!S7)</f>
        <v>10935.514421101003</v>
      </c>
      <c r="T7" s="72">
        <f>IF(RES_hh_tes!T7=0,0,1000*11630*RES_hh_tes!T7/RES_hh_num!T7)</f>
        <v>11588.958211301584</v>
      </c>
      <c r="U7" s="72">
        <f>IF(RES_hh_tes!U7=0,0,1000*11630*RES_hh_tes!U7/RES_hh_num!U7)</f>
        <v>11281.564583279207</v>
      </c>
      <c r="V7" s="72">
        <f>IF(RES_hh_tes!V7=0,0,1000*11630*RES_hh_tes!V7/RES_hh_num!V7)</f>
        <v>10708.361343399674</v>
      </c>
      <c r="W7" s="72">
        <f>IF(RES_hh_tes!W7=0,0,1000*11630*RES_hh_tes!W7/RES_hh_num!W7)</f>
        <v>10686.882862261091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9741.7743660786364</v>
      </c>
      <c r="C8" s="72">
        <f>IF(RES_hh_tes!C8=0,0,1000*11630*RES_hh_tes!C8/RES_hh_num!C8)</f>
        <v>10485.386890917349</v>
      </c>
      <c r="D8" s="72">
        <f>IF(RES_hh_tes!D8=0,0,1000*11630*RES_hh_tes!D8/RES_hh_num!D8)</f>
        <v>9933.7426430878859</v>
      </c>
      <c r="E8" s="72">
        <f>IF(RES_hh_tes!E8=0,0,1000*11630*RES_hh_tes!E8/RES_hh_num!E8)</f>
        <v>10521.33723244978</v>
      </c>
      <c r="F8" s="72">
        <f>IF(RES_hh_tes!F8=0,0,1000*11630*RES_hh_tes!F8/RES_hh_num!F8)</f>
        <v>10458.080813086777</v>
      </c>
      <c r="G8" s="72">
        <f>IF(RES_hh_tes!G8=0,0,1000*11630*RES_hh_tes!G8/RES_hh_num!G8)</f>
        <v>10567.882882409685</v>
      </c>
      <c r="H8" s="72">
        <f>IF(RES_hh_tes!H8=0,0,1000*11630*RES_hh_tes!H8/RES_hh_num!H8)</f>
        <v>10595.233420650573</v>
      </c>
      <c r="I8" s="72">
        <f>IF(RES_hh_tes!I8=0,0,1000*11630*RES_hh_tes!I8/RES_hh_num!I8)</f>
        <v>10312.02680026296</v>
      </c>
      <c r="J8" s="72">
        <f>IF(RES_hh_tes!J8=0,0,1000*11630*RES_hh_tes!J8/RES_hh_num!J8)</f>
        <v>10459.421478397195</v>
      </c>
      <c r="K8" s="72">
        <f>IF(RES_hh_tes!K8=0,0,1000*11630*RES_hh_tes!K8/RES_hh_num!K8)</f>
        <v>10622.258063511857</v>
      </c>
      <c r="L8" s="72">
        <f>IF(RES_hh_tes!L8=0,0,1000*11630*RES_hh_tes!L8/RES_hh_num!L8)</f>
        <v>12429.880755102253</v>
      </c>
      <c r="M8" s="72">
        <f>IF(RES_hh_tes!M8=0,0,1000*11630*RES_hh_tes!M8/RES_hh_num!M8)</f>
        <v>10694.257627534609</v>
      </c>
      <c r="N8" s="72">
        <f>IF(RES_hh_tes!N8=0,0,1000*11630*RES_hh_tes!N8/RES_hh_num!N8)</f>
        <v>10864.163393947289</v>
      </c>
      <c r="O8" s="72">
        <f>IF(RES_hh_tes!O8=0,0,1000*11630*RES_hh_tes!O8/RES_hh_num!O8)</f>
        <v>11158.29840798956</v>
      </c>
      <c r="P8" s="72">
        <f>IF(RES_hh_tes!P8=0,0,1000*11630*RES_hh_tes!P8/RES_hh_num!P8)</f>
        <v>9891.7389391669949</v>
      </c>
      <c r="Q8" s="72">
        <f>IF(RES_hh_tes!Q8=0,0,1000*11630*RES_hh_tes!Q8/RES_hh_num!Q8)</f>
        <v>10665.587001746459</v>
      </c>
      <c r="R8" s="72">
        <f>IF(RES_hh_tes!R8=0,0,1000*11630*RES_hh_tes!R8/RES_hh_num!R8)</f>
        <v>11287.716045077466</v>
      </c>
      <c r="S8" s="72">
        <f>IF(RES_hh_tes!S8=0,0,1000*11630*RES_hh_tes!S8/RES_hh_num!S8)</f>
        <v>11260.691661579991</v>
      </c>
      <c r="T8" s="72">
        <f>IF(RES_hh_tes!T8=0,0,1000*11630*RES_hh_tes!T8/RES_hh_num!T8)</f>
        <v>11115.814560482968</v>
      </c>
      <c r="U8" s="72">
        <f>IF(RES_hh_tes!U8=0,0,1000*11630*RES_hh_tes!U8/RES_hh_num!U8)</f>
        <v>11123.382830915249</v>
      </c>
      <c r="V8" s="72">
        <f>IF(RES_hh_tes!V8=0,0,1000*11630*RES_hh_tes!V8/RES_hh_num!V8)</f>
        <v>10800.26631860803</v>
      </c>
      <c r="W8" s="72">
        <f>IF(RES_hh_tes!W8=0,0,1000*11630*RES_hh_tes!W8/RES_hh_num!W8)</f>
        <v>11102.336434597843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9546.6580030418281</v>
      </c>
      <c r="C9" s="72">
        <f>IF(RES_hh_tes!C9=0,0,1000*11630*RES_hh_tes!C9/RES_hh_num!C9)</f>
        <v>10564.29821536192</v>
      </c>
      <c r="D9" s="72">
        <f>IF(RES_hh_tes!D9=0,0,1000*11630*RES_hh_tes!D9/RES_hh_num!D9)</f>
        <v>10020.622769483196</v>
      </c>
      <c r="E9" s="72">
        <f>IF(RES_hh_tes!E9=0,0,1000*11630*RES_hh_tes!E9/RES_hh_num!E9)</f>
        <v>10410.406501861546</v>
      </c>
      <c r="F9" s="72">
        <f>IF(RES_hh_tes!F9=0,0,1000*11630*RES_hh_tes!F9/RES_hh_num!F9)</f>
        <v>10068.486219655313</v>
      </c>
      <c r="G9" s="72">
        <f>IF(RES_hh_tes!G9=0,0,1000*11630*RES_hh_tes!G9/RES_hh_num!G9)</f>
        <v>10470.319811921698</v>
      </c>
      <c r="H9" s="72">
        <f>IF(RES_hh_tes!H9=0,0,1000*11630*RES_hh_tes!H9/RES_hh_num!H9)</f>
        <v>10471.651015183828</v>
      </c>
      <c r="I9" s="72">
        <f>IF(RES_hh_tes!I9=0,0,1000*11630*RES_hh_tes!I9/RES_hh_num!I9)</f>
        <v>11457.953585315483</v>
      </c>
      <c r="J9" s="72">
        <f>IF(RES_hh_tes!J9=0,0,1000*11630*RES_hh_tes!J9/RES_hh_num!J9)</f>
        <v>10914.960068410308</v>
      </c>
      <c r="K9" s="72">
        <f>IF(RES_hh_tes!K9=0,0,1000*11630*RES_hh_tes!K9/RES_hh_num!K9)</f>
        <v>10952.773124478103</v>
      </c>
      <c r="L9" s="72">
        <f>IF(RES_hh_tes!L9=0,0,1000*11630*RES_hh_tes!L9/RES_hh_num!L9)</f>
        <v>12052.001225670296</v>
      </c>
      <c r="M9" s="72">
        <f>IF(RES_hh_tes!M9=0,0,1000*11630*RES_hh_tes!M9/RES_hh_num!M9)</f>
        <v>10915.803106540388</v>
      </c>
      <c r="N9" s="72">
        <f>IF(RES_hh_tes!N9=0,0,1000*11630*RES_hh_tes!N9/RES_hh_num!N9)</f>
        <v>10627.102773877323</v>
      </c>
      <c r="O9" s="72">
        <f>IF(RES_hh_tes!O9=0,0,1000*11630*RES_hh_tes!O9/RES_hh_num!O9)</f>
        <v>10828.202940129384</v>
      </c>
      <c r="P9" s="72">
        <f>IF(RES_hh_tes!P9=0,0,1000*11630*RES_hh_tes!P9/RES_hh_num!P9)</f>
        <v>10029.966431030341</v>
      </c>
      <c r="Q9" s="72">
        <f>IF(RES_hh_tes!Q9=0,0,1000*11630*RES_hh_tes!Q9/RES_hh_num!Q9)</f>
        <v>11261.988661329349</v>
      </c>
      <c r="R9" s="72">
        <f>IF(RES_hh_tes!R9=0,0,1000*11630*RES_hh_tes!R9/RES_hh_num!R9)</f>
        <v>11763.4979271395</v>
      </c>
      <c r="S9" s="72">
        <f>IF(RES_hh_tes!S9=0,0,1000*11630*RES_hh_tes!S9/RES_hh_num!S9)</f>
        <v>11467.257409853089</v>
      </c>
      <c r="T9" s="72">
        <f>IF(RES_hh_tes!T9=0,0,1000*11630*RES_hh_tes!T9/RES_hh_num!T9)</f>
        <v>11324.841759517385</v>
      </c>
      <c r="U9" s="72">
        <f>IF(RES_hh_tes!U9=0,0,1000*11630*RES_hh_tes!U9/RES_hh_num!U9)</f>
        <v>10886.179308113464</v>
      </c>
      <c r="V9" s="72">
        <f>IF(RES_hh_tes!V9=0,0,1000*11630*RES_hh_tes!V9/RES_hh_num!V9)</f>
        <v>10704.374220867288</v>
      </c>
      <c r="W9" s="72">
        <f>IF(RES_hh_tes!W9=0,0,1000*11630*RES_hh_tes!W9/RES_hh_num!W9)</f>
        <v>11416.554301267286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9923.54863831896</v>
      </c>
      <c r="C11" s="72">
        <f>IF(RES_hh_tes!C11=0,0,1000*11630*RES_hh_tes!C11/RES_hh_num!C11)</f>
        <v>10661.101972684444</v>
      </c>
      <c r="D11" s="72">
        <f>IF(RES_hh_tes!D11=0,0,1000*11630*RES_hh_tes!D11/RES_hh_num!D11)</f>
        <v>10289.757068554834</v>
      </c>
      <c r="E11" s="72">
        <f>IF(RES_hh_tes!E11=0,0,1000*11630*RES_hh_tes!E11/RES_hh_num!E11)</f>
        <v>10528.716320991805</v>
      </c>
      <c r="F11" s="72">
        <f>IF(RES_hh_tes!F11=0,0,1000*11630*RES_hh_tes!F11/RES_hh_num!F11)</f>
        <v>10516.293139014977</v>
      </c>
      <c r="G11" s="72">
        <f>IF(RES_hh_tes!G11=0,0,1000*11630*RES_hh_tes!G11/RES_hh_num!G11)</f>
        <v>10527.185380380817</v>
      </c>
      <c r="H11" s="72">
        <f>IF(RES_hh_tes!H11=0,0,1000*11630*RES_hh_tes!H11/RES_hh_num!H11)</f>
        <v>10685.653836588563</v>
      </c>
      <c r="I11" s="72">
        <f>IF(RES_hh_tes!I11=0,0,1000*11630*RES_hh_tes!I11/RES_hh_num!I11)</f>
        <v>10653.087396495857</v>
      </c>
      <c r="J11" s="72">
        <f>IF(RES_hh_tes!J11=0,0,1000*11630*RES_hh_tes!J11/RES_hh_num!J11)</f>
        <v>10808.905638842481</v>
      </c>
      <c r="K11" s="72">
        <f>IF(RES_hh_tes!K11=0,0,1000*11630*RES_hh_tes!K11/RES_hh_num!K11)</f>
        <v>10975.193850884107</v>
      </c>
      <c r="L11" s="72">
        <f>IF(RES_hh_tes!L11=0,0,1000*11630*RES_hh_tes!L11/RES_hh_num!L11)</f>
        <v>12605.427484039275</v>
      </c>
      <c r="M11" s="72">
        <f>IF(RES_hh_tes!M11=0,0,1000*11630*RES_hh_tes!M11/RES_hh_num!M11)</f>
        <v>10878.509878029756</v>
      </c>
      <c r="N11" s="72">
        <f>IF(RES_hh_tes!N11=0,0,1000*11630*RES_hh_tes!N11/RES_hh_num!N11)</f>
        <v>11039.166087219666</v>
      </c>
      <c r="O11" s="72">
        <f>IF(RES_hh_tes!O11=0,0,1000*11630*RES_hh_tes!O11/RES_hh_num!O11)</f>
        <v>11056.727919876548</v>
      </c>
      <c r="P11" s="72">
        <f>IF(RES_hh_tes!P11=0,0,1000*11630*RES_hh_tes!P11/RES_hh_num!P11)</f>
        <v>10129.802122772538</v>
      </c>
      <c r="Q11" s="72">
        <f>IF(RES_hh_tes!Q11=0,0,1000*11630*RES_hh_tes!Q11/RES_hh_num!Q11)</f>
        <v>11001.040114534446</v>
      </c>
      <c r="R11" s="72">
        <f>IF(RES_hh_tes!R11=0,0,1000*11630*RES_hh_tes!R11/RES_hh_num!R11)</f>
        <v>11357.839678625052</v>
      </c>
      <c r="S11" s="72">
        <f>IF(RES_hh_tes!S11=0,0,1000*11630*RES_hh_tes!S11/RES_hh_num!S11)</f>
        <v>11407.739203924046</v>
      </c>
      <c r="T11" s="72">
        <f>IF(RES_hh_tes!T11=0,0,1000*11630*RES_hh_tes!T11/RES_hh_num!T11)</f>
        <v>11398.026150696385</v>
      </c>
      <c r="U11" s="72">
        <f>IF(RES_hh_tes!U11=0,0,1000*11630*RES_hh_tes!U11/RES_hh_num!U11)</f>
        <v>10985.976121487332</v>
      </c>
      <c r="V11" s="72">
        <f>IF(RES_hh_tes!V11=0,0,1000*11630*RES_hh_tes!V11/RES_hh_num!V11)</f>
        <v>10703.585602194375</v>
      </c>
      <c r="W11" s="72">
        <f>IF(RES_hh_tes!W11=0,0,1000*11630*RES_hh_tes!W11/RES_hh_num!W11)</f>
        <v>11657.912161441487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10175.321207415876</v>
      </c>
      <c r="C12" s="72">
        <f>IF(RES_hh_tes!C12=0,0,1000*11630*RES_hh_tes!C12/RES_hh_num!C12)</f>
        <v>10455.117821810996</v>
      </c>
      <c r="D12" s="72">
        <f>IF(RES_hh_tes!D12=0,0,1000*11630*RES_hh_tes!D12/RES_hh_num!D12)</f>
        <v>10432.167793806384</v>
      </c>
      <c r="E12" s="72">
        <f>IF(RES_hh_tes!E12=0,0,1000*11630*RES_hh_tes!E12/RES_hh_num!E12)</f>
        <v>10469.219391826469</v>
      </c>
      <c r="F12" s="72">
        <f>IF(RES_hh_tes!F12=0,0,1000*11630*RES_hh_tes!F12/RES_hh_num!F12)</f>
        <v>10355.207056745983</v>
      </c>
      <c r="G12" s="72">
        <f>IF(RES_hh_tes!G12=0,0,1000*11630*RES_hh_tes!G12/RES_hh_num!G12)</f>
        <v>10599.308332189046</v>
      </c>
      <c r="H12" s="72">
        <f>IF(RES_hh_tes!H12=0,0,1000*11630*RES_hh_tes!H12/RES_hh_num!H12)</f>
        <v>11104.780826859795</v>
      </c>
      <c r="I12" s="72">
        <f>IF(RES_hh_tes!I12=0,0,1000*11630*RES_hh_tes!I12/RES_hh_num!I12)</f>
        <v>10548.699289313452</v>
      </c>
      <c r="J12" s="72">
        <f>IF(RES_hh_tes!J12=0,0,1000*11630*RES_hh_tes!J12/RES_hh_num!J12)</f>
        <v>10963.216602509079</v>
      </c>
      <c r="K12" s="72">
        <f>IF(RES_hh_tes!K12=0,0,1000*11630*RES_hh_tes!K12/RES_hh_num!K12)</f>
        <v>11270.371518676824</v>
      </c>
      <c r="L12" s="72">
        <f>IF(RES_hh_tes!L12=0,0,1000*11630*RES_hh_tes!L12/RES_hh_num!L12)</f>
        <v>11595.809007680744</v>
      </c>
      <c r="M12" s="72">
        <f>IF(RES_hh_tes!M12=0,0,1000*11630*RES_hh_tes!M12/RES_hh_num!M12)</f>
        <v>11277.118580394652</v>
      </c>
      <c r="N12" s="72">
        <f>IF(RES_hh_tes!N12=0,0,1000*11630*RES_hh_tes!N12/RES_hh_num!N12)</f>
        <v>11020.02086001269</v>
      </c>
      <c r="O12" s="72">
        <f>IF(RES_hh_tes!O12=0,0,1000*11630*RES_hh_tes!O12/RES_hh_num!O12)</f>
        <v>10740.020328030203</v>
      </c>
      <c r="P12" s="72">
        <f>IF(RES_hh_tes!P12=0,0,1000*11630*RES_hh_tes!P12/RES_hh_num!P12)</f>
        <v>10457.69370572367</v>
      </c>
      <c r="Q12" s="72">
        <f>IF(RES_hh_tes!Q12=0,0,1000*11630*RES_hh_tes!Q12/RES_hh_num!Q12)</f>
        <v>11075.916310961795</v>
      </c>
      <c r="R12" s="72">
        <f>IF(RES_hh_tes!R12=0,0,1000*11630*RES_hh_tes!R12/RES_hh_num!R12)</f>
        <v>11584.1441201039</v>
      </c>
      <c r="S12" s="72">
        <f>IF(RES_hh_tes!S12=0,0,1000*11630*RES_hh_tes!S12/RES_hh_num!S12)</f>
        <v>10994.175213713075</v>
      </c>
      <c r="T12" s="72">
        <f>IF(RES_hh_tes!T12=0,0,1000*11630*RES_hh_tes!T12/RES_hh_num!T12)</f>
        <v>11082.88870280724</v>
      </c>
      <c r="U12" s="72">
        <f>IF(RES_hh_tes!U12=0,0,1000*11630*RES_hh_tes!U12/RES_hh_num!U12)</f>
        <v>10994.409970730698</v>
      </c>
      <c r="V12" s="72">
        <f>IF(RES_hh_tes!V12=0,0,1000*11630*RES_hh_tes!V12/RES_hh_num!V12)</f>
        <v>10981.512187643144</v>
      </c>
      <c r="W12" s="72">
        <f>IF(RES_hh_tes!W12=0,0,1000*11630*RES_hh_tes!W12/RES_hh_num!W12)</f>
        <v>11930.773663542239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11028.21866978616</v>
      </c>
      <c r="C13" s="74">
        <f>IF(RES_hh_tes!C13=0,0,1000*11630*RES_hh_tes!C13/RES_hh_num!C13)</f>
        <v>10007.916554033971</v>
      </c>
      <c r="D13" s="74">
        <f>IF(RES_hh_tes!D13=0,0,1000*11630*RES_hh_tes!D13/RES_hh_num!D13)</f>
        <v>9971.922458014662</v>
      </c>
      <c r="E13" s="74">
        <f>IF(RES_hh_tes!E13=0,0,1000*11630*RES_hh_tes!E13/RES_hh_num!E13)</f>
        <v>8983.9798340723082</v>
      </c>
      <c r="F13" s="74">
        <f>IF(RES_hh_tes!F13=0,0,1000*11630*RES_hh_tes!F13/RES_hh_num!F13)</f>
        <v>11057.097429016101</v>
      </c>
      <c r="G13" s="74">
        <f>IF(RES_hh_tes!G13=0,0,1000*11630*RES_hh_tes!G13/RES_hh_num!G13)</f>
        <v>13128.987439415234</v>
      </c>
      <c r="H13" s="74">
        <f>IF(RES_hh_tes!H13=0,0,1000*11630*RES_hh_tes!H13/RES_hh_num!H13)</f>
        <v>12507.338478447333</v>
      </c>
      <c r="I13" s="74">
        <f>IF(RES_hh_tes!I13=0,0,1000*11630*RES_hh_tes!I13/RES_hh_num!I13)</f>
        <v>7169.2062283819278</v>
      </c>
      <c r="J13" s="74">
        <f>IF(RES_hh_tes!J13=0,0,1000*11630*RES_hh_tes!J13/RES_hh_num!J13)</f>
        <v>1972.5050231558189</v>
      </c>
      <c r="K13" s="74">
        <f>IF(RES_hh_tes!K13=0,0,1000*11630*RES_hh_tes!K13/RES_hh_num!K13)</f>
        <v>187.96768102623409</v>
      </c>
      <c r="L13" s="74">
        <f>IF(RES_hh_tes!L13=0,0,1000*11630*RES_hh_tes!L13/RES_hh_num!L13)</f>
        <v>8865.7180567219148</v>
      </c>
      <c r="M13" s="74">
        <f>IF(RES_hh_tes!M13=0,0,1000*11630*RES_hh_tes!M13/RES_hh_num!M13)</f>
        <v>5836.1168779214477</v>
      </c>
      <c r="N13" s="74">
        <f>IF(RES_hh_tes!N13=0,0,1000*11630*RES_hh_tes!N13/RES_hh_num!N13)</f>
        <v>7943.3742186945183</v>
      </c>
      <c r="O13" s="74">
        <f>IF(RES_hh_tes!O13=0,0,1000*11630*RES_hh_tes!O13/RES_hh_num!O13)</f>
        <v>15864.587565284637</v>
      </c>
      <c r="P13" s="74">
        <f>IF(RES_hh_tes!P13=0,0,1000*11630*RES_hh_tes!P13/RES_hh_num!P13)</f>
        <v>8414.7572931800842</v>
      </c>
      <c r="Q13" s="74">
        <f>IF(RES_hh_tes!Q13=0,0,1000*11630*RES_hh_tes!Q13/RES_hh_num!Q13)</f>
        <v>17111.86306694815</v>
      </c>
      <c r="R13" s="74">
        <f>IF(RES_hh_tes!R13=0,0,1000*11630*RES_hh_tes!R13/RES_hh_num!R13)</f>
        <v>14301.007273597275</v>
      </c>
      <c r="S13" s="74">
        <f>IF(RES_hh_tes!S13=0,0,1000*11630*RES_hh_tes!S13/RES_hh_num!S13)</f>
        <v>10694.609814331614</v>
      </c>
      <c r="T13" s="74">
        <f>IF(RES_hh_tes!T13=0,0,1000*11630*RES_hh_tes!T13/RES_hh_num!T13)</f>
        <v>8512.6155075296865</v>
      </c>
      <c r="U13" s="74">
        <f>IF(RES_hh_tes!U13=0,0,1000*11630*RES_hh_tes!U13/RES_hh_num!U13)</f>
        <v>16715.047832602217</v>
      </c>
      <c r="V13" s="74">
        <f>IF(RES_hh_tes!V13=0,0,1000*11630*RES_hh_tes!V13/RES_hh_num!V13)</f>
        <v>1675.0168054375022</v>
      </c>
      <c r="W13" s="74">
        <f>IF(RES_hh_tes!W13=0,0,1000*11630*RES_hh_tes!W13/RES_hh_num!W13)</f>
        <v>16939.894357320343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91.161314260243529</v>
      </c>
      <c r="C14" s="76">
        <f>IF(RES_hh_tes!C14=0,0,1000*11630*RES_hh_tes!C14/RES_hh_num!C14)</f>
        <v>96.647822315933681</v>
      </c>
      <c r="D14" s="76">
        <f>IF(RES_hh_tes!D14=0,0,1000*11630*RES_hh_tes!D14/RES_hh_num!D14)</f>
        <v>89.194009249735004</v>
      </c>
      <c r="E14" s="76">
        <f>IF(RES_hh_tes!E14=0,0,1000*11630*RES_hh_tes!E14/RES_hh_num!E14)</f>
        <v>90.141351277384359</v>
      </c>
      <c r="F14" s="76">
        <f>IF(RES_hh_tes!F14=0,0,1000*11630*RES_hh_tes!F14/RES_hh_num!F14)</f>
        <v>87.251063042790989</v>
      </c>
      <c r="G14" s="76">
        <f>IF(RES_hh_tes!G14=0,0,1000*11630*RES_hh_tes!G14/RES_hh_num!G14)</f>
        <v>86.501318293190934</v>
      </c>
      <c r="H14" s="76">
        <f>IF(RES_hh_tes!H14=0,0,1000*11630*RES_hh_tes!H14/RES_hh_num!H14)</f>
        <v>84.133705588918616</v>
      </c>
      <c r="I14" s="76">
        <f>IF(RES_hh_tes!I14=0,0,1000*11630*RES_hh_tes!I14/RES_hh_num!I14)</f>
        <v>82.706650733824105</v>
      </c>
      <c r="J14" s="76">
        <f>IF(RES_hh_tes!J14=0,0,1000*11630*RES_hh_tes!J14/RES_hh_num!J14)</f>
        <v>80.18681921147676</v>
      </c>
      <c r="K14" s="76">
        <f>IF(RES_hh_tes!K14=0,0,1000*11630*RES_hh_tes!K14/RES_hh_num!K14)</f>
        <v>79.570659792140361</v>
      </c>
      <c r="L14" s="76">
        <f>IF(RES_hh_tes!L14=0,0,1000*11630*RES_hh_tes!L14/RES_hh_num!L14)</f>
        <v>93.553328617638982</v>
      </c>
      <c r="M14" s="76">
        <f>IF(RES_hh_tes!M14=0,0,1000*11630*RES_hh_tes!M14/RES_hh_num!M14)</f>
        <v>79.713835214825636</v>
      </c>
      <c r="N14" s="76">
        <f>IF(RES_hh_tes!N14=0,0,1000*11630*RES_hh_tes!N14/RES_hh_num!N14)</f>
        <v>78.76777216333015</v>
      </c>
      <c r="O14" s="76">
        <f>IF(RES_hh_tes!O14=0,0,1000*11630*RES_hh_tes!O14/RES_hh_num!O14)</f>
        <v>79.945228181627812</v>
      </c>
      <c r="P14" s="76">
        <f>IF(RES_hh_tes!P14=0,0,1000*11630*RES_hh_tes!P14/RES_hh_num!P14)</f>
        <v>67.842606947938634</v>
      </c>
      <c r="Q14" s="76">
        <f>IF(RES_hh_tes!Q14=0,0,1000*11630*RES_hh_tes!Q14/RES_hh_num!Q14)</f>
        <v>74.656866277057517</v>
      </c>
      <c r="R14" s="76">
        <f>IF(RES_hh_tes!R14=0,0,1000*11630*RES_hh_tes!R14/RES_hh_num!R14)</f>
        <v>77.379430702320505</v>
      </c>
      <c r="S14" s="76">
        <f>IF(RES_hh_tes!S14=0,0,1000*11630*RES_hh_tes!S14/RES_hh_num!S14)</f>
        <v>76.563875383385195</v>
      </c>
      <c r="T14" s="76">
        <f>IF(RES_hh_tes!T14=0,0,1000*11630*RES_hh_tes!T14/RES_hh_num!T14)</f>
        <v>76.152090548375256</v>
      </c>
      <c r="U14" s="76">
        <f>IF(RES_hh_tes!U14=0,0,1000*11630*RES_hh_tes!U14/RES_hh_num!U14)</f>
        <v>73.030628473285134</v>
      </c>
      <c r="V14" s="76">
        <f>IF(RES_hh_tes!V14=0,0,1000*11630*RES_hh_tes!V14/RES_hh_num!V14)</f>
        <v>70.766481529121918</v>
      </c>
      <c r="W14" s="76">
        <f>IF(RES_hh_tes!W14=0,0,1000*11630*RES_hh_tes!W14/RES_hh_num!W14)</f>
        <v>72.931249837997342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2.6902770432760104</v>
      </c>
      <c r="C15" s="69">
        <f t="shared" si="0"/>
        <v>3.3335458641016364</v>
      </c>
      <c r="D15" s="69">
        <f t="shared" si="0"/>
        <v>3.6665313037061997</v>
      </c>
      <c r="E15" s="69">
        <f t="shared" si="0"/>
        <v>4.3479613746498806</v>
      </c>
      <c r="F15" s="69">
        <f t="shared" si="0"/>
        <v>5.4251015691356805</v>
      </c>
      <c r="G15" s="69">
        <f t="shared" si="0"/>
        <v>6.5313397582719697</v>
      </c>
      <c r="H15" s="69">
        <f t="shared" si="0"/>
        <v>8.1606532039711492</v>
      </c>
      <c r="I15" s="69">
        <f t="shared" si="0"/>
        <v>9.8930119723377015</v>
      </c>
      <c r="J15" s="69">
        <f t="shared" si="0"/>
        <v>11.300408257908305</v>
      </c>
      <c r="K15" s="69">
        <f t="shared" si="0"/>
        <v>12.327652151664971</v>
      </c>
      <c r="L15" s="69">
        <f t="shared" si="0"/>
        <v>13.624473171271097</v>
      </c>
      <c r="M15" s="69">
        <f t="shared" si="0"/>
        <v>14.983943230399262</v>
      </c>
      <c r="N15" s="69">
        <f t="shared" si="0"/>
        <v>16.631729550212299</v>
      </c>
      <c r="O15" s="69">
        <f t="shared" si="0"/>
        <v>18.131144293205264</v>
      </c>
      <c r="P15" s="69">
        <f t="shared" si="0"/>
        <v>19.810918839099035</v>
      </c>
      <c r="Q15" s="69">
        <f t="shared" si="0"/>
        <v>21.18982790905569</v>
      </c>
      <c r="R15" s="69">
        <f t="shared" si="0"/>
        <v>23.729098289031832</v>
      </c>
      <c r="S15" s="69">
        <f t="shared" si="0"/>
        <v>25.321352763072486</v>
      </c>
      <c r="T15" s="69">
        <f t="shared" si="0"/>
        <v>32.297886432908861</v>
      </c>
      <c r="U15" s="69">
        <f t="shared" si="0"/>
        <v>29.162480973031144</v>
      </c>
      <c r="V15" s="69">
        <f t="shared" si="0"/>
        <v>32.479225203727893</v>
      </c>
      <c r="W15" s="69">
        <f t="shared" si="0"/>
        <v>34.024000002698301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2.6902770432760104</v>
      </c>
      <c r="C16" s="72">
        <f>IF(RES_hh_tes!C16=0,0,1000*11630*RES_hh_tes!C16/RES_hh_num!C$3)</f>
        <v>3.3335458641016364</v>
      </c>
      <c r="D16" s="72">
        <f>IF(RES_hh_tes!D16=0,0,1000*11630*RES_hh_tes!D16/RES_hh_num!D$3)</f>
        <v>3.6665313037061997</v>
      </c>
      <c r="E16" s="72">
        <f>IF(RES_hh_tes!E16=0,0,1000*11630*RES_hh_tes!E16/RES_hh_num!E$3)</f>
        <v>4.3479613746498806</v>
      </c>
      <c r="F16" s="72">
        <f>IF(RES_hh_tes!F16=0,0,1000*11630*RES_hh_tes!F16/RES_hh_num!F$3)</f>
        <v>5.4251015691356805</v>
      </c>
      <c r="G16" s="72">
        <f>IF(RES_hh_tes!G16=0,0,1000*11630*RES_hh_tes!G16/RES_hh_num!G$3)</f>
        <v>6.5313397582719697</v>
      </c>
      <c r="H16" s="72">
        <f>IF(RES_hh_tes!H16=0,0,1000*11630*RES_hh_tes!H16/RES_hh_num!H$3)</f>
        <v>8.1606532039711492</v>
      </c>
      <c r="I16" s="72">
        <f>IF(RES_hh_tes!I16=0,0,1000*11630*RES_hh_tes!I16/RES_hh_num!I$3)</f>
        <v>9.8930119723377015</v>
      </c>
      <c r="J16" s="72">
        <f>IF(RES_hh_tes!J16=0,0,1000*11630*RES_hh_tes!J16/RES_hh_num!J$3)</f>
        <v>11.300408257908305</v>
      </c>
      <c r="K16" s="72">
        <f>IF(RES_hh_tes!K16=0,0,1000*11630*RES_hh_tes!K16/RES_hh_num!K$3)</f>
        <v>12.327652151664971</v>
      </c>
      <c r="L16" s="72">
        <f>IF(RES_hh_tes!L16=0,0,1000*11630*RES_hh_tes!L16/RES_hh_num!L$3)</f>
        <v>13.624473171271097</v>
      </c>
      <c r="M16" s="72">
        <f>IF(RES_hh_tes!M16=0,0,1000*11630*RES_hh_tes!M16/RES_hh_num!M$3)</f>
        <v>14.983943230399262</v>
      </c>
      <c r="N16" s="72">
        <f>IF(RES_hh_tes!N16=0,0,1000*11630*RES_hh_tes!N16/RES_hh_num!N$3)</f>
        <v>16.631729550212299</v>
      </c>
      <c r="O16" s="72">
        <f>IF(RES_hh_tes!O16=0,0,1000*11630*RES_hh_tes!O16/RES_hh_num!O$3)</f>
        <v>18.131144293205264</v>
      </c>
      <c r="P16" s="72">
        <f>IF(RES_hh_tes!P16=0,0,1000*11630*RES_hh_tes!P16/RES_hh_num!P$3)</f>
        <v>19.810918839099035</v>
      </c>
      <c r="Q16" s="72">
        <f>IF(RES_hh_tes!Q16=0,0,1000*11630*RES_hh_tes!Q16/RES_hh_num!Q$3)</f>
        <v>21.18982790905569</v>
      </c>
      <c r="R16" s="72">
        <f>IF(RES_hh_tes!R16=0,0,1000*11630*RES_hh_tes!R16/RES_hh_num!R$3)</f>
        <v>23.729098289031832</v>
      </c>
      <c r="S16" s="72">
        <f>IF(RES_hh_tes!S16=0,0,1000*11630*RES_hh_tes!S16/RES_hh_num!S$3)</f>
        <v>25.321352763072486</v>
      </c>
      <c r="T16" s="72">
        <f>IF(RES_hh_tes!T16=0,0,1000*11630*RES_hh_tes!T16/RES_hh_num!T$3)</f>
        <v>32.297886432908861</v>
      </c>
      <c r="U16" s="72">
        <f>IF(RES_hh_tes!U16=0,0,1000*11630*RES_hh_tes!U16/RES_hh_num!U$3)</f>
        <v>29.162480973031144</v>
      </c>
      <c r="V16" s="72">
        <f>IF(RES_hh_tes!V16=0,0,1000*11630*RES_hh_tes!V16/RES_hh_num!V$3)</f>
        <v>32.479225203727893</v>
      </c>
      <c r="W16" s="72">
        <f>IF(RES_hh_tes!W16=0,0,1000*11630*RES_hh_tes!W16/RES_hh_num!W$3)</f>
        <v>34.024000002698301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961.77091527918913</v>
      </c>
      <c r="C17" s="69">
        <f>IF(RES_hh_tes!C17=0,0,1000*11630*RES_hh_tes!C17/RES_hh_num!C17)</f>
        <v>925.90992380627119</v>
      </c>
      <c r="D17" s="69">
        <f>IF(RES_hh_tes!D17=0,0,1000*11630*RES_hh_tes!D17/RES_hh_num!D17)</f>
        <v>926.80914133167482</v>
      </c>
      <c r="E17" s="69">
        <f>IF(RES_hh_tes!E17=0,0,1000*11630*RES_hh_tes!E17/RES_hh_num!E17)</f>
        <v>917.23006658816666</v>
      </c>
      <c r="F17" s="69">
        <f>IF(RES_hh_tes!F17=0,0,1000*11630*RES_hh_tes!F17/RES_hh_num!F17)</f>
        <v>948.32834492810548</v>
      </c>
      <c r="G17" s="69">
        <f>IF(RES_hh_tes!G17=0,0,1000*11630*RES_hh_tes!G17/RES_hh_num!G17)</f>
        <v>949.68421914774592</v>
      </c>
      <c r="H17" s="69">
        <f>IF(RES_hh_tes!H17=0,0,1000*11630*RES_hh_tes!H17/RES_hh_num!H17)</f>
        <v>961.92401365138642</v>
      </c>
      <c r="I17" s="69">
        <f>IF(RES_hh_tes!I17=0,0,1000*11630*RES_hh_tes!I17/RES_hh_num!I17)</f>
        <v>901.17804028098215</v>
      </c>
      <c r="J17" s="69">
        <f>IF(RES_hh_tes!J17=0,0,1000*11630*RES_hh_tes!J17/RES_hh_num!J17)</f>
        <v>935.19254798010627</v>
      </c>
      <c r="K17" s="69">
        <f>IF(RES_hh_tes!K17=0,0,1000*11630*RES_hh_tes!K17/RES_hh_num!K17)</f>
        <v>923.15784699498624</v>
      </c>
      <c r="L17" s="69">
        <f>IF(RES_hh_tes!L17=0,0,1000*11630*RES_hh_tes!L17/RES_hh_num!L17)</f>
        <v>1095.0890567215029</v>
      </c>
      <c r="M17" s="69">
        <f>IF(RES_hh_tes!M17=0,0,1000*11630*RES_hh_tes!M17/RES_hh_num!M17)</f>
        <v>1129.1421844482611</v>
      </c>
      <c r="N17" s="69">
        <f>IF(RES_hh_tes!N17=0,0,1000*11630*RES_hh_tes!N17/RES_hh_num!N17)</f>
        <v>1143.0593073931793</v>
      </c>
      <c r="O17" s="69">
        <f>IF(RES_hh_tes!O17=0,0,1000*11630*RES_hh_tes!O17/RES_hh_num!O17)</f>
        <v>1192.4757218692318</v>
      </c>
      <c r="P17" s="69">
        <f>IF(RES_hh_tes!P17=0,0,1000*11630*RES_hh_tes!P17/RES_hh_num!P17)</f>
        <v>1170.4148432882948</v>
      </c>
      <c r="Q17" s="69">
        <f>IF(RES_hh_tes!Q17=0,0,1000*11630*RES_hh_tes!Q17/RES_hh_num!Q17)</f>
        <v>1185.4234354956127</v>
      </c>
      <c r="R17" s="69">
        <f>IF(RES_hh_tes!R17=0,0,1000*11630*RES_hh_tes!R17/RES_hh_num!R17)</f>
        <v>1198.1318481630171</v>
      </c>
      <c r="S17" s="69">
        <f>IF(RES_hh_tes!S17=0,0,1000*11630*RES_hh_tes!S17/RES_hh_num!S17)</f>
        <v>1169.006792272558</v>
      </c>
      <c r="T17" s="69">
        <f>IF(RES_hh_tes!T17=0,0,1000*11630*RES_hh_tes!T17/RES_hh_num!T17)</f>
        <v>1146.9059814039945</v>
      </c>
      <c r="U17" s="69">
        <f>IF(RES_hh_tes!U17=0,0,1000*11630*RES_hh_tes!U17/RES_hh_num!U17)</f>
        <v>1173.3110727709075</v>
      </c>
      <c r="V17" s="69">
        <f>IF(RES_hh_tes!V17=0,0,1000*11630*RES_hh_tes!V17/RES_hh_num!V17)</f>
        <v>1174.0092230382556</v>
      </c>
      <c r="W17" s="69">
        <f>IF(RES_hh_tes!W17=0,0,1000*11630*RES_hh_tes!W17/RES_hh_num!W17)</f>
        <v>1185.9429352583177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963.93202957540188</v>
      </c>
      <c r="C19" s="72">
        <f>IF(RES_hh_tes!C19=0,0,1000*11630*RES_hh_tes!C19/RES_hh_num!C19)</f>
        <v>944.24018671693011</v>
      </c>
      <c r="D19" s="72">
        <f>IF(RES_hh_tes!D19=0,0,1000*11630*RES_hh_tes!D19/RES_hh_num!D19)</f>
        <v>873.1992277785846</v>
      </c>
      <c r="E19" s="72">
        <f>IF(RES_hh_tes!E19=0,0,1000*11630*RES_hh_tes!E19/RES_hh_num!E19)</f>
        <v>906.69607727321443</v>
      </c>
      <c r="F19" s="72">
        <f>IF(RES_hh_tes!F19=0,0,1000*11630*RES_hh_tes!F19/RES_hh_num!F19)</f>
        <v>935.11040360184495</v>
      </c>
      <c r="G19" s="72">
        <f>IF(RES_hh_tes!G19=0,0,1000*11630*RES_hh_tes!G19/RES_hh_num!G19)</f>
        <v>928.6502493756725</v>
      </c>
      <c r="H19" s="72">
        <f>IF(RES_hh_tes!H19=0,0,1000*11630*RES_hh_tes!H19/RES_hh_num!H19)</f>
        <v>985.58969210221414</v>
      </c>
      <c r="I19" s="72">
        <f>IF(RES_hh_tes!I19=0,0,1000*11630*RES_hh_tes!I19/RES_hh_num!I19)</f>
        <v>994.22966431787574</v>
      </c>
      <c r="J19" s="72">
        <f>IF(RES_hh_tes!J19=0,0,1000*11630*RES_hh_tes!J19/RES_hh_num!J19)</f>
        <v>941.0363781795802</v>
      </c>
      <c r="K19" s="72">
        <f>IF(RES_hh_tes!K19=0,0,1000*11630*RES_hh_tes!K19/RES_hh_num!K19)</f>
        <v>905.42212719715451</v>
      </c>
      <c r="L19" s="72">
        <f>IF(RES_hh_tes!L19=0,0,1000*11630*RES_hh_tes!L19/RES_hh_num!L19)</f>
        <v>1012.7893097047677</v>
      </c>
      <c r="M19" s="72">
        <f>IF(RES_hh_tes!M19=0,0,1000*11630*RES_hh_tes!M19/RES_hh_num!M19)</f>
        <v>1156.2783746971434</v>
      </c>
      <c r="N19" s="72">
        <f>IF(RES_hh_tes!N19=0,0,1000*11630*RES_hh_tes!N19/RES_hh_num!N19)</f>
        <v>1165.5978005444081</v>
      </c>
      <c r="O19" s="72">
        <f>IF(RES_hh_tes!O19=0,0,1000*11630*RES_hh_tes!O19/RES_hh_num!O19)</f>
        <v>1157.7158451113548</v>
      </c>
      <c r="P19" s="72">
        <f>IF(RES_hh_tes!P19=0,0,1000*11630*RES_hh_tes!P19/RES_hh_num!P19)</f>
        <v>1024.5268667128455</v>
      </c>
      <c r="Q19" s="72">
        <f>IF(RES_hh_tes!Q19=0,0,1000*11630*RES_hh_tes!Q19/RES_hh_num!Q19)</f>
        <v>1196.5476056075499</v>
      </c>
      <c r="R19" s="72">
        <f>IF(RES_hh_tes!R19=0,0,1000*11630*RES_hh_tes!R19/RES_hh_num!R19)</f>
        <v>1209.3304250897911</v>
      </c>
      <c r="S19" s="72">
        <f>IF(RES_hh_tes!S19=0,0,1000*11630*RES_hh_tes!S19/RES_hh_num!S19)</f>
        <v>1192.1750979063488</v>
      </c>
      <c r="T19" s="72">
        <f>IF(RES_hh_tes!T19=0,0,1000*11630*RES_hh_tes!T19/RES_hh_num!T19)</f>
        <v>1129.5278375299908</v>
      </c>
      <c r="U19" s="72">
        <f>IF(RES_hh_tes!U19=0,0,1000*11630*RES_hh_tes!U19/RES_hh_num!U19)</f>
        <v>1170.2988124126925</v>
      </c>
      <c r="V19" s="72">
        <f>IF(RES_hh_tes!V19=0,0,1000*11630*RES_hh_tes!V19/RES_hh_num!V19)</f>
        <v>1148.1292896884977</v>
      </c>
      <c r="W19" s="72">
        <f>IF(RES_hh_tes!W19=0,0,1000*11630*RES_hh_tes!W19/RES_hh_num!W19)</f>
        <v>1227.3328780749709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950.30227845464344</v>
      </c>
      <c r="C20" s="72">
        <f>IF(RES_hh_tes!C20=0,0,1000*11630*RES_hh_tes!C20/RES_hh_num!C20)</f>
        <v>928.81377986356677</v>
      </c>
      <c r="D20" s="72">
        <f>IF(RES_hh_tes!D20=0,0,1000*11630*RES_hh_tes!D20/RES_hh_num!D20)</f>
        <v>942.43644532360861</v>
      </c>
      <c r="E20" s="72">
        <f>IF(RES_hh_tes!E20=0,0,1000*11630*RES_hh_tes!E20/RES_hh_num!E20)</f>
        <v>910.33905828411264</v>
      </c>
      <c r="F20" s="72">
        <f>IF(RES_hh_tes!F20=0,0,1000*11630*RES_hh_tes!F20/RES_hh_num!F20)</f>
        <v>948.30228833815715</v>
      </c>
      <c r="G20" s="72">
        <f>IF(RES_hh_tes!G20=0,0,1000*11630*RES_hh_tes!G20/RES_hh_num!G20)</f>
        <v>965.00677333285182</v>
      </c>
      <c r="H20" s="72">
        <f>IF(RES_hh_tes!H20=0,0,1000*11630*RES_hh_tes!H20/RES_hh_num!H20)</f>
        <v>950.51196203378777</v>
      </c>
      <c r="I20" s="72">
        <f>IF(RES_hh_tes!I20=0,0,1000*11630*RES_hh_tes!I20/RES_hh_num!I20)</f>
        <v>881.42045867964714</v>
      </c>
      <c r="J20" s="72">
        <f>IF(RES_hh_tes!J20=0,0,1000*11630*RES_hh_tes!J20/RES_hh_num!J20)</f>
        <v>928.87491869401367</v>
      </c>
      <c r="K20" s="72">
        <f>IF(RES_hh_tes!K20=0,0,1000*11630*RES_hh_tes!K20/RES_hh_num!K20)</f>
        <v>929.54265964418141</v>
      </c>
      <c r="L20" s="72">
        <f>IF(RES_hh_tes!L20=0,0,1000*11630*RES_hh_tes!L20/RES_hh_num!L20)</f>
        <v>1094.5761885467211</v>
      </c>
      <c r="M20" s="72">
        <f>IF(RES_hh_tes!M20=0,0,1000*11630*RES_hh_tes!M20/RES_hh_num!M20)</f>
        <v>1170.256946163573</v>
      </c>
      <c r="N20" s="72">
        <f>IF(RES_hh_tes!N20=0,0,1000*11630*RES_hh_tes!N20/RES_hh_num!N20)</f>
        <v>1134.4460267010966</v>
      </c>
      <c r="O20" s="72">
        <f>IF(RES_hh_tes!O20=0,0,1000*11630*RES_hh_tes!O20/RES_hh_num!O20)</f>
        <v>1236.601628021258</v>
      </c>
      <c r="P20" s="72">
        <f>IF(RES_hh_tes!P20=0,0,1000*11630*RES_hh_tes!P20/RES_hh_num!P20)</f>
        <v>1106.5523470510216</v>
      </c>
      <c r="Q20" s="72">
        <f>IF(RES_hh_tes!Q20=0,0,1000*11630*RES_hh_tes!Q20/RES_hh_num!Q20)</f>
        <v>1151.4785220530312</v>
      </c>
      <c r="R20" s="72">
        <f>IF(RES_hh_tes!R20=0,0,1000*11630*RES_hh_tes!R20/RES_hh_num!R20)</f>
        <v>1172.7239543490009</v>
      </c>
      <c r="S20" s="72">
        <f>IF(RES_hh_tes!S20=0,0,1000*11630*RES_hh_tes!S20/RES_hh_num!S20)</f>
        <v>1134.9539075465577</v>
      </c>
      <c r="T20" s="72">
        <f>IF(RES_hh_tes!T20=0,0,1000*11630*RES_hh_tes!T20/RES_hh_num!T20)</f>
        <v>1185.0246232003292</v>
      </c>
      <c r="U20" s="72">
        <f>IF(RES_hh_tes!U20=0,0,1000*11630*RES_hh_tes!U20/RES_hh_num!U20)</f>
        <v>1207.5434858956498</v>
      </c>
      <c r="V20" s="72">
        <f>IF(RES_hh_tes!V20=0,0,1000*11630*RES_hh_tes!V20/RES_hh_num!V20)</f>
        <v>1182.8669688825282</v>
      </c>
      <c r="W20" s="72">
        <f>IF(RES_hh_tes!W20=0,0,1000*11630*RES_hh_tes!W20/RES_hh_num!W20)</f>
        <v>1105.3950382113094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956.10898020178365</v>
      </c>
      <c r="C21" s="72">
        <f>IF(RES_hh_tes!C21=0,0,1000*11630*RES_hh_tes!C21/RES_hh_num!C21)</f>
        <v>925.29536142506981</v>
      </c>
      <c r="D21" s="72">
        <f>IF(RES_hh_tes!D21=0,0,1000*11630*RES_hh_tes!D21/RES_hh_num!D21)</f>
        <v>909.78666957869063</v>
      </c>
      <c r="E21" s="72">
        <f>IF(RES_hh_tes!E21=0,0,1000*11630*RES_hh_tes!E21/RES_hh_num!E21)</f>
        <v>931.08346899727496</v>
      </c>
      <c r="F21" s="72">
        <f>IF(RES_hh_tes!F21=0,0,1000*11630*RES_hh_tes!F21/RES_hh_num!F21)</f>
        <v>961.90257304591819</v>
      </c>
      <c r="G21" s="72">
        <f>IF(RES_hh_tes!G21=0,0,1000*11630*RES_hh_tes!G21/RES_hh_num!G21)</f>
        <v>959.65356357461417</v>
      </c>
      <c r="H21" s="72">
        <f>IF(RES_hh_tes!H21=0,0,1000*11630*RES_hh_tes!H21/RES_hh_num!H21)</f>
        <v>966.88163061790635</v>
      </c>
      <c r="I21" s="72">
        <f>IF(RES_hh_tes!I21=0,0,1000*11630*RES_hh_tes!I21/RES_hh_num!I21)</f>
        <v>873.9645296305365</v>
      </c>
      <c r="J21" s="72">
        <f>IF(RES_hh_tes!J21=0,0,1000*11630*RES_hh_tes!J21/RES_hh_num!J21)</f>
        <v>919.04960571337733</v>
      </c>
      <c r="K21" s="72">
        <f>IF(RES_hh_tes!K21=0,0,1000*11630*RES_hh_tes!K21/RES_hh_num!K21)</f>
        <v>914.62274807715289</v>
      </c>
      <c r="L21" s="72">
        <f>IF(RES_hh_tes!L21=0,0,1000*11630*RES_hh_tes!L21/RES_hh_num!L21)</f>
        <v>1110.1959957230213</v>
      </c>
      <c r="M21" s="72">
        <f>IF(RES_hh_tes!M21=0,0,1000*11630*RES_hh_tes!M21/RES_hh_num!M21)</f>
        <v>1120.0201113500643</v>
      </c>
      <c r="N21" s="72">
        <f>IF(RES_hh_tes!N21=0,0,1000*11630*RES_hh_tes!N21/RES_hh_num!N21)</f>
        <v>1150.4927898087401</v>
      </c>
      <c r="O21" s="72">
        <f>IF(RES_hh_tes!O21=0,0,1000*11630*RES_hh_tes!O21/RES_hh_num!O21)</f>
        <v>1212.2674662931677</v>
      </c>
      <c r="P21" s="72">
        <f>IF(RES_hh_tes!P21=0,0,1000*11630*RES_hh_tes!P21/RES_hh_num!P21)</f>
        <v>1162.2615826342505</v>
      </c>
      <c r="Q21" s="72">
        <f>IF(RES_hh_tes!Q21=0,0,1000*11630*RES_hh_tes!Q21/RES_hh_num!Q21)</f>
        <v>1153.1581691339468</v>
      </c>
      <c r="R21" s="72">
        <f>IF(RES_hh_tes!R21=0,0,1000*11630*RES_hh_tes!R21/RES_hh_num!R21)</f>
        <v>1188.0250668016238</v>
      </c>
      <c r="S21" s="72">
        <f>IF(RES_hh_tes!S21=0,0,1000*11630*RES_hh_tes!S21/RES_hh_num!S21)</f>
        <v>1170.5443017205105</v>
      </c>
      <c r="T21" s="72">
        <f>IF(RES_hh_tes!T21=0,0,1000*11630*RES_hh_tes!T21/RES_hh_num!T21)</f>
        <v>1138.0757976915011</v>
      </c>
      <c r="U21" s="72">
        <f>IF(RES_hh_tes!U21=0,0,1000*11630*RES_hh_tes!U21/RES_hh_num!U21)</f>
        <v>1192.781606985196</v>
      </c>
      <c r="V21" s="72">
        <f>IF(RES_hh_tes!V21=0,0,1000*11630*RES_hh_tes!V21/RES_hh_num!V21)</f>
        <v>1194.2917683289118</v>
      </c>
      <c r="W21" s="72">
        <f>IF(RES_hh_tes!W21=0,0,1000*11630*RES_hh_tes!W21/RES_hh_num!W21)</f>
        <v>1150.4915601557586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909.67561547406797</v>
      </c>
      <c r="C22" s="72">
        <f>IF(RES_hh_tes!C22=0,0,1000*11630*RES_hh_tes!C22/RES_hh_num!C22)</f>
        <v>919.65774397296661</v>
      </c>
      <c r="D22" s="72">
        <f>IF(RES_hh_tes!D22=0,0,1000*11630*RES_hh_tes!D22/RES_hh_num!D22)</f>
        <v>901.08777051756135</v>
      </c>
      <c r="E22" s="72">
        <f>IF(RES_hh_tes!E22=0,0,1000*11630*RES_hh_tes!E22/RES_hh_num!E22)</f>
        <v>904.18964849311715</v>
      </c>
      <c r="F22" s="72">
        <f>IF(RES_hh_tes!F22=0,0,1000*11630*RES_hh_tes!F22/RES_hh_num!F22)</f>
        <v>908.55487713006323</v>
      </c>
      <c r="G22" s="72">
        <f>IF(RES_hh_tes!G22=0,0,1000*11630*RES_hh_tes!G22/RES_hh_num!G22)</f>
        <v>932.00115705483734</v>
      </c>
      <c r="H22" s="72">
        <f>IF(RES_hh_tes!H22=0,0,1000*11630*RES_hh_tes!H22/RES_hh_num!H22)</f>
        <v>937.34972947586414</v>
      </c>
      <c r="I22" s="72">
        <f>IF(RES_hh_tes!I22=0,0,1000*11630*RES_hh_tes!I22/RES_hh_num!I22)</f>
        <v>955.61971615910363</v>
      </c>
      <c r="J22" s="72">
        <f>IF(RES_hh_tes!J22=0,0,1000*11630*RES_hh_tes!J22/RES_hh_num!J22)</f>
        <v>947.42421445954551</v>
      </c>
      <c r="K22" s="72">
        <f>IF(RES_hh_tes!K22=0,0,1000*11630*RES_hh_tes!K22/RES_hh_num!K22)</f>
        <v>933.09345576819237</v>
      </c>
      <c r="L22" s="72">
        <f>IF(RES_hh_tes!L22=0,0,1000*11630*RES_hh_tes!L22/RES_hh_num!L22)</f>
        <v>1069.2817670574379</v>
      </c>
      <c r="M22" s="72">
        <f>IF(RES_hh_tes!M22=0,0,1000*11630*RES_hh_tes!M22/RES_hh_num!M22)</f>
        <v>1153.2354622663549</v>
      </c>
      <c r="N22" s="72">
        <f>IF(RES_hh_tes!N22=0,0,1000*11630*RES_hh_tes!N22/RES_hh_num!N22)</f>
        <v>1118.0265201978052</v>
      </c>
      <c r="O22" s="72">
        <f>IF(RES_hh_tes!O22=0,0,1000*11630*RES_hh_tes!O22/RES_hh_num!O22)</f>
        <v>1144.6660623588873</v>
      </c>
      <c r="P22" s="72">
        <f>IF(RES_hh_tes!P22=0,0,1000*11630*RES_hh_tes!P22/RES_hh_num!P22)</f>
        <v>1187.8358326159073</v>
      </c>
      <c r="Q22" s="72">
        <f>IF(RES_hh_tes!Q22=0,0,1000*11630*RES_hh_tes!Q22/RES_hh_num!Q22)</f>
        <v>1197.809309639923</v>
      </c>
      <c r="R22" s="72">
        <f>IF(RES_hh_tes!R22=0,0,1000*11630*RES_hh_tes!R22/RES_hh_num!R22)</f>
        <v>1230.2708648204421</v>
      </c>
      <c r="S22" s="72">
        <f>IF(RES_hh_tes!S22=0,0,1000*11630*RES_hh_tes!S22/RES_hh_num!S22)</f>
        <v>1170.3732932855746</v>
      </c>
      <c r="T22" s="72">
        <f>IF(RES_hh_tes!T22=0,0,1000*11630*RES_hh_tes!T22/RES_hh_num!T22)</f>
        <v>1104.8173375337424</v>
      </c>
      <c r="U22" s="72">
        <f>IF(RES_hh_tes!U22=0,0,1000*11630*RES_hh_tes!U22/RES_hh_num!U22)</f>
        <v>1165.0358326360799</v>
      </c>
      <c r="V22" s="72">
        <f>IF(RES_hh_tes!V22=0,0,1000*11630*RES_hh_tes!V22/RES_hh_num!V22)</f>
        <v>1170.5743510660031</v>
      </c>
      <c r="W22" s="72">
        <f>IF(RES_hh_tes!W22=0,0,1000*11630*RES_hh_tes!W22/RES_hh_num!W22)</f>
        <v>1196.9268754145735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959.98474439486859</v>
      </c>
      <c r="C24" s="72">
        <f>IF(RES_hh_tes!C24=0,0,1000*11630*RES_hh_tes!C24/RES_hh_num!C24)</f>
        <v>926.88614586869255</v>
      </c>
      <c r="D24" s="72">
        <f>IF(RES_hh_tes!D24=0,0,1000*11630*RES_hh_tes!D24/RES_hh_num!D24)</f>
        <v>928.19664336266612</v>
      </c>
      <c r="E24" s="72">
        <f>IF(RES_hh_tes!E24=0,0,1000*11630*RES_hh_tes!E24/RES_hh_num!E24)</f>
        <v>917.40566604467006</v>
      </c>
      <c r="F24" s="72">
        <f>IF(RES_hh_tes!F24=0,0,1000*11630*RES_hh_tes!F24/RES_hh_num!F24)</f>
        <v>952.89387818939781</v>
      </c>
      <c r="G24" s="72">
        <f>IF(RES_hh_tes!G24=0,0,1000*11630*RES_hh_tes!G24/RES_hh_num!G24)</f>
        <v>942.21797505025722</v>
      </c>
      <c r="H24" s="72">
        <f>IF(RES_hh_tes!H24=0,0,1000*11630*RES_hh_tes!H24/RES_hh_num!H24)</f>
        <v>959.49333596299141</v>
      </c>
      <c r="I24" s="72">
        <f>IF(RES_hh_tes!I24=0,0,1000*11630*RES_hh_tes!I24/RES_hh_num!I24)</f>
        <v>885.17761641331845</v>
      </c>
      <c r="J24" s="72">
        <f>IF(RES_hh_tes!J24=0,0,1000*11630*RES_hh_tes!J24/RES_hh_num!J24)</f>
        <v>928.88243472348313</v>
      </c>
      <c r="K24" s="72">
        <f>IF(RES_hh_tes!K24=0,0,1000*11630*RES_hh_tes!K24/RES_hh_num!K24)</f>
        <v>923.58643199511278</v>
      </c>
      <c r="L24" s="72">
        <f>IF(RES_hh_tes!L24=0,0,1000*11630*RES_hh_tes!L24/RES_hh_num!L24)</f>
        <v>1102.6356458113205</v>
      </c>
      <c r="M24" s="72">
        <f>IF(RES_hh_tes!M24=0,0,1000*11630*RES_hh_tes!M24/RES_hh_num!M24)</f>
        <v>1118.4970185831437</v>
      </c>
      <c r="N24" s="72">
        <f>IF(RES_hh_tes!N24=0,0,1000*11630*RES_hh_tes!N24/RES_hh_num!N24)</f>
        <v>1151.5200934579077</v>
      </c>
      <c r="O24" s="72">
        <f>IF(RES_hh_tes!O24=0,0,1000*11630*RES_hh_tes!O24/RES_hh_num!O24)</f>
        <v>1185.4368104471434</v>
      </c>
      <c r="P24" s="72">
        <f>IF(RES_hh_tes!P24=0,0,1000*11630*RES_hh_tes!P24/RES_hh_num!P24)</f>
        <v>1175.2482996152849</v>
      </c>
      <c r="Q24" s="72">
        <f>IF(RES_hh_tes!Q24=0,0,1000*11630*RES_hh_tes!Q24/RES_hh_num!Q24)</f>
        <v>1176.8691311375796</v>
      </c>
      <c r="R24" s="72">
        <f>IF(RES_hh_tes!R24=0,0,1000*11630*RES_hh_tes!R24/RES_hh_num!R24)</f>
        <v>1180.777332551527</v>
      </c>
      <c r="S24" s="72">
        <f>IF(RES_hh_tes!S24=0,0,1000*11630*RES_hh_tes!S24/RES_hh_num!S24)</f>
        <v>1170.2658176639179</v>
      </c>
      <c r="T24" s="72">
        <f>IF(RES_hh_tes!T24=0,0,1000*11630*RES_hh_tes!T24/RES_hh_num!T24)</f>
        <v>1149.5364329449119</v>
      </c>
      <c r="U24" s="72">
        <f>IF(RES_hh_tes!U24=0,0,1000*11630*RES_hh_tes!U24/RES_hh_num!U24)</f>
        <v>1161.2989909378673</v>
      </c>
      <c r="V24" s="72">
        <f>IF(RES_hh_tes!V24=0,0,1000*11630*RES_hh_tes!V24/RES_hh_num!V24)</f>
        <v>1163.766959386106</v>
      </c>
      <c r="W24" s="72">
        <f>IF(RES_hh_tes!W24=0,0,1000*11630*RES_hh_tes!W24/RES_hh_num!W24)</f>
        <v>1190.1436959599489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851.77174751845655</v>
      </c>
      <c r="C25" s="74">
        <f>IF(RES_hh_tes!C25=0,0,1000*11630*RES_hh_tes!C25/RES_hh_num!C25)</f>
        <v>785.57452669330189</v>
      </c>
      <c r="D25" s="74">
        <f>IF(RES_hh_tes!D25=0,0,1000*11630*RES_hh_tes!D25/RES_hh_num!D25)</f>
        <v>795.30836746352588</v>
      </c>
      <c r="E25" s="74">
        <f>IF(RES_hh_tes!E25=0,0,1000*11630*RES_hh_tes!E25/RES_hh_num!E25)</f>
        <v>762.69188668310699</v>
      </c>
      <c r="F25" s="74">
        <f>IF(RES_hh_tes!F25=0,0,1000*11630*RES_hh_tes!F25/RES_hh_num!F25)</f>
        <v>781.33096054294322</v>
      </c>
      <c r="G25" s="74">
        <f>IF(RES_hh_tes!G25=0,0,1000*11630*RES_hh_tes!G25/RES_hh_num!G25)</f>
        <v>793.6743923846069</v>
      </c>
      <c r="H25" s="74">
        <f>IF(RES_hh_tes!H25=0,0,1000*11630*RES_hh_tes!H25/RES_hh_num!H25)</f>
        <v>797.6215416077448</v>
      </c>
      <c r="I25" s="74">
        <f>IF(RES_hh_tes!I25=0,0,1000*11630*RES_hh_tes!I25/RES_hh_num!I25)</f>
        <v>733.13159507034311</v>
      </c>
      <c r="J25" s="74">
        <f>IF(RES_hh_tes!J25=0,0,1000*11630*RES_hh_tes!J25/RES_hh_num!J25)</f>
        <v>736.78839975413962</v>
      </c>
      <c r="K25" s="74">
        <f>IF(RES_hh_tes!K25=0,0,1000*11630*RES_hh_tes!K25/RES_hh_num!K25)</f>
        <v>666.73730368908809</v>
      </c>
      <c r="L25" s="74">
        <f>IF(RES_hh_tes!L25=0,0,1000*11630*RES_hh_tes!L25/RES_hh_num!L25)</f>
        <v>818.0782183691316</v>
      </c>
      <c r="M25" s="74">
        <f>IF(RES_hh_tes!M25=0,0,1000*11630*RES_hh_tes!M25/RES_hh_num!M25)</f>
        <v>846.00554676062882</v>
      </c>
      <c r="N25" s="74">
        <f>IF(RES_hh_tes!N25=0,0,1000*11630*RES_hh_tes!N25/RES_hh_num!N25)</f>
        <v>845.32613123108115</v>
      </c>
      <c r="O25" s="74">
        <f>IF(RES_hh_tes!O25=0,0,1000*11630*RES_hh_tes!O25/RES_hh_num!O25)</f>
        <v>939.35012768781644</v>
      </c>
      <c r="P25" s="74">
        <f>IF(RES_hh_tes!P25=0,0,1000*11630*RES_hh_tes!P25/RES_hh_num!P25)</f>
        <v>902.30560117024481</v>
      </c>
      <c r="Q25" s="74">
        <f>IF(RES_hh_tes!Q25=0,0,1000*11630*RES_hh_tes!Q25/RES_hh_num!Q25)</f>
        <v>957.95670526979097</v>
      </c>
      <c r="R25" s="74">
        <f>IF(RES_hh_tes!R25=0,0,1000*11630*RES_hh_tes!R25/RES_hh_num!R25)</f>
        <v>954.78116900422435</v>
      </c>
      <c r="S25" s="74">
        <f>IF(RES_hh_tes!S25=0,0,1000*11630*RES_hh_tes!S25/RES_hh_num!S25)</f>
        <v>890.65790562921825</v>
      </c>
      <c r="T25" s="74">
        <f>IF(RES_hh_tes!T25=0,0,1000*11630*RES_hh_tes!T25/RES_hh_num!T25)</f>
        <v>896.74185607615721</v>
      </c>
      <c r="U25" s="74">
        <f>IF(RES_hh_tes!U25=0,0,1000*11630*RES_hh_tes!U25/RES_hh_num!U25)</f>
        <v>902.30782664250728</v>
      </c>
      <c r="V25" s="74">
        <f>IF(RES_hh_tes!V25=0,0,1000*11630*RES_hh_tes!V25/RES_hh_num!V25)</f>
        <v>897.93653533034421</v>
      </c>
      <c r="W25" s="74">
        <f>IF(RES_hh_tes!W25=0,0,1000*11630*RES_hh_tes!W25/RES_hh_num!W25)</f>
        <v>907.79387663676846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419.88329445049709</v>
      </c>
      <c r="C26" s="77">
        <f>IF(RES_hh_tes!C26=0,0,1000*11630*RES_hh_tes!C26/RES_hh_num!C26)</f>
        <v>404.21407591565412</v>
      </c>
      <c r="D26" s="77">
        <f>IF(RES_hh_tes!D26=0,0,1000*11630*RES_hh_tes!D26/RES_hh_num!D26)</f>
        <v>404.6029542923788</v>
      </c>
      <c r="E26" s="77">
        <f>IF(RES_hh_tes!E26=0,0,1000*11630*RES_hh_tes!E26/RES_hh_num!E26)</f>
        <v>400.40995338185979</v>
      </c>
      <c r="F26" s="77">
        <f>IF(RES_hh_tes!F26=0,0,1000*11630*RES_hh_tes!F26/RES_hh_num!F26)</f>
        <v>413.98691746609774</v>
      </c>
      <c r="G26" s="77">
        <f>IF(RES_hh_tes!G26=0,0,1000*11630*RES_hh_tes!G26/RES_hh_num!G26)</f>
        <v>414.57347728544704</v>
      </c>
      <c r="H26" s="77">
        <f>IF(RES_hh_tes!H26=0,0,1000*11630*RES_hh_tes!H26/RES_hh_num!H26)</f>
        <v>419.90485183033076</v>
      </c>
      <c r="I26" s="77">
        <f>IF(RES_hh_tes!I26=0,0,1000*11630*RES_hh_tes!I26/RES_hh_num!I26)</f>
        <v>406.33836196329003</v>
      </c>
      <c r="J26" s="77">
        <f>IF(RES_hh_tes!J26=0,0,1000*11630*RES_hh_tes!J26/RES_hh_num!J26)</f>
        <v>434.32915834104983</v>
      </c>
      <c r="K26" s="77">
        <f>IF(RES_hh_tes!K26=0,0,1000*11630*RES_hh_tes!K26/RES_hh_num!K26)</f>
        <v>458.72114539022567</v>
      </c>
      <c r="L26" s="77">
        <f>IF(RES_hh_tes!L26=0,0,1000*11630*RES_hh_tes!L26/RES_hh_num!L26)</f>
        <v>462.55152547228289</v>
      </c>
      <c r="M26" s="77">
        <f>IF(RES_hh_tes!M26=0,0,1000*11630*RES_hh_tes!M26/RES_hh_num!M26)</f>
        <v>486.30390119257095</v>
      </c>
      <c r="N26" s="77">
        <f>IF(RES_hh_tes!N26=0,0,1000*11630*RES_hh_tes!N26/RES_hh_num!N26)</f>
        <v>500.78796419427135</v>
      </c>
      <c r="O26" s="77">
        <f>IF(RES_hh_tes!O26=0,0,1000*11630*RES_hh_tes!O26/RES_hh_num!O26)</f>
        <v>505.90643706468938</v>
      </c>
      <c r="P26" s="77">
        <f>IF(RES_hh_tes!P26=0,0,1000*11630*RES_hh_tes!P26/RES_hh_num!P26)</f>
        <v>515.52420290527743</v>
      </c>
      <c r="Q26" s="77">
        <f>IF(RES_hh_tes!Q26=0,0,1000*11630*RES_hh_tes!Q26/RES_hh_num!Q26)</f>
        <v>522.52495998780182</v>
      </c>
      <c r="R26" s="77">
        <f>IF(RES_hh_tes!R26=0,0,1000*11630*RES_hh_tes!R26/RES_hh_num!R26)</f>
        <v>520.46748599002012</v>
      </c>
      <c r="S26" s="77">
        <f>IF(RES_hh_tes!S26=0,0,1000*11630*RES_hh_tes!S26/RES_hh_num!S26)</f>
        <v>523.33443486074464</v>
      </c>
      <c r="T26" s="77">
        <f>IF(RES_hh_tes!T26=0,0,1000*11630*RES_hh_tes!T26/RES_hh_num!T26)</f>
        <v>522.46807824039649</v>
      </c>
      <c r="U26" s="77">
        <f>IF(RES_hh_tes!U26=0,0,1000*11630*RES_hh_tes!U26/RES_hh_num!U26)</f>
        <v>517.60252592300344</v>
      </c>
      <c r="V26" s="77">
        <f>IF(RES_hh_tes!V26=0,0,1000*11630*RES_hh_tes!V26/RES_hh_num!V26)</f>
        <v>514.00810235909228</v>
      </c>
      <c r="W26" s="77">
        <f>IF(RES_hh_tes!W26=0,0,1000*11630*RES_hh_tes!W26/RES_hh_num!W26)</f>
        <v>513.86712071127624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219.23813478396505</v>
      </c>
      <c r="C27" s="69">
        <f>IF(RES_hh_tes!C27=0,0,1000*11630*RES_hh_tes!C27/RES_hh_num!C27)</f>
        <v>215.42190166415236</v>
      </c>
      <c r="D27" s="69">
        <f>IF(RES_hh_tes!D27=0,0,1000*11630*RES_hh_tes!D27/RES_hh_num!D27)</f>
        <v>218.95386262478678</v>
      </c>
      <c r="E27" s="69">
        <f>IF(RES_hh_tes!E27=0,0,1000*11630*RES_hh_tes!E27/RES_hh_num!E27)</f>
        <v>218.17961561953095</v>
      </c>
      <c r="F27" s="69">
        <f>IF(RES_hh_tes!F27=0,0,1000*11630*RES_hh_tes!F27/RES_hh_num!F27)</f>
        <v>219.83602954367191</v>
      </c>
      <c r="G27" s="69">
        <f>IF(RES_hh_tes!G27=0,0,1000*11630*RES_hh_tes!G27/RES_hh_num!G27)</f>
        <v>223.76183112157432</v>
      </c>
      <c r="H27" s="69">
        <f>IF(RES_hh_tes!H27=0,0,1000*11630*RES_hh_tes!H27/RES_hh_num!H27)</f>
        <v>231.45439602237622</v>
      </c>
      <c r="I27" s="69">
        <f>IF(RES_hh_tes!I27=0,0,1000*11630*RES_hh_tes!I27/RES_hh_num!I27)</f>
        <v>229.14109209313651</v>
      </c>
      <c r="J27" s="69">
        <f>IF(RES_hh_tes!J27=0,0,1000*11630*RES_hh_tes!J27/RES_hh_num!J27)</f>
        <v>234.30762606820451</v>
      </c>
      <c r="K27" s="69">
        <f>IF(RES_hh_tes!K27=0,0,1000*11630*RES_hh_tes!K27/RES_hh_num!K27)</f>
        <v>236.06049989204129</v>
      </c>
      <c r="L27" s="69">
        <f>IF(RES_hh_tes!L27=0,0,1000*11630*RES_hh_tes!L27/RES_hh_num!L27)</f>
        <v>263.53271722114295</v>
      </c>
      <c r="M27" s="69">
        <f>IF(RES_hh_tes!M27=0,0,1000*11630*RES_hh_tes!M27/RES_hh_num!M27)</f>
        <v>258.22336144014349</v>
      </c>
      <c r="N27" s="69">
        <f>IF(RES_hh_tes!N27=0,0,1000*11630*RES_hh_tes!N27/RES_hh_num!N27)</f>
        <v>257.5422889119464</v>
      </c>
      <c r="O27" s="69">
        <f>IF(RES_hh_tes!O27=0,0,1000*11630*RES_hh_tes!O27/RES_hh_num!O27)</f>
        <v>276.21296151817489</v>
      </c>
      <c r="P27" s="69">
        <f>IF(RES_hh_tes!P27=0,0,1000*11630*RES_hh_tes!P27/RES_hh_num!P27)</f>
        <v>280.27946098106702</v>
      </c>
      <c r="Q27" s="69">
        <f>IF(RES_hh_tes!Q27=0,0,1000*11630*RES_hh_tes!Q27/RES_hh_num!Q27)</f>
        <v>285.32034210295183</v>
      </c>
      <c r="R27" s="69">
        <f>IF(RES_hh_tes!R27=0,0,1000*11630*RES_hh_tes!R27/RES_hh_num!R27)</f>
        <v>293.88388614688608</v>
      </c>
      <c r="S27" s="69">
        <f>IF(RES_hh_tes!S27=0,0,1000*11630*RES_hh_tes!S27/RES_hh_num!S27)</f>
        <v>286.54295976001902</v>
      </c>
      <c r="T27" s="69">
        <f>IF(RES_hh_tes!T27=0,0,1000*11630*RES_hh_tes!T27/RES_hh_num!T27)</f>
        <v>287.56938471049762</v>
      </c>
      <c r="U27" s="69">
        <f>IF(RES_hh_tes!U27=0,0,1000*11630*RES_hh_tes!U27/RES_hh_num!U27)</f>
        <v>287.97432250152582</v>
      </c>
      <c r="V27" s="69">
        <f>IF(RES_hh_tes!V27=0,0,1000*11630*RES_hh_tes!V27/RES_hh_num!V27)</f>
        <v>303.3562582444024</v>
      </c>
      <c r="W27" s="69">
        <f>IF(RES_hh_tes!W27=0,0,1000*11630*RES_hh_tes!W27/RES_hh_num!W27)</f>
        <v>309.91823307891116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218.414678607361</v>
      </c>
      <c r="C30" s="72">
        <f>IF(RES_hh_tes!C30=0,0,1000*11630*RES_hh_tes!C30/RES_hh_num!C30)</f>
        <v>215.59360588563902</v>
      </c>
      <c r="D30" s="72">
        <f>IF(RES_hh_tes!D30=0,0,1000*11630*RES_hh_tes!D30/RES_hh_num!D30)</f>
        <v>215.43577615168732</v>
      </c>
      <c r="E30" s="72">
        <f>IF(RES_hh_tes!E30=0,0,1000*11630*RES_hh_tes!E30/RES_hh_num!E30)</f>
        <v>221.83630437260749</v>
      </c>
      <c r="F30" s="72">
        <f>IF(RES_hh_tes!F30=0,0,1000*11630*RES_hh_tes!F30/RES_hh_num!F30)</f>
        <v>223.22694188955194</v>
      </c>
      <c r="G30" s="72">
        <f>IF(RES_hh_tes!G30=0,0,1000*11630*RES_hh_tes!G30/RES_hh_num!G30)</f>
        <v>226.5280308912092</v>
      </c>
      <c r="H30" s="72">
        <f>IF(RES_hh_tes!H30=0,0,1000*11630*RES_hh_tes!H30/RES_hh_num!H30)</f>
        <v>233.24047808320734</v>
      </c>
      <c r="I30" s="72">
        <f>IF(RES_hh_tes!I30=0,0,1000*11630*RES_hh_tes!I30/RES_hh_num!I30)</f>
        <v>222.93463224264605</v>
      </c>
      <c r="J30" s="72">
        <f>IF(RES_hh_tes!J30=0,0,1000*11630*RES_hh_tes!J30/RES_hh_num!J30)</f>
        <v>231.98009093512988</v>
      </c>
      <c r="K30" s="72">
        <f>IF(RES_hh_tes!K30=0,0,1000*11630*RES_hh_tes!K30/RES_hh_num!K30)</f>
        <v>236.22022977139139</v>
      </c>
      <c r="L30" s="72">
        <f>IF(RES_hh_tes!L30=0,0,1000*11630*RES_hh_tes!L30/RES_hh_num!L30)</f>
        <v>265.67833646595238</v>
      </c>
      <c r="M30" s="72">
        <f>IF(RES_hh_tes!M30=0,0,1000*11630*RES_hh_tes!M30/RES_hh_num!M30)</f>
        <v>257.37361936900862</v>
      </c>
      <c r="N30" s="72">
        <f>IF(RES_hh_tes!N30=0,0,1000*11630*RES_hh_tes!N30/RES_hh_num!N30)</f>
        <v>260.98701973806948</v>
      </c>
      <c r="O30" s="72">
        <f>IF(RES_hh_tes!O30=0,0,1000*11630*RES_hh_tes!O30/RES_hh_num!O30)</f>
        <v>280.27576577541674</v>
      </c>
      <c r="P30" s="72">
        <f>IF(RES_hh_tes!P30=0,0,1000*11630*RES_hh_tes!P30/RES_hh_num!P30)</f>
        <v>277.58013556310959</v>
      </c>
      <c r="Q30" s="72">
        <f>IF(RES_hh_tes!Q30=0,0,1000*11630*RES_hh_tes!Q30/RES_hh_num!Q30)</f>
        <v>281.47048322572596</v>
      </c>
      <c r="R30" s="72">
        <f>IF(RES_hh_tes!R30=0,0,1000*11630*RES_hh_tes!R30/RES_hh_num!R30)</f>
        <v>293.09126962375905</v>
      </c>
      <c r="S30" s="72">
        <f>IF(RES_hh_tes!S30=0,0,1000*11630*RES_hh_tes!S30/RES_hh_num!S30)</f>
        <v>291.54769431534311</v>
      </c>
      <c r="T30" s="72">
        <f>IF(RES_hh_tes!T30=0,0,1000*11630*RES_hh_tes!T30/RES_hh_num!T30)</f>
        <v>292.79159801587525</v>
      </c>
      <c r="U30" s="72">
        <f>IF(RES_hh_tes!U30=0,0,1000*11630*RES_hh_tes!U30/RES_hh_num!U30)</f>
        <v>293.11152583853016</v>
      </c>
      <c r="V30" s="72">
        <f>IF(RES_hh_tes!V30=0,0,1000*11630*RES_hh_tes!V30/RES_hh_num!V30)</f>
        <v>292.16927415493393</v>
      </c>
      <c r="W30" s="72">
        <f>IF(RES_hh_tes!W30=0,0,1000*11630*RES_hh_tes!W30/RES_hh_num!W30)</f>
        <v>310.82035592609702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219.25910147367821</v>
      </c>
      <c r="C32" s="77">
        <f>IF(RES_hh_tes!C32=0,0,1000*11630*RES_hh_tes!C32/RES_hh_num!C32)</f>
        <v>215.41755163530269</v>
      </c>
      <c r="D32" s="77">
        <f>IF(RES_hh_tes!D32=0,0,1000*11630*RES_hh_tes!D32/RES_hh_num!D32)</f>
        <v>219.04422071743133</v>
      </c>
      <c r="E32" s="77">
        <f>IF(RES_hh_tes!E32=0,0,1000*11630*RES_hh_tes!E32/RES_hh_num!E32)</f>
        <v>218.08406600170684</v>
      </c>
      <c r="F32" s="77">
        <f>IF(RES_hh_tes!F32=0,0,1000*11630*RES_hh_tes!F32/RES_hh_num!F32)</f>
        <v>219.74707458957934</v>
      </c>
      <c r="G32" s="77">
        <f>IF(RES_hh_tes!G32=0,0,1000*11630*RES_hh_tes!G32/RES_hh_num!G32)</f>
        <v>223.6903995341616</v>
      </c>
      <c r="H32" s="77">
        <f>IF(RES_hh_tes!H32=0,0,1000*11630*RES_hh_tes!H32/RES_hh_num!H32)</f>
        <v>231.4094769710463</v>
      </c>
      <c r="I32" s="77">
        <f>IF(RES_hh_tes!I32=0,0,1000*11630*RES_hh_tes!I32/RES_hh_num!I32)</f>
        <v>229.29171272202549</v>
      </c>
      <c r="J32" s="77">
        <f>IF(RES_hh_tes!J32=0,0,1000*11630*RES_hh_tes!J32/RES_hh_num!J32)</f>
        <v>234.36324779875713</v>
      </c>
      <c r="K32" s="77">
        <f>IF(RES_hh_tes!K32=0,0,1000*11630*RES_hh_tes!K32/RES_hh_num!K32)</f>
        <v>236.0566957245</v>
      </c>
      <c r="L32" s="77">
        <f>IF(RES_hh_tes!L32=0,0,1000*11630*RES_hh_tes!L32/RES_hh_num!L32)</f>
        <v>263.48133380497916</v>
      </c>
      <c r="M32" s="77">
        <f>IF(RES_hh_tes!M32=0,0,1000*11630*RES_hh_tes!M32/RES_hh_num!M32)</f>
        <v>258.24363206059735</v>
      </c>
      <c r="N32" s="77">
        <f>IF(RES_hh_tes!N32=0,0,1000*11630*RES_hh_tes!N32/RES_hh_num!N32)</f>
        <v>257.46088274862274</v>
      </c>
      <c r="O32" s="77">
        <f>IF(RES_hh_tes!O32=0,0,1000*11630*RES_hh_tes!O32/RES_hh_num!O32)</f>
        <v>276.11925871066569</v>
      </c>
      <c r="P32" s="77">
        <f>IF(RES_hh_tes!P32=0,0,1000*11630*RES_hh_tes!P32/RES_hh_num!P32)</f>
        <v>280.33967031958917</v>
      </c>
      <c r="Q32" s="77">
        <f>IF(RES_hh_tes!Q32=0,0,1000*11630*RES_hh_tes!Q32/RES_hh_num!Q32)</f>
        <v>285.40366157291265</v>
      </c>
      <c r="R32" s="77">
        <f>IF(RES_hh_tes!R32=0,0,1000*11630*RES_hh_tes!R32/RES_hh_num!R32)</f>
        <v>293.90067565184762</v>
      </c>
      <c r="S32" s="77">
        <f>IF(RES_hh_tes!S32=0,0,1000*11630*RES_hh_tes!S32/RES_hh_num!S32)</f>
        <v>286.43901051608975</v>
      </c>
      <c r="T32" s="77">
        <f>IF(RES_hh_tes!T32=0,0,1000*11630*RES_hh_tes!T32/RES_hh_num!T32)</f>
        <v>287.46526310152962</v>
      </c>
      <c r="U32" s="77">
        <f>IF(RES_hh_tes!U32=0,0,1000*11630*RES_hh_tes!U32/RES_hh_num!U32)</f>
        <v>287.87807821892255</v>
      </c>
      <c r="V32" s="77">
        <f>IF(RES_hh_tes!V32=0,0,1000*11630*RES_hh_tes!V32/RES_hh_num!V32)</f>
        <v>303.54920783320972</v>
      </c>
      <c r="W32" s="77">
        <f>IF(RES_hh_tes!W32=0,0,1000*11630*RES_hh_tes!W32/RES_hh_num!W32)</f>
        <v>309.90330156389035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1536.3723733367442</v>
      </c>
      <c r="C3" s="65">
        <f>IF(RES_hh_emi!C3=0,0,1000000*RES_hh_emi!C3/RES_hh_num!C3)</f>
        <v>1590.7524991509949</v>
      </c>
      <c r="D3" s="65">
        <f>IF(RES_hh_emi!D3=0,0,1000000*RES_hh_emi!D3/RES_hh_num!D3)</f>
        <v>1476.2332472668913</v>
      </c>
      <c r="E3" s="65">
        <f>IF(RES_hh_emi!E3=0,0,1000000*RES_hh_emi!E3/RES_hh_num!E3)</f>
        <v>1446.2845952464136</v>
      </c>
      <c r="F3" s="65">
        <f>IF(RES_hh_emi!F3=0,0,1000000*RES_hh_emi!F3/RES_hh_num!F3)</f>
        <v>1381.0011555227718</v>
      </c>
      <c r="G3" s="65">
        <f>IF(RES_hh_emi!G3=0,0,1000000*RES_hh_emi!G3/RES_hh_num!G3)</f>
        <v>1330.7903533200565</v>
      </c>
      <c r="H3" s="65">
        <f>IF(RES_hh_emi!H3=0,0,1000000*RES_hh_emi!H3/RES_hh_num!H3)</f>
        <v>1239.390530070599</v>
      </c>
      <c r="I3" s="65">
        <f>IF(RES_hh_emi!I3=0,0,1000000*RES_hh_emi!I3/RES_hh_num!I3)</f>
        <v>1136.4798619583064</v>
      </c>
      <c r="J3" s="65">
        <f>IF(RES_hh_emi!J3=0,0,1000000*RES_hh_emi!J3/RES_hh_num!J3)</f>
        <v>1089.9682566731074</v>
      </c>
      <c r="K3" s="65">
        <f>IF(RES_hh_emi!K3=0,0,1000000*RES_hh_emi!K3/RES_hh_num!K3)</f>
        <v>1055.3302411465068</v>
      </c>
      <c r="L3" s="65">
        <f>IF(RES_hh_emi!L3=0,0,1000000*RES_hh_emi!L3/RES_hh_num!L3)</f>
        <v>1169.4456057457726</v>
      </c>
      <c r="M3" s="65">
        <f>IF(RES_hh_emi!M3=0,0,1000000*RES_hh_emi!M3/RES_hh_num!M3)</f>
        <v>990.31577871701893</v>
      </c>
      <c r="N3" s="65">
        <f>IF(RES_hh_emi!N3=0,0,1000000*RES_hh_emi!N3/RES_hh_num!N3)</f>
        <v>915.54736500629713</v>
      </c>
      <c r="O3" s="65">
        <f>IF(RES_hh_emi!O3=0,0,1000000*RES_hh_emi!O3/RES_hh_num!O3)</f>
        <v>888.7257398776153</v>
      </c>
      <c r="P3" s="65">
        <f>IF(RES_hh_emi!P3=0,0,1000000*RES_hh_emi!P3/RES_hh_num!P3)</f>
        <v>724.044480368471</v>
      </c>
      <c r="Q3" s="65">
        <f>IF(RES_hh_emi!Q3=0,0,1000000*RES_hh_emi!Q3/RES_hh_num!Q3)</f>
        <v>747.11229266403882</v>
      </c>
      <c r="R3" s="65">
        <f>IF(RES_hh_emi!R3=0,0,1000000*RES_hh_emi!R3/RES_hh_num!R3)</f>
        <v>757.22663730570844</v>
      </c>
      <c r="S3" s="65">
        <f>IF(RES_hh_emi!S3=0,0,1000000*RES_hh_emi!S3/RES_hh_num!S3)</f>
        <v>734.49061540146351</v>
      </c>
      <c r="T3" s="65">
        <f>IF(RES_hh_emi!T3=0,0,1000000*RES_hh_emi!T3/RES_hh_num!T3)</f>
        <v>727.97820876325829</v>
      </c>
      <c r="U3" s="65">
        <f>IF(RES_hh_emi!U3=0,0,1000000*RES_hh_emi!U3/RES_hh_num!U3)</f>
        <v>701.70102920736497</v>
      </c>
      <c r="V3" s="65">
        <f>IF(RES_hh_emi!V3=0,0,1000000*RES_hh_emi!V3/RES_hh_num!V3)</f>
        <v>653.76974233883664</v>
      </c>
      <c r="W3" s="65">
        <f>IF(RES_hh_emi!W3=0,0,1000000*RES_hh_emi!W3/RES_hh_num!W3)</f>
        <v>619.37401539273935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1439.4595413460363</v>
      </c>
      <c r="C4" s="69">
        <f>IF(RES_hh_emi!C4=0,0,1000000*RES_hh_emi!C4/RES_hh_num!C4)</f>
        <v>1497.2241548935708</v>
      </c>
      <c r="D4" s="69">
        <f>IF(RES_hh_emi!D4=0,0,1000000*RES_hh_emi!D4/RES_hh_num!D4)</f>
        <v>1383.8870500445917</v>
      </c>
      <c r="E4" s="69">
        <f>IF(RES_hh_emi!E4=0,0,1000000*RES_hh_emi!E4/RES_hh_num!E4)</f>
        <v>1354.5607742834582</v>
      </c>
      <c r="F4" s="69">
        <f>IF(RES_hh_emi!F4=0,0,1000000*RES_hh_emi!F4/RES_hh_num!F4)</f>
        <v>1287.1497276724037</v>
      </c>
      <c r="G4" s="69">
        <f>IF(RES_hh_emi!G4=0,0,1000000*RES_hh_emi!G4/RES_hh_num!G4)</f>
        <v>1238.5532586326785</v>
      </c>
      <c r="H4" s="69">
        <f>IF(RES_hh_emi!H4=0,0,1000000*RES_hh_emi!H4/RES_hh_num!H4)</f>
        <v>1149.7205745921074</v>
      </c>
      <c r="I4" s="69">
        <f>IF(RES_hh_emi!I4=0,0,1000000*RES_hh_emi!I4/RES_hh_num!I4)</f>
        <v>1056.8961106175454</v>
      </c>
      <c r="J4" s="69">
        <f>IF(RES_hh_emi!J4=0,0,1000000*RES_hh_emi!J4/RES_hh_num!J4)</f>
        <v>1009.1379908640023</v>
      </c>
      <c r="K4" s="69">
        <f>IF(RES_hh_emi!K4=0,0,1000000*RES_hh_emi!K4/RES_hh_num!K4)</f>
        <v>976.34314965245983</v>
      </c>
      <c r="L4" s="69">
        <f>IF(RES_hh_emi!L4=0,0,1000000*RES_hh_emi!L4/RES_hh_num!L4)</f>
        <v>1076.805140236366</v>
      </c>
      <c r="M4" s="69">
        <f>IF(RES_hh_emi!M4=0,0,1000000*RES_hh_emi!M4/RES_hh_num!M4)</f>
        <v>896.67366440586375</v>
      </c>
      <c r="N4" s="69">
        <f>IF(RES_hh_emi!N4=0,0,1000000*RES_hh_emi!N4/RES_hh_num!N4)</f>
        <v>826.88288769085932</v>
      </c>
      <c r="O4" s="69">
        <f>IF(RES_hh_emi!O4=0,0,1000000*RES_hh_emi!O4/RES_hh_num!O4)</f>
        <v>799.86333078813527</v>
      </c>
      <c r="P4" s="69">
        <f>IF(RES_hh_emi!P4=0,0,1000000*RES_hh_emi!P4/RES_hh_num!P4)</f>
        <v>646.42180055548295</v>
      </c>
      <c r="Q4" s="69">
        <f>IF(RES_hh_emi!Q4=0,0,1000000*RES_hh_emi!Q4/RES_hh_num!Q4)</f>
        <v>672.25269850359598</v>
      </c>
      <c r="R4" s="69">
        <f>IF(RES_hh_emi!R4=0,0,1000000*RES_hh_emi!R4/RES_hh_num!R4)</f>
        <v>683.08815380345527</v>
      </c>
      <c r="S4" s="69">
        <f>IF(RES_hh_emi!S4=0,0,1000000*RES_hh_emi!S4/RES_hh_num!S4)</f>
        <v>663.31204319969413</v>
      </c>
      <c r="T4" s="69">
        <f>IF(RES_hh_emi!T4=0,0,1000000*RES_hh_emi!T4/RES_hh_num!T4)</f>
        <v>658.81204841663953</v>
      </c>
      <c r="U4" s="69">
        <f>IF(RES_hh_emi!U4=0,0,1000000*RES_hh_emi!U4/RES_hh_num!U4)</f>
        <v>632.25707389481795</v>
      </c>
      <c r="V4" s="69">
        <f>IF(RES_hh_emi!V4=0,0,1000000*RES_hh_emi!V4/RES_hh_num!V4)</f>
        <v>587.33069870709778</v>
      </c>
      <c r="W4" s="69">
        <f>IF(RES_hh_emi!W4=0,0,1000000*RES_hh_emi!W4/RES_hh_num!W4)</f>
        <v>558.83608504864378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4329.5112674193333</v>
      </c>
      <c r="C6" s="72">
        <f>IF(RES_hh_emi!C6=0,0,1000000*RES_hh_emi!C6/RES_hh_num!C6)</f>
        <v>4615.2227257336417</v>
      </c>
      <c r="D6" s="72">
        <f>IF(RES_hh_emi!D6=0,0,1000000*RES_hh_emi!D6/RES_hh_num!D6)</f>
        <v>4082.6514606909263</v>
      </c>
      <c r="E6" s="72">
        <f>IF(RES_hh_emi!E6=0,0,1000000*RES_hh_emi!E6/RES_hh_num!E6)</f>
        <v>4287.7761103170651</v>
      </c>
      <c r="F6" s="72">
        <f>IF(RES_hh_emi!F6=0,0,1000000*RES_hh_emi!F6/RES_hh_num!F6)</f>
        <v>4273.9851850115865</v>
      </c>
      <c r="G6" s="72">
        <f>IF(RES_hh_emi!G6=0,0,1000000*RES_hh_emi!G6/RES_hh_num!G6)</f>
        <v>4218.8940871282311</v>
      </c>
      <c r="H6" s="72">
        <f>IF(RES_hh_emi!H6=0,0,1000000*RES_hh_emi!H6/RES_hh_num!H6)</f>
        <v>4442.9130609651329</v>
      </c>
      <c r="I6" s="72">
        <f>IF(RES_hh_emi!I6=0,0,1000000*RES_hh_emi!I6/RES_hh_num!I6)</f>
        <v>4440.5046080345783</v>
      </c>
      <c r="J6" s="72">
        <f>IF(RES_hh_emi!J6=0,0,1000000*RES_hh_emi!J6/RES_hh_num!J6)</f>
        <v>4150.1109509503631</v>
      </c>
      <c r="K6" s="72">
        <f>IF(RES_hh_emi!K6=0,0,1000000*RES_hh_emi!K6/RES_hh_num!K6)</f>
        <v>3852.2053377210755</v>
      </c>
      <c r="L6" s="72">
        <f>IF(RES_hh_emi!L6=0,0,1000000*RES_hh_emi!L6/RES_hh_num!L6)</f>
        <v>4540.146866703004</v>
      </c>
      <c r="M6" s="72">
        <f>IF(RES_hh_emi!M6=0,0,1000000*RES_hh_emi!M6/RES_hh_num!M6)</f>
        <v>4365.1974904814215</v>
      </c>
      <c r="N6" s="72">
        <f>IF(RES_hh_emi!N6=0,0,1000000*RES_hh_emi!N6/RES_hh_num!N6)</f>
        <v>4056.9521285085962</v>
      </c>
      <c r="O6" s="72">
        <f>IF(RES_hh_emi!O6=0,0,1000000*RES_hh_emi!O6/RES_hh_num!O6)</f>
        <v>3743.3993787857821</v>
      </c>
      <c r="P6" s="72">
        <f>IF(RES_hh_emi!P6=0,0,1000000*RES_hh_emi!P6/RES_hh_num!P6)</f>
        <v>2848.4054857601441</v>
      </c>
      <c r="Q6" s="72">
        <f>IF(RES_hh_emi!Q6=0,0,1000000*RES_hh_emi!Q6/RES_hh_num!Q6)</f>
        <v>3876.2722820794584</v>
      </c>
      <c r="R6" s="72">
        <f>IF(RES_hh_emi!R6=0,0,1000000*RES_hh_emi!R6/RES_hh_num!R6)</f>
        <v>3902.0804119623463</v>
      </c>
      <c r="S6" s="72">
        <f>IF(RES_hh_emi!S6=0,0,1000000*RES_hh_emi!S6/RES_hh_num!S6)</f>
        <v>3867.4871376629526</v>
      </c>
      <c r="T6" s="72">
        <f>IF(RES_hh_emi!T6=0,0,1000000*RES_hh_emi!T6/RES_hh_num!T6)</f>
        <v>3775.3949166097709</v>
      </c>
      <c r="U6" s="72">
        <f>IF(RES_hh_emi!U6=0,0,1000000*RES_hh_emi!U6/RES_hh_num!U6)</f>
        <v>3464.9942279484599</v>
      </c>
      <c r="V6" s="72">
        <f>IF(RES_hh_emi!V6=0,0,1000000*RES_hh_emi!V6/RES_hh_num!V6)</f>
        <v>3360.9312469437605</v>
      </c>
      <c r="W6" s="72">
        <f>IF(RES_hh_emi!W6=0,0,1000000*RES_hh_emi!W6/RES_hh_num!W6)</f>
        <v>3500.7509788827579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5298.5801077754631</v>
      </c>
      <c r="C7" s="72">
        <f>IF(RES_hh_emi!C7=0,0,1000000*RES_hh_emi!C7/RES_hh_num!C7)</f>
        <v>5620.9064535514126</v>
      </c>
      <c r="D7" s="72">
        <f>IF(RES_hh_emi!D7=0,0,1000000*RES_hh_emi!D7/RES_hh_num!D7)</f>
        <v>5463.9025924200123</v>
      </c>
      <c r="E7" s="72">
        <f>IF(RES_hh_emi!E7=0,0,1000000*RES_hh_emi!E7/RES_hh_num!E7)</f>
        <v>5435.630347701147</v>
      </c>
      <c r="F7" s="72">
        <f>IF(RES_hh_emi!F7=0,0,1000000*RES_hh_emi!F7/RES_hh_num!F7)</f>
        <v>5421.5309641377844</v>
      </c>
      <c r="G7" s="72">
        <f>IF(RES_hh_emi!G7=0,0,1000000*RES_hh_emi!G7/RES_hh_num!G7)</f>
        <v>5559.1765292317659</v>
      </c>
      <c r="H7" s="72">
        <f>IF(RES_hh_emi!H7=0,0,1000000*RES_hh_emi!H7/RES_hh_num!H7)</f>
        <v>5410.7555899763947</v>
      </c>
      <c r="I7" s="72">
        <f>IF(RES_hh_emi!I7=0,0,1000000*RES_hh_emi!I7/RES_hh_num!I7)</f>
        <v>5349.1037098086817</v>
      </c>
      <c r="J7" s="72">
        <f>IF(RES_hh_emi!J7=0,0,1000000*RES_hh_emi!J7/RES_hh_num!J7)</f>
        <v>5337.8625293260802</v>
      </c>
      <c r="K7" s="72">
        <f>IF(RES_hh_emi!K7=0,0,1000000*RES_hh_emi!K7/RES_hh_num!K7)</f>
        <v>5334.2241412274007</v>
      </c>
      <c r="L7" s="72">
        <f>IF(RES_hh_emi!L7=0,0,1000000*RES_hh_emi!L7/RES_hh_num!L7)</f>
        <v>5886.5211147559021</v>
      </c>
      <c r="M7" s="72">
        <f>IF(RES_hh_emi!M7=0,0,1000000*RES_hh_emi!M7/RES_hh_num!M7)</f>
        <v>5138.7709462615494</v>
      </c>
      <c r="N7" s="72">
        <f>IF(RES_hh_emi!N7=0,0,1000000*RES_hh_emi!N7/RES_hh_num!N7)</f>
        <v>4726.6949835752603</v>
      </c>
      <c r="O7" s="72">
        <f>IF(RES_hh_emi!O7=0,0,1000000*RES_hh_emi!O7/RES_hh_num!O7)</f>
        <v>4900.966444837115</v>
      </c>
      <c r="P7" s="72">
        <f>IF(RES_hh_emi!P7=0,0,1000000*RES_hh_emi!P7/RES_hh_num!P7)</f>
        <v>4063.79214044629</v>
      </c>
      <c r="Q7" s="72">
        <f>IF(RES_hh_emi!Q7=0,0,1000000*RES_hh_emi!Q7/RES_hh_num!Q7)</f>
        <v>4589.1862983464398</v>
      </c>
      <c r="R7" s="72">
        <f>IF(RES_hh_emi!R7=0,0,1000000*RES_hh_emi!R7/RES_hh_num!R7)</f>
        <v>4789.7829002786866</v>
      </c>
      <c r="S7" s="72">
        <f>IF(RES_hh_emi!S7=0,0,1000000*RES_hh_emi!S7/RES_hh_num!S7)</f>
        <v>4645.1443122625451</v>
      </c>
      <c r="T7" s="72">
        <f>IF(RES_hh_emi!T7=0,0,1000000*RES_hh_emi!T7/RES_hh_num!T7)</f>
        <v>4877.9695246202537</v>
      </c>
      <c r="U7" s="72">
        <f>IF(RES_hh_emi!U7=0,0,1000000*RES_hh_emi!U7/RES_hh_num!U7)</f>
        <v>4723.3270021133712</v>
      </c>
      <c r="V7" s="72">
        <f>IF(RES_hh_emi!V7=0,0,1000000*RES_hh_emi!V7/RES_hh_num!V7)</f>
        <v>4464.0703692815769</v>
      </c>
      <c r="W7" s="72">
        <f>IF(RES_hh_emi!W7=0,0,1000000*RES_hh_emi!W7/RES_hh_num!W7)</f>
        <v>4430.1218051184351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3547.3996466231524</v>
      </c>
      <c r="C8" s="72">
        <f>IF(RES_hh_emi!C8=0,0,1000000*RES_hh_emi!C8/RES_hh_num!C8)</f>
        <v>3767.5185505422346</v>
      </c>
      <c r="D8" s="72">
        <f>IF(RES_hh_emi!D8=0,0,1000000*RES_hh_emi!D8/RES_hh_num!D8)</f>
        <v>3509.7448833908952</v>
      </c>
      <c r="E8" s="72">
        <f>IF(RES_hh_emi!E8=0,0,1000000*RES_hh_emi!E8/RES_hh_num!E8)</f>
        <v>3652.0129610813146</v>
      </c>
      <c r="F8" s="72">
        <f>IF(RES_hh_emi!F8=0,0,1000000*RES_hh_emi!F8/RES_hh_num!F8)</f>
        <v>3572.2695799619291</v>
      </c>
      <c r="G8" s="72">
        <f>IF(RES_hh_emi!G8=0,0,1000000*RES_hh_emi!G8/RES_hh_num!G8)</f>
        <v>3558.708526434586</v>
      </c>
      <c r="H8" s="72">
        <f>IF(RES_hh_emi!H8=0,0,1000000*RES_hh_emi!H8/RES_hh_num!H8)</f>
        <v>3520.132464370598</v>
      </c>
      <c r="I8" s="72">
        <f>IF(RES_hh_emi!I8=0,0,1000000*RES_hh_emi!I8/RES_hh_num!I8)</f>
        <v>3376.7402238499731</v>
      </c>
      <c r="J8" s="72">
        <f>IF(RES_hh_emi!J8=0,0,1000000*RES_hh_emi!J8/RES_hh_num!J8)</f>
        <v>3359.3610273672039</v>
      </c>
      <c r="K8" s="72">
        <f>IF(RES_hh_emi!K8=0,0,1000000*RES_hh_emi!K8/RES_hh_num!K8)</f>
        <v>3336.0405782100547</v>
      </c>
      <c r="L8" s="72">
        <f>IF(RES_hh_emi!L8=0,0,1000000*RES_hh_emi!L8/RES_hh_num!L8)</f>
        <v>3806.8395147929405</v>
      </c>
      <c r="M8" s="72">
        <f>IF(RES_hh_emi!M8=0,0,1000000*RES_hh_emi!M8/RES_hh_num!M8)</f>
        <v>3193.0973907433472</v>
      </c>
      <c r="N8" s="72">
        <f>IF(RES_hh_emi!N8=0,0,1000000*RES_hh_emi!N8/RES_hh_num!N8)</f>
        <v>3155.5320644330286</v>
      </c>
      <c r="O8" s="72">
        <f>IF(RES_hh_emi!O8=0,0,1000000*RES_hh_emi!O8/RES_hh_num!O8)</f>
        <v>3161.7893599103018</v>
      </c>
      <c r="P8" s="72">
        <f>IF(RES_hh_emi!P8=0,0,1000000*RES_hh_emi!P8/RES_hh_num!P8)</f>
        <v>2789.3153521974045</v>
      </c>
      <c r="Q8" s="72">
        <f>IF(RES_hh_emi!Q8=0,0,1000000*RES_hh_emi!Q8/RES_hh_num!Q8)</f>
        <v>2984.8787865393706</v>
      </c>
      <c r="R8" s="72">
        <f>IF(RES_hh_emi!R8=0,0,1000000*RES_hh_emi!R8/RES_hh_num!R8)</f>
        <v>3120.4621492711849</v>
      </c>
      <c r="S8" s="72">
        <f>IF(RES_hh_emi!S8=0,0,1000000*RES_hh_emi!S8/RES_hh_num!S8)</f>
        <v>3061.3849924466645</v>
      </c>
      <c r="T8" s="72">
        <f>IF(RES_hh_emi!T8=0,0,1000000*RES_hh_emi!T8/RES_hh_num!T8)</f>
        <v>2972.8937248580287</v>
      </c>
      <c r="U8" s="72">
        <f>IF(RES_hh_emi!U8=0,0,1000000*RES_hh_emi!U8/RES_hh_num!U8)</f>
        <v>2932.8397654608184</v>
      </c>
      <c r="V8" s="72">
        <f>IF(RES_hh_emi!V8=0,0,1000000*RES_hh_emi!V8/RES_hh_num!V8)</f>
        <v>2813.2174509615256</v>
      </c>
      <c r="W8" s="72">
        <f>IF(RES_hh_emi!W8=0,0,1000000*RES_hh_emi!W8/RES_hh_num!W8)</f>
        <v>2866.6261522483978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95.124348395123874</v>
      </c>
      <c r="C17" s="69">
        <f>IF(RES_hh_emi!C17=0,0,1000000*RES_hh_emi!C17/RES_hh_num!C17)</f>
        <v>91.774549896112958</v>
      </c>
      <c r="D17" s="69">
        <f>IF(RES_hh_emi!D17=0,0,1000000*RES_hh_emi!D17/RES_hh_num!D17)</f>
        <v>90.573466793132852</v>
      </c>
      <c r="E17" s="69">
        <f>IF(RES_hh_emi!E17=0,0,1000000*RES_hh_emi!E17/RES_hh_num!E17)</f>
        <v>89.871040239709842</v>
      </c>
      <c r="F17" s="69">
        <f>IF(RES_hh_emi!F17=0,0,1000000*RES_hh_emi!F17/RES_hh_num!F17)</f>
        <v>91.98325097327708</v>
      </c>
      <c r="G17" s="69">
        <f>IF(RES_hh_emi!G17=0,0,1000000*RES_hh_emi!G17/RES_hh_num!G17)</f>
        <v>90.373565138034635</v>
      </c>
      <c r="H17" s="69">
        <f>IF(RES_hh_emi!H17=0,0,1000000*RES_hh_emi!H17/RES_hh_num!H17)</f>
        <v>87.803608185370663</v>
      </c>
      <c r="I17" s="69">
        <f>IF(RES_hh_emi!I17=0,0,1000000*RES_hh_emi!I17/RES_hh_num!I17)</f>
        <v>77.862473811758278</v>
      </c>
      <c r="J17" s="69">
        <f>IF(RES_hh_emi!J17=0,0,1000000*RES_hh_emi!J17/RES_hh_num!J17)</f>
        <v>79.066516182433389</v>
      </c>
      <c r="K17" s="69">
        <f>IF(RES_hh_emi!K17=0,0,1000000*RES_hh_emi!K17/RES_hh_num!K17)</f>
        <v>77.197915923495003</v>
      </c>
      <c r="L17" s="69">
        <f>IF(RES_hh_emi!L17=0,0,1000000*RES_hh_emi!L17/RES_hh_num!L17)</f>
        <v>90.618318593128848</v>
      </c>
      <c r="M17" s="69">
        <f>IF(RES_hh_emi!M17=0,0,1000000*RES_hh_emi!M17/RES_hh_num!M17)</f>
        <v>91.691485372227419</v>
      </c>
      <c r="N17" s="69">
        <f>IF(RES_hh_emi!N17=0,0,1000000*RES_hh_emi!N17/RES_hh_num!N17)</f>
        <v>86.705226955509929</v>
      </c>
      <c r="O17" s="69">
        <f>IF(RES_hh_emi!O17=0,0,1000000*RES_hh_emi!O17/RES_hh_num!O17)</f>
        <v>86.808373243674438</v>
      </c>
      <c r="P17" s="69">
        <f>IF(RES_hh_emi!P17=0,0,1000000*RES_hh_emi!P17/RES_hh_num!P17)</f>
        <v>75.654019368459458</v>
      </c>
      <c r="Q17" s="69">
        <f>IF(RES_hh_emi!Q17=0,0,1000000*RES_hh_emi!Q17/RES_hh_num!Q17)</f>
        <v>72.921599548902762</v>
      </c>
      <c r="R17" s="69">
        <f>IF(RES_hh_emi!R17=0,0,1000000*RES_hh_emi!R17/RES_hh_num!R17)</f>
        <v>72.163065091232838</v>
      </c>
      <c r="S17" s="69">
        <f>IF(RES_hh_emi!S17=0,0,1000000*RES_hh_emi!S17/RES_hh_num!S17)</f>
        <v>69.252395830968979</v>
      </c>
      <c r="T17" s="69">
        <f>IF(RES_hh_emi!T17=0,0,1000000*RES_hh_emi!T17/RES_hh_num!T17)</f>
        <v>67.309696938519849</v>
      </c>
      <c r="U17" s="69">
        <f>IF(RES_hh_emi!U17=0,0,1000000*RES_hh_emi!U17/RES_hh_num!U17)</f>
        <v>67.697930400182614</v>
      </c>
      <c r="V17" s="69">
        <f>IF(RES_hh_emi!V17=0,0,1000000*RES_hh_emi!V17/RES_hh_num!V17)</f>
        <v>64.836663160844751</v>
      </c>
      <c r="W17" s="69">
        <f>IF(RES_hh_emi!W17=0,0,1000000*RES_hh_emi!W17/RES_hh_num!W17)</f>
        <v>58.903800909348462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344.61241799591107</v>
      </c>
      <c r="C19" s="72">
        <f>IF(RES_hh_emi!C19=0,0,1000000*RES_hh_emi!C19/RES_hh_num!C19)</f>
        <v>336.10515908726654</v>
      </c>
      <c r="D19" s="72">
        <f>IF(RES_hh_emi!D19=0,0,1000000*RES_hh_emi!D19/RES_hh_num!D19)</f>
        <v>309.20949261491131</v>
      </c>
      <c r="E19" s="72">
        <f>IF(RES_hh_emi!E19=0,0,1000000*RES_hh_emi!E19/RES_hh_num!E19)</f>
        <v>318.85464281914238</v>
      </c>
      <c r="F19" s="72">
        <f>IF(RES_hh_emi!F19=0,0,1000000*RES_hh_emi!F19/RES_hh_num!F19)</f>
        <v>326.30951096163852</v>
      </c>
      <c r="G19" s="72">
        <f>IF(RES_hh_emi!G19=0,0,1000000*RES_hh_emi!G19/RES_hh_num!G19)</f>
        <v>321.37880934810136</v>
      </c>
      <c r="H19" s="72">
        <f>IF(RES_hh_emi!H19=0,0,1000000*RES_hh_emi!H19/RES_hh_num!H19)</f>
        <v>338.27348134820454</v>
      </c>
      <c r="I19" s="72">
        <f>IF(RES_hh_emi!I19=0,0,1000000*RES_hh_emi!I19/RES_hh_num!I19)</f>
        <v>339.90461306004227</v>
      </c>
      <c r="J19" s="72">
        <f>IF(RES_hh_emi!J19=0,0,1000000*RES_hh_emi!J19/RES_hh_num!J19)</f>
        <v>321.2084201258902</v>
      </c>
      <c r="K19" s="72">
        <f>IF(RES_hh_emi!K19=0,0,1000000*RES_hh_emi!K19/RES_hh_num!K19)</f>
        <v>308.27298944844108</v>
      </c>
      <c r="L19" s="72">
        <f>IF(RES_hh_emi!L19=0,0,1000000*RES_hh_emi!L19/RES_hh_num!L19)</f>
        <v>343.52067411914686</v>
      </c>
      <c r="M19" s="72">
        <f>IF(RES_hh_emi!M19=0,0,1000000*RES_hh_emi!M19/RES_hh_num!M19)</f>
        <v>388.8891559210428</v>
      </c>
      <c r="N19" s="72">
        <f>IF(RES_hh_emi!N19=0,0,1000000*RES_hh_emi!N19/RES_hh_num!N19)</f>
        <v>386.92615674725613</v>
      </c>
      <c r="O19" s="72">
        <f>IF(RES_hh_emi!O19=0,0,1000000*RES_hh_emi!O19/RES_hh_num!O19)</f>
        <v>376.72108526850411</v>
      </c>
      <c r="P19" s="72">
        <f>IF(RES_hh_emi!P19=0,0,1000000*RES_hh_emi!P19/RES_hh_num!P19)</f>
        <v>326.3761936280049</v>
      </c>
      <c r="Q19" s="72">
        <f>IF(RES_hh_emi!Q19=0,0,1000000*RES_hh_emi!Q19/RES_hh_num!Q19)</f>
        <v>370.69151987836659</v>
      </c>
      <c r="R19" s="72">
        <f>IF(RES_hh_emi!R19=0,0,1000000*RES_hh_emi!R19/RES_hh_num!R19)</f>
        <v>364.93730855122544</v>
      </c>
      <c r="S19" s="72">
        <f>IF(RES_hh_emi!S19=0,0,1000000*RES_hh_emi!S19/RES_hh_num!S19)</f>
        <v>350.11755801764883</v>
      </c>
      <c r="T19" s="72">
        <f>IF(RES_hh_emi!T19=0,0,1000000*RES_hh_emi!T19/RES_hh_num!T19)</f>
        <v>323.04259379910371</v>
      </c>
      <c r="U19" s="72">
        <f>IF(RES_hh_emi!U19=0,0,1000000*RES_hh_emi!U19/RES_hh_num!U19)</f>
        <v>325.52475081873928</v>
      </c>
      <c r="V19" s="72">
        <f>IF(RES_hh_emi!V19=0,0,1000000*RES_hh_emi!V19/RES_hh_num!V19)</f>
        <v>312.21974531835247</v>
      </c>
      <c r="W19" s="72">
        <f>IF(RES_hh_emi!W19=0,0,1000000*RES_hh_emi!W19/RES_hh_num!W19)</f>
        <v>328.06145044748598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441.47103497340879</v>
      </c>
      <c r="C20" s="72">
        <f>IF(RES_hh_emi!C20=0,0,1000000*RES_hh_emi!C20/RES_hh_num!C20)</f>
        <v>430.20876684566542</v>
      </c>
      <c r="D20" s="72">
        <f>IF(RES_hh_emi!D20=0,0,1000000*RES_hh_emi!D20/RES_hh_num!D20)</f>
        <v>435.30403296138746</v>
      </c>
      <c r="E20" s="72">
        <f>IF(RES_hh_emi!E20=0,0,1000000*RES_hh_emi!E20/RES_hh_num!E20)</f>
        <v>419.11610806192016</v>
      </c>
      <c r="F20" s="72">
        <f>IF(RES_hh_emi!F20=0,0,1000000*RES_hh_emi!F20/RES_hh_num!F20)</f>
        <v>435.31427700586363</v>
      </c>
      <c r="G20" s="72">
        <f>IF(RES_hh_emi!G20=0,0,1000000*RES_hh_emi!G20/RES_hh_num!G20)</f>
        <v>441.86830652029704</v>
      </c>
      <c r="H20" s="72">
        <f>IF(RES_hh_emi!H20=0,0,1000000*RES_hh_emi!H20/RES_hh_num!H20)</f>
        <v>433.50971794432115</v>
      </c>
      <c r="I20" s="72">
        <f>IF(RES_hh_emi!I20=0,0,1000000*RES_hh_emi!I20/RES_hh_num!I20)</f>
        <v>400.05719411234168</v>
      </c>
      <c r="J20" s="72">
        <f>IF(RES_hh_emi!J20=0,0,1000000*RES_hh_emi!J20/RES_hh_num!J20)</f>
        <v>416.74066199362528</v>
      </c>
      <c r="K20" s="72">
        <f>IF(RES_hh_emi!K20=0,0,1000000*RES_hh_emi!K20/RES_hh_num!K20)</f>
        <v>412.70262917049632</v>
      </c>
      <c r="L20" s="72">
        <f>IF(RES_hh_emi!L20=0,0,1000000*RES_hh_emi!L20/RES_hh_num!L20)</f>
        <v>481.94878629454081</v>
      </c>
      <c r="M20" s="72">
        <f>IF(RES_hh_emi!M20=0,0,1000000*RES_hh_emi!M20/RES_hh_num!M20)</f>
        <v>510.19464327790109</v>
      </c>
      <c r="N20" s="72">
        <f>IF(RES_hh_emi!N20=0,0,1000000*RES_hh_emi!N20/RES_hh_num!N20)</f>
        <v>477.23233723220886</v>
      </c>
      <c r="O20" s="72">
        <f>IF(RES_hh_emi!O20=0,0,1000000*RES_hh_emi!O20/RES_hh_num!O20)</f>
        <v>515.56180339344121</v>
      </c>
      <c r="P20" s="72">
        <f>IF(RES_hh_emi!P20=0,0,1000000*RES_hh_emi!P20/RES_hh_num!P20)</f>
        <v>456.15164148209766</v>
      </c>
      <c r="Q20" s="72">
        <f>IF(RES_hh_emi!Q20=0,0,1000000*RES_hh_emi!Q20/RES_hh_num!Q20)</f>
        <v>466.91755661392148</v>
      </c>
      <c r="R20" s="72">
        <f>IF(RES_hh_emi!R20=0,0,1000000*RES_hh_emi!R20/RES_hh_num!R20)</f>
        <v>468.0563302635174</v>
      </c>
      <c r="S20" s="72">
        <f>IF(RES_hh_emi!S20=0,0,1000000*RES_hh_emi!S20/RES_hh_num!S20)</f>
        <v>444.17786000631037</v>
      </c>
      <c r="T20" s="72">
        <f>IF(RES_hh_emi!T20=0,0,1000000*RES_hh_emi!T20/RES_hh_num!T20)</f>
        <v>456.79589654593281</v>
      </c>
      <c r="U20" s="72">
        <f>IF(RES_hh_emi!U20=0,0,1000000*RES_hh_emi!U20/RES_hh_num!U20)</f>
        <v>456.83947798549957</v>
      </c>
      <c r="V20" s="72">
        <f>IF(RES_hh_emi!V20=0,0,1000000*RES_hh_emi!V20/RES_hh_num!V20)</f>
        <v>437.96130402342152</v>
      </c>
      <c r="W20" s="72">
        <f>IF(RES_hh_emi!W20=0,0,1000000*RES_hh_emi!W20/RES_hh_num!W20)</f>
        <v>400.32445274481273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325.91290477483562</v>
      </c>
      <c r="C21" s="72">
        <f>IF(RES_hh_emi!C21=0,0,1000000*RES_hh_emi!C21/RES_hh_num!C21)</f>
        <v>312.85904322202117</v>
      </c>
      <c r="D21" s="72">
        <f>IF(RES_hh_emi!D21=0,0,1000000*RES_hh_emi!D21/RES_hh_num!D21)</f>
        <v>304.40636837628216</v>
      </c>
      <c r="E21" s="72">
        <f>IF(RES_hh_emi!E21=0,0,1000000*RES_hh_emi!E21/RES_hh_num!E21)</f>
        <v>308.05366852326961</v>
      </c>
      <c r="F21" s="72">
        <f>IF(RES_hh_emi!F21=0,0,1000000*RES_hh_emi!F21/RES_hh_num!F21)</f>
        <v>314.98725413388814</v>
      </c>
      <c r="G21" s="72">
        <f>IF(RES_hh_emi!G21=0,0,1000000*RES_hh_emi!G21/RES_hh_num!G21)</f>
        <v>311.3673916800571</v>
      </c>
      <c r="H21" s="72">
        <f>IF(RES_hh_emi!H21=0,0,1000000*RES_hh_emi!H21/RES_hh_num!H21)</f>
        <v>310.9767006993452</v>
      </c>
      <c r="I21" s="72">
        <f>IF(RES_hh_emi!I21=0,0,1000000*RES_hh_emi!I21/RES_hh_num!I21)</f>
        <v>278.38679131998907</v>
      </c>
      <c r="J21" s="72">
        <f>IF(RES_hh_emi!J21=0,0,1000000*RES_hh_emi!J21/RES_hh_num!J21)</f>
        <v>288.76102491050813</v>
      </c>
      <c r="K21" s="72">
        <f>IF(RES_hh_emi!K21=0,0,1000000*RES_hh_emi!K21/RES_hh_num!K21)</f>
        <v>282.72413601189351</v>
      </c>
      <c r="L21" s="72">
        <f>IF(RES_hh_emi!L21=0,0,1000000*RES_hh_emi!L21/RES_hh_num!L21)</f>
        <v>336.88011441445445</v>
      </c>
      <c r="M21" s="72">
        <f>IF(RES_hh_emi!M21=0,0,1000000*RES_hh_emi!M21/RES_hh_num!M21)</f>
        <v>333.31009580598266</v>
      </c>
      <c r="N21" s="72">
        <f>IF(RES_hh_emi!N21=0,0,1000000*RES_hh_emi!N21/RES_hh_num!N21)</f>
        <v>334.87532734040872</v>
      </c>
      <c r="O21" s="72">
        <f>IF(RES_hh_emi!O21=0,0,1000000*RES_hh_emi!O21/RES_hh_num!O21)</f>
        <v>345.88642057575402</v>
      </c>
      <c r="P21" s="72">
        <f>IF(RES_hh_emi!P21=0,0,1000000*RES_hh_emi!P21/RES_hh_num!P21)</f>
        <v>329.62592295424298</v>
      </c>
      <c r="Q21" s="72">
        <f>IF(RES_hh_emi!Q21=0,0,1000000*RES_hh_emi!Q21/RES_hh_num!Q21)</f>
        <v>323.83561000239007</v>
      </c>
      <c r="R21" s="72">
        <f>IF(RES_hh_emi!R21=0,0,1000000*RES_hh_emi!R21/RES_hh_num!R21)</f>
        <v>328.12680307941451</v>
      </c>
      <c r="S21" s="72">
        <f>IF(RES_hh_emi!S21=0,0,1000000*RES_hh_emi!S21/RES_hh_num!S21)</f>
        <v>315.94966255307423</v>
      </c>
      <c r="T21" s="72">
        <f>IF(RES_hh_emi!T21=0,0,1000000*RES_hh_emi!T21/RES_hh_num!T21)</f>
        <v>300.05968762776263</v>
      </c>
      <c r="U21" s="72">
        <f>IF(RES_hh_emi!U21=0,0,1000000*RES_hh_emi!U21/RES_hh_num!U21)</f>
        <v>307.85175734226237</v>
      </c>
      <c r="V21" s="72">
        <f>IF(RES_hh_emi!V21=0,0,1000000*RES_hh_emi!V21/RES_hh_num!V21)</f>
        <v>302.59890104470315</v>
      </c>
      <c r="W21" s="72">
        <f>IF(RES_hh_emi!W21=0,0,1000000*RES_hh_emi!W21/RES_hh_num!W21)</f>
        <v>287.51513026408105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1.7884835955840215</v>
      </c>
      <c r="C27" s="69">
        <f>IF(RES_hh_emi!C27=0,0,1000000*RES_hh_emi!C27/RES_hh_num!C27)</f>
        <v>1.7537943613108862</v>
      </c>
      <c r="D27" s="69">
        <f>IF(RES_hh_emi!D27=0,0,1000000*RES_hh_emi!D27/RES_hh_num!D27)</f>
        <v>1.7727304291669417</v>
      </c>
      <c r="E27" s="69">
        <f>IF(RES_hh_emi!E27=0,0,1000000*RES_hh_emi!E27/RES_hh_num!E27)</f>
        <v>1.852780723245663</v>
      </c>
      <c r="F27" s="69">
        <f>IF(RES_hh_emi!F27=0,0,1000000*RES_hh_emi!F27/RES_hh_num!F27)</f>
        <v>1.8681768770910401</v>
      </c>
      <c r="G27" s="69">
        <f>IF(RES_hh_emi!G27=0,0,1000000*RES_hh_emi!G27/RES_hh_num!G27)</f>
        <v>1.863529549343331</v>
      </c>
      <c r="H27" s="69">
        <f>IF(RES_hh_emi!H27=0,0,1000000*RES_hh_emi!H27/RES_hh_num!H27)</f>
        <v>1.8663472931208824</v>
      </c>
      <c r="I27" s="69">
        <f>IF(RES_hh_emi!I27=0,0,1000000*RES_hh_emi!I27/RES_hh_num!I27)</f>
        <v>1.7212775290027558</v>
      </c>
      <c r="J27" s="69">
        <f>IF(RES_hh_emi!J27=0,0,1000000*RES_hh_emi!J27/RES_hh_num!J27)</f>
        <v>1.7637496266716406</v>
      </c>
      <c r="K27" s="69">
        <f>IF(RES_hh_emi!K27=0,0,1000000*RES_hh_emi!K27/RES_hh_num!K27)</f>
        <v>1.7891755705520616</v>
      </c>
      <c r="L27" s="69">
        <f>IF(RES_hh_emi!L27=0,0,1000000*RES_hh_emi!L27/RES_hh_num!L27)</f>
        <v>2.0221469162777432</v>
      </c>
      <c r="M27" s="69">
        <f>IF(RES_hh_emi!M27=0,0,1000000*RES_hh_emi!M27/RES_hh_num!M27)</f>
        <v>1.9506289389277982</v>
      </c>
      <c r="N27" s="69">
        <f>IF(RES_hh_emi!N27=0,0,1000000*RES_hh_emi!N27/RES_hh_num!N27)</f>
        <v>1.9592503599277871</v>
      </c>
      <c r="O27" s="69">
        <f>IF(RES_hh_emi!O27=0,0,1000000*RES_hh_emi!O27/RES_hh_num!O27)</f>
        <v>2.0540358458056862</v>
      </c>
      <c r="P27" s="69">
        <f>IF(RES_hh_emi!P27=0,0,1000000*RES_hh_emi!P27/RES_hh_num!P27)</f>
        <v>1.9686604445284783</v>
      </c>
      <c r="Q27" s="69">
        <f>IF(RES_hh_emi!Q27=0,0,1000000*RES_hh_emi!Q27/RES_hh_num!Q27)</f>
        <v>1.9379946115399784</v>
      </c>
      <c r="R27" s="69">
        <f>IF(RES_hh_emi!R27=0,0,1000000*RES_hh_emi!R27/RES_hh_num!R27)</f>
        <v>1.9754184110203388</v>
      </c>
      <c r="S27" s="69">
        <f>IF(RES_hh_emi!S27=0,0,1000000*RES_hh_emi!S27/RES_hh_num!S27)</f>
        <v>1.9261763708003661</v>
      </c>
      <c r="T27" s="69">
        <f>IF(RES_hh_emi!T27=0,0,1000000*RES_hh_emi!T27/RES_hh_num!T27)</f>
        <v>1.8564634080987328</v>
      </c>
      <c r="U27" s="69">
        <f>IF(RES_hh_emi!U27=0,0,1000000*RES_hh_emi!U27/RES_hh_num!U27)</f>
        <v>1.7460249123642932</v>
      </c>
      <c r="V27" s="69">
        <f>IF(RES_hh_emi!V27=0,0,1000000*RES_hh_emi!V27/RES_hh_num!V27)</f>
        <v>1.6023804708941187</v>
      </c>
      <c r="W27" s="69">
        <f>IF(RES_hh_emi!W27=0,0,1000000*RES_hh_emi!W27/RES_hh_num!W27)</f>
        <v>1.634129434746995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72.030275871224433</v>
      </c>
      <c r="C30" s="72">
        <f>IF(RES_hh_emi!C30=0,0,1000000*RES_hh_emi!C30/RES_hh_num!C30)</f>
        <v>70.979518111661619</v>
      </c>
      <c r="D30" s="72">
        <f>IF(RES_hh_emi!D30=0,0,1000000*RES_hh_emi!D30/RES_hh_num!D30)</f>
        <v>70.79387464297649</v>
      </c>
      <c r="E30" s="72">
        <f>IF(RES_hh_emi!E30=0,0,1000000*RES_hh_emi!E30/RES_hh_num!E30)</f>
        <v>72.758793608435965</v>
      </c>
      <c r="F30" s="72">
        <f>IF(RES_hh_emi!F30=0,0,1000000*RES_hh_emi!F30/RES_hh_num!F30)</f>
        <v>73.082018775336294</v>
      </c>
      <c r="G30" s="72">
        <f>IF(RES_hh_emi!G30=0,0,1000000*RES_hh_emi!G30/RES_hh_num!G30)</f>
        <v>74.029012591405376</v>
      </c>
      <c r="H30" s="72">
        <f>IF(RES_hh_emi!H30=0,0,1000000*RES_hh_emi!H30/RES_hh_num!H30)</f>
        <v>76.076494676755161</v>
      </c>
      <c r="I30" s="72">
        <f>IF(RES_hh_emi!I30=0,0,1000000*RES_hh_emi!I30/RES_hh_num!I30)</f>
        <v>72.648081872540388</v>
      </c>
      <c r="J30" s="72">
        <f>IF(RES_hh_emi!J30=0,0,1000000*RES_hh_emi!J30/RES_hh_num!J30)</f>
        <v>75.569242214497578</v>
      </c>
      <c r="K30" s="72">
        <f>IF(RES_hh_emi!K30=0,0,1000000*RES_hh_emi!K30/RES_hh_num!K30)</f>
        <v>76.913311118692519</v>
      </c>
      <c r="L30" s="72">
        <f>IF(RES_hh_emi!L30=0,0,1000000*RES_hh_emi!L30/RES_hh_num!L30)</f>
        <v>86.461011891050873</v>
      </c>
      <c r="M30" s="72">
        <f>IF(RES_hh_emi!M30=0,0,1000000*RES_hh_emi!M30/RES_hh_num!M30)</f>
        <v>83.720769046374969</v>
      </c>
      <c r="N30" s="72">
        <f>IF(RES_hh_emi!N30=0,0,1000000*RES_hh_emi!N30/RES_hh_num!N30)</f>
        <v>84.865627904087106</v>
      </c>
      <c r="O30" s="72">
        <f>IF(RES_hh_emi!O30=0,0,1000000*RES_hh_emi!O30/RES_hh_num!O30)</f>
        <v>91.1137534860259</v>
      </c>
      <c r="P30" s="72">
        <f>IF(RES_hh_emi!P30=0,0,1000000*RES_hh_emi!P30/RES_hh_num!P30)</f>
        <v>90.228310985033559</v>
      </c>
      <c r="Q30" s="72">
        <f>IF(RES_hh_emi!Q30=0,0,1000000*RES_hh_emi!Q30/RES_hh_num!Q30)</f>
        <v>91.484960797954813</v>
      </c>
      <c r="R30" s="72">
        <f>IF(RES_hh_emi!R30=0,0,1000000*RES_hh_emi!R30/RES_hh_num!R30)</f>
        <v>95.233038349809732</v>
      </c>
      <c r="S30" s="72">
        <f>IF(RES_hh_emi!S30=0,0,1000000*RES_hh_emi!S30/RES_hh_num!S30)</f>
        <v>94.663757503661643</v>
      </c>
      <c r="T30" s="72">
        <f>IF(RES_hh_emi!T30=0,0,1000000*RES_hh_emi!T30/RES_hh_num!T30)</f>
        <v>94.967278797996386</v>
      </c>
      <c r="U30" s="72">
        <f>IF(RES_hh_emi!U30=0,0,1000000*RES_hh_emi!U30/RES_hh_num!U30)</f>
        <v>94.943093493226783</v>
      </c>
      <c r="V30" s="72">
        <f>IF(RES_hh_emi!V30=0,0,1000000*RES_hh_emi!V30/RES_hh_num!V30)</f>
        <v>94.506464610018512</v>
      </c>
      <c r="W30" s="72">
        <f>IF(RES_hh_emi!W30=0,0,1000000*RES_hh_emi!W30/RES_hh_num!W30)</f>
        <v>100.36392987975272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140.4715993467513</v>
      </c>
      <c r="C3" s="65">
        <f>IF(RES_hh_fech!C3=0,0,RES_hh_fech!C3/RES_summary!C$19)</f>
        <v>148.00408312628124</v>
      </c>
      <c r="D3" s="65">
        <f>IF(RES_hh_fech!D3=0,0,RES_hh_fech!D3/RES_summary!D$19)</f>
        <v>141.66485997834411</v>
      </c>
      <c r="E3" s="65">
        <f>IF(RES_hh_fech!E3=0,0,RES_hh_fech!E3/RES_summary!E$19)</f>
        <v>143.52759621107691</v>
      </c>
      <c r="F3" s="65">
        <f>IF(RES_hh_fech!F3=0,0,RES_hh_fech!F3/RES_summary!F$19)</f>
        <v>141.7491121223531</v>
      </c>
      <c r="G3" s="65">
        <f>IF(RES_hh_fech!G3=0,0,RES_hh_fech!G3/RES_summary!G$19)</f>
        <v>142.4678293240969</v>
      </c>
      <c r="H3" s="65">
        <f>IF(RES_hh_fech!H3=0,0,RES_hh_fech!H3/RES_summary!H$19)</f>
        <v>141.62403254827211</v>
      </c>
      <c r="I3" s="65">
        <f>IF(RES_hh_fech!I3=0,0,RES_hh_fech!I3/RES_summary!I$19)</f>
        <v>140.70497847031274</v>
      </c>
      <c r="J3" s="65">
        <f>IF(RES_hh_fech!J3=0,0,RES_hh_fech!J3/RES_summary!J$19)</f>
        <v>138.63583385519198</v>
      </c>
      <c r="K3" s="65">
        <f>IF(RES_hh_fech!K3=0,0,RES_hh_fech!K3/RES_summary!K$19)</f>
        <v>137.86908618708756</v>
      </c>
      <c r="L3" s="65">
        <f>IF(RES_hh_fech!L3=0,0,RES_hh_fech!L3/RES_summary!L$19)</f>
        <v>154.98257349725031</v>
      </c>
      <c r="M3" s="65">
        <f>IF(RES_hh_fech!M3=0,0,RES_hh_fech!M3/RES_summary!M$19)</f>
        <v>135.64908781382786</v>
      </c>
      <c r="N3" s="65">
        <f>IF(RES_hh_fech!N3=0,0,RES_hh_fech!N3/RES_summary!N$19)</f>
        <v>132.95117000953437</v>
      </c>
      <c r="O3" s="65">
        <f>IF(RES_hh_fech!O3=0,0,RES_hh_fech!O3/RES_summary!O$19)</f>
        <v>133.37748457233235</v>
      </c>
      <c r="P3" s="65">
        <f>IF(RES_hh_fech!P3=0,0,RES_hh_fech!P3/RES_summary!P$19)</f>
        <v>120.56546173144568</v>
      </c>
      <c r="Q3" s="65">
        <f>IF(RES_hh_fech!Q3=0,0,RES_hh_fech!Q3/RES_summary!Q$19)</f>
        <v>130.61193180926898</v>
      </c>
      <c r="R3" s="65">
        <f>IF(RES_hh_fech!R3=0,0,RES_hh_fech!R3/RES_summary!R$19)</f>
        <v>133.76494553196113</v>
      </c>
      <c r="S3" s="65">
        <f>IF(RES_hh_fech!S3=0,0,RES_hh_fech!S3/RES_summary!S$19)</f>
        <v>130.20990284185109</v>
      </c>
      <c r="T3" s="65">
        <f>IF(RES_hh_fech!T3=0,0,RES_hh_fech!T3/RES_summary!T$19)</f>
        <v>127.26240524180234</v>
      </c>
      <c r="U3" s="65">
        <f>IF(RES_hh_fech!U3=0,0,RES_hh_fech!U3/RES_summary!U$19)</f>
        <v>122.34779780610488</v>
      </c>
      <c r="V3" s="65">
        <f>IF(RES_hh_fech!V3=0,0,RES_hh_fech!V3/RES_summary!V$19)</f>
        <v>116.26514578345176</v>
      </c>
      <c r="W3" s="65">
        <f>IF(RES_hh_fech!W3=0,0,RES_hh_fech!W3/RES_summary!W$19)</f>
        <v>122.34408680323361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126.43520335713815</v>
      </c>
      <c r="C4" s="69">
        <f>IF(RES_hh_fech!C4=0,0,RES_hh_fech!C4/RES_summary!C$19)</f>
        <v>134.5065233929613</v>
      </c>
      <c r="D4" s="69">
        <f>IF(RES_hh_fech!D4=0,0,RES_hh_fech!D4/RES_summary!D$19)</f>
        <v>128.1913371635554</v>
      </c>
      <c r="E4" s="69">
        <f>IF(RES_hh_fech!E4=0,0,RES_hh_fech!E4/RES_summary!E$19)</f>
        <v>130.23585641952161</v>
      </c>
      <c r="F4" s="69">
        <f>IF(RES_hh_fech!F4=0,0,RES_hh_fech!F4/RES_summary!F$19)</f>
        <v>128.14560223360056</v>
      </c>
      <c r="G4" s="69">
        <f>IF(RES_hh_fech!G4=0,0,RES_hh_fech!G4/RES_summary!G$19)</f>
        <v>128.86478416090446</v>
      </c>
      <c r="H4" s="69">
        <f>IF(RES_hh_fech!H4=0,0,RES_hh_fech!H4/RES_summary!H$19)</f>
        <v>127.88733952906398</v>
      </c>
      <c r="I4" s="69">
        <f>IF(RES_hh_fech!I4=0,0,RES_hh_fech!I4/RES_summary!I$19)</f>
        <v>127.77942788932909</v>
      </c>
      <c r="J4" s="69">
        <f>IF(RES_hh_fech!J4=0,0,RES_hh_fech!J4/RES_summary!J$19)</f>
        <v>125.37452964112705</v>
      </c>
      <c r="K4" s="69">
        <f>IF(RES_hh_fech!K4=0,0,RES_hh_fech!K4/RES_summary!K$19)</f>
        <v>124.84082667804383</v>
      </c>
      <c r="L4" s="69">
        <f>IF(RES_hh_fech!L4=0,0,RES_hh_fech!L4/RES_summary!L$19)</f>
        <v>139.82815716933055</v>
      </c>
      <c r="M4" s="69">
        <f>IF(RES_hh_fech!M4=0,0,RES_hh_fech!M4/RES_summary!M$19)</f>
        <v>120.2965808746506</v>
      </c>
      <c r="N4" s="69">
        <f>IF(RES_hh_fech!N4=0,0,RES_hh_fech!N4/RES_summary!N$19)</f>
        <v>117.65017887391267</v>
      </c>
      <c r="O4" s="69">
        <f>IF(RES_hh_fech!O4=0,0,RES_hh_fech!O4/RES_summary!O$19)</f>
        <v>117.47995323334243</v>
      </c>
      <c r="P4" s="69">
        <f>IF(RES_hh_fech!P4=0,0,RES_hh_fech!P4/RES_summary!P$19)</f>
        <v>104.99724201189993</v>
      </c>
      <c r="Q4" s="69">
        <f>IF(RES_hh_fech!Q4=0,0,RES_hh_fech!Q4/RES_summary!Q$19)</f>
        <v>114.93306107352504</v>
      </c>
      <c r="R4" s="69">
        <f>IF(RES_hh_fech!R4=0,0,RES_hh_fech!R4/RES_summary!R$19)</f>
        <v>117.99113407584352</v>
      </c>
      <c r="S4" s="69">
        <f>IF(RES_hh_fech!S4=0,0,RES_hh_fech!S4/RES_summary!S$19)</f>
        <v>115.00915048161845</v>
      </c>
      <c r="T4" s="69">
        <f>IF(RES_hh_fech!T4=0,0,RES_hh_fech!T4/RES_summary!T$19)</f>
        <v>112.4446577319481</v>
      </c>
      <c r="U4" s="69">
        <f>IF(RES_hh_fech!U4=0,0,RES_hh_fech!U4/RES_summary!U$19)</f>
        <v>107.45299233280569</v>
      </c>
      <c r="V4" s="69">
        <f>IF(RES_hh_fech!V4=0,0,RES_hh_fech!V4/RES_summary!V$19)</f>
        <v>101.39432355671964</v>
      </c>
      <c r="W4" s="69">
        <f>IF(RES_hh_fech!W4=0,0,RES_hh_fech!W4/RES_summary!W$19)</f>
        <v>107.49190449121636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165.59756669422887</v>
      </c>
      <c r="C6" s="72">
        <f>IF(RES_hh_fech!C6=0,0,RES_hh_fech!C6/RES_summary!C$19)</f>
        <v>176.48854223309999</v>
      </c>
      <c r="D6" s="72">
        <f>IF(RES_hh_fech!D6=0,0,RES_hh_fech!D6/RES_summary!D$19)</f>
        <v>156.085655331422</v>
      </c>
      <c r="E6" s="72">
        <f>IF(RES_hh_fech!E6=0,0,RES_hh_fech!E6/RES_summary!E$19)</f>
        <v>163.8866200411895</v>
      </c>
      <c r="F6" s="72">
        <f>IF(RES_hh_fech!F6=0,0,RES_hh_fech!F6/RES_summary!F$19)</f>
        <v>163.31256693931903</v>
      </c>
      <c r="G6" s="72">
        <f>IF(RES_hh_fech!G6=0,0,RES_hh_fech!G6/RES_summary!G$19)</f>
        <v>161.15429539715177</v>
      </c>
      <c r="H6" s="72">
        <f>IF(RES_hh_fech!H6=0,0,RES_hh_fech!H6/RES_summary!H$19)</f>
        <v>169.66013872547018</v>
      </c>
      <c r="I6" s="72">
        <f>IF(RES_hh_fech!I6=0,0,RES_hh_fech!I6/RES_summary!I$19)</f>
        <v>169.50561225611997</v>
      </c>
      <c r="J6" s="72">
        <f>IF(RES_hh_fech!J6=0,0,RES_hh_fech!J6/RES_summary!J$19)</f>
        <v>158.35352231592924</v>
      </c>
      <c r="K6" s="72">
        <f>IF(RES_hh_fech!K6=0,0,RES_hh_fech!K6/RES_summary!K$19)</f>
        <v>146.91930184956834</v>
      </c>
      <c r="L6" s="72">
        <f>IF(RES_hh_fech!L6=0,0,RES_hh_fech!L6/RES_summary!L$19)</f>
        <v>173.07755190795365</v>
      </c>
      <c r="M6" s="72">
        <f>IF(RES_hh_fech!M6=0,0,RES_hh_fech!M6/RES_summary!M$19)</f>
        <v>166.32265587748586</v>
      </c>
      <c r="N6" s="72">
        <f>IF(RES_hh_fech!N6=0,0,RES_hh_fech!N6/RES_summary!N$19)</f>
        <v>154.49349179474873</v>
      </c>
      <c r="O6" s="72">
        <f>IF(RES_hh_fech!O6=0,0,RES_hh_fech!O6/RES_summary!O$19)</f>
        <v>142.47310902764391</v>
      </c>
      <c r="P6" s="72">
        <f>IF(RES_hh_fech!P6=0,0,RES_hh_fech!P6/RES_summary!P$19)</f>
        <v>108.35115857044698</v>
      </c>
      <c r="Q6" s="72">
        <f>IF(RES_hh_fech!Q6=0,0,RES_hh_fech!Q6/RES_summary!Q$19)</f>
        <v>147.36210129323226</v>
      </c>
      <c r="R6" s="72">
        <f>IF(RES_hh_fech!R6=0,0,RES_hh_fech!R6/RES_summary!R$19)</f>
        <v>148.25154832297716</v>
      </c>
      <c r="S6" s="72">
        <f>IF(RES_hh_fech!S6=0,0,RES_hh_fech!S6/RES_summary!S$19)</f>
        <v>146.84408067799663</v>
      </c>
      <c r="T6" s="72">
        <f>IF(RES_hh_fech!T6=0,0,RES_hh_fech!T6/RES_summary!T$19)</f>
        <v>143.25873383142797</v>
      </c>
      <c r="U6" s="72">
        <f>IF(RES_hh_fech!U6=0,0,RES_hh_fech!U6/RES_summary!U$19)</f>
        <v>131.3897288929783</v>
      </c>
      <c r="V6" s="72">
        <f>IF(RES_hh_fech!V6=0,0,RES_hh_fech!V6/RES_summary!V$19)</f>
        <v>127.37345087323146</v>
      </c>
      <c r="W6" s="72">
        <f>IF(RES_hh_fech!W6=0,0,RES_hh_fech!W6/RES_summary!W$19)</f>
        <v>132.57770977195958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173.06160269980569</v>
      </c>
      <c r="C7" s="72">
        <f>IF(RES_hh_fech!C7=0,0,RES_hh_fech!C7/RES_summary!C$19)</f>
        <v>183.52291724398233</v>
      </c>
      <c r="D7" s="72">
        <f>IF(RES_hh_fech!D7=0,0,RES_hh_fech!D7/RES_summary!D$19)</f>
        <v>178.3527587074241</v>
      </c>
      <c r="E7" s="72">
        <f>IF(RES_hh_fech!E7=0,0,RES_hh_fech!E7/RES_summary!E$19)</f>
        <v>177.4679830344389</v>
      </c>
      <c r="F7" s="72">
        <f>IF(RES_hh_fech!F7=0,0,RES_hh_fech!F7/RES_summary!F$19)</f>
        <v>176.95951122723619</v>
      </c>
      <c r="G7" s="72">
        <f>IF(RES_hh_fech!G7=0,0,RES_hh_fech!G7/RES_summary!G$19)</f>
        <v>181.28860140229807</v>
      </c>
      <c r="H7" s="72">
        <f>IF(RES_hh_fech!H7=0,0,RES_hh_fech!H7/RES_summary!H$19)</f>
        <v>176.52319631952557</v>
      </c>
      <c r="I7" s="72">
        <f>IF(RES_hh_fech!I7=0,0,RES_hh_fech!I7/RES_summary!I$19)</f>
        <v>174.5008978220157</v>
      </c>
      <c r="J7" s="72">
        <f>IF(RES_hh_fech!J7=0,0,RES_hh_fech!J7/RES_summary!J$19)</f>
        <v>174.65226950371411</v>
      </c>
      <c r="K7" s="72">
        <f>IF(RES_hh_fech!K7=0,0,RES_hh_fech!K7/RES_summary!K$19)</f>
        <v>174.68230838282307</v>
      </c>
      <c r="L7" s="72">
        <f>IF(RES_hh_fech!L7=0,0,RES_hh_fech!L7/RES_summary!L$19)</f>
        <v>192.39775505357633</v>
      </c>
      <c r="M7" s="72">
        <f>IF(RES_hh_fech!M7=0,0,RES_hh_fech!M7/RES_summary!M$19)</f>
        <v>167.46032627234419</v>
      </c>
      <c r="N7" s="72">
        <f>IF(RES_hh_fech!N7=0,0,RES_hh_fech!N7/RES_summary!N$19)</f>
        <v>156.91049982743107</v>
      </c>
      <c r="O7" s="72">
        <f>IF(RES_hh_fech!O7=0,0,RES_hh_fech!O7/RES_summary!O$19)</f>
        <v>160.72796915696114</v>
      </c>
      <c r="P7" s="72">
        <f>IF(RES_hh_fech!P7=0,0,RES_hh_fech!P7/RES_summary!P$19)</f>
        <v>132.59786719749366</v>
      </c>
      <c r="Q7" s="72">
        <f>IF(RES_hh_fech!Q7=0,0,RES_hh_fech!Q7/RES_summary!Q$19)</f>
        <v>149.68782754385177</v>
      </c>
      <c r="R7" s="72">
        <f>IF(RES_hh_fech!R7=0,0,RES_hh_fech!R7/RES_summary!R$19)</f>
        <v>155.95612125161404</v>
      </c>
      <c r="S7" s="72">
        <f>IF(RES_hh_fech!S7=0,0,RES_hh_fech!S7/RES_summary!S$19)</f>
        <v>151.20072138940145</v>
      </c>
      <c r="T7" s="72">
        <f>IF(RES_hh_fech!T7=0,0,RES_hh_fech!T7/RES_summary!T$19)</f>
        <v>158.66897365908758</v>
      </c>
      <c r="U7" s="72">
        <f>IF(RES_hh_fech!U7=0,0,RES_hh_fech!U7/RES_summary!U$19)</f>
        <v>153.58529044658877</v>
      </c>
      <c r="V7" s="72">
        <f>IF(RES_hh_fech!V7=0,0,RES_hh_fech!V7/RES_summary!V$19)</f>
        <v>144.96350209761158</v>
      </c>
      <c r="W7" s="72">
        <f>IF(RES_hh_fech!W7=0,0,RES_hh_fech!W7/RES_summary!W$19)</f>
        <v>143.79041892651125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152.61305746193051</v>
      </c>
      <c r="C8" s="72">
        <f>IF(RES_hh_fech!C8=0,0,RES_hh_fech!C8/RES_summary!C$19)</f>
        <v>162.04877368417112</v>
      </c>
      <c r="D8" s="72">
        <f>IF(RES_hh_fech!D8=0,0,RES_hh_fech!D8/RES_summary!D$19)</f>
        <v>150.92553856466932</v>
      </c>
      <c r="E8" s="72">
        <f>IF(RES_hh_fech!E8=0,0,RES_hh_fech!E8/RES_summary!E$19)</f>
        <v>157.00381540262066</v>
      </c>
      <c r="F8" s="72">
        <f>IF(RES_hh_fech!F8=0,0,RES_hh_fech!F8/RES_summary!F$19)</f>
        <v>153.5314374172527</v>
      </c>
      <c r="G8" s="72">
        <f>IF(RES_hh_fech!G8=0,0,RES_hh_fech!G8/RES_summary!G$19)</f>
        <v>152.8981320584823</v>
      </c>
      <c r="H8" s="72">
        <f>IF(RES_hh_fech!H8=0,0,RES_hh_fech!H8/RES_summary!H$19)</f>
        <v>151.19502711759958</v>
      </c>
      <c r="I8" s="72">
        <f>IF(RES_hh_fech!I8=0,0,RES_hh_fech!I8/RES_summary!I$19)</f>
        <v>144.98260748117301</v>
      </c>
      <c r="J8" s="72">
        <f>IF(RES_hh_fech!J8=0,0,RES_hh_fech!J8/RES_summary!J$19)</f>
        <v>144.17541097556307</v>
      </c>
      <c r="K8" s="72">
        <f>IF(RES_hh_fech!K8=0,0,RES_hh_fech!K8/RES_summary!K$19)</f>
        <v>143.10909978160217</v>
      </c>
      <c r="L8" s="72">
        <f>IF(RES_hh_fech!L8=0,0,RES_hh_fech!L8/RES_summary!L$19)</f>
        <v>163.23072458314394</v>
      </c>
      <c r="M8" s="72">
        <f>IF(RES_hh_fech!M8=0,0,RES_hh_fech!M8/RES_summary!M$19)</f>
        <v>136.84413140462681</v>
      </c>
      <c r="N8" s="72">
        <f>IF(RES_hh_fech!N8=0,0,RES_hh_fech!N8/RES_summary!N$19)</f>
        <v>135.16037916793573</v>
      </c>
      <c r="O8" s="72">
        <f>IF(RES_hh_fech!O8=0,0,RES_hh_fech!O8/RES_summary!O$19)</f>
        <v>135.35246492758472</v>
      </c>
      <c r="P8" s="72">
        <f>IF(RES_hh_fech!P8=0,0,RES_hh_fech!P8/RES_summary!P$19)</f>
        <v>119.3427005646252</v>
      </c>
      <c r="Q8" s="72">
        <f>IF(RES_hh_fech!Q8=0,0,RES_hh_fech!Q8/RES_summary!Q$19)</f>
        <v>127.63351430717216</v>
      </c>
      <c r="R8" s="72">
        <f>IF(RES_hh_fech!R8=0,0,RES_hh_fech!R8/RES_summary!R$19)</f>
        <v>133.34859369294472</v>
      </c>
      <c r="S8" s="72">
        <f>IF(RES_hh_fech!S8=0,0,RES_hh_fech!S8/RES_summary!S$19)</f>
        <v>130.74106354880098</v>
      </c>
      <c r="T8" s="72">
        <f>IF(RES_hh_fech!T8=0,0,RES_hh_fech!T8/RES_summary!T$19)</f>
        <v>126.88334050649253</v>
      </c>
      <c r="U8" s="72">
        <f>IF(RES_hh_fech!U8=0,0,RES_hh_fech!U8/RES_summary!U$19)</f>
        <v>125.08744883123759</v>
      </c>
      <c r="V8" s="72">
        <f>IF(RES_hh_fech!V8=0,0,RES_hh_fech!V8/RES_summary!V$19)</f>
        <v>119.91930075186458</v>
      </c>
      <c r="W8" s="72">
        <f>IF(RES_hh_fech!W8=0,0,RES_hh_fech!W8/RES_summary!W$19)</f>
        <v>122.10876818590395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167.5579372377174</v>
      </c>
      <c r="C9" s="72">
        <f>IF(RES_hh_fech!C9=0,0,RES_hh_fech!C9/RES_summary!C$19)</f>
        <v>179.98774723535769</v>
      </c>
      <c r="D9" s="72">
        <f>IF(RES_hh_fech!D9=0,0,RES_hh_fech!D9/RES_summary!D$19)</f>
        <v>164.4134926562686</v>
      </c>
      <c r="E9" s="72">
        <f>IF(RES_hh_fech!E9=0,0,RES_hh_fech!E9/RES_summary!E$19)</f>
        <v>164.64157994873696</v>
      </c>
      <c r="F9" s="72">
        <f>IF(RES_hh_fech!F9=0,0,RES_hh_fech!F9/RES_summary!F$19)</f>
        <v>153.80001459487508</v>
      </c>
      <c r="G9" s="72">
        <f>IF(RES_hh_fech!G9=0,0,RES_hh_fech!G9/RES_summary!G$19)</f>
        <v>154.31338946966659</v>
      </c>
      <c r="H9" s="72">
        <f>IF(RES_hh_fech!H9=0,0,RES_hh_fech!H9/RES_summary!H$19)</f>
        <v>149.65479599898754</v>
      </c>
      <c r="I9" s="72">
        <f>IF(RES_hh_fech!I9=0,0,RES_hh_fech!I9/RES_summary!I$19)</f>
        <v>159.34457750762365</v>
      </c>
      <c r="J9" s="72">
        <f>IF(RES_hh_fech!J9=0,0,RES_hh_fech!J9/RES_summary!J$19)</f>
        <v>149.01685213240069</v>
      </c>
      <c r="K9" s="72">
        <f>IF(RES_hh_fech!K9=0,0,RES_hh_fech!K9/RES_summary!K$19)</f>
        <v>147.12807878117496</v>
      </c>
      <c r="L9" s="72">
        <f>IF(RES_hh_fech!L9=0,0,RES_hh_fech!L9/RES_summary!L$19)</f>
        <v>159.50670736979379</v>
      </c>
      <c r="M9" s="72">
        <f>IF(RES_hh_fech!M9=0,0,RES_hh_fech!M9/RES_summary!M$19)</f>
        <v>141.72302654607481</v>
      </c>
      <c r="N9" s="72">
        <f>IF(RES_hh_fech!N9=0,0,RES_hh_fech!N9/RES_summary!N$19)</f>
        <v>134.96262250923795</v>
      </c>
      <c r="O9" s="72">
        <f>IF(RES_hh_fech!O9=0,0,RES_hh_fech!O9/RES_summary!O$19)</f>
        <v>134.32723025258809</v>
      </c>
      <c r="P9" s="72">
        <f>IF(RES_hh_fech!P9=0,0,RES_hh_fech!P9/RES_summary!P$19)</f>
        <v>122.88076699889859</v>
      </c>
      <c r="Q9" s="72">
        <f>IF(RES_hh_fech!Q9=0,0,RES_hh_fech!Q9/RES_summary!Q$19)</f>
        <v>136.04746681401531</v>
      </c>
      <c r="R9" s="72">
        <f>IF(RES_hh_fech!R9=0,0,RES_hh_fech!R9/RES_summary!R$19)</f>
        <v>140.0372039581508</v>
      </c>
      <c r="S9" s="72">
        <f>IF(RES_hh_fech!S9=0,0,RES_hh_fech!S9/RES_summary!S$19)</f>
        <v>134.41706992554981</v>
      </c>
      <c r="T9" s="72">
        <f>IF(RES_hh_fech!T9=0,0,RES_hh_fech!T9/RES_summary!T$19)</f>
        <v>130.7386394291062</v>
      </c>
      <c r="U9" s="72">
        <f>IF(RES_hh_fech!U9=0,0,RES_hh_fech!U9/RES_summary!U$19)</f>
        <v>123.77019785603846</v>
      </c>
      <c r="V9" s="72">
        <f>IF(RES_hh_fech!V9=0,0,RES_hh_fech!V9/RES_summary!V$19)</f>
        <v>119.73583402879619</v>
      </c>
      <c r="W9" s="72">
        <f>IF(RES_hh_fech!W9=0,0,RES_hh_fech!W9/RES_summary!W$19)</f>
        <v>125.48526040457782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102.57813339465217</v>
      </c>
      <c r="C11" s="72">
        <f>IF(RES_hh_fech!C11=0,0,RES_hh_fech!C11/RES_summary!C$19)</f>
        <v>109.8400750086481</v>
      </c>
      <c r="D11" s="72">
        <f>IF(RES_hh_fech!D11=0,0,RES_hh_fech!D11/RES_summary!D$19)</f>
        <v>105.68116076084073</v>
      </c>
      <c r="E11" s="72">
        <f>IF(RES_hh_fech!E11=0,0,RES_hh_fech!E11/RES_summary!E$19)</f>
        <v>107.79934524047874</v>
      </c>
      <c r="F11" s="72">
        <f>IF(RES_hh_fech!F11=0,0,RES_hh_fech!F11/RES_summary!F$19)</f>
        <v>107.34583485652435</v>
      </c>
      <c r="G11" s="72">
        <f>IF(RES_hh_fech!G11=0,0,RES_hh_fech!G11/RES_summary!G$19)</f>
        <v>107.13006247521746</v>
      </c>
      <c r="H11" s="72">
        <f>IF(RES_hh_fech!H11=0,0,RES_hh_fech!H11/RES_summary!H$19)</f>
        <v>108.41092543057829</v>
      </c>
      <c r="I11" s="72">
        <f>IF(RES_hh_fech!I11=0,0,RES_hh_fech!I11/RES_summary!I$19)</f>
        <v>107.69141256318254</v>
      </c>
      <c r="J11" s="72">
        <f>IF(RES_hh_fech!J11=0,0,RES_hh_fech!J11/RES_summary!J$19)</f>
        <v>108.78890594005556</v>
      </c>
      <c r="K11" s="72">
        <f>IF(RES_hh_fech!K11=0,0,RES_hh_fech!K11/RES_summary!K$19)</f>
        <v>109.94751360617494</v>
      </c>
      <c r="L11" s="72">
        <f>IF(RES_hh_fech!L11=0,0,RES_hh_fech!L11/RES_summary!L$19)</f>
        <v>125.659927780206</v>
      </c>
      <c r="M11" s="72">
        <f>IF(RES_hh_fech!M11=0,0,RES_hh_fech!M11/RES_summary!M$19)</f>
        <v>107.89045089747285</v>
      </c>
      <c r="N11" s="72">
        <f>IF(RES_hh_fech!N11=0,0,RES_hh_fech!N11/RES_summary!N$19)</f>
        <v>108.86036256042594</v>
      </c>
      <c r="O11" s="72">
        <f>IF(RES_hh_fech!O11=0,0,RES_hh_fech!O11/RES_summary!O$19)</f>
        <v>108.45812208145068</v>
      </c>
      <c r="P11" s="72">
        <f>IF(RES_hh_fech!P11=0,0,RES_hh_fech!P11/RES_summary!P$19)</f>
        <v>99.185621092810493</v>
      </c>
      <c r="Q11" s="72">
        <f>IF(RES_hh_fech!Q11=0,0,RES_hh_fech!Q11/RES_summary!Q$19)</f>
        <v>107.44132052113054</v>
      </c>
      <c r="R11" s="72">
        <f>IF(RES_hh_fech!R11=0,0,RES_hh_fech!R11/RES_summary!R$19)</f>
        <v>110.54990476183481</v>
      </c>
      <c r="S11" s="72">
        <f>IF(RES_hh_fech!S11=0,0,RES_hh_fech!S11/RES_summary!S$19)</f>
        <v>110.52133462905037</v>
      </c>
      <c r="T11" s="72">
        <f>IF(RES_hh_fech!T11=0,0,RES_hh_fech!T11/RES_summary!T$19)</f>
        <v>109.93060143367563</v>
      </c>
      <c r="U11" s="72">
        <f>IF(RES_hh_fech!U11=0,0,RES_hh_fech!U11/RES_summary!U$19)</f>
        <v>105.43571144076262</v>
      </c>
      <c r="V11" s="72">
        <f>IF(RES_hh_fech!V11=0,0,RES_hh_fech!V11/RES_summary!V$19)</f>
        <v>102.27792400563828</v>
      </c>
      <c r="W11" s="72">
        <f>IF(RES_hh_fech!W11=0,0,RES_hh_fech!W11/RES_summary!W$19)</f>
        <v>110.79204118391422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55.293196729447317</v>
      </c>
      <c r="C12" s="72">
        <f>IF(RES_hh_fech!C12=0,0,RES_hh_fech!C12/RES_summary!C$19)</f>
        <v>56.259138576597202</v>
      </c>
      <c r="D12" s="72">
        <f>IF(RES_hh_fech!D12=0,0,RES_hh_fech!D12/RES_summary!D$19)</f>
        <v>55.34564970047623</v>
      </c>
      <c r="E12" s="72">
        <f>IF(RES_hh_fech!E12=0,0,RES_hh_fech!E12/RES_summary!E$19)</f>
        <v>54.649676491000221</v>
      </c>
      <c r="F12" s="72">
        <f>IF(RES_hh_fech!F12=0,0,RES_hh_fech!F12/RES_summary!F$19)</f>
        <v>52.788806008875078</v>
      </c>
      <c r="G12" s="72">
        <f>IF(RES_hh_fech!G12=0,0,RES_hh_fech!G12/RES_summary!G$19)</f>
        <v>52.501603108525671</v>
      </c>
      <c r="H12" s="72">
        <f>IF(RES_hh_fech!H12=0,0,RES_hh_fech!H12/RES_summary!H$19)</f>
        <v>53.085287047927046</v>
      </c>
      <c r="I12" s="72">
        <f>IF(RES_hh_fech!I12=0,0,RES_hh_fech!I12/RES_summary!I$19)</f>
        <v>48.684548172732299</v>
      </c>
      <c r="J12" s="72">
        <f>IF(RES_hh_fech!J12=0,0,RES_hh_fech!J12/RES_summary!J$19)</f>
        <v>48.547613499836075</v>
      </c>
      <c r="K12" s="72">
        <f>IF(RES_hh_fech!K12=0,0,RES_hh_fech!K12/RES_summary!K$19)</f>
        <v>47.633980227521945</v>
      </c>
      <c r="L12" s="72">
        <f>IF(RES_hh_fech!L12=0,0,RES_hh_fech!L12/RES_summary!L$19)</f>
        <v>46.576403358027875</v>
      </c>
      <c r="M12" s="72">
        <f>IF(RES_hh_fech!M12=0,0,RES_hh_fech!M12/RES_summary!M$19)</f>
        <v>42.330493533863702</v>
      </c>
      <c r="N12" s="72">
        <f>IF(RES_hh_fech!N12=0,0,RES_hh_fech!N12/RES_summary!N$19)</f>
        <v>38.466457503639695</v>
      </c>
      <c r="O12" s="72">
        <f>IF(RES_hh_fech!O12=0,0,RES_hh_fech!O12/RES_summary!O$19)</f>
        <v>35.003833659551333</v>
      </c>
      <c r="P12" s="72">
        <f>IF(RES_hh_fech!P12=0,0,RES_hh_fech!P12/RES_summary!P$19)</f>
        <v>33.176786243852987</v>
      </c>
      <c r="Q12" s="72">
        <f>IF(RES_hh_fech!Q12=0,0,RES_hh_fech!Q12/RES_summary!Q$19)</f>
        <v>34.209007686503362</v>
      </c>
      <c r="R12" s="72">
        <f>IF(RES_hh_fech!R12=0,0,RES_hh_fech!R12/RES_summary!R$19)</f>
        <v>34.61197593648123</v>
      </c>
      <c r="S12" s="72">
        <f>IF(RES_hh_fech!S12=0,0,RES_hh_fech!S12/RES_summary!S$19)</f>
        <v>31.61697390587311</v>
      </c>
      <c r="T12" s="72">
        <f>IF(RES_hh_fech!T12=0,0,RES_hh_fech!T12/RES_summary!T$19)</f>
        <v>30.561173578017772</v>
      </c>
      <c r="U12" s="72">
        <f>IF(RES_hh_fech!U12=0,0,RES_hh_fech!U12/RES_summary!U$19)</f>
        <v>29.175666637310201</v>
      </c>
      <c r="V12" s="72">
        <f>IF(RES_hh_fech!V12=0,0,RES_hh_fech!V12/RES_summary!V$19)</f>
        <v>28.144172626605524</v>
      </c>
      <c r="W12" s="72">
        <f>IF(RES_hh_fech!W12=0,0,RES_hh_fech!W12/RES_summary!W$19)</f>
        <v>29.84735302127029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127.16370913187966</v>
      </c>
      <c r="C13" s="74">
        <f>IF(RES_hh_fech!C13=0,0,RES_hh_fech!C13/RES_summary!C$19)</f>
        <v>115.37461598008964</v>
      </c>
      <c r="D13" s="74">
        <f>IF(RES_hh_fech!D13=0,0,RES_hh_fech!D13/RES_summary!D$19)</f>
        <v>114.93235905433903</v>
      </c>
      <c r="E13" s="74">
        <f>IF(RES_hh_fech!E13=0,0,RES_hh_fech!E13/RES_summary!E$19)</f>
        <v>103.51967698802851</v>
      </c>
      <c r="F13" s="74">
        <f>IF(RES_hh_fech!F13=0,0,RES_hh_fech!F13/RES_summary!F$19)</f>
        <v>127.3709741933809</v>
      </c>
      <c r="G13" s="74">
        <f>IF(RES_hh_fech!G13=0,0,RES_hh_fech!G13/RES_summary!G$19)</f>
        <v>151.18797047673687</v>
      </c>
      <c r="H13" s="74">
        <f>IF(RES_hh_fech!H13=0,0,RES_hh_fech!H13/RES_summary!H$19)</f>
        <v>143.98579454635828</v>
      </c>
      <c r="I13" s="74">
        <f>IF(RES_hh_fech!I13=0,0,RES_hh_fech!I13/RES_summary!I$19)</f>
        <v>82.502208040200671</v>
      </c>
      <c r="J13" s="74">
        <f>IF(RES_hh_fech!J13=0,0,RES_hh_fech!J13/RES_summary!J$19)</f>
        <v>22.633743610092488</v>
      </c>
      <c r="K13" s="74">
        <f>IF(RES_hh_fech!K13=0,0,RES_hh_fech!K13/RES_summary!K$19)</f>
        <v>2.1297443358066284</v>
      </c>
      <c r="L13" s="74">
        <f>IF(RES_hh_fech!L13=0,0,RES_hh_fech!L13/RES_summary!L$19)</f>
        <v>98.728567804663683</v>
      </c>
      <c r="M13" s="74">
        <f>IF(RES_hh_fech!M13=0,0,RES_hh_fech!M13/RES_summary!M$19)</f>
        <v>63.473726545041131</v>
      </c>
      <c r="N13" s="74">
        <f>IF(RES_hh_fech!N13=0,0,RES_hh_fech!N13/RES_summary!N$19)</f>
        <v>84.196271172024368</v>
      </c>
      <c r="O13" s="74">
        <f>IF(RES_hh_fech!O13=0,0,RES_hh_fech!O13/RES_summary!O$19)</f>
        <v>163.66009389003401</v>
      </c>
      <c r="P13" s="74">
        <f>IF(RES_hh_fech!P13=0,0,RES_hh_fech!P13/RES_summary!P$19)</f>
        <v>86.634585975836998</v>
      </c>
      <c r="Q13" s="74">
        <f>IF(RES_hh_fech!Q13=0,0,RES_hh_fech!Q13/RES_summary!Q$19)</f>
        <v>175.85067621392872</v>
      </c>
      <c r="R13" s="74">
        <f>IF(RES_hh_fech!R13=0,0,RES_hh_fech!R13/RES_summary!R$19)</f>
        <v>146.85397055062478</v>
      </c>
      <c r="S13" s="74">
        <f>IF(RES_hh_fech!S13=0,0,RES_hh_fech!S13/RES_summary!S$19)</f>
        <v>109.7348996015721</v>
      </c>
      <c r="T13" s="74">
        <f>IF(RES_hh_fech!T13=0,0,RES_hh_fech!T13/RES_summary!T$19)</f>
        <v>87.291351554863809</v>
      </c>
      <c r="U13" s="74">
        <f>IF(RES_hh_fech!U13=0,0,RES_hh_fech!U13/RES_summary!U$19)</f>
        <v>171.27371774119885</v>
      </c>
      <c r="V13" s="74">
        <f>IF(RES_hh_fech!V13=0,0,RES_hh_fech!V13/RES_summary!V$19)</f>
        <v>17.021587891381539</v>
      </c>
      <c r="W13" s="74">
        <f>IF(RES_hh_fech!W13=0,0,RES_hh_fech!W13/RES_summary!W$19)</f>
        <v>170.27764177426408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0.7920589659196533</v>
      </c>
      <c r="C14" s="76">
        <f>IF(RES_hh_fech!C14=0,0,RES_hh_fech!C14/RES_summary!C$19)</f>
        <v>0.83955235532442785</v>
      </c>
      <c r="D14" s="76">
        <f>IF(RES_hh_fech!D14=0,0,RES_hh_fech!D14/RES_summary!D$19)</f>
        <v>0.77461915566217021</v>
      </c>
      <c r="E14" s="76">
        <f>IF(RES_hh_fech!E14=0,0,RES_hh_fech!E14/RES_summary!E$19)</f>
        <v>0.78264951860474996</v>
      </c>
      <c r="F14" s="76">
        <f>IF(RES_hh_fech!F14=0,0,RES_hh_fech!F14/RES_summary!F$19)</f>
        <v>0.75733700816127103</v>
      </c>
      <c r="G14" s="76">
        <f>IF(RES_hh_fech!G14=0,0,RES_hh_fech!G14/RES_summary!G$19)</f>
        <v>0.75058148821671078</v>
      </c>
      <c r="H14" s="76">
        <f>IF(RES_hh_fech!H14=0,0,RES_hh_fech!H14/RES_summary!H$19)</f>
        <v>0.72981683998747104</v>
      </c>
      <c r="I14" s="76">
        <f>IF(RES_hh_fech!I14=0,0,RES_hh_fech!I14/RES_summary!I$19)</f>
        <v>0.71717319843084426</v>
      </c>
      <c r="J14" s="76">
        <f>IF(RES_hh_fech!J14=0,0,RES_hh_fech!J14/RES_summary!J$19)</f>
        <v>0.6950289059232575</v>
      </c>
      <c r="K14" s="76">
        <f>IF(RES_hh_fech!K14=0,0,RES_hh_fech!K14/RES_summary!K$19)</f>
        <v>0.68937296295547301</v>
      </c>
      <c r="L14" s="76">
        <f>IF(RES_hh_fech!L14=0,0,RES_hh_fech!L14/RES_summary!L$19)</f>
        <v>0.81014348927244795</v>
      </c>
      <c r="M14" s="76">
        <f>IF(RES_hh_fech!M14=0,0,RES_hh_fech!M14/RES_summary!M$19)</f>
        <v>0.68994278747262994</v>
      </c>
      <c r="N14" s="76">
        <f>IF(RES_hh_fech!N14=0,0,RES_hh_fech!N14/RES_summary!N$19)</f>
        <v>0.68138211213953426</v>
      </c>
      <c r="O14" s="76">
        <f>IF(RES_hh_fech!O14=0,0,RES_hh_fech!O14/RES_summary!O$19)</f>
        <v>0.6911799699451594</v>
      </c>
      <c r="P14" s="76">
        <f>IF(RES_hh_fech!P14=0,0,RES_hh_fech!P14/RES_summary!P$19)</f>
        <v>0.58622742784176918</v>
      </c>
      <c r="Q14" s="76">
        <f>IF(RES_hh_fech!Q14=0,0,RES_hh_fech!Q14/RES_summary!Q$19)</f>
        <v>0.64472297447737847</v>
      </c>
      <c r="R14" s="76">
        <f>IF(RES_hh_fech!R14=0,0,RES_hh_fech!R14/RES_summary!R$19)</f>
        <v>0.66782152524073224</v>
      </c>
      <c r="S14" s="76">
        <f>IF(RES_hh_fech!S14=0,0,RES_hh_fech!S14/RES_summary!S$19)</f>
        <v>0.66036391623088264</v>
      </c>
      <c r="T14" s="76">
        <f>IF(RES_hh_fech!T14=0,0,RES_hh_fech!T14/RES_summary!T$19)</f>
        <v>0.65640580312523256</v>
      </c>
      <c r="U14" s="76">
        <f>IF(RES_hh_fech!U14=0,0,RES_hh_fech!U14/RES_summary!U$19)</f>
        <v>0.62906540056667248</v>
      </c>
      <c r="V14" s="76">
        <f>IF(RES_hh_fech!V14=0,0,RES_hh_fech!V14/RES_summary!V$19)</f>
        <v>0.60922644960368777</v>
      </c>
      <c r="W14" s="76">
        <f>IF(RES_hh_fech!W14=0,0,RES_hh_fech!W14/RES_summary!W$19)</f>
        <v>0.62741487338393531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1.0349506176507251E-2</v>
      </c>
      <c r="C15" s="69">
        <f>IF(RES_hh_fech!C15=0,0,RES_hh_fech!C15/RES_summary!C$19)</f>
        <v>1.1921313715203495E-2</v>
      </c>
      <c r="D15" s="69">
        <f>IF(RES_hh_fech!D15=0,0,RES_hh_fech!D15/RES_summary!D$19)</f>
        <v>1.2414909342104284E-2</v>
      </c>
      <c r="E15" s="69">
        <f>IF(RES_hh_fech!E15=0,0,RES_hh_fech!E15/RES_summary!E$19)</f>
        <v>1.377819658921484E-2</v>
      </c>
      <c r="F15" s="69">
        <f>IF(RES_hh_fech!F15=0,0,RES_hh_fech!F15/RES_summary!F$19)</f>
        <v>1.6031891375998027E-2</v>
      </c>
      <c r="G15" s="69">
        <f>IF(RES_hh_fech!G15=0,0,RES_hh_fech!G15/RES_summary!G$19)</f>
        <v>1.8147325246236898E-2</v>
      </c>
      <c r="H15" s="69">
        <f>IF(RES_hh_fech!H15=0,0,RES_hh_fech!H15/RES_summary!H$19)</f>
        <v>2.1307815407388183E-2</v>
      </c>
      <c r="I15" s="69">
        <f>IF(RES_hh_fech!I15=0,0,RES_hh_fech!I15/RES_summary!I$19)</f>
        <v>2.4854363845281547E-2</v>
      </c>
      <c r="J15" s="69">
        <f>IF(RES_hh_fech!J15=0,0,RES_hh_fech!J15/RES_summary!J$19)</f>
        <v>2.7677865139322983E-2</v>
      </c>
      <c r="K15" s="69">
        <f>IF(RES_hh_fech!K15=0,0,RES_hh_fech!K15/RES_summary!K$19)</f>
        <v>2.9307845519117293E-2</v>
      </c>
      <c r="L15" s="69">
        <f>IF(RES_hh_fech!L15=0,0,RES_hh_fech!L15/RES_summary!L$19)</f>
        <v>3.1480404643263092E-2</v>
      </c>
      <c r="M15" s="69">
        <f>IF(RES_hh_fech!M15=0,0,RES_hh_fech!M15/RES_summary!M$19)</f>
        <v>3.3396729175777365E-2</v>
      </c>
      <c r="N15" s="69">
        <f>IF(RES_hh_fech!N15=0,0,RES_hh_fech!N15/RES_summary!N$19)</f>
        <v>3.5688879785985478E-2</v>
      </c>
      <c r="O15" s="69">
        <f>IF(RES_hh_fech!O15=0,0,RES_hh_fech!O15/RES_summary!O$19)</f>
        <v>3.7184853970826853E-2</v>
      </c>
      <c r="P15" s="69">
        <f>IF(RES_hh_fech!P15=0,0,RES_hh_fech!P15/RES_summary!P$19)</f>
        <v>3.9108713263767143E-2</v>
      </c>
      <c r="Q15" s="69">
        <f>IF(RES_hh_fech!Q15=0,0,RES_hh_fech!Q15/RES_summary!Q$19)</f>
        <v>4.0221525505197524E-2</v>
      </c>
      <c r="R15" s="69">
        <f>IF(RES_hh_fech!R15=0,0,RES_hh_fech!R15/RES_summary!R$19)</f>
        <v>4.3355247500434693E-2</v>
      </c>
      <c r="S15" s="69">
        <f>IF(RES_hh_fech!S15=0,0,RES_hh_fech!S15/RES_summary!S$19)</f>
        <v>4.4635670807292027E-2</v>
      </c>
      <c r="T15" s="69">
        <f>IF(RES_hh_fech!T15=0,0,RES_hh_fech!T15/RES_summary!T$19)</f>
        <v>5.4986651752975742E-2</v>
      </c>
      <c r="U15" s="69">
        <f>IF(RES_hh_fech!U15=0,0,RES_hh_fech!U15/RES_summary!U$19)</f>
        <v>4.8166477902466809E-2</v>
      </c>
      <c r="V15" s="69">
        <f>IF(RES_hh_fech!V15=0,0,RES_hh_fech!V15/RES_summary!V$19)</f>
        <v>5.2083799163680174E-2</v>
      </c>
      <c r="W15" s="69">
        <f>IF(RES_hh_fech!W15=0,0,RES_hh_fech!W15/RES_summary!W$19)</f>
        <v>5.3469633179495282E-2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1.0349506176507251E-2</v>
      </c>
      <c r="C16" s="72">
        <f>IF(RES_hh_fech!C16=0,0,RES_hh_fech!C16/RES_summary!C$19)</f>
        <v>1.1921313715203495E-2</v>
      </c>
      <c r="D16" s="72">
        <f>IF(RES_hh_fech!D16=0,0,RES_hh_fech!D16/RES_summary!D$19)</f>
        <v>1.2414909342104284E-2</v>
      </c>
      <c r="E16" s="72">
        <f>IF(RES_hh_fech!E16=0,0,RES_hh_fech!E16/RES_summary!E$19)</f>
        <v>1.377819658921484E-2</v>
      </c>
      <c r="F16" s="72">
        <f>IF(RES_hh_fech!F16=0,0,RES_hh_fech!F16/RES_summary!F$19)</f>
        <v>1.6031891375998027E-2</v>
      </c>
      <c r="G16" s="72">
        <f>IF(RES_hh_fech!G16=0,0,RES_hh_fech!G16/RES_summary!G$19)</f>
        <v>1.8147325246236898E-2</v>
      </c>
      <c r="H16" s="72">
        <f>IF(RES_hh_fech!H16=0,0,RES_hh_fech!H16/RES_summary!H$19)</f>
        <v>2.1307815407388183E-2</v>
      </c>
      <c r="I16" s="72">
        <f>IF(RES_hh_fech!I16=0,0,RES_hh_fech!I16/RES_summary!I$19)</f>
        <v>2.4854363845281547E-2</v>
      </c>
      <c r="J16" s="72">
        <f>IF(RES_hh_fech!J16=0,0,RES_hh_fech!J16/RES_summary!J$19)</f>
        <v>2.7677865139322983E-2</v>
      </c>
      <c r="K16" s="72">
        <f>IF(RES_hh_fech!K16=0,0,RES_hh_fech!K16/RES_summary!K$19)</f>
        <v>2.9307845519117293E-2</v>
      </c>
      <c r="L16" s="72">
        <f>IF(RES_hh_fech!L16=0,0,RES_hh_fech!L16/RES_summary!L$19)</f>
        <v>3.1480404643263092E-2</v>
      </c>
      <c r="M16" s="72">
        <f>IF(RES_hh_fech!M16=0,0,RES_hh_fech!M16/RES_summary!M$19)</f>
        <v>3.3396729175777365E-2</v>
      </c>
      <c r="N16" s="72">
        <f>IF(RES_hh_fech!N16=0,0,RES_hh_fech!N16/RES_summary!N$19)</f>
        <v>3.5688879785985478E-2</v>
      </c>
      <c r="O16" s="72">
        <f>IF(RES_hh_fech!O16=0,0,RES_hh_fech!O16/RES_summary!O$19)</f>
        <v>3.7184853970826853E-2</v>
      </c>
      <c r="P16" s="72">
        <f>IF(RES_hh_fech!P16=0,0,RES_hh_fech!P16/RES_summary!P$19)</f>
        <v>3.9108713263767143E-2</v>
      </c>
      <c r="Q16" s="72">
        <f>IF(RES_hh_fech!Q16=0,0,RES_hh_fech!Q16/RES_summary!Q$19)</f>
        <v>4.0221525505197524E-2</v>
      </c>
      <c r="R16" s="72">
        <f>IF(RES_hh_fech!R16=0,0,RES_hh_fech!R16/RES_summary!R$19)</f>
        <v>4.3355247500434693E-2</v>
      </c>
      <c r="S16" s="72">
        <f>IF(RES_hh_fech!S16=0,0,RES_hh_fech!S16/RES_summary!S$19)</f>
        <v>4.4635670807292027E-2</v>
      </c>
      <c r="T16" s="72">
        <f>IF(RES_hh_fech!T16=0,0,RES_hh_fech!T16/RES_summary!T$19)</f>
        <v>5.4986651752975742E-2</v>
      </c>
      <c r="U16" s="72">
        <f>IF(RES_hh_fech!U16=0,0,RES_hh_fech!U16/RES_summary!U$19)</f>
        <v>4.8166477902466809E-2</v>
      </c>
      <c r="V16" s="72">
        <f>IF(RES_hh_fech!V16=0,0,RES_hh_fech!V16/RES_summary!V$19)</f>
        <v>5.2083799163680174E-2</v>
      </c>
      <c r="W16" s="72">
        <f>IF(RES_hh_fech!W16=0,0,RES_hh_fech!W16/RES_summary!W$19)</f>
        <v>5.3469633179495282E-2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11.500377756662512</v>
      </c>
      <c r="C17" s="69">
        <f>IF(RES_hh_fech!C17=0,0,RES_hh_fech!C17/RES_summary!C$19)</f>
        <v>11.012101883806233</v>
      </c>
      <c r="D17" s="69">
        <f>IF(RES_hh_fech!D17=0,0,RES_hh_fech!D17/RES_summary!D$19)</f>
        <v>10.955960462108024</v>
      </c>
      <c r="E17" s="69">
        <f>IF(RES_hh_fech!E17=0,0,RES_hh_fech!E17/RES_summary!E$19)</f>
        <v>10.79034503078371</v>
      </c>
      <c r="F17" s="69">
        <f>IF(RES_hh_fech!F17=0,0,RES_hh_fech!F17/RES_summary!F$19)</f>
        <v>11.091047090868191</v>
      </c>
      <c r="G17" s="69">
        <f>IF(RES_hh_fech!G17=0,0,RES_hh_fech!G17/RES_summary!G$19)</f>
        <v>11.055366189690371</v>
      </c>
      <c r="H17" s="69">
        <f>IF(RES_hh_fech!H17=0,0,RES_hh_fech!H17/RES_summary!H$19)</f>
        <v>11.111890695359179</v>
      </c>
      <c r="I17" s="69">
        <f>IF(RES_hh_fech!I17=0,0,RES_hh_fech!I17/RES_summary!I$19)</f>
        <v>10.331567982601282</v>
      </c>
      <c r="J17" s="69">
        <f>IF(RES_hh_fech!J17=0,0,RES_hh_fech!J17/RES_summary!J$19)</f>
        <v>10.611295763085723</v>
      </c>
      <c r="K17" s="69">
        <f>IF(RES_hh_fech!K17=0,0,RES_hh_fech!K17/RES_summary!K$19)</f>
        <v>10.363501378640418</v>
      </c>
      <c r="L17" s="69">
        <f>IF(RES_hh_fech!L17=0,0,RES_hh_fech!L17/RES_summary!L$19)</f>
        <v>12.188249697100707</v>
      </c>
      <c r="M17" s="69">
        <f>IF(RES_hh_fech!M17=0,0,RES_hh_fech!M17/RES_summary!M$19)</f>
        <v>12.452341316562464</v>
      </c>
      <c r="N17" s="69">
        <f>IF(RES_hh_fech!N17=0,0,RES_hh_fech!N17/RES_summary!N$19)</f>
        <v>12.415953467716889</v>
      </c>
      <c r="O17" s="69">
        <f>IF(RES_hh_fech!O17=0,0,RES_hh_fech!O17/RES_summary!O$19)</f>
        <v>12.817283504619335</v>
      </c>
      <c r="P17" s="69">
        <f>IF(RES_hh_fech!P17=0,0,RES_hh_fech!P17/RES_summary!P$19)</f>
        <v>12.453813142441568</v>
      </c>
      <c r="Q17" s="69">
        <f>IF(RES_hh_fech!Q17=0,0,RES_hh_fech!Q17/RES_summary!Q$19)</f>
        <v>12.525106554020583</v>
      </c>
      <c r="R17" s="69">
        <f>IF(RES_hh_fech!R17=0,0,RES_hh_fech!R17/RES_summary!R$19)</f>
        <v>12.547149577003756</v>
      </c>
      <c r="S17" s="69">
        <f>IF(RES_hh_fech!S17=0,0,RES_hh_fech!S17/RES_summary!S$19)</f>
        <v>12.08339126258141</v>
      </c>
      <c r="T17" s="69">
        <f>IF(RES_hh_fech!T17=0,0,RES_hh_fech!T17/RES_summary!T$19)</f>
        <v>11.716731249482311</v>
      </c>
      <c r="U17" s="69">
        <f>IF(RES_hh_fech!U17=0,0,RES_hh_fech!U17/RES_summary!U$19)</f>
        <v>11.839518983807853</v>
      </c>
      <c r="V17" s="69">
        <f>IF(RES_hh_fech!V17=0,0,RES_hh_fech!V17/RES_summary!V$19)</f>
        <v>11.697379385088546</v>
      </c>
      <c r="W17" s="69">
        <f>IF(RES_hh_fech!W17=0,0,RES_hh_fech!W17/RES_summary!W$19)</f>
        <v>11.653200290102586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13.180928365328622</v>
      </c>
      <c r="C19" s="72">
        <f>IF(RES_hh_fech!C19=0,0,RES_hh_fech!C19/RES_summary!C$19)</f>
        <v>12.852837899585111</v>
      </c>
      <c r="D19" s="72">
        <f>IF(RES_hh_fech!D19=0,0,RES_hh_fech!D19/RES_summary!D$19)</f>
        <v>11.821524995260585</v>
      </c>
      <c r="E19" s="72">
        <f>IF(RES_hh_fech!E19=0,0,RES_hh_fech!E19/RES_summary!E$19)</f>
        <v>12.18720575692695</v>
      </c>
      <c r="F19" s="72">
        <f>IF(RES_hh_fech!F19=0,0,RES_hh_fech!F19/RES_summary!F$19)</f>
        <v>12.46856073314035</v>
      </c>
      <c r="G19" s="72">
        <f>IF(RES_hh_fech!G19=0,0,RES_hh_fech!G19/RES_summary!G$19)</f>
        <v>12.27610234020427</v>
      </c>
      <c r="H19" s="72">
        <f>IF(RES_hh_fech!H19=0,0,RES_hh_fech!H19/RES_summary!H$19)</f>
        <v>12.917544184449335</v>
      </c>
      <c r="I19" s="72">
        <f>IF(RES_hh_fech!I19=0,0,RES_hh_fech!I19/RES_summary!I$19)</f>
        <v>12.975043296019344</v>
      </c>
      <c r="J19" s="72">
        <f>IF(RES_hh_fech!J19=0,0,RES_hh_fech!J19/RES_summary!J$19)</f>
        <v>12.256174672347427</v>
      </c>
      <c r="K19" s="72">
        <f>IF(RES_hh_fech!K19=0,0,RES_hh_fech!K19/RES_summary!K$19)</f>
        <v>11.757226943576722</v>
      </c>
      <c r="L19" s="72">
        <f>IF(RES_hh_fech!L19=0,0,RES_hh_fech!L19/RES_summary!L$19)</f>
        <v>13.095549340563045</v>
      </c>
      <c r="M19" s="72">
        <f>IF(RES_hh_fech!M19=0,0,RES_hh_fech!M19/RES_summary!M$19)</f>
        <v>14.817445807614112</v>
      </c>
      <c r="N19" s="72">
        <f>IF(RES_hh_fech!N19=0,0,RES_hh_fech!N19/RES_summary!N$19)</f>
        <v>14.734601525747152</v>
      </c>
      <c r="O19" s="72">
        <f>IF(RES_hh_fech!O19=0,0,RES_hh_fech!O19/RES_summary!O$19)</f>
        <v>14.337936945397843</v>
      </c>
      <c r="P19" s="72">
        <f>IF(RES_hh_fech!P19=0,0,RES_hh_fech!P19/RES_summary!P$19)</f>
        <v>12.415099916846852</v>
      </c>
      <c r="Q19" s="72">
        <f>IF(RES_hh_fech!Q19=0,0,RES_hh_fech!Q19/RES_summary!Q$19)</f>
        <v>14.09237466454589</v>
      </c>
      <c r="R19" s="72">
        <f>IF(RES_hh_fech!R19=0,0,RES_hh_fech!R19/RES_summary!R$19)</f>
        <v>13.865045135328511</v>
      </c>
      <c r="S19" s="72">
        <f>IF(RES_hh_fech!S19=0,0,RES_hh_fech!S19/RES_summary!S$19)</f>
        <v>13.293564815161735</v>
      </c>
      <c r="T19" s="72">
        <f>IF(RES_hh_fech!T19=0,0,RES_hh_fech!T19/RES_summary!T$19)</f>
        <v>12.257968764453699</v>
      </c>
      <c r="U19" s="72">
        <f>IF(RES_hh_fech!U19=0,0,RES_hh_fech!U19/RES_summary!U$19)</f>
        <v>12.343630593391152</v>
      </c>
      <c r="V19" s="72">
        <f>IF(RES_hh_fech!V19=0,0,RES_hh_fech!V19/RES_summary!V$19)</f>
        <v>11.832585515732633</v>
      </c>
      <c r="W19" s="72">
        <f>IF(RES_hh_fech!W19=0,0,RES_hh_fech!W19/RES_summary!W$19)</f>
        <v>12.424087296456456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14.419275221662417</v>
      </c>
      <c r="C20" s="72">
        <f>IF(RES_hh_fech!C20=0,0,RES_hh_fech!C20/RES_summary!C$19)</f>
        <v>14.046340846958664</v>
      </c>
      <c r="D20" s="72">
        <f>IF(RES_hh_fech!D20=0,0,RES_hh_fech!D20/RES_summary!D$19)</f>
        <v>14.209198250136538</v>
      </c>
      <c r="E20" s="72">
        <f>IF(RES_hh_fech!E20=0,0,RES_hh_fech!E20/RES_summary!E$19)</f>
        <v>13.683728582913986</v>
      </c>
      <c r="F20" s="72">
        <f>IF(RES_hh_fech!F20=0,0,RES_hh_fech!F20/RES_summary!F$19)</f>
        <v>14.208717463526703</v>
      </c>
      <c r="G20" s="72">
        <f>IF(RES_hh_fech!G20=0,0,RES_hh_fech!G20/RES_summary!G$19)</f>
        <v>14.409631871167898</v>
      </c>
      <c r="H20" s="72">
        <f>IF(RES_hh_fech!H20=0,0,RES_hh_fech!H20/RES_summary!H$19)</f>
        <v>14.143037839090685</v>
      </c>
      <c r="I20" s="72">
        <f>IF(RES_hh_fech!I20=0,0,RES_hh_fech!I20/RES_summary!I$19)</f>
        <v>13.050848018659366</v>
      </c>
      <c r="J20" s="72">
        <f>IF(RES_hh_fech!J20=0,0,RES_hh_fech!J20/RES_summary!J$19)</f>
        <v>13.63555206073398</v>
      </c>
      <c r="K20" s="72">
        <f>IF(RES_hh_fech!K20=0,0,RES_hh_fech!K20/RES_summary!K$19)</f>
        <v>13.514964131704881</v>
      </c>
      <c r="L20" s="72">
        <f>IF(RES_hh_fech!L20=0,0,RES_hh_fech!L20/RES_summary!L$19)</f>
        <v>15.752235102228234</v>
      </c>
      <c r="M20" s="72">
        <f>IF(RES_hh_fech!M20=0,0,RES_hh_fech!M20/RES_summary!M$19)</f>
        <v>16.626030293853674</v>
      </c>
      <c r="N20" s="72">
        <f>IF(RES_hh_fech!N20=0,0,RES_hh_fech!N20/RES_summary!N$19)</f>
        <v>15.842521006565541</v>
      </c>
      <c r="O20" s="72">
        <f>IF(RES_hh_fech!O20=0,0,RES_hh_fech!O20/RES_summary!O$19)</f>
        <v>16.907930826913127</v>
      </c>
      <c r="P20" s="72">
        <f>IF(RES_hh_fech!P20=0,0,RES_hh_fech!P20/RES_summary!P$19)</f>
        <v>14.883816073456831</v>
      </c>
      <c r="Q20" s="72">
        <f>IF(RES_hh_fech!Q20=0,0,RES_hh_fech!Q20/RES_summary!Q$19)</f>
        <v>15.229687824354524</v>
      </c>
      <c r="R20" s="72">
        <f>IF(RES_hh_fech!R20=0,0,RES_hh_fech!R20/RES_summary!R$19)</f>
        <v>15.239991313784877</v>
      </c>
      <c r="S20" s="72">
        <f>IF(RES_hh_fech!S20=0,0,RES_hh_fech!S20/RES_summary!S$19)</f>
        <v>14.458111168012861</v>
      </c>
      <c r="T20" s="72">
        <f>IF(RES_hh_fech!T20=0,0,RES_hh_fech!T20/RES_summary!T$19)</f>
        <v>14.858505308572669</v>
      </c>
      <c r="U20" s="72">
        <f>IF(RES_hh_fech!U20=0,0,RES_hh_fech!U20/RES_summary!U$19)</f>
        <v>14.854746216486221</v>
      </c>
      <c r="V20" s="72">
        <f>IF(RES_hh_fech!V20=0,0,RES_hh_fech!V20/RES_summary!V$19)</f>
        <v>14.22208862372605</v>
      </c>
      <c r="W20" s="72">
        <f>IF(RES_hh_fech!W20=0,0,RES_hh_fech!W20/RES_summary!W$19)</f>
        <v>12.993507469748714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14.02113373702732</v>
      </c>
      <c r="C21" s="72">
        <f>IF(RES_hh_fech!C21=0,0,RES_hh_fech!C21/RES_summary!C$19)</f>
        <v>13.456715238425279</v>
      </c>
      <c r="D21" s="72">
        <f>IF(RES_hh_fech!D21=0,0,RES_hh_fech!D21/RES_summary!D$19)</f>
        <v>13.090038340712262</v>
      </c>
      <c r="E21" s="72">
        <f>IF(RES_hh_fech!E21=0,0,RES_hh_fech!E21/RES_summary!E$19)</f>
        <v>13.243545908064645</v>
      </c>
      <c r="F21" s="72">
        <f>IF(RES_hh_fech!F21=0,0,RES_hh_fech!F21/RES_summary!F$19)</f>
        <v>13.537736952037283</v>
      </c>
      <c r="G21" s="72">
        <f>IF(RES_hh_fech!G21=0,0,RES_hh_fech!G21/RES_summary!G$19)</f>
        <v>13.377744262607465</v>
      </c>
      <c r="H21" s="72">
        <f>IF(RES_hh_fech!H21=0,0,RES_hh_fech!H21/RES_summary!H$19)</f>
        <v>13.356920846325593</v>
      </c>
      <c r="I21" s="72">
        <f>IF(RES_hh_fech!I21=0,0,RES_hh_fech!I21/RES_summary!I$19)</f>
        <v>11.952723697492944</v>
      </c>
      <c r="J21" s="72">
        <f>IF(RES_hh_fech!J21=0,0,RES_hh_fech!J21/RES_summary!J$19)</f>
        <v>12.392904216319176</v>
      </c>
      <c r="K21" s="72">
        <f>IF(RES_hh_fech!K21=0,0,RES_hh_fech!K21/RES_summary!K$19)</f>
        <v>12.128268719351817</v>
      </c>
      <c r="L21" s="72">
        <f>IF(RES_hh_fech!L21=0,0,RES_hh_fech!L21/RES_summary!L$19)</f>
        <v>14.444839337156766</v>
      </c>
      <c r="M21" s="72">
        <f>IF(RES_hh_fech!M21=0,0,RES_hh_fech!M21/RES_summary!M$19)</f>
        <v>14.284415715345389</v>
      </c>
      <c r="N21" s="72">
        <f>IF(RES_hh_fech!N21=0,0,RES_hh_fech!N21/RES_summary!N$19)</f>
        <v>14.343659101891795</v>
      </c>
      <c r="O21" s="72">
        <f>IF(RES_hh_fech!O21=0,0,RES_hh_fech!O21/RES_summary!O$19)</f>
        <v>14.806988790434701</v>
      </c>
      <c r="P21" s="72">
        <f>IF(RES_hh_fech!P21=0,0,RES_hh_fech!P21/RES_summary!P$19)</f>
        <v>14.103262935284782</v>
      </c>
      <c r="Q21" s="72">
        <f>IF(RES_hh_fech!Q21=0,0,RES_hh_fech!Q21/RES_summary!Q$19)</f>
        <v>13.847221250257885</v>
      </c>
      <c r="R21" s="72">
        <f>IF(RES_hh_fech!R21=0,0,RES_hh_fech!R21/RES_summary!R$19)</f>
        <v>14.022040855012856</v>
      </c>
      <c r="S21" s="72">
        <f>IF(RES_hh_fech!S21=0,0,RES_hh_fech!S21/RES_summary!S$19)</f>
        <v>13.493106882013111</v>
      </c>
      <c r="T21" s="72">
        <f>IF(RES_hh_fech!T21=0,0,RES_hh_fech!T21/RES_summary!T$19)</f>
        <v>12.806571321133706</v>
      </c>
      <c r="U21" s="72">
        <f>IF(RES_hh_fech!U21=0,0,RES_hh_fech!U21/RES_summary!U$19)</f>
        <v>13.13006983799754</v>
      </c>
      <c r="V21" s="72">
        <f>IF(RES_hh_fech!V21=0,0,RES_hh_fech!V21/RES_summary!V$19)</f>
        <v>12.89891352307688</v>
      </c>
      <c r="W21" s="72">
        <f>IF(RES_hh_fech!W21=0,0,RES_hh_fech!W21/RES_summary!W$19)</f>
        <v>12.247191132272405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14.806859400816929</v>
      </c>
      <c r="C22" s="72">
        <f>IF(RES_hh_fech!C22=0,0,RES_hh_fech!C22/RES_summary!C$19)</f>
        <v>14.438130808532053</v>
      </c>
      <c r="D22" s="72">
        <f>IF(RES_hh_fech!D22=0,0,RES_hh_fech!D22/RES_summary!D$19)</f>
        <v>13.516773862655024</v>
      </c>
      <c r="E22" s="72">
        <f>IF(RES_hh_fech!E22=0,0,RES_hh_fech!E22/RES_summary!E$19)</f>
        <v>13.015984434526004</v>
      </c>
      <c r="F22" s="72">
        <f>IF(RES_hh_fech!F22=0,0,RES_hh_fech!F22/RES_summary!F$19)</f>
        <v>12.603683018797211</v>
      </c>
      <c r="G22" s="72">
        <f>IF(RES_hh_fech!G22=0,0,RES_hh_fech!G22/RES_summary!G$19)</f>
        <v>12.473810782438429</v>
      </c>
      <c r="H22" s="72">
        <f>IF(RES_hh_fech!H22=0,0,RES_hh_fech!H22/RES_summary!H$19)</f>
        <v>12.177660221184896</v>
      </c>
      <c r="I22" s="72">
        <f>IF(RES_hh_fech!I22=0,0,RES_hh_fech!I22/RES_summary!I$19)</f>
        <v>12.087464475749849</v>
      </c>
      <c r="J22" s="72">
        <f>IF(RES_hh_fech!J22=0,0,RES_hh_fech!J22/RES_summary!J$19)</f>
        <v>11.699885144174669</v>
      </c>
      <c r="K22" s="72">
        <f>IF(RES_hh_fech!K22=0,0,RES_hh_fech!K22/RES_summary!K$19)</f>
        <v>11.303709355012987</v>
      </c>
      <c r="L22" s="72">
        <f>IF(RES_hh_fech!L22=0,0,RES_hh_fech!L22/RES_summary!L$19)</f>
        <v>12.737907280236829</v>
      </c>
      <c r="M22" s="72">
        <f>IF(RES_hh_fech!M22=0,0,RES_hh_fech!M22/RES_summary!M$19)</f>
        <v>13.485380139483668</v>
      </c>
      <c r="N22" s="72">
        <f>IF(RES_hh_fech!N22=0,0,RES_hh_fech!N22/RES_summary!N$19)</f>
        <v>12.831019410001428</v>
      </c>
      <c r="O22" s="72">
        <f>IF(RES_hh_fech!O22=0,0,RES_hh_fech!O22/RES_summary!O$19)</f>
        <v>12.915352140801307</v>
      </c>
      <c r="P22" s="72">
        <f>IF(RES_hh_fech!P22=0,0,RES_hh_fech!P22/RES_summary!P$19)</f>
        <v>13.258948006700011</v>
      </c>
      <c r="Q22" s="72">
        <f>IF(RES_hh_fech!Q22=0,0,RES_hh_fech!Q22/RES_summary!Q$19)</f>
        <v>13.220198359251929</v>
      </c>
      <c r="R22" s="72">
        <f>IF(RES_hh_fech!R22=0,0,RES_hh_fech!R22/RES_summary!R$19)</f>
        <v>13.413271952419723</v>
      </c>
      <c r="S22" s="72">
        <f>IF(RES_hh_fech!S22=0,0,RES_hh_fech!S22/RES_summary!S$19)</f>
        <v>12.590717328088544</v>
      </c>
      <c r="T22" s="72">
        <f>IF(RES_hh_fech!T22=0,0,RES_hh_fech!T22/RES_summary!T$19)</f>
        <v>11.710043697616248</v>
      </c>
      <c r="U22" s="72">
        <f>IF(RES_hh_fech!U22=0,0,RES_hh_fech!U22/RES_summary!U$19)</f>
        <v>12.134287128500754</v>
      </c>
      <c r="V22" s="72">
        <f>IF(RES_hh_fech!V22=0,0,RES_hh_fech!V22/RES_summary!V$19)</f>
        <v>11.973106773918685</v>
      </c>
      <c r="W22" s="72">
        <f>IF(RES_hh_fech!W22=0,0,RES_hh_fech!W22/RES_summary!W$19)</f>
        <v>12.039374370142992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9.8620283409761615</v>
      </c>
      <c r="C24" s="72">
        <f>IF(RES_hh_fech!C24=0,0,RES_hh_fech!C24/RES_summary!C$19)</f>
        <v>9.4902379284948175</v>
      </c>
      <c r="D24" s="72">
        <f>IF(RES_hh_fech!D24=0,0,RES_hh_fech!D24/RES_summary!D$19)</f>
        <v>9.4728410560210854</v>
      </c>
      <c r="E24" s="72">
        <f>IF(RES_hh_fech!E24=0,0,RES_hh_fech!E24/RES_summary!E$19)</f>
        <v>9.3323603844486094</v>
      </c>
      <c r="F24" s="72">
        <f>IF(RES_hh_fech!F24=0,0,RES_hh_fech!F24/RES_summary!F$19)</f>
        <v>9.6627358673840806</v>
      </c>
      <c r="G24" s="72">
        <f>IF(RES_hh_fech!G24=0,0,RES_hh_fech!G24/RES_summary!G$19)</f>
        <v>9.5240540727525751</v>
      </c>
      <c r="H24" s="72">
        <f>IF(RES_hh_fech!H24=0,0,RES_hh_fech!H24/RES_summary!H$19)</f>
        <v>9.6670303825879955</v>
      </c>
      <c r="I24" s="72">
        <f>IF(RES_hh_fech!I24=0,0,RES_hh_fech!I24/RES_summary!I$19)</f>
        <v>8.8828436763494558</v>
      </c>
      <c r="J24" s="72">
        <f>IF(RES_hh_fech!J24=0,0,RES_hh_fech!J24/RES_summary!J$19)</f>
        <v>9.2759091960637754</v>
      </c>
      <c r="K24" s="72">
        <f>IF(RES_hh_fech!K24=0,0,RES_hh_fech!K24/RES_summary!K$19)</f>
        <v>9.1754167701577352</v>
      </c>
      <c r="L24" s="72">
        <f>IF(RES_hh_fech!L24=0,0,RES_hh_fech!L24/RES_summary!L$19)</f>
        <v>10.895857391991301</v>
      </c>
      <c r="M24" s="72">
        <f>IF(RES_hh_fech!M24=0,0,RES_hh_fech!M24/RES_summary!M$19)</f>
        <v>10.99060076565617</v>
      </c>
      <c r="N24" s="72">
        <f>IF(RES_hh_fech!N24=0,0,RES_hh_fech!N24/RES_summary!N$19)</f>
        <v>11.243724986143109</v>
      </c>
      <c r="O24" s="72">
        <f>IF(RES_hh_fech!O24=0,0,RES_hh_fech!O24/RES_summary!O$19)</f>
        <v>11.508628113200674</v>
      </c>
      <c r="P24" s="72">
        <f>IF(RES_hh_fech!P24=0,0,RES_hh_fech!P24/RES_summary!P$19)</f>
        <v>11.38486646056697</v>
      </c>
      <c r="Q24" s="72">
        <f>IF(RES_hh_fech!Q24=0,0,RES_hh_fech!Q24/RES_summary!Q$19)</f>
        <v>11.365680234406708</v>
      </c>
      <c r="R24" s="72">
        <f>IF(RES_hh_fech!R24=0,0,RES_hh_fech!R24/RES_summary!R$19)</f>
        <v>11.354493182576745</v>
      </c>
      <c r="S24" s="72">
        <f>IF(RES_hh_fech!S24=0,0,RES_hh_fech!S24/RES_summary!S$19)</f>
        <v>11.188711806776478</v>
      </c>
      <c r="T24" s="72">
        <f>IF(RES_hh_fech!T24=0,0,RES_hh_fech!T24/RES_summary!T$19)</f>
        <v>10.928833190952178</v>
      </c>
      <c r="U24" s="72">
        <f>IF(RES_hh_fech!U24=0,0,RES_hh_fech!U24/RES_summary!U$19)</f>
        <v>10.973999469148865</v>
      </c>
      <c r="V24" s="72">
        <f>IF(RES_hh_fech!V24=0,0,RES_hh_fech!V24/RES_summary!V$19)</f>
        <v>10.937530266776827</v>
      </c>
      <c r="W24" s="72">
        <f>IF(RES_hh_fech!W24=0,0,RES_hh_fech!W24/RES_summary!W$19)</f>
        <v>11.110382162084225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10.396259880573746</v>
      </c>
      <c r="C25" s="74">
        <f>IF(RES_hh_fech!C25=0,0,RES_hh_fech!C25/RES_summary!C$19)</f>
        <v>9.5450263741996135</v>
      </c>
      <c r="D25" s="74">
        <f>IF(RES_hh_fech!D25=0,0,RES_hh_fech!D25/RES_summary!D$19)</f>
        <v>9.6135317369801587</v>
      </c>
      <c r="E25" s="74">
        <f>IF(RES_hh_fech!E25=0,0,RES_hh_fech!E25/RES_summary!E$19)</f>
        <v>9.1660072759191209</v>
      </c>
      <c r="F25" s="74">
        <f>IF(RES_hh_fech!F25=0,0,RES_hh_fech!F25/RES_summary!F$19)</f>
        <v>9.324522738790165</v>
      </c>
      <c r="G25" s="74">
        <f>IF(RES_hh_fech!G25=0,0,RES_hh_fech!G25/RES_summary!G$19)</f>
        <v>9.3985006686657151</v>
      </c>
      <c r="H25" s="74">
        <f>IF(RES_hh_fech!H25=0,0,RES_hh_fech!H25/RES_summary!H$19)</f>
        <v>9.3657539268095729</v>
      </c>
      <c r="I25" s="74">
        <f>IF(RES_hh_fech!I25=0,0,RES_hh_fech!I25/RES_summary!I$19)</f>
        <v>8.5725940977837851</v>
      </c>
      <c r="J25" s="74">
        <f>IF(RES_hh_fech!J25=0,0,RES_hh_fech!J25/RES_summary!J$19)</f>
        <v>8.602711239804254</v>
      </c>
      <c r="K25" s="74">
        <f>IF(RES_hh_fech!K25=0,0,RES_hh_fech!K25/RES_summary!K$19)</f>
        <v>7.7689305120694252</v>
      </c>
      <c r="L25" s="74">
        <f>IF(RES_hh_fech!L25=0,0,RES_hh_fech!L25/RES_summary!L$19)</f>
        <v>9.5061494569682115</v>
      </c>
      <c r="M25" s="74">
        <f>IF(RES_hh_fech!M25=0,0,RES_hh_fech!M25/RES_summary!M$19)</f>
        <v>9.7909747453324325</v>
      </c>
      <c r="N25" s="74">
        <f>IF(RES_hh_fech!N25=0,0,RES_hh_fech!N25/RES_summary!N$19)</f>
        <v>9.7253667714967555</v>
      </c>
      <c r="O25" s="74">
        <f>IF(RES_hh_fech!O25=0,0,RES_hh_fech!O25/RES_summary!O$19)</f>
        <v>10.717332691066062</v>
      </c>
      <c r="P25" s="74">
        <f>IF(RES_hh_fech!P25=0,0,RES_hh_fech!P25/RES_summary!P$19)</f>
        <v>10.20572022611902</v>
      </c>
      <c r="Q25" s="74">
        <f>IF(RES_hh_fech!Q25=0,0,RES_hh_fech!Q25/RES_summary!Q$19)</f>
        <v>10.740255905205023</v>
      </c>
      <c r="R25" s="74">
        <f>IF(RES_hh_fech!R25=0,0,RES_hh_fech!R25/RES_summary!R$19)</f>
        <v>10.612386961405575</v>
      </c>
      <c r="S25" s="74">
        <f>IF(RES_hh_fech!S25=0,0,RES_hh_fech!S25/RES_summary!S$19)</f>
        <v>9.7996897788442432</v>
      </c>
      <c r="T25" s="74">
        <f>IF(RES_hh_fech!T25=0,0,RES_hh_fech!T25/RES_summary!T$19)</f>
        <v>9.7454545985718255</v>
      </c>
      <c r="U25" s="74">
        <f>IF(RES_hh_fech!U25=0,0,RES_hh_fech!U25/RES_summary!U$19)</f>
        <v>9.6713676712933907</v>
      </c>
      <c r="V25" s="74">
        <f>IF(RES_hh_fech!V25=0,0,RES_hh_fech!V25/RES_summary!V$19)</f>
        <v>9.4892504366977626</v>
      </c>
      <c r="W25" s="74">
        <f>IF(RES_hh_fech!W25=0,0,RES_hh_fech!W25/RES_summary!W$19)</f>
        <v>9.46790409618837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3.6481739069709369</v>
      </c>
      <c r="C26" s="77">
        <f>IF(RES_hh_fech!C26=0,0,RES_hh_fech!C26/RES_summary!C$19)</f>
        <v>3.51129359522389</v>
      </c>
      <c r="D26" s="77">
        <f>IF(RES_hh_fech!D26=0,0,RES_hh_fech!D26/RES_summary!D$19)</f>
        <v>3.5138368761387788</v>
      </c>
      <c r="E26" s="77">
        <f>IF(RES_hh_fech!E26=0,0,RES_hh_fech!E26/RES_summary!E$19)</f>
        <v>3.476547143103315</v>
      </c>
      <c r="F26" s="77">
        <f>IF(RES_hh_fech!F26=0,0,RES_hh_fech!F26/RES_summary!F$19)</f>
        <v>3.5933959147055536</v>
      </c>
      <c r="G26" s="77">
        <f>IF(RES_hh_fech!G26=0,0,RES_hh_fech!G26/RES_summary!G$19)</f>
        <v>3.5972998295978784</v>
      </c>
      <c r="H26" s="77">
        <f>IF(RES_hh_fech!H26=0,0,RES_hh_fech!H26/RES_summary!H$19)</f>
        <v>3.6424597004625823</v>
      </c>
      <c r="I26" s="77">
        <f>IF(RES_hh_fech!I26=0,0,RES_hh_fech!I26/RES_summary!I$19)</f>
        <v>3.5234770131392188</v>
      </c>
      <c r="J26" s="77">
        <f>IF(RES_hh_fech!J26=0,0,RES_hh_fech!J26/RES_summary!J$19)</f>
        <v>3.7646002510240946</v>
      </c>
      <c r="K26" s="77">
        <f>IF(RES_hh_fech!K26=0,0,RES_hh_fech!K26/RES_summary!K$19)</f>
        <v>3.9742030038969762</v>
      </c>
      <c r="L26" s="77">
        <f>IF(RES_hh_fech!L26=0,0,RES_hh_fech!L26/RES_summary!L$19)</f>
        <v>4.005556107425936</v>
      </c>
      <c r="M26" s="77">
        <f>IF(RES_hh_fech!M26=0,0,RES_hh_fech!M26/RES_summary!M$19)</f>
        <v>4.2090794934580611</v>
      </c>
      <c r="N26" s="77">
        <f>IF(RES_hh_fech!N26=0,0,RES_hh_fech!N26/RES_summary!N$19)</f>
        <v>4.3320758148293388</v>
      </c>
      <c r="O26" s="77">
        <f>IF(RES_hh_fech!O26=0,0,RES_hh_fech!O26/RES_summary!O$19)</f>
        <v>4.3738995299508394</v>
      </c>
      <c r="P26" s="77">
        <f>IF(RES_hh_fech!P26=0,0,RES_hh_fech!P26/RES_summary!P$19)</f>
        <v>4.4546405430919442</v>
      </c>
      <c r="Q26" s="77">
        <f>IF(RES_hh_fech!Q26=0,0,RES_hh_fech!Q26/RES_summary!Q$19)</f>
        <v>4.5124295090529083</v>
      </c>
      <c r="R26" s="77">
        <f>IF(RES_hh_fech!R26=0,0,RES_hh_fech!R26/RES_summary!R$19)</f>
        <v>4.4918835299939861</v>
      </c>
      <c r="S26" s="77">
        <f>IF(RES_hh_fech!S26=0,0,RES_hh_fech!S26/RES_summary!S$19)</f>
        <v>4.5137628571255863</v>
      </c>
      <c r="T26" s="77">
        <f>IF(RES_hh_fech!T26=0,0,RES_hh_fech!T26/RES_summary!T$19)</f>
        <v>4.5035018216187659</v>
      </c>
      <c r="U26" s="77">
        <f>IF(RES_hh_fech!U26=0,0,RES_hh_fech!U26/RES_summary!U$19)</f>
        <v>4.4584833392633723</v>
      </c>
      <c r="V26" s="77">
        <f>IF(RES_hh_fech!V26=0,0,RES_hh_fech!V26/RES_summary!V$19)</f>
        <v>4.4250798471433237</v>
      </c>
      <c r="W26" s="77">
        <f>IF(RES_hh_fech!W26=0,0,RES_hh_fech!W26/RES_summary!W$19)</f>
        <v>4.420709575023019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2.5256687267741031</v>
      </c>
      <c r="C27" s="69">
        <f>IF(RES_hh_fech!C27=0,0,RES_hh_fech!C27/RES_summary!C$19)</f>
        <v>2.4735365357985604</v>
      </c>
      <c r="D27" s="69">
        <f>IF(RES_hh_fech!D27=0,0,RES_hh_fech!D27/RES_summary!D$19)</f>
        <v>2.5051474433385952</v>
      </c>
      <c r="E27" s="69">
        <f>IF(RES_hh_fech!E27=0,0,RES_hh_fech!E27/RES_summary!E$19)</f>
        <v>2.4876165641824186</v>
      </c>
      <c r="F27" s="69">
        <f>IF(RES_hh_fech!F27=0,0,RES_hh_fech!F27/RES_summary!F$19)</f>
        <v>2.496430906508377</v>
      </c>
      <c r="G27" s="69">
        <f>IF(RES_hh_fech!G27=0,0,RES_hh_fech!G27/RES_summary!G$19)</f>
        <v>2.5295316482558352</v>
      </c>
      <c r="H27" s="69">
        <f>IF(RES_hh_fech!H27=0,0,RES_hh_fech!H27/RES_summary!H$19)</f>
        <v>2.6034945084415821</v>
      </c>
      <c r="I27" s="69">
        <f>IF(RES_hh_fech!I27=0,0,RES_hh_fech!I27/RES_summary!I$19)</f>
        <v>2.5691282345370716</v>
      </c>
      <c r="J27" s="69">
        <f>IF(RES_hh_fech!J27=0,0,RES_hh_fech!J27/RES_summary!J$19)</f>
        <v>2.6223305858398955</v>
      </c>
      <c r="K27" s="69">
        <f>IF(RES_hh_fech!K27=0,0,RES_hh_fech!K27/RES_summary!K$19)</f>
        <v>2.635450284884179</v>
      </c>
      <c r="L27" s="69">
        <f>IF(RES_hh_fech!L27=0,0,RES_hh_fech!L27/RES_summary!L$19)</f>
        <v>2.9346862261757956</v>
      </c>
      <c r="M27" s="69">
        <f>IF(RES_hh_fech!M27=0,0,RES_hh_fech!M27/RES_summary!M$19)</f>
        <v>2.8667688934390037</v>
      </c>
      <c r="N27" s="69">
        <f>IF(RES_hh_fech!N27=0,0,RES_hh_fech!N27/RES_summary!N$19)</f>
        <v>2.8493487881188488</v>
      </c>
      <c r="O27" s="69">
        <f>IF(RES_hh_fech!O27=0,0,RES_hh_fech!O27/RES_summary!O$19)</f>
        <v>3.0430629803997342</v>
      </c>
      <c r="P27" s="69">
        <f>IF(RES_hh_fech!P27=0,0,RES_hh_fech!P27/RES_summary!P$19)</f>
        <v>3.0752978638404027</v>
      </c>
      <c r="Q27" s="69">
        <f>IF(RES_hh_fech!Q27=0,0,RES_hh_fech!Q27/RES_summary!Q$19)</f>
        <v>3.1135426562181348</v>
      </c>
      <c r="R27" s="69">
        <f>IF(RES_hh_fech!R27=0,0,RES_hh_fech!R27/RES_summary!R$19)</f>
        <v>3.1833066316134278</v>
      </c>
      <c r="S27" s="69">
        <f>IF(RES_hh_fech!S27=0,0,RES_hh_fech!S27/RES_summary!S$19)</f>
        <v>3.0727254268439603</v>
      </c>
      <c r="T27" s="69">
        <f>IF(RES_hh_fech!T27=0,0,RES_hh_fech!T27/RES_summary!T$19)</f>
        <v>3.0460296086189573</v>
      </c>
      <c r="U27" s="69">
        <f>IF(RES_hh_fech!U27=0,0,RES_hh_fech!U27/RES_summary!U$19)</f>
        <v>3.0071200115888628</v>
      </c>
      <c r="V27" s="69">
        <f>IF(RES_hh_fech!V27=0,0,RES_hh_fech!V27/RES_summary!V$19)</f>
        <v>3.1213590424798983</v>
      </c>
      <c r="W27" s="69">
        <f>IF(RES_hh_fech!W27=0,0,RES_hh_fech!W27/RES_summary!W$19)</f>
        <v>3.1455123887351721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3.0988221586474287</v>
      </c>
      <c r="C30" s="72">
        <f>IF(RES_hh_fech!C30=0,0,RES_hh_fech!C30/RES_summary!C$19)</f>
        <v>3.0529760404319042</v>
      </c>
      <c r="D30" s="72">
        <f>IF(RES_hh_fech!D30=0,0,RES_hh_fech!D30/RES_summary!D$19)</f>
        <v>3.0442678919865305</v>
      </c>
      <c r="E30" s="72">
        <f>IF(RES_hh_fech!E30=0,0,RES_hh_fech!E30/RES_summary!E$19)</f>
        <v>3.1279758101498985</v>
      </c>
      <c r="F30" s="72">
        <f>IF(RES_hh_fech!F30=0,0,RES_hh_fech!F30/RES_summary!F$19)</f>
        <v>3.1409688268967697</v>
      </c>
      <c r="G30" s="72">
        <f>IF(RES_hh_fech!G30=0,0,RES_hh_fech!G30/RES_summary!G$19)</f>
        <v>3.1806195026317523</v>
      </c>
      <c r="H30" s="72">
        <f>IF(RES_hh_fech!H30=0,0,RES_hh_fech!H30/RES_summary!H$19)</f>
        <v>3.2676008053920054</v>
      </c>
      <c r="I30" s="72">
        <f>IF(RES_hh_fech!I30=0,0,RES_hh_fech!I30/RES_summary!I$19)</f>
        <v>3.119194145878899</v>
      </c>
      <c r="J30" s="72">
        <f>IF(RES_hh_fech!J30=0,0,RES_hh_fech!J30/RES_summary!J$19)</f>
        <v>3.2432437194539538</v>
      </c>
      <c r="K30" s="72">
        <f>IF(RES_hh_fech!K30=0,0,RES_hh_fech!K30/RES_summary!K$19)</f>
        <v>3.2994187143023752</v>
      </c>
      <c r="L30" s="72">
        <f>IF(RES_hh_fech!L30=0,0,RES_hh_fech!L30/RES_summary!L$19)</f>
        <v>3.7072993396034195</v>
      </c>
      <c r="M30" s="72">
        <f>IF(RES_hh_fech!M30=0,0,RES_hh_fech!M30/RES_summary!M$19)</f>
        <v>3.5879569329426011</v>
      </c>
      <c r="N30" s="72">
        <f>IF(RES_hh_fech!N30=0,0,RES_hh_fech!N30/RES_summary!N$19)</f>
        <v>3.6350353004263694</v>
      </c>
      <c r="O30" s="72">
        <f>IF(RES_hh_fech!O30=0,0,RES_hh_fech!O30/RES_summary!O$19)</f>
        <v>3.9004720806220283</v>
      </c>
      <c r="P30" s="72">
        <f>IF(RES_hh_fech!P30=0,0,RES_hh_fech!P30/RES_summary!P$19)</f>
        <v>3.860477909697686</v>
      </c>
      <c r="Q30" s="72">
        <f>IF(RES_hh_fech!Q30=0,0,RES_hh_fech!Q30/RES_summary!Q$19)</f>
        <v>3.9118999088182282</v>
      </c>
      <c r="R30" s="72">
        <f>IF(RES_hh_fech!R30=0,0,RES_hh_fech!R30/RES_summary!R$19)</f>
        <v>4.069650945780392</v>
      </c>
      <c r="S30" s="72">
        <f>IF(RES_hh_fech!S30=0,0,RES_hh_fech!S30/RES_summary!S$19)</f>
        <v>4.0427585442833358</v>
      </c>
      <c r="T30" s="72">
        <f>IF(RES_hh_fech!T30=0,0,RES_hh_fech!T30/RES_summary!T$19)</f>
        <v>4.0532110085020481</v>
      </c>
      <c r="U30" s="72">
        <f>IF(RES_hh_fech!U30=0,0,RES_hh_fech!U30/RES_summary!U$19)</f>
        <v>4.0493822707519715</v>
      </c>
      <c r="V30" s="72">
        <f>IF(RES_hh_fech!V30=0,0,RES_hh_fech!V30/RES_summary!V$19)</f>
        <v>4.0285364889552824</v>
      </c>
      <c r="W30" s="72">
        <f>IF(RES_hh_fech!W30=0,0,RES_hh_fech!W30/RES_summary!W$19)</f>
        <v>4.2751706002196102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2.5110751995099414</v>
      </c>
      <c r="C32" s="77">
        <f>IF(RES_hh_fech!C32=0,0,RES_hh_fech!C32/RES_summary!C$19)</f>
        <v>2.4588567653188531</v>
      </c>
      <c r="D32" s="77">
        <f>IF(RES_hh_fech!D32=0,0,RES_hh_fech!D32/RES_summary!D$19)</f>
        <v>2.4913007412128851</v>
      </c>
      <c r="E32" s="77">
        <f>IF(RES_hh_fech!E32=0,0,RES_hh_fech!E32/RES_summary!E$19)</f>
        <v>2.4708839174208279</v>
      </c>
      <c r="F32" s="77">
        <f>IF(RES_hh_fech!F32=0,0,RES_hh_fech!F32/RES_summary!F$19)</f>
        <v>2.4795225245536656</v>
      </c>
      <c r="G32" s="77">
        <f>IF(RES_hh_fech!G32=0,0,RES_hh_fech!G32/RES_summary!G$19)</f>
        <v>2.5127186040593346</v>
      </c>
      <c r="H32" s="77">
        <f>IF(RES_hh_fech!H32=0,0,RES_hh_fech!H32/RES_summary!H$19)</f>
        <v>2.5867925743617253</v>
      </c>
      <c r="I32" s="77">
        <f>IF(RES_hh_fech!I32=0,0,RES_hh_fech!I32/RES_summary!I$19)</f>
        <v>2.5557790345917701</v>
      </c>
      <c r="J32" s="77">
        <f>IF(RES_hh_fech!J32=0,0,RES_hh_fech!J32/RES_summary!J$19)</f>
        <v>2.6074924583617256</v>
      </c>
      <c r="K32" s="77">
        <f>IF(RES_hh_fech!K32=0,0,RES_hh_fech!K32/RES_summary!K$19)</f>
        <v>2.6196370434423315</v>
      </c>
      <c r="L32" s="77">
        <f>IF(RES_hh_fech!L32=0,0,RES_hh_fech!L32/RES_summary!L$19)</f>
        <v>2.9161836417881419</v>
      </c>
      <c r="M32" s="77">
        <f>IF(RES_hh_fech!M32=0,0,RES_hh_fech!M32/RES_summary!M$19)</f>
        <v>2.8495649329417385</v>
      </c>
      <c r="N32" s="77">
        <f>IF(RES_hh_fech!N32=0,0,RES_hh_fech!N32/RES_summary!N$19)</f>
        <v>2.8307813795837338</v>
      </c>
      <c r="O32" s="77">
        <f>IF(RES_hh_fech!O32=0,0,RES_hh_fech!O32/RES_summary!O$19)</f>
        <v>3.0232880577630916</v>
      </c>
      <c r="P32" s="77">
        <f>IF(RES_hh_fech!P32=0,0,RES_hh_fech!P32/RES_summary!P$19)</f>
        <v>3.0577841654669551</v>
      </c>
      <c r="Q32" s="77">
        <f>IF(RES_hh_fech!Q32=0,0,RES_hh_fech!Q32/RES_summary!Q$19)</f>
        <v>3.0962644376528958</v>
      </c>
      <c r="R32" s="77">
        <f>IF(RES_hh_fech!R32=0,0,RES_hh_fech!R32/RES_summary!R$19)</f>
        <v>3.164531748897593</v>
      </c>
      <c r="S32" s="77">
        <f>IF(RES_hh_fech!S32=0,0,RES_hh_fech!S32/RES_summary!S$19)</f>
        <v>3.052577663155486</v>
      </c>
      <c r="T32" s="77">
        <f>IF(RES_hh_fech!T32=0,0,RES_hh_fech!T32/RES_summary!T$19)</f>
        <v>3.0259482098429835</v>
      </c>
      <c r="U32" s="77">
        <f>IF(RES_hh_fech!U32=0,0,RES_hh_fech!U32/RES_summary!U$19)</f>
        <v>2.9875934760719556</v>
      </c>
      <c r="V32" s="77">
        <f>IF(RES_hh_fech!V32=0,0,RES_hh_fech!V32/RES_summary!V$19)</f>
        <v>3.1057123307412526</v>
      </c>
      <c r="W32" s="77">
        <f>IF(RES_hh_fech!W32=0,0,RES_hh_fech!W32/RES_summary!W$19)</f>
        <v>3.1268148148894848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96.861207061104309</v>
      </c>
      <c r="C3" s="65">
        <f>IF(RES_hh_tesh!C3=0,0,RES_hh_tesh!C3/RES_summary!C$19)</f>
        <v>102.62846798078809</v>
      </c>
      <c r="D3" s="65">
        <f>IF(RES_hh_tesh!D3=0,0,RES_hh_tesh!D3/RES_summary!D$19)</f>
        <v>99.323445309435812</v>
      </c>
      <c r="E3" s="65">
        <f>IF(RES_hh_tesh!E3=0,0,RES_hh_tesh!E3/RES_summary!E$19)</f>
        <v>101.42426690120108</v>
      </c>
      <c r="F3" s="65">
        <f>IF(RES_hh_tesh!F3=0,0,RES_hh_tesh!F3/RES_summary!F$19)</f>
        <v>101.23590620565832</v>
      </c>
      <c r="G3" s="65">
        <f>IF(RES_hh_tesh!G3=0,0,RES_hh_tesh!G3/RES_summary!G$19)</f>
        <v>102.53895904911475</v>
      </c>
      <c r="H3" s="65">
        <f>IF(RES_hh_tesh!H3=0,0,RES_hh_tesh!H3/RES_summary!H$19)</f>
        <v>103.39362853140526</v>
      </c>
      <c r="I3" s="65">
        <f>IF(RES_hh_tesh!I3=0,0,RES_hh_tesh!I3/RES_summary!I$19)</f>
        <v>103.46526596986944</v>
      </c>
      <c r="J3" s="65">
        <f>IF(RES_hh_tesh!J3=0,0,RES_hh_tesh!J3/RES_summary!J$19)</f>
        <v>103.74364929218649</v>
      </c>
      <c r="K3" s="65">
        <f>IF(RES_hh_tesh!K3=0,0,RES_hh_tesh!K3/RES_summary!K$19)</f>
        <v>104.85894791318961</v>
      </c>
      <c r="L3" s="65">
        <f>IF(RES_hh_tesh!L3=0,0,RES_hh_tesh!L3/RES_summary!L$19)</f>
        <v>119.55036242235894</v>
      </c>
      <c r="M3" s="65">
        <f>IF(RES_hh_tesh!M3=0,0,RES_hh_tesh!M3/RES_summary!M$19)</f>
        <v>106.80051632219644</v>
      </c>
      <c r="N3" s="65">
        <f>IF(RES_hh_tesh!N3=0,0,RES_hh_tesh!N3/RES_summary!N$19)</f>
        <v>107.02770353237914</v>
      </c>
      <c r="O3" s="65">
        <f>IF(RES_hh_tesh!O3=0,0,RES_hh_tesh!O3/RES_summary!O$19)</f>
        <v>109.09300583309981</v>
      </c>
      <c r="P3" s="65">
        <f>IF(RES_hh_tesh!P3=0,0,RES_hh_tesh!P3/RES_summary!P$19)</f>
        <v>99.977726691907705</v>
      </c>
      <c r="Q3" s="65">
        <f>IF(RES_hh_tesh!Q3=0,0,RES_hh_tesh!Q3/RES_summary!Q$19)</f>
        <v>108.93596810653422</v>
      </c>
      <c r="R3" s="65">
        <f>IF(RES_hh_tesh!R3=0,0,RES_hh_tesh!R3/RES_summary!R$19)</f>
        <v>112.753411680859</v>
      </c>
      <c r="S3" s="65">
        <f>IF(RES_hh_tesh!S3=0,0,RES_hh_tesh!S3/RES_summary!S$19)</f>
        <v>111.19096644033826</v>
      </c>
      <c r="T3" s="65">
        <f>IF(RES_hh_tesh!T3=0,0,RES_hh_tesh!T3/RES_summary!T$19)</f>
        <v>110.61718243915426</v>
      </c>
      <c r="U3" s="65">
        <f>IF(RES_hh_tesh!U3=0,0,RES_hh_tesh!U3/RES_summary!U$19)</f>
        <v>108.45505326285716</v>
      </c>
      <c r="V3" s="65">
        <f>IF(RES_hh_tesh!V3=0,0,RES_hh_tesh!V3/RES_summary!V$19)</f>
        <v>105.51879170768021</v>
      </c>
      <c r="W3" s="65">
        <f>IF(RES_hh_tesh!W3=0,0,RES_hh_tesh!W3/RES_summary!W$19)</f>
        <v>113.2658867874058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86.576584986534357</v>
      </c>
      <c r="C4" s="69">
        <f>IF(RES_hh_tesh!C4=0,0,RES_hh_tesh!C4/RES_summary!C$19)</f>
        <v>92.685082961508911</v>
      </c>
      <c r="D4" s="69">
        <f>IF(RES_hh_tesh!D4=0,0,RES_hh_tesh!D4/RES_summary!D$19)</f>
        <v>89.341046899656547</v>
      </c>
      <c r="E4" s="69">
        <f>IF(RES_hh_tesh!E4=0,0,RES_hh_tesh!E4/RES_summary!E$19)</f>
        <v>91.52835610737641</v>
      </c>
      <c r="F4" s="69">
        <f>IF(RES_hh_tesh!F4=0,0,RES_hh_tesh!F4/RES_summary!F$19)</f>
        <v>91.049179401441862</v>
      </c>
      <c r="G4" s="69">
        <f>IF(RES_hh_tesh!G4=0,0,RES_hh_tesh!G4/RES_summary!G$19)</f>
        <v>92.300164971236569</v>
      </c>
      <c r="H4" s="69">
        <f>IF(RES_hh_tesh!H4=0,0,RES_hh_tesh!H4/RES_summary!H$19)</f>
        <v>92.970892056733291</v>
      </c>
      <c r="I4" s="69">
        <f>IF(RES_hh_tesh!I4=0,0,RES_hh_tesh!I4/RES_summary!I$19)</f>
        <v>93.578157941733323</v>
      </c>
      <c r="J4" s="69">
        <f>IF(RES_hh_tesh!J4=0,0,RES_hh_tesh!J4/RES_summary!J$19)</f>
        <v>93.508918136815083</v>
      </c>
      <c r="K4" s="69">
        <f>IF(RES_hh_tesh!K4=0,0,RES_hh_tesh!K4/RES_summary!K$19)</f>
        <v>94.709074345398648</v>
      </c>
      <c r="L4" s="69">
        <f>IF(RES_hh_tesh!L4=0,0,RES_hh_tesh!L4/RES_summary!L$19)</f>
        <v>107.6671255647846</v>
      </c>
      <c r="M4" s="69">
        <f>IF(RES_hh_tesh!M4=0,0,RES_hh_tesh!M4/RES_summary!M$19)</f>
        <v>94.662837675497755</v>
      </c>
      <c r="N4" s="69">
        <f>IF(RES_hh_tesh!N4=0,0,RES_hh_tesh!N4/RES_summary!N$19)</f>
        <v>94.767899675499066</v>
      </c>
      <c r="O4" s="69">
        <f>IF(RES_hh_tesh!O4=0,0,RES_hh_tesh!O4/RES_summary!O$19)</f>
        <v>96.238453945707519</v>
      </c>
      <c r="P4" s="69">
        <f>IF(RES_hh_tesh!P4=0,0,RES_hh_tesh!P4/RES_summary!P$19)</f>
        <v>87.271102737549896</v>
      </c>
      <c r="Q4" s="69">
        <f>IF(RES_hh_tesh!Q4=0,0,RES_hh_tesh!Q4/RES_summary!Q$19)</f>
        <v>96.051903721940221</v>
      </c>
      <c r="R4" s="69">
        <f>IF(RES_hh_tesh!R4=0,0,RES_hh_tesh!R4/RES_summary!R$19)</f>
        <v>99.671808252215229</v>
      </c>
      <c r="S4" s="69">
        <f>IF(RES_hh_tesh!S4=0,0,RES_hh_tesh!S4/RES_summary!S$19)</f>
        <v>98.418443663777978</v>
      </c>
      <c r="T4" s="69">
        <f>IF(RES_hh_tesh!T4=0,0,RES_hh_tesh!T4/RES_summary!T$19)</f>
        <v>97.974082717166027</v>
      </c>
      <c r="U4" s="69">
        <f>IF(RES_hh_tesh!U4=0,0,RES_hh_tesh!U4/RES_summary!U$19)</f>
        <v>95.616752266487211</v>
      </c>
      <c r="V4" s="69">
        <f>IF(RES_hh_tesh!V4=0,0,RES_hh_tesh!V4/RES_summary!V$19)</f>
        <v>92.520585351934074</v>
      </c>
      <c r="W4" s="69">
        <f>IF(RES_hh_tesh!W4=0,0,RES_hh_tesh!W4/RES_summary!W$19)</f>
        <v>100.10455044231193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86.156751587273646</v>
      </c>
      <c r="C6" s="72">
        <f>IF(RES_hh_tesh!C6=0,0,RES_hh_tesh!C6/RES_summary!C$19)</f>
        <v>92.266804007443056</v>
      </c>
      <c r="D6" s="72">
        <f>IF(RES_hh_tesh!D6=0,0,RES_hh_tesh!D6/RES_summary!D$19)</f>
        <v>82.253467788527516</v>
      </c>
      <c r="E6" s="72">
        <f>IF(RES_hh_tesh!E6=0,0,RES_hh_tesh!E6/RES_summary!E$19)</f>
        <v>87.648917162262904</v>
      </c>
      <c r="F6" s="72">
        <f>IF(RES_hh_tesh!F6=0,0,RES_hh_tesh!F6/RES_summary!F$19)</f>
        <v>89.042206086715311</v>
      </c>
      <c r="G6" s="72">
        <f>IF(RES_hh_tesh!G6=0,0,RES_hh_tesh!G6/RES_summary!G$19)</f>
        <v>89.622568889406935</v>
      </c>
      <c r="H6" s="72">
        <f>IF(RES_hh_tesh!H6=0,0,RES_hh_tesh!H6/RES_summary!H$19)</f>
        <v>96.035844056314033</v>
      </c>
      <c r="I6" s="72">
        <f>IF(RES_hh_tesh!I6=0,0,RES_hh_tesh!I6/RES_summary!I$19)</f>
        <v>97.14378562308066</v>
      </c>
      <c r="J6" s="72">
        <f>IF(RES_hh_tesh!J6=0,0,RES_hh_tesh!J6/RES_summary!J$19)</f>
        <v>91.59417109099455</v>
      </c>
      <c r="K6" s="72">
        <f>IF(RES_hh_tesh!K6=0,0,RES_hh_tesh!K6/RES_summary!K$19)</f>
        <v>85.912268431466771</v>
      </c>
      <c r="L6" s="72">
        <f>IF(RES_hh_tesh!L6=0,0,RES_hh_tesh!L6/RES_summary!L$19)</f>
        <v>102.99356444088475</v>
      </c>
      <c r="M6" s="72">
        <f>IF(RES_hh_tesh!M6=0,0,RES_hh_tesh!M6/RES_summary!M$19)</f>
        <v>100.94748548655309</v>
      </c>
      <c r="N6" s="72">
        <f>IF(RES_hh_tesh!N6=0,0,RES_hh_tesh!N6/RES_summary!N$19)</f>
        <v>96.000271479522709</v>
      </c>
      <c r="O6" s="72">
        <f>IF(RES_hh_tesh!O6=0,0,RES_hh_tesh!O6/RES_summary!O$19)</f>
        <v>90.666279627570034</v>
      </c>
      <c r="P6" s="72">
        <f>IF(RES_hh_tesh!P6=0,0,RES_hh_tesh!P6/RES_summary!P$19)</f>
        <v>69.496734728383686</v>
      </c>
      <c r="Q6" s="72">
        <f>IF(RES_hh_tesh!Q6=0,0,RES_hh_tesh!Q6/RES_summary!Q$19)</f>
        <v>95.828930430144524</v>
      </c>
      <c r="R6" s="72">
        <f>IF(RES_hh_tesh!R6=0,0,RES_hh_tesh!R6/RES_summary!R$19)</f>
        <v>98.787229966764684</v>
      </c>
      <c r="S6" s="72">
        <f>IF(RES_hh_tesh!S6=0,0,RES_hh_tesh!S6/RES_summary!S$19)</f>
        <v>100.28481991899339</v>
      </c>
      <c r="T6" s="72">
        <f>IF(RES_hh_tesh!T6=0,0,RES_hh_tesh!T6/RES_summary!T$19)</f>
        <v>99.753038514350393</v>
      </c>
      <c r="U6" s="72">
        <f>IF(RES_hh_tesh!U6=0,0,RES_hh_tesh!U6/RES_summary!U$19)</f>
        <v>93.03480419411882</v>
      </c>
      <c r="V6" s="72">
        <f>IF(RES_hh_tesh!V6=0,0,RES_hh_tesh!V6/RES_summary!V$19)</f>
        <v>91.664791459722693</v>
      </c>
      <c r="W6" s="72">
        <f>IF(RES_hh_tesh!W6=0,0,RES_hh_tesh!W6/RES_summary!W$19)</f>
        <v>96.868251484981144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85.584084337521745</v>
      </c>
      <c r="C7" s="72">
        <f>IF(RES_hh_tesh!C7=0,0,RES_hh_tesh!C7/RES_summary!C$19)</f>
        <v>91.438324465915343</v>
      </c>
      <c r="D7" s="72">
        <f>IF(RES_hh_tesh!D7=0,0,RES_hh_tesh!D7/RES_summary!D$19)</f>
        <v>89.250226162570812</v>
      </c>
      <c r="E7" s="72">
        <f>IF(RES_hh_tesh!E7=0,0,RES_hh_tesh!E7/RES_summary!E$19)</f>
        <v>89.172405489577486</v>
      </c>
      <c r="F7" s="72">
        <f>IF(RES_hh_tesh!F7=0,0,RES_hh_tesh!F7/RES_summary!F$19)</f>
        <v>89.333308016035588</v>
      </c>
      <c r="G7" s="72">
        <f>IF(RES_hh_tesh!G7=0,0,RES_hh_tesh!G7/RES_summary!G$19)</f>
        <v>92.022417956574543</v>
      </c>
      <c r="H7" s="72">
        <f>IF(RES_hh_tesh!H7=0,0,RES_hh_tesh!H7/RES_summary!H$19)</f>
        <v>90.168338432869604</v>
      </c>
      <c r="I7" s="72">
        <f>IF(RES_hh_tesh!I7=0,0,RES_hh_tesh!I7/RES_summary!I$19)</f>
        <v>90.017603088687537</v>
      </c>
      <c r="J7" s="72">
        <f>IF(RES_hh_tesh!J7=0,0,RES_hh_tesh!J7/RES_summary!J$19)</f>
        <v>91.454317815788329</v>
      </c>
      <c r="K7" s="72">
        <f>IF(RES_hh_tesh!K7=0,0,RES_hh_tesh!K7/RES_summary!K$19)</f>
        <v>93.347015641515156</v>
      </c>
      <c r="L7" s="72">
        <f>IF(RES_hh_tesh!L7=0,0,RES_hh_tesh!L7/RES_summary!L$19)</f>
        <v>105.36373788455924</v>
      </c>
      <c r="M7" s="72">
        <f>IF(RES_hh_tesh!M7=0,0,RES_hh_tesh!M7/RES_summary!M$19)</f>
        <v>94.612581921460347</v>
      </c>
      <c r="N7" s="72">
        <f>IF(RES_hh_tesh!N7=0,0,RES_hh_tesh!N7/RES_summary!N$19)</f>
        <v>92.132599066530915</v>
      </c>
      <c r="O7" s="72">
        <f>IF(RES_hh_tesh!O7=0,0,RES_hh_tesh!O7/RES_summary!O$19)</f>
        <v>98.413562144857437</v>
      </c>
      <c r="P7" s="72">
        <f>IF(RES_hh_tesh!P7=0,0,RES_hh_tesh!P7/RES_summary!P$19)</f>
        <v>81.412868478392909</v>
      </c>
      <c r="Q7" s="72">
        <f>IF(RES_hh_tesh!Q7=0,0,RES_hh_tesh!Q7/RES_summary!Q$19)</f>
        <v>92.097418078202267</v>
      </c>
      <c r="R7" s="72">
        <f>IF(RES_hh_tesh!R7=0,0,RES_hh_tesh!R7/RES_summary!R$19)</f>
        <v>96.305506877996848</v>
      </c>
      <c r="S7" s="72">
        <f>IF(RES_hh_tesh!S7=0,0,RES_hh_tesh!S7/RES_summary!S$19)</f>
        <v>94.318882017884917</v>
      </c>
      <c r="T7" s="72">
        <f>IF(RES_hh_tesh!T7=0,0,RES_hh_tesh!T7/RES_summary!T$19)</f>
        <v>99.89298215315344</v>
      </c>
      <c r="U7" s="72">
        <f>IF(RES_hh_tesh!U7=0,0,RES_hh_tesh!U7/RES_summary!U$19)</f>
        <v>97.176240872627432</v>
      </c>
      <c r="V7" s="72">
        <f>IF(RES_hh_tesh!V7=0,0,RES_hh_tesh!V7/RES_summary!V$19)</f>
        <v>92.187951433307731</v>
      </c>
      <c r="W7" s="72">
        <f>IF(RES_hh_tesh!W7=0,0,RES_hh_tesh!W7/RES_summary!W$19)</f>
        <v>91.937396833162637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84.641821953019942</v>
      </c>
      <c r="C8" s="72">
        <f>IF(RES_hh_tesh!C8=0,0,RES_hh_tesh!C8/RES_summary!C$19)</f>
        <v>91.083596606876085</v>
      </c>
      <c r="D8" s="72">
        <f>IF(RES_hh_tesh!D8=0,0,RES_hh_tesh!D8/RES_summary!D$19)</f>
        <v>86.271122954111348</v>
      </c>
      <c r="E8" s="72">
        <f>IF(RES_hh_tesh!E8=0,0,RES_hh_tesh!E8/RES_summary!E$19)</f>
        <v>91.351187921686034</v>
      </c>
      <c r="F8" s="72">
        <f>IF(RES_hh_tesh!F8=0,0,RES_hh_tesh!F8/RES_summary!F$19)</f>
        <v>90.775875477958849</v>
      </c>
      <c r="G8" s="72">
        <f>IF(RES_hh_tesh!G8=0,0,RES_hh_tesh!G8/RES_summary!G$19)</f>
        <v>91.698686421098714</v>
      </c>
      <c r="H8" s="72">
        <f>IF(RES_hh_tesh!H8=0,0,RES_hh_tesh!H8/RES_summary!H$19)</f>
        <v>91.908227741335992</v>
      </c>
      <c r="I8" s="72">
        <f>IF(RES_hh_tesh!I8=0,0,RES_hh_tesh!I8/RES_summary!I$19)</f>
        <v>89.418555545795655</v>
      </c>
      <c r="J8" s="72">
        <f>IF(RES_hh_tesh!J8=0,0,RES_hh_tesh!J8/RES_summary!J$19)</f>
        <v>90.658294445481118</v>
      </c>
      <c r="K8" s="72">
        <f>IF(RES_hh_tesh!K8=0,0,RES_hh_tesh!K8/RES_summary!K$19)</f>
        <v>92.027608337666919</v>
      </c>
      <c r="L8" s="72">
        <f>IF(RES_hh_tesh!L8=0,0,RES_hh_tesh!L8/RES_summary!L$19)</f>
        <v>107.63900242754534</v>
      </c>
      <c r="M8" s="72">
        <f>IF(RES_hh_tesh!M8=0,0,RES_hh_tesh!M8/RES_summary!M$19)</f>
        <v>92.561421710636509</v>
      </c>
      <c r="N8" s="72">
        <f>IF(RES_hh_tesh!N8=0,0,RES_hh_tesh!N8/RES_summary!N$19)</f>
        <v>93.980652196775864</v>
      </c>
      <c r="O8" s="72">
        <f>IF(RES_hh_tesh!O8=0,0,RES_hh_tesh!O8/RES_summary!O$19)</f>
        <v>96.470953097432343</v>
      </c>
      <c r="P8" s="72">
        <f>IF(RES_hh_tesh!P8=0,0,RES_hh_tesh!P8/RES_summary!P$19)</f>
        <v>85.47443761469917</v>
      </c>
      <c r="Q8" s="72">
        <f>IF(RES_hh_tesh!Q8=0,0,RES_hh_tesh!Q8/RES_summary!Q$19)</f>
        <v>92.106048903721302</v>
      </c>
      <c r="R8" s="72">
        <f>IF(RES_hh_tesh!R8=0,0,RES_hh_tesh!R8/RES_summary!R$19)</f>
        <v>97.418392424045834</v>
      </c>
      <c r="S8" s="72">
        <f>IF(RES_hh_tesh!S8=0,0,RES_hh_tesh!S8/RES_summary!S$19)</f>
        <v>97.123537802569174</v>
      </c>
      <c r="T8" s="72">
        <f>IF(RES_hh_tesh!T8=0,0,RES_hh_tesh!T8/RES_summary!T$19)</f>
        <v>95.814640562361433</v>
      </c>
      <c r="U8" s="72">
        <f>IF(RES_hh_tesh!U8=0,0,RES_hh_tesh!U8/RES_summary!U$19)</f>
        <v>95.813707515139328</v>
      </c>
      <c r="V8" s="72">
        <f>IF(RES_hh_tesh!V8=0,0,RES_hh_tesh!V8/RES_summary!V$19)</f>
        <v>92.979158520861745</v>
      </c>
      <c r="W8" s="72">
        <f>IF(RES_hh_tesh!W8=0,0,RES_hh_tesh!W8/RES_summary!W$19)</f>
        <v>95.511471747051772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82.946545113331638</v>
      </c>
      <c r="C9" s="72">
        <f>IF(RES_hh_tesh!C9=0,0,RES_hh_tesh!C9/RES_summary!C$19)</f>
        <v>91.769077011004015</v>
      </c>
      <c r="D9" s="72">
        <f>IF(RES_hh_tesh!D9=0,0,RES_hh_tesh!D9/RES_summary!D$19)</f>
        <v>87.025646836581146</v>
      </c>
      <c r="E9" s="72">
        <f>IF(RES_hh_tesh!E9=0,0,RES_hh_tesh!E9/RES_summary!E$19)</f>
        <v>90.388035254646567</v>
      </c>
      <c r="F9" s="72">
        <f>IF(RES_hh_tesh!F9=0,0,RES_hh_tesh!F9/RES_summary!F$19)</f>
        <v>87.394204315505661</v>
      </c>
      <c r="G9" s="72">
        <f>IF(RES_hh_tesh!G9=0,0,RES_hh_tesh!G9/RES_summary!G$19)</f>
        <v>90.852120887916186</v>
      </c>
      <c r="H9" s="72">
        <f>IF(RES_hh_tesh!H9=0,0,RES_hh_tesh!H9/RES_summary!H$19)</f>
        <v>90.836213618049001</v>
      </c>
      <c r="I9" s="72">
        <f>IF(RES_hh_tesh!I9=0,0,RES_hh_tesh!I9/RES_summary!I$19)</f>
        <v>99.355216870029324</v>
      </c>
      <c r="J9" s="72">
        <f>IF(RES_hh_tesh!J9=0,0,RES_hh_tesh!J9/RES_summary!J$19)</f>
        <v>94.606729998057844</v>
      </c>
      <c r="K9" s="72">
        <f>IF(RES_hh_tesh!K9=0,0,RES_hh_tesh!K9/RES_summary!K$19)</f>
        <v>94.891077705332208</v>
      </c>
      <c r="L9" s="72">
        <f>IF(RES_hh_tesh!L9=0,0,RES_hh_tesh!L9/RES_summary!L$19)</f>
        <v>104.36668015935705</v>
      </c>
      <c r="M9" s="72">
        <f>IF(RES_hh_tesh!M9=0,0,RES_hh_tesh!M9/RES_summary!M$19)</f>
        <v>94.478952148424028</v>
      </c>
      <c r="N9" s="72">
        <f>IF(RES_hh_tesh!N9=0,0,RES_hh_tesh!N9/RES_summary!N$19)</f>
        <v>91.929954791326324</v>
      </c>
      <c r="O9" s="72">
        <f>IF(RES_hh_tesh!O9=0,0,RES_hh_tesh!O9/RES_summary!O$19)</f>
        <v>93.617056989508526</v>
      </c>
      <c r="P9" s="72">
        <f>IF(RES_hh_tesh!P9=0,0,RES_hh_tesh!P9/RES_summary!P$19)</f>
        <v>86.668860274109235</v>
      </c>
      <c r="Q9" s="72">
        <f>IF(RES_hh_tesh!Q9=0,0,RES_hh_tesh!Q9/RES_summary!Q$19)</f>
        <v>97.256464011188655</v>
      </c>
      <c r="R9" s="72">
        <f>IF(RES_hh_tesh!R9=0,0,RES_hh_tesh!R9/RES_summary!R$19)</f>
        <v>101.52461780302171</v>
      </c>
      <c r="S9" s="72">
        <f>IF(RES_hh_tesh!S9=0,0,RES_hh_tesh!S9/RES_summary!S$19)</f>
        <v>98.90516870625234</v>
      </c>
      <c r="T9" s="72">
        <f>IF(RES_hh_tesh!T9=0,0,RES_hh_tesh!T9/RES_summary!T$19)</f>
        <v>97.616385799677587</v>
      </c>
      <c r="U9" s="72">
        <f>IF(RES_hh_tesh!U9=0,0,RES_hh_tesh!U9/RES_summary!U$19)</f>
        <v>93.770502736452329</v>
      </c>
      <c r="V9" s="72">
        <f>IF(RES_hh_tesh!V9=0,0,RES_hh_tesh!V9/RES_summary!V$19)</f>
        <v>92.153626418808585</v>
      </c>
      <c r="W9" s="72">
        <f>IF(RES_hh_tesh!W9=0,0,RES_hh_tesh!W9/RES_summary!W$19)</f>
        <v>98.214633470857393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86.221175467938039</v>
      </c>
      <c r="C11" s="72">
        <f>IF(RES_hh_tesh!C11=0,0,RES_hh_tesh!C11/RES_summary!C$19)</f>
        <v>92.609983929720798</v>
      </c>
      <c r="D11" s="72">
        <f>IF(RES_hh_tesh!D11=0,0,RES_hh_tesh!D11/RES_summary!D$19)</f>
        <v>89.362985243725603</v>
      </c>
      <c r="E11" s="72">
        <f>IF(RES_hh_tesh!E11=0,0,RES_hh_tesh!E11/RES_summary!E$19)</f>
        <v>91.415256631698895</v>
      </c>
      <c r="F11" s="72">
        <f>IF(RES_hh_tesh!F11=0,0,RES_hh_tesh!F11/RES_summary!F$19)</f>
        <v>91.281156986505636</v>
      </c>
      <c r="G11" s="72">
        <f>IF(RES_hh_tesh!G11=0,0,RES_hh_tesh!G11/RES_summary!G$19)</f>
        <v>91.345549703158824</v>
      </c>
      <c r="H11" s="72">
        <f>IF(RES_hh_tesh!H11=0,0,RES_hh_tesh!H11/RES_summary!H$19)</f>
        <v>92.692578576334853</v>
      </c>
      <c r="I11" s="72">
        <f>IF(RES_hh_tesh!I11=0,0,RES_hh_tesh!I11/RES_summary!I$19)</f>
        <v>92.375990244079787</v>
      </c>
      <c r="J11" s="72">
        <f>IF(RES_hh_tesh!J11=0,0,RES_hh_tesh!J11/RES_summary!J$19)</f>
        <v>93.68749046622851</v>
      </c>
      <c r="K11" s="72">
        <f>IF(RES_hh_tesh!K11=0,0,RES_hh_tesh!K11/RES_summary!K$19)</f>
        <v>95.085323205300369</v>
      </c>
      <c r="L11" s="72">
        <f>IF(RES_hh_tesh!L11=0,0,RES_hh_tesh!L11/RES_summary!L$19)</f>
        <v>109.15918392843732</v>
      </c>
      <c r="M11" s="72">
        <f>IF(RES_hh_tesh!M11=0,0,RES_hh_tesh!M11/RES_summary!M$19)</f>
        <v>94.15617011236796</v>
      </c>
      <c r="N11" s="72">
        <f>IF(RES_hh_tesh!N11=0,0,RES_hh_tesh!N11/RES_summary!N$19)</f>
        <v>95.494516325429643</v>
      </c>
      <c r="O11" s="72">
        <f>IF(RES_hh_tesh!O11=0,0,RES_hh_tesh!O11/RES_summary!O$19)</f>
        <v>95.592808291068536</v>
      </c>
      <c r="P11" s="72">
        <f>IF(RES_hh_tesh!P11=0,0,RES_hh_tesh!P11/RES_summary!P$19)</f>
        <v>87.531539693574118</v>
      </c>
      <c r="Q11" s="72">
        <f>IF(RES_hh_tesh!Q11=0,0,RES_hh_tesh!Q11/RES_summary!Q$19)</f>
        <v>95.002960326064638</v>
      </c>
      <c r="R11" s="72">
        <f>IF(RES_hh_tesh!R11=0,0,RES_hh_tesh!R11/RES_summary!R$19)</f>
        <v>98.023592946796214</v>
      </c>
      <c r="S11" s="72">
        <f>IF(RES_hh_tesh!S11=0,0,RES_hh_tesh!S11/RES_summary!S$19)</f>
        <v>98.391823798389069</v>
      </c>
      <c r="T11" s="72">
        <f>IF(RES_hh_tesh!T11=0,0,RES_hh_tesh!T11/RES_summary!T$19)</f>
        <v>98.247211016978312</v>
      </c>
      <c r="U11" s="72">
        <f>IF(RES_hh_tesh!U11=0,0,RES_hh_tesh!U11/RES_summary!U$19)</f>
        <v>94.6301245648921</v>
      </c>
      <c r="V11" s="72">
        <f>IF(RES_hh_tesh!V11=0,0,RES_hh_tesh!V11/RES_summary!V$19)</f>
        <v>92.146837225057411</v>
      </c>
      <c r="W11" s="72">
        <f>IF(RES_hh_tesh!W11=0,0,RES_hh_tesh!W11/RES_summary!W$19)</f>
        <v>100.29099321538102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88.40871216970767</v>
      </c>
      <c r="C12" s="72">
        <f>IF(RES_hh_tesh!C12=0,0,RES_hh_tesh!C12/RES_summary!C$19)</f>
        <v>90.820657746457229</v>
      </c>
      <c r="D12" s="72">
        <f>IF(RES_hh_tesh!D12=0,0,RES_hh_tesh!D12/RES_summary!D$19)</f>
        <v>90.599773192596956</v>
      </c>
      <c r="E12" s="72">
        <f>IF(RES_hh_tesh!E12=0,0,RES_hh_tesh!E12/RES_summary!E$19)</f>
        <v>90.89867636848075</v>
      </c>
      <c r="F12" s="72">
        <f>IF(RES_hh_tesh!F12=0,0,RES_hh_tesh!F12/RES_summary!F$19)</f>
        <v>89.882933889301768</v>
      </c>
      <c r="G12" s="72">
        <f>IF(RES_hh_tesh!G12=0,0,RES_hh_tesh!G12/RES_summary!G$19)</f>
        <v>91.971368518073504</v>
      </c>
      <c r="H12" s="72">
        <f>IF(RES_hh_tesh!H12=0,0,RES_hh_tesh!H12/RES_summary!H$19)</f>
        <v>96.328290725848191</v>
      </c>
      <c r="I12" s="72">
        <f>IF(RES_hh_tesh!I12=0,0,RES_hh_tesh!I12/RES_summary!I$19)</f>
        <v>91.470810889796851</v>
      </c>
      <c r="J12" s="72">
        <f>IF(RES_hh_tesh!J12=0,0,RES_hh_tesh!J12/RES_summary!J$19)</f>
        <v>95.024999314987141</v>
      </c>
      <c r="K12" s="72">
        <f>IF(RES_hh_tesh!K12=0,0,RES_hh_tesh!K12/RES_summary!K$19)</f>
        <v>97.642641492921896</v>
      </c>
      <c r="L12" s="72">
        <f>IF(RES_hh_tesh!L12=0,0,RES_hh_tesh!L12/RES_summary!L$19)</f>
        <v>100.41619372854811</v>
      </c>
      <c r="M12" s="72">
        <f>IF(RES_hh_tesh!M12=0,0,RES_hh_tesh!M12/RES_summary!M$19)</f>
        <v>97.606226159468477</v>
      </c>
      <c r="N12" s="72">
        <f>IF(RES_hh_tesh!N12=0,0,RES_hh_tesh!N12/RES_summary!N$19)</f>
        <v>95.328900173120161</v>
      </c>
      <c r="O12" s="72">
        <f>IF(RES_hh_tesh!O12=0,0,RES_hh_tesh!O12/RES_summary!O$19)</f>
        <v>92.854659325924089</v>
      </c>
      <c r="P12" s="72">
        <f>IF(RES_hh_tesh!P12=0,0,RES_hh_tesh!P12/RES_summary!P$19)</f>
        <v>90.364848257791209</v>
      </c>
      <c r="Q12" s="72">
        <f>IF(RES_hh_tesh!Q12=0,0,RES_hh_tesh!Q12/RES_summary!Q$19)</f>
        <v>95.649577395404819</v>
      </c>
      <c r="R12" s="72">
        <f>IF(RES_hh_tesh!R12=0,0,RES_hh_tesh!R12/RES_summary!R$19)</f>
        <v>99.976708599178806</v>
      </c>
      <c r="S12" s="72">
        <f>IF(RES_hh_tesh!S12=0,0,RES_hh_tesh!S12/RES_summary!S$19)</f>
        <v>94.824831730390216</v>
      </c>
      <c r="T12" s="72">
        <f>IF(RES_hh_tesh!T12=0,0,RES_hh_tesh!T12/RES_summary!T$19)</f>
        <v>95.530830572437466</v>
      </c>
      <c r="U12" s="72">
        <f>IF(RES_hh_tesh!U12=0,0,RES_hh_tesh!U12/RES_summary!U$19)</f>
        <v>94.70277138258362</v>
      </c>
      <c r="V12" s="72">
        <f>IF(RES_hh_tesh!V12=0,0,RES_hh_tesh!V12/RES_summary!V$19)</f>
        <v>94.539498598701527</v>
      </c>
      <c r="W12" s="72">
        <f>IF(RES_hh_tesh!W12=0,0,RES_hh_tesh!W12/RES_summary!W$19)</f>
        <v>102.63837331886445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95.81914813766646</v>
      </c>
      <c r="C13" s="74">
        <f>IF(RES_hh_tesh!C13=0,0,RES_hh_tesh!C13/RES_summary!C$19)</f>
        <v>86.935946547906255</v>
      </c>
      <c r="D13" s="74">
        <f>IF(RES_hh_tesh!D13=0,0,RES_hh_tesh!D13/RES_summary!D$19)</f>
        <v>86.602701456419837</v>
      </c>
      <c r="E13" s="74">
        <f>IF(RES_hh_tesh!E13=0,0,RES_hh_tesh!E13/RES_summary!E$19)</f>
        <v>78.003129447822744</v>
      </c>
      <c r="F13" s="74">
        <f>IF(RES_hh_tesh!F13=0,0,RES_hh_tesh!F13/RES_summary!F$19)</f>
        <v>95.975324469477883</v>
      </c>
      <c r="G13" s="74">
        <f>IF(RES_hh_tesh!G13=0,0,RES_hh_tesh!G13/RES_summary!G$19)</f>
        <v>113.92167339755433</v>
      </c>
      <c r="H13" s="74">
        <f>IF(RES_hh_tesh!H13=0,0,RES_hh_tesh!H13/RES_summary!H$19)</f>
        <v>108.49476058494693</v>
      </c>
      <c r="I13" s="74">
        <f>IF(RES_hh_tesh!I13=0,0,RES_hh_tesh!I13/RES_summary!I$19)</f>
        <v>62.166252839401693</v>
      </c>
      <c r="J13" s="74">
        <f>IF(RES_hh_tesh!J13=0,0,RES_hh_tesh!J13/RES_summary!J$19)</f>
        <v>17.096924677315311</v>
      </c>
      <c r="K13" s="74">
        <f>IF(RES_hh_tesh!K13=0,0,RES_hh_tesh!K13/RES_summary!K$19)</f>
        <v>1.6284876554677452</v>
      </c>
      <c r="L13" s="74">
        <f>IF(RES_hh_tesh!L13=0,0,RES_hh_tesh!L13/RES_summary!L$19)</f>
        <v>76.774433015996564</v>
      </c>
      <c r="M13" s="74">
        <f>IF(RES_hh_tesh!M13=0,0,RES_hh_tesh!M13/RES_summary!M$19)</f>
        <v>50.513022437293273</v>
      </c>
      <c r="N13" s="74">
        <f>IF(RES_hh_tesh!N13=0,0,RES_hh_tesh!N13/RES_summary!N$19)</f>
        <v>68.714309850298605</v>
      </c>
      <c r="O13" s="74">
        <f>IF(RES_hh_tesh!O13=0,0,RES_hh_tesh!O13/RES_summary!O$19)</f>
        <v>137.15997071962468</v>
      </c>
      <c r="P13" s="74">
        <f>IF(RES_hh_tesh!P13=0,0,RES_hh_tesh!P13/RES_summary!P$19)</f>
        <v>72.711850941683394</v>
      </c>
      <c r="Q13" s="74">
        <f>IF(RES_hh_tesh!Q13=0,0,RES_hh_tesh!Q13/RES_summary!Q$19)</f>
        <v>147.77490411170299</v>
      </c>
      <c r="R13" s="74">
        <f>IF(RES_hh_tesh!R13=0,0,RES_hh_tesh!R13/RES_summary!R$19)</f>
        <v>123.42453806197531</v>
      </c>
      <c r="S13" s="74">
        <f>IF(RES_hh_tesh!S13=0,0,RES_hh_tesh!S13/RES_summary!S$19)</f>
        <v>92.241078239435936</v>
      </c>
      <c r="T13" s="74">
        <f>IF(RES_hh_tesh!T13=0,0,RES_hh_tesh!T13/RES_summary!T$19)</f>
        <v>73.375926762860871</v>
      </c>
      <c r="U13" s="74">
        <f>IF(RES_hh_tesh!U13=0,0,RES_hh_tesh!U13/RES_summary!U$19)</f>
        <v>143.97874535823524</v>
      </c>
      <c r="V13" s="74">
        <f>IF(RES_hh_tesh!V13=0,0,RES_hh_tesh!V13/RES_summary!V$19)</f>
        <v>14.420167844338248</v>
      </c>
      <c r="W13" s="74">
        <f>IF(RES_hh_tesh!W13=0,0,RES_hh_tesh!W13/RES_summary!W$19)</f>
        <v>145.73096850724741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0.7920589659196533</v>
      </c>
      <c r="C14" s="76">
        <f>IF(RES_hh_tesh!C14=0,0,RES_hh_tesh!C14/RES_summary!C$19)</f>
        <v>0.83955235532442785</v>
      </c>
      <c r="D14" s="76">
        <f>IF(RES_hh_tesh!D14=0,0,RES_hh_tesh!D14/RES_summary!D$19)</f>
        <v>0.77461915566217021</v>
      </c>
      <c r="E14" s="76">
        <f>IF(RES_hh_tesh!E14=0,0,RES_hh_tesh!E14/RES_summary!E$19)</f>
        <v>0.78264951860474996</v>
      </c>
      <c r="F14" s="76">
        <f>IF(RES_hh_tesh!F14=0,0,RES_hh_tesh!F14/RES_summary!F$19)</f>
        <v>0.75733700816127103</v>
      </c>
      <c r="G14" s="76">
        <f>IF(RES_hh_tesh!G14=0,0,RES_hh_tesh!G14/RES_summary!G$19)</f>
        <v>0.75058148821671078</v>
      </c>
      <c r="H14" s="76">
        <f>IF(RES_hh_tesh!H14=0,0,RES_hh_tesh!H14/RES_summary!H$19)</f>
        <v>0.72981683998747104</v>
      </c>
      <c r="I14" s="76">
        <f>IF(RES_hh_tesh!I14=0,0,RES_hh_tesh!I14/RES_summary!I$19)</f>
        <v>0.71717319843084426</v>
      </c>
      <c r="J14" s="76">
        <f>IF(RES_hh_tesh!J14=0,0,RES_hh_tesh!J14/RES_summary!J$19)</f>
        <v>0.6950289059232575</v>
      </c>
      <c r="K14" s="76">
        <f>IF(RES_hh_tesh!K14=0,0,RES_hh_tesh!K14/RES_summary!K$19)</f>
        <v>0.68937296295547301</v>
      </c>
      <c r="L14" s="76">
        <f>IF(RES_hh_tesh!L14=0,0,RES_hh_tesh!L14/RES_summary!L$19)</f>
        <v>0.81014348927244795</v>
      </c>
      <c r="M14" s="76">
        <f>IF(RES_hh_tesh!M14=0,0,RES_hh_tesh!M14/RES_summary!M$19)</f>
        <v>0.68994278747262994</v>
      </c>
      <c r="N14" s="76">
        <f>IF(RES_hh_tesh!N14=0,0,RES_hh_tesh!N14/RES_summary!N$19)</f>
        <v>0.68138211213953426</v>
      </c>
      <c r="O14" s="76">
        <f>IF(RES_hh_tesh!O14=0,0,RES_hh_tesh!O14/RES_summary!O$19)</f>
        <v>0.6911799699451594</v>
      </c>
      <c r="P14" s="76">
        <f>IF(RES_hh_tesh!P14=0,0,RES_hh_tesh!P14/RES_summary!P$19)</f>
        <v>0.58622742784176918</v>
      </c>
      <c r="Q14" s="76">
        <f>IF(RES_hh_tesh!Q14=0,0,RES_hh_tesh!Q14/RES_summary!Q$19)</f>
        <v>0.64472297447737847</v>
      </c>
      <c r="R14" s="76">
        <f>IF(RES_hh_tesh!R14=0,0,RES_hh_tesh!R14/RES_summary!R$19)</f>
        <v>0.66782152524073224</v>
      </c>
      <c r="S14" s="76">
        <f>IF(RES_hh_tesh!S14=0,0,RES_hh_tesh!S14/RES_summary!S$19)</f>
        <v>0.66036391623088264</v>
      </c>
      <c r="T14" s="76">
        <f>IF(RES_hh_tesh!T14=0,0,RES_hh_tesh!T14/RES_summary!T$19)</f>
        <v>0.65640580312523256</v>
      </c>
      <c r="U14" s="76">
        <f>IF(RES_hh_tesh!U14=0,0,RES_hh_tesh!U14/RES_summary!U$19)</f>
        <v>0.62906540056667248</v>
      </c>
      <c r="V14" s="76">
        <f>IF(RES_hh_tesh!V14=0,0,RES_hh_tesh!V14/RES_summary!V$19)</f>
        <v>0.60922644960368777</v>
      </c>
      <c r="W14" s="76">
        <f>IF(RES_hh_tesh!W14=0,0,RES_hh_tesh!W14/RES_summary!W$19)</f>
        <v>0.62741487338393531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2.3374586799522156E-2</v>
      </c>
      <c r="C15" s="69">
        <f>IF(RES_hh_tesh!C15=0,0,RES_hh_tesh!C15/RES_summary!C$19)</f>
        <v>2.895757208724126E-2</v>
      </c>
      <c r="D15" s="69">
        <f>IF(RES_hh_tesh!D15=0,0,RES_hh_tesh!D15/RES_summary!D$19)</f>
        <v>3.1842557662517576E-2</v>
      </c>
      <c r="E15" s="69">
        <f>IF(RES_hh_tesh!E15=0,0,RES_hh_tesh!E15/RES_summary!E$19)</f>
        <v>3.7751041320761076E-2</v>
      </c>
      <c r="F15" s="69">
        <f>IF(RES_hh_tesh!F15=0,0,RES_hh_tesh!F15/RES_summary!F$19)</f>
        <v>4.7089743643870752E-2</v>
      </c>
      <c r="G15" s="69">
        <f>IF(RES_hh_tesh!G15=0,0,RES_hh_tesh!G15/RES_summary!G$19)</f>
        <v>5.6673156115340247E-2</v>
      </c>
      <c r="H15" s="69">
        <f>IF(RES_hh_tesh!H15=0,0,RES_hh_tesh!H15/RES_summary!H$19)</f>
        <v>7.0789490274636144E-2</v>
      </c>
      <c r="I15" s="69">
        <f>IF(RES_hh_tesh!I15=0,0,RES_hh_tesh!I15/RES_summary!I$19)</f>
        <v>8.5785157243883636E-2</v>
      </c>
      <c r="J15" s="69">
        <f>IF(RES_hh_tesh!J15=0,0,RES_hh_tesh!J15/RES_summary!J$19)</f>
        <v>9.794764856885646E-2</v>
      </c>
      <c r="K15" s="69">
        <f>IF(RES_hh_tesh!K15=0,0,RES_hh_tesh!K15/RES_summary!K$19)</f>
        <v>0.10680255903718323</v>
      </c>
      <c r="L15" s="69">
        <f>IF(RES_hh_tesh!L15=0,0,RES_hh_tesh!L15/RES_summary!L$19)</f>
        <v>0.11798381091906232</v>
      </c>
      <c r="M15" s="69">
        <f>IF(RES_hh_tesh!M15=0,0,RES_hh_tesh!M15/RES_summary!M$19)</f>
        <v>0.12968970231895929</v>
      </c>
      <c r="N15" s="69">
        <f>IF(RES_hh_tesh!N15=0,0,RES_hh_tesh!N15/RES_summary!N$19)</f>
        <v>0.14387309299491607</v>
      </c>
      <c r="O15" s="69">
        <f>IF(RES_hh_tesh!O15=0,0,RES_hh_tesh!O15/RES_summary!O$19)</f>
        <v>0.15675586964587476</v>
      </c>
      <c r="P15" s="69">
        <f>IF(RES_hh_tesh!P15=0,0,RES_hh_tesh!P15/RES_summary!P$19)</f>
        <v>0.17118599235343729</v>
      </c>
      <c r="Q15" s="69">
        <f>IF(RES_hh_tesh!Q15=0,0,RES_hh_tesh!Q15/RES_summary!Q$19)</f>
        <v>0.18299145891673238</v>
      </c>
      <c r="R15" s="69">
        <f>IF(RES_hh_tesh!R15=0,0,RES_hh_tesh!R15/RES_summary!R$19)</f>
        <v>0.20479347635589756</v>
      </c>
      <c r="S15" s="69">
        <f>IF(RES_hh_tesh!S15=0,0,RES_hh_tesh!S15/RES_summary!S$19)</f>
        <v>0.21839682998223531</v>
      </c>
      <c r="T15" s="69">
        <f>IF(RES_hh_tesh!T15=0,0,RES_hh_tesh!T15/RES_summary!T$19)</f>
        <v>0.27839708576054867</v>
      </c>
      <c r="U15" s="69">
        <f>IF(RES_hh_tesh!U15=0,0,RES_hh_tesh!U15/RES_summary!U$19)</f>
        <v>0.25119745178597919</v>
      </c>
      <c r="V15" s="69">
        <f>IF(RES_hh_tesh!V15=0,0,RES_hh_tesh!V15/RES_summary!V$19)</f>
        <v>0.27961264470387581</v>
      </c>
      <c r="W15" s="69">
        <f>IF(RES_hh_tesh!W15=0,0,RES_hh_tesh!W15/RES_summary!W$19)</f>
        <v>0.29270256167454367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2.3374586799522156E-2</v>
      </c>
      <c r="C16" s="72">
        <f>IF(RES_hh_tesh!C16=0,0,RES_hh_tesh!C16/RES_summary!C$19)</f>
        <v>2.895757208724126E-2</v>
      </c>
      <c r="D16" s="72">
        <f>IF(RES_hh_tesh!D16=0,0,RES_hh_tesh!D16/RES_summary!D$19)</f>
        <v>3.1842557662517576E-2</v>
      </c>
      <c r="E16" s="72">
        <f>IF(RES_hh_tesh!E16=0,0,RES_hh_tesh!E16/RES_summary!E$19)</f>
        <v>3.7751041320761076E-2</v>
      </c>
      <c r="F16" s="72">
        <f>IF(RES_hh_tesh!F16=0,0,RES_hh_tesh!F16/RES_summary!F$19)</f>
        <v>4.7089743643870752E-2</v>
      </c>
      <c r="G16" s="72">
        <f>IF(RES_hh_tesh!G16=0,0,RES_hh_tesh!G16/RES_summary!G$19)</f>
        <v>5.6673156115340247E-2</v>
      </c>
      <c r="H16" s="72">
        <f>IF(RES_hh_tesh!H16=0,0,RES_hh_tesh!H16/RES_summary!H$19)</f>
        <v>7.0789490274636144E-2</v>
      </c>
      <c r="I16" s="72">
        <f>IF(RES_hh_tesh!I16=0,0,RES_hh_tesh!I16/RES_summary!I$19)</f>
        <v>8.5785157243883636E-2</v>
      </c>
      <c r="J16" s="72">
        <f>IF(RES_hh_tesh!J16=0,0,RES_hh_tesh!J16/RES_summary!J$19)</f>
        <v>9.794764856885646E-2</v>
      </c>
      <c r="K16" s="72">
        <f>IF(RES_hh_tesh!K16=0,0,RES_hh_tesh!K16/RES_summary!K$19)</f>
        <v>0.10680255903718323</v>
      </c>
      <c r="L16" s="72">
        <f>IF(RES_hh_tesh!L16=0,0,RES_hh_tesh!L16/RES_summary!L$19)</f>
        <v>0.11798381091906232</v>
      </c>
      <c r="M16" s="72">
        <f>IF(RES_hh_tesh!M16=0,0,RES_hh_tesh!M16/RES_summary!M$19)</f>
        <v>0.12968970231895929</v>
      </c>
      <c r="N16" s="72">
        <f>IF(RES_hh_tesh!N16=0,0,RES_hh_tesh!N16/RES_summary!N$19)</f>
        <v>0.14387309299491607</v>
      </c>
      <c r="O16" s="72">
        <f>IF(RES_hh_tesh!O16=0,0,RES_hh_tesh!O16/RES_summary!O$19)</f>
        <v>0.15675586964587476</v>
      </c>
      <c r="P16" s="72">
        <f>IF(RES_hh_tesh!P16=0,0,RES_hh_tesh!P16/RES_summary!P$19)</f>
        <v>0.17118599235343729</v>
      </c>
      <c r="Q16" s="72">
        <f>IF(RES_hh_tesh!Q16=0,0,RES_hh_tesh!Q16/RES_summary!Q$19)</f>
        <v>0.18299145891673238</v>
      </c>
      <c r="R16" s="72">
        <f>IF(RES_hh_tesh!R16=0,0,RES_hh_tesh!R16/RES_summary!R$19)</f>
        <v>0.20479347635589756</v>
      </c>
      <c r="S16" s="72">
        <f>IF(RES_hh_tesh!S16=0,0,RES_hh_tesh!S16/RES_summary!S$19)</f>
        <v>0.21839682998223531</v>
      </c>
      <c r="T16" s="72">
        <f>IF(RES_hh_tesh!T16=0,0,RES_hh_tesh!T16/RES_summary!T$19)</f>
        <v>0.27839708576054867</v>
      </c>
      <c r="U16" s="72">
        <f>IF(RES_hh_tesh!U16=0,0,RES_hh_tesh!U16/RES_summary!U$19)</f>
        <v>0.25119745178597919</v>
      </c>
      <c r="V16" s="72">
        <f>IF(RES_hh_tesh!V16=0,0,RES_hh_tesh!V16/RES_summary!V$19)</f>
        <v>0.27961264470387581</v>
      </c>
      <c r="W16" s="72">
        <f>IF(RES_hh_tesh!W16=0,0,RES_hh_tesh!W16/RES_summary!W$19)</f>
        <v>0.29270256167454367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8.3563876057440023</v>
      </c>
      <c r="C17" s="69">
        <f>IF(RES_hh_tesh!C17=0,0,RES_hh_tesh!C17/RES_summary!C$19)</f>
        <v>8.043118186447332</v>
      </c>
      <c r="D17" s="69">
        <f>IF(RES_hh_tesh!D17=0,0,RES_hh_tesh!D17/RES_summary!D$19)</f>
        <v>8.0490171992179604</v>
      </c>
      <c r="E17" s="69">
        <f>IF(RES_hh_tesh!E17=0,0,RES_hh_tesh!E17/RES_summary!E$19)</f>
        <v>7.9638219295824815</v>
      </c>
      <c r="F17" s="69">
        <f>IF(RES_hh_tesh!F17=0,0,RES_hh_tesh!F17/RES_summary!F$19)</f>
        <v>8.2314659152078029</v>
      </c>
      <c r="G17" s="69">
        <f>IF(RES_hh_tesh!G17=0,0,RES_hh_tesh!G17/RES_summary!G$19)</f>
        <v>8.2405148107430666</v>
      </c>
      <c r="H17" s="69">
        <f>IF(RES_hh_tesh!H17=0,0,RES_hh_tesh!H17/RES_summary!H$19)</f>
        <v>8.3441985472655222</v>
      </c>
      <c r="I17" s="69">
        <f>IF(RES_hh_tesh!I17=0,0,RES_hh_tesh!I17/RES_summary!I$19)</f>
        <v>7.8143744398978301</v>
      </c>
      <c r="J17" s="69">
        <f>IF(RES_hh_tesh!J17=0,0,RES_hh_tesh!J17/RES_summary!J$19)</f>
        <v>8.1058939591554129</v>
      </c>
      <c r="K17" s="69">
        <f>IF(RES_hh_tesh!K17=0,0,RES_hh_tesh!K17/RES_summary!K$19)</f>
        <v>7.9979236306570085</v>
      </c>
      <c r="L17" s="69">
        <f>IF(RES_hh_tesh!L17=0,0,RES_hh_tesh!L17/RES_summary!L$19)</f>
        <v>9.4831395374761573</v>
      </c>
      <c r="M17" s="69">
        <f>IF(RES_hh_tesh!M17=0,0,RES_hh_tesh!M17/RES_summary!M$19)</f>
        <v>9.7730024416925403</v>
      </c>
      <c r="N17" s="69">
        <f>IF(RES_hh_tesh!N17=0,0,RES_hh_tesh!N17/RES_summary!N$19)</f>
        <v>9.8880562923285407</v>
      </c>
      <c r="O17" s="69">
        <f>IF(RES_hh_tesh!O17=0,0,RES_hh_tesh!O17/RES_summary!O$19)</f>
        <v>10.309750217103272</v>
      </c>
      <c r="P17" s="69">
        <f>IF(RES_hh_tesh!P17=0,0,RES_hh_tesh!P17/RES_summary!P$19)</f>
        <v>10.113545365602613</v>
      </c>
      <c r="Q17" s="69">
        <f>IF(RES_hh_tesh!Q17=0,0,RES_hh_tesh!Q17/RES_summary!Q$19)</f>
        <v>10.23709889605678</v>
      </c>
      <c r="R17" s="69">
        <f>IF(RES_hh_tesh!R17=0,0,RES_hh_tesh!R17/RES_summary!R$19)</f>
        <v>10.340451344981638</v>
      </c>
      <c r="S17" s="69">
        <f>IF(RES_hh_tesh!S17=0,0,RES_hh_tesh!S17/RES_summary!S$19)</f>
        <v>10.08269108087925</v>
      </c>
      <c r="T17" s="69">
        <f>IF(RES_hh_tesh!T17=0,0,RES_hh_tesh!T17/RES_summary!T$19)</f>
        <v>9.885949767254079</v>
      </c>
      <c r="U17" s="69">
        <f>IF(RES_hh_tesh!U17=0,0,RES_hh_tesh!U17/RES_summary!U$19)</f>
        <v>10.10657330234997</v>
      </c>
      <c r="V17" s="69">
        <f>IF(RES_hh_tesh!V17=0,0,RES_hh_tesh!V17/RES_summary!V$19)</f>
        <v>10.107009071225972</v>
      </c>
      <c r="W17" s="69">
        <f>IF(RES_hh_tesh!W17=0,0,RES_hh_tesh!W17/RES_summary!W$19)</f>
        <v>10.202461060498699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8.3751645394530314</v>
      </c>
      <c r="C19" s="72">
        <f>IF(RES_hh_tesh!C19=0,0,RES_hh_tesh!C19/RES_summary!C$19)</f>
        <v>8.2023480069605519</v>
      </c>
      <c r="D19" s="72">
        <f>IF(RES_hh_tesh!D19=0,0,RES_hh_tesh!D19/RES_summary!D$19)</f>
        <v>7.5834336211175062</v>
      </c>
      <c r="E19" s="72">
        <f>IF(RES_hh_tesh!E19=0,0,RES_hh_tesh!E19/RES_summary!E$19)</f>
        <v>7.8723608903423985</v>
      </c>
      <c r="F19" s="72">
        <f>IF(RES_hh_tesh!F19=0,0,RES_hh_tesh!F19/RES_summary!F$19)</f>
        <v>8.1167345206668351</v>
      </c>
      <c r="G19" s="72">
        <f>IF(RES_hh_tesh!G19=0,0,RES_hh_tesh!G19/RES_summary!G$19)</f>
        <v>8.0580007329677805</v>
      </c>
      <c r="H19" s="72">
        <f>IF(RES_hh_tesh!H19=0,0,RES_hh_tesh!H19/RES_summary!H$19)</f>
        <v>8.5494861967544509</v>
      </c>
      <c r="I19" s="72">
        <f>IF(RES_hh_tesh!I19=0,0,RES_hh_tesh!I19/RES_summary!I$19)</f>
        <v>8.6212518824930413</v>
      </c>
      <c r="J19" s="72">
        <f>IF(RES_hh_tesh!J19=0,0,RES_hh_tesh!J19/RES_summary!J$19)</f>
        <v>8.1565460607087861</v>
      </c>
      <c r="K19" s="72">
        <f>IF(RES_hh_tesh!K19=0,0,RES_hh_tesh!K19/RES_summary!K$19)</f>
        <v>7.8442674244734958</v>
      </c>
      <c r="L19" s="72">
        <f>IF(RES_hh_tesh!L19=0,0,RES_hh_tesh!L19/RES_summary!L$19)</f>
        <v>8.7704486562475186</v>
      </c>
      <c r="M19" s="72">
        <f>IF(RES_hh_tesh!M19=0,0,RES_hh_tesh!M19/RES_summary!M$19)</f>
        <v>10.007872821360577</v>
      </c>
      <c r="N19" s="72">
        <f>IF(RES_hh_tesh!N19=0,0,RES_hh_tesh!N19/RES_summary!N$19)</f>
        <v>10.083025956266507</v>
      </c>
      <c r="O19" s="72">
        <f>IF(RES_hh_tesh!O19=0,0,RES_hh_tesh!O19/RES_summary!O$19)</f>
        <v>10.009227832975183</v>
      </c>
      <c r="P19" s="72">
        <f>IF(RES_hh_tesh!P19=0,0,RES_hh_tesh!P19/RES_summary!P$19)</f>
        <v>8.8529285186336377</v>
      </c>
      <c r="Q19" s="72">
        <f>IF(RES_hh_tesh!Q19=0,0,RES_hh_tesh!Q19/RES_summary!Q$19)</f>
        <v>10.333165184407871</v>
      </c>
      <c r="R19" s="72">
        <f>IF(RES_hh_tesh!R19=0,0,RES_hh_tesh!R19/RES_summary!R$19)</f>
        <v>10.437100424147577</v>
      </c>
      <c r="S19" s="72">
        <f>IF(RES_hh_tesh!S19=0,0,RES_hh_tesh!S19/RES_summary!S$19)</f>
        <v>10.282517865562673</v>
      </c>
      <c r="T19" s="72">
        <f>IF(RES_hh_tesh!T19=0,0,RES_hh_tesh!T19/RES_summary!T$19)</f>
        <v>9.7361559217496687</v>
      </c>
      <c r="U19" s="72">
        <f>IF(RES_hh_tesh!U19=0,0,RES_hh_tesh!U19/RES_summary!U$19)</f>
        <v>10.080626534418968</v>
      </c>
      <c r="V19" s="72">
        <f>IF(RES_hh_tesh!V19=0,0,RES_hh_tesh!V19/RES_summary!V$19)</f>
        <v>9.8842095258767415</v>
      </c>
      <c r="W19" s="72">
        <f>IF(RES_hh_tesh!W19=0,0,RES_hh_tesh!W19/RES_summary!W$19)</f>
        <v>10.558531548655193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8.2567418656899978</v>
      </c>
      <c r="C20" s="72">
        <f>IF(RES_hh_tesh!C20=0,0,RES_hh_tesh!C20/RES_summary!C$19)</f>
        <v>8.0683431644551789</v>
      </c>
      <c r="D20" s="72">
        <f>IF(RES_hh_tesh!D20=0,0,RES_hh_tesh!D20/RES_summary!D$19)</f>
        <v>8.1847349354799821</v>
      </c>
      <c r="E20" s="72">
        <f>IF(RES_hh_tesh!E20=0,0,RES_hh_tesh!E20/RES_summary!E$19)</f>
        <v>7.9039909612705799</v>
      </c>
      <c r="F20" s="72">
        <f>IF(RES_hh_tesh!F20=0,0,RES_hh_tesh!F20/RES_summary!F$19)</f>
        <v>8.2312397446697467</v>
      </c>
      <c r="G20" s="72">
        <f>IF(RES_hh_tesh!G20=0,0,RES_hh_tesh!G20/RES_summary!G$19)</f>
        <v>8.3734703049536474</v>
      </c>
      <c r="H20" s="72">
        <f>IF(RES_hh_tesh!H20=0,0,RES_hh_tesh!H20/RES_summary!H$19)</f>
        <v>8.2452048396779318</v>
      </c>
      <c r="I20" s="72">
        <f>IF(RES_hh_tesh!I20=0,0,RES_hh_tesh!I20/RES_summary!I$19)</f>
        <v>7.6430507571641391</v>
      </c>
      <c r="J20" s="72">
        <f>IF(RES_hh_tesh!J20=0,0,RES_hh_tesh!J20/RES_summary!J$19)</f>
        <v>8.0511351469975025</v>
      </c>
      <c r="K20" s="72">
        <f>IF(RES_hh_tesh!K20=0,0,RES_hh_tesh!K20/RES_summary!K$19)</f>
        <v>8.0532394622133783</v>
      </c>
      <c r="L20" s="72">
        <f>IF(RES_hh_tesh!L20=0,0,RES_hh_tesh!L20/RES_summary!L$19)</f>
        <v>9.4786982544262237</v>
      </c>
      <c r="M20" s="72">
        <f>IF(RES_hh_tesh!M20=0,0,RES_hh_tesh!M20/RES_summary!M$19)</f>
        <v>10.128860784572264</v>
      </c>
      <c r="N20" s="72">
        <f>IF(RES_hh_tesh!N20=0,0,RES_hh_tesh!N20/RES_summary!N$19)</f>
        <v>9.8135469437811125</v>
      </c>
      <c r="O20" s="72">
        <f>IF(RES_hh_tesh!O20=0,0,RES_hh_tesh!O20/RES_summary!O$19)</f>
        <v>10.691248189923733</v>
      </c>
      <c r="P20" s="72">
        <f>IF(RES_hh_tesh!P20=0,0,RES_hh_tesh!P20/RES_summary!P$19)</f>
        <v>9.5617100428022876</v>
      </c>
      <c r="Q20" s="72">
        <f>IF(RES_hh_tesh!Q20=0,0,RES_hh_tesh!Q20/RES_summary!Q$19)</f>
        <v>9.9439568629869619</v>
      </c>
      <c r="R20" s="72">
        <f>IF(RES_hh_tesh!R20=0,0,RES_hh_tesh!R20/RES_summary!R$19)</f>
        <v>10.1211690596763</v>
      </c>
      <c r="S20" s="72">
        <f>IF(RES_hh_tesh!S20=0,0,RES_hh_tesh!S20/RES_summary!S$19)</f>
        <v>9.7889847317163099</v>
      </c>
      <c r="T20" s="72">
        <f>IF(RES_hh_tesh!T20=0,0,RES_hh_tesh!T20/RES_summary!T$19)</f>
        <v>10.214519836731968</v>
      </c>
      <c r="U20" s="72">
        <f>IF(RES_hh_tesh!U20=0,0,RES_hh_tesh!U20/RES_summary!U$19)</f>
        <v>10.401441731184008</v>
      </c>
      <c r="V20" s="72">
        <f>IF(RES_hh_tesh!V20=0,0,RES_hh_tesh!V20/RES_summary!V$19)</f>
        <v>10.183265131094899</v>
      </c>
      <c r="W20" s="72">
        <f>IF(RES_hh_tesh!W20=0,0,RES_hh_tesh!W20/RES_summary!W$19)</f>
        <v>9.5095214942723008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8.3071936414083023</v>
      </c>
      <c r="C21" s="72">
        <f>IF(RES_hh_tesh!C21=0,0,RES_hh_tesh!C21/RES_summary!C$19)</f>
        <v>8.0377796564911712</v>
      </c>
      <c r="D21" s="72">
        <f>IF(RES_hh_tesh!D21=0,0,RES_hh_tesh!D21/RES_summary!D$19)</f>
        <v>7.901182912952609</v>
      </c>
      <c r="E21" s="72">
        <f>IF(RES_hh_tesh!E21=0,0,RES_hh_tesh!E21/RES_summary!E$19)</f>
        <v>8.084103671234681</v>
      </c>
      <c r="F21" s="72">
        <f>IF(RES_hh_tesh!F21=0,0,RES_hh_tesh!F21/RES_summary!F$19)</f>
        <v>8.349289870038028</v>
      </c>
      <c r="G21" s="72">
        <f>IF(RES_hh_tesh!G21=0,0,RES_hh_tesh!G21/RES_summary!G$19)</f>
        <v>8.3270199129092699</v>
      </c>
      <c r="H21" s="72">
        <f>IF(RES_hh_tesh!H21=0,0,RES_hh_tesh!H21/RES_summary!H$19)</f>
        <v>8.3872033373558601</v>
      </c>
      <c r="I21" s="72">
        <f>IF(RES_hh_tesh!I21=0,0,RES_hh_tesh!I21/RES_summary!I$19)</f>
        <v>7.578398248133964</v>
      </c>
      <c r="J21" s="72">
        <f>IF(RES_hh_tesh!J21=0,0,RES_hh_tesh!J21/RES_summary!J$19)</f>
        <v>7.9659730642707203</v>
      </c>
      <c r="K21" s="72">
        <f>IF(RES_hh_tesh!K21=0,0,RES_hh_tesh!K21/RES_summary!K$19)</f>
        <v>7.9239784548161269</v>
      </c>
      <c r="L21" s="72">
        <f>IF(RES_hh_tesh!L21=0,0,RES_hh_tesh!L21/RES_summary!L$19)</f>
        <v>9.6139610534580981</v>
      </c>
      <c r="M21" s="72">
        <f>IF(RES_hh_tesh!M21=0,0,RES_hh_tesh!M21/RES_summary!M$19)</f>
        <v>9.6940486625406823</v>
      </c>
      <c r="N21" s="72">
        <f>IF(RES_hh_tesh!N21=0,0,RES_hh_tesh!N21/RES_summary!N$19)</f>
        <v>9.9523597734320077</v>
      </c>
      <c r="O21" s="72">
        <f>IF(RES_hh_tesh!O21=0,0,RES_hh_tesh!O21/RES_summary!O$19)</f>
        <v>10.480863085591425</v>
      </c>
      <c r="P21" s="72">
        <f>IF(RES_hh_tesh!P21=0,0,RES_hh_tesh!P21/RES_summary!P$19)</f>
        <v>10.043093105042937</v>
      </c>
      <c r="Q21" s="72">
        <f>IF(RES_hh_tesh!Q21=0,0,RES_hh_tesh!Q21/RES_summary!Q$19)</f>
        <v>9.9584619864415327</v>
      </c>
      <c r="R21" s="72">
        <f>IF(RES_hh_tesh!R21=0,0,RES_hh_tesh!R21/RES_summary!R$19)</f>
        <v>10.253224984141561</v>
      </c>
      <c r="S21" s="72">
        <f>IF(RES_hh_tesh!S21=0,0,RES_hh_tesh!S21/RES_summary!S$19)</f>
        <v>10.095952109728794</v>
      </c>
      <c r="T21" s="72">
        <f>IF(RES_hh_tesh!T21=0,0,RES_hh_tesh!T21/RES_summary!T$19)</f>
        <v>9.8098365077256293</v>
      </c>
      <c r="U21" s="72">
        <f>IF(RES_hh_tesh!U21=0,0,RES_hh_tesh!U21/RES_summary!U$19)</f>
        <v>10.274287036447699</v>
      </c>
      <c r="V21" s="72">
        <f>IF(RES_hh_tesh!V21=0,0,RES_hh_tesh!V21/RES_summary!V$19)</f>
        <v>10.2816208759865</v>
      </c>
      <c r="W21" s="72">
        <f>IF(RES_hh_tesh!W21=0,0,RES_hh_tesh!W21/RES_summary!W$19)</f>
        <v>9.8974790387910456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7.9037553721287219</v>
      </c>
      <c r="C22" s="72">
        <f>IF(RES_hh_tesh!C22=0,0,RES_hh_tesh!C22/RES_summary!C$19)</f>
        <v>7.9888072648023103</v>
      </c>
      <c r="D22" s="72">
        <f>IF(RES_hh_tesh!D22=0,0,RES_hh_tesh!D22/RES_summary!D$19)</f>
        <v>7.8256359798950799</v>
      </c>
      <c r="E22" s="72">
        <f>IF(RES_hh_tesh!E22=0,0,RES_hh_tesh!E22/RES_summary!E$19)</f>
        <v>7.8505988993098503</v>
      </c>
      <c r="F22" s="72">
        <f>IF(RES_hh_tesh!F22=0,0,RES_hh_tesh!F22/RES_summary!F$19)</f>
        <v>7.8862332262766079</v>
      </c>
      <c r="G22" s="72">
        <f>IF(RES_hh_tesh!G22=0,0,RES_hh_tesh!G22/RES_summary!G$19)</f>
        <v>8.0870769288262014</v>
      </c>
      <c r="H22" s="72">
        <f>IF(RES_hh_tesh!H22=0,0,RES_hh_tesh!H22/RES_summary!H$19)</f>
        <v>8.1310292081000295</v>
      </c>
      <c r="I22" s="72">
        <f>IF(RES_hh_tesh!I22=0,0,RES_hh_tesh!I22/RES_summary!I$19)</f>
        <v>8.2864538974870854</v>
      </c>
      <c r="J22" s="72">
        <f>IF(RES_hh_tesh!J22=0,0,RES_hh_tesh!J22/RES_summary!J$19)</f>
        <v>8.2119134004354351</v>
      </c>
      <c r="K22" s="72">
        <f>IF(RES_hh_tesh!K22=0,0,RES_hh_tesh!K22/RES_summary!K$19)</f>
        <v>8.0840023445528573</v>
      </c>
      <c r="L22" s="72">
        <f>IF(RES_hh_tesh!L22=0,0,RES_hh_tesh!L22/RES_summary!L$19)</f>
        <v>9.2596562258073494</v>
      </c>
      <c r="M22" s="72">
        <f>IF(RES_hh_tesh!M22=0,0,RES_hh_tesh!M22/RES_summary!M$19)</f>
        <v>9.981535668231821</v>
      </c>
      <c r="N22" s="72">
        <f>IF(RES_hh_tesh!N22=0,0,RES_hh_tesh!N22/RES_summary!N$19)</f>
        <v>9.6715096902924333</v>
      </c>
      <c r="O22" s="72">
        <f>IF(RES_hh_tesh!O22=0,0,RES_hh_tesh!O22/RES_summary!O$19)</f>
        <v>9.8964037325779781</v>
      </c>
      <c r="P22" s="72">
        <f>IF(RES_hh_tesh!P22=0,0,RES_hh_tesh!P22/RES_summary!P$19)</f>
        <v>10.264079996027741</v>
      </c>
      <c r="Q22" s="72">
        <f>IF(RES_hh_tesh!Q22=0,0,RES_hh_tesh!Q22/RES_summary!Q$19)</f>
        <v>10.344061028517411</v>
      </c>
      <c r="R22" s="72">
        <f>IF(RES_hh_tesh!R22=0,0,RES_hh_tesh!R22/RES_summary!R$19)</f>
        <v>10.617826442331058</v>
      </c>
      <c r="S22" s="72">
        <f>IF(RES_hh_tesh!S22=0,0,RES_hh_tesh!S22/RES_summary!S$19)</f>
        <v>10.094477160880693</v>
      </c>
      <c r="T22" s="72">
        <f>IF(RES_hh_tesh!T22=0,0,RES_hh_tesh!T22/RES_summary!T$19)</f>
        <v>9.5231595945462839</v>
      </c>
      <c r="U22" s="72">
        <f>IF(RES_hh_tesh!U22=0,0,RES_hh_tesh!U22/RES_summary!U$19)</f>
        <v>10.035292699142442</v>
      </c>
      <c r="V22" s="72">
        <f>IF(RES_hh_tesh!V22=0,0,RES_hh_tesh!V22/RES_summary!V$19)</f>
        <v>10.077438364709534</v>
      </c>
      <c r="W22" s="72">
        <f>IF(RES_hh_tesh!W22=0,0,RES_hh_tesh!W22/RES_summary!W$19)</f>
        <v>10.29695398962993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8.3408683838561757</v>
      </c>
      <c r="C24" s="72">
        <f>IF(RES_hh_tesh!C24=0,0,RES_hh_tesh!C24/RES_summary!C$19)</f>
        <v>8.0515983519822196</v>
      </c>
      <c r="D24" s="72">
        <f>IF(RES_hh_tesh!D24=0,0,RES_hh_tesh!D24/RES_summary!D$19)</f>
        <v>8.0610671750040783</v>
      </c>
      <c r="E24" s="72">
        <f>IF(RES_hh_tesh!E24=0,0,RES_hh_tesh!E24/RES_summary!E$19)</f>
        <v>7.9653465664794449</v>
      </c>
      <c r="F24" s="72">
        <f>IF(RES_hh_tesh!F24=0,0,RES_hh_tesh!F24/RES_summary!F$19)</f>
        <v>8.2710946278009345</v>
      </c>
      <c r="G24" s="72">
        <f>IF(RES_hh_tesh!G24=0,0,RES_hh_tesh!G24/RES_summary!G$19)</f>
        <v>8.1757293864667826</v>
      </c>
      <c r="H24" s="72">
        <f>IF(RES_hh_tesh!H24=0,0,RES_hh_tesh!H24/RES_summary!H$19)</f>
        <v>8.3231136622345439</v>
      </c>
      <c r="I24" s="72">
        <f>IF(RES_hh_tesh!I24=0,0,RES_hh_tesh!I24/RES_summary!I$19)</f>
        <v>7.6756301544067878</v>
      </c>
      <c r="J24" s="72">
        <f>IF(RES_hh_tesh!J24=0,0,RES_hh_tesh!J24/RES_summary!J$19)</f>
        <v>8.0512002930874758</v>
      </c>
      <c r="K24" s="72">
        <f>IF(RES_hh_tesh!K24=0,0,RES_hh_tesh!K24/RES_summary!K$19)</f>
        <v>8.0016367444125986</v>
      </c>
      <c r="L24" s="72">
        <f>IF(RES_hh_tesh!L24=0,0,RES_hh_tesh!L24/RES_summary!L$19)</f>
        <v>9.5484907131923951</v>
      </c>
      <c r="M24" s="72">
        <f>IF(RES_hh_tesh!M24=0,0,RES_hh_tesh!M24/RES_summary!M$19)</f>
        <v>9.6808659212216046</v>
      </c>
      <c r="N24" s="72">
        <f>IF(RES_hh_tesh!N24=0,0,RES_hh_tesh!N24/RES_summary!N$19)</f>
        <v>9.9612464831998935</v>
      </c>
      <c r="O24" s="72">
        <f>IF(RES_hh_tesh!O24=0,0,RES_hh_tesh!O24/RES_summary!O$19)</f>
        <v>10.248894119799846</v>
      </c>
      <c r="P24" s="72">
        <f>IF(RES_hh_tesh!P24=0,0,RES_hh_tesh!P24/RES_summary!P$19)</f>
        <v>10.155311223337581</v>
      </c>
      <c r="Q24" s="72">
        <f>IF(RES_hh_tesh!Q24=0,0,RES_hh_tesh!Q24/RES_summary!Q$19)</f>
        <v>10.163225495988947</v>
      </c>
      <c r="R24" s="72">
        <f>IF(RES_hh_tesh!R24=0,0,RES_hh_tesh!R24/RES_summary!R$19)</f>
        <v>10.190673568377605</v>
      </c>
      <c r="S24" s="72">
        <f>IF(RES_hh_tesh!S24=0,0,RES_hh_tesh!S24/RES_summary!S$19)</f>
        <v>10.093550182954599</v>
      </c>
      <c r="T24" s="72">
        <f>IF(RES_hh_tesh!T24=0,0,RES_hh_tesh!T24/RES_summary!T$19)</f>
        <v>9.9086233884753003</v>
      </c>
      <c r="U24" s="72">
        <f>IF(RES_hh_tesh!U24=0,0,RES_hh_tesh!U24/RES_summary!U$19)</f>
        <v>10.00310459027795</v>
      </c>
      <c r="V24" s="72">
        <f>IF(RES_hh_tesh!V24=0,0,RES_hh_tesh!V24/RES_summary!V$19)</f>
        <v>10.018833740393166</v>
      </c>
      <c r="W24" s="72">
        <f>IF(RES_hh_tesh!W24=0,0,RES_hh_tesh!W24/RES_summary!W$19)</f>
        <v>10.238599475095798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7.400655146470049</v>
      </c>
      <c r="C25" s="74">
        <f>IF(RES_hh_tesh!C25=0,0,RES_hh_tesh!C25/RES_summary!C$19)</f>
        <v>6.8240641989043738</v>
      </c>
      <c r="D25" s="74">
        <f>IF(RES_hh_tesh!D25=0,0,RES_hh_tesh!D25/RES_summary!D$19)</f>
        <v>6.9069784089505513</v>
      </c>
      <c r="E25" s="74">
        <f>IF(RES_hh_tesh!E25=0,0,RES_hh_tesh!E25/RES_summary!E$19)</f>
        <v>6.6220489209156561</v>
      </c>
      <c r="F25" s="74">
        <f>IF(RES_hh_tesh!F25=0,0,RES_hh_tesh!F25/RES_summary!F$19)</f>
        <v>6.7819328659773355</v>
      </c>
      <c r="G25" s="74">
        <f>IF(RES_hh_tesh!G25=0,0,RES_hh_tesh!G25/RES_summary!G$19)</f>
        <v>6.8868003210816333</v>
      </c>
      <c r="H25" s="74">
        <f>IF(RES_hh_tesh!H25=0,0,RES_hh_tesh!H25/RES_summary!H$19)</f>
        <v>6.9189586851951415</v>
      </c>
      <c r="I25" s="74">
        <f>IF(RES_hh_tesh!I25=0,0,RES_hh_tesh!I25/RES_summary!I$19)</f>
        <v>6.357195294964086</v>
      </c>
      <c r="J25" s="74">
        <f>IF(RES_hh_tesh!J25=0,0,RES_hh_tesh!J25/RES_summary!J$19)</f>
        <v>6.3862021266554292</v>
      </c>
      <c r="K25" s="74">
        <f>IF(RES_hh_tesh!K25=0,0,RES_hh_tesh!K25/RES_summary!K$19)</f>
        <v>5.7763838047562599</v>
      </c>
      <c r="L25" s="74">
        <f>IF(RES_hh_tesh!L25=0,0,RES_hh_tesh!L25/RES_summary!L$19)</f>
        <v>7.084309581715897</v>
      </c>
      <c r="M25" s="74">
        <f>IF(RES_hh_tesh!M25=0,0,RES_hh_tesh!M25/RES_summary!M$19)</f>
        <v>7.3223854250181111</v>
      </c>
      <c r="N25" s="74">
        <f>IF(RES_hh_tesh!N25=0,0,RES_hh_tesh!N25/RES_summary!N$19)</f>
        <v>7.3125097857359966</v>
      </c>
      <c r="O25" s="74">
        <f>IF(RES_hh_tesh!O25=0,0,RES_hh_tesh!O25/RES_summary!O$19)</f>
        <v>8.1213101493461348</v>
      </c>
      <c r="P25" s="74">
        <f>IF(RES_hh_tesh!P25=0,0,RES_hh_tesh!P25/RES_summary!P$19)</f>
        <v>7.7968155337421905</v>
      </c>
      <c r="Q25" s="74">
        <f>IF(RES_hh_tesh!Q25=0,0,RES_hh_tesh!Q25/RES_summary!Q$19)</f>
        <v>8.272738024524962</v>
      </c>
      <c r="R25" s="74">
        <f>IF(RES_hh_tesh!R25=0,0,RES_hh_tesh!R25/RES_summary!R$19)</f>
        <v>8.2402185021039323</v>
      </c>
      <c r="S25" s="74">
        <f>IF(RES_hh_tesh!S25=0,0,RES_hh_tesh!S25/RES_summary!S$19)</f>
        <v>7.6819301483652458</v>
      </c>
      <c r="T25" s="74">
        <f>IF(RES_hh_tesh!T25=0,0,RES_hh_tesh!T25/RES_summary!T$19)</f>
        <v>7.7296178475856729</v>
      </c>
      <c r="U25" s="74">
        <f>IF(RES_hh_tesh!U25=0,0,RES_hh_tesh!U25/RES_summary!U$19)</f>
        <v>7.7722271636885409</v>
      </c>
      <c r="V25" s="74">
        <f>IF(RES_hh_tesh!V25=0,0,RES_hh_tesh!V25/RES_summary!V$19)</f>
        <v>7.7303078458637309</v>
      </c>
      <c r="W25" s="74">
        <f>IF(RES_hh_tesh!W25=0,0,RES_hh_tesh!W25/RES_summary!W$19)</f>
        <v>7.8095930267744578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3.6481739069709369</v>
      </c>
      <c r="C26" s="77">
        <f>IF(RES_hh_tesh!C26=0,0,RES_hh_tesh!C26/RES_summary!C$19)</f>
        <v>3.5112935952238904</v>
      </c>
      <c r="D26" s="77">
        <f>IF(RES_hh_tesh!D26=0,0,RES_hh_tesh!D26/RES_summary!D$19)</f>
        <v>3.5138368761387779</v>
      </c>
      <c r="E26" s="77">
        <f>IF(RES_hh_tesh!E26=0,0,RES_hh_tesh!E26/RES_summary!E$19)</f>
        <v>3.476547143103315</v>
      </c>
      <c r="F26" s="77">
        <f>IF(RES_hh_tesh!F26=0,0,RES_hh_tesh!F26/RES_summary!F$19)</f>
        <v>3.5933959147055492</v>
      </c>
      <c r="G26" s="77">
        <f>IF(RES_hh_tesh!G26=0,0,RES_hh_tesh!G26/RES_summary!G$19)</f>
        <v>3.5972998295978784</v>
      </c>
      <c r="H26" s="77">
        <f>IF(RES_hh_tesh!H26=0,0,RES_hh_tesh!H26/RES_summary!H$19)</f>
        <v>3.6424597004625783</v>
      </c>
      <c r="I26" s="77">
        <f>IF(RES_hh_tesh!I26=0,0,RES_hh_tesh!I26/RES_summary!I$19)</f>
        <v>3.5234770131392148</v>
      </c>
      <c r="J26" s="77">
        <f>IF(RES_hh_tesh!J26=0,0,RES_hh_tesh!J26/RES_summary!J$19)</f>
        <v>3.764600251024095</v>
      </c>
      <c r="K26" s="77">
        <f>IF(RES_hh_tesh!K26=0,0,RES_hh_tesh!K26/RES_summary!K$19)</f>
        <v>3.9742030038969718</v>
      </c>
      <c r="L26" s="77">
        <f>IF(RES_hh_tesh!L26=0,0,RES_hh_tesh!L26/RES_summary!L$19)</f>
        <v>4.0055561074259298</v>
      </c>
      <c r="M26" s="77">
        <f>IF(RES_hh_tesh!M26=0,0,RES_hh_tesh!M26/RES_summary!M$19)</f>
        <v>4.2090794934580513</v>
      </c>
      <c r="N26" s="77">
        <f>IF(RES_hh_tesh!N26=0,0,RES_hh_tesh!N26/RES_summary!N$19)</f>
        <v>4.332075814829337</v>
      </c>
      <c r="O26" s="77">
        <f>IF(RES_hh_tesh!O26=0,0,RES_hh_tesh!O26/RES_summary!O$19)</f>
        <v>4.3738995299508421</v>
      </c>
      <c r="P26" s="77">
        <f>IF(RES_hh_tesh!P26=0,0,RES_hh_tesh!P26/RES_summary!P$19)</f>
        <v>4.4546405430919505</v>
      </c>
      <c r="Q26" s="77">
        <f>IF(RES_hh_tesh!Q26=0,0,RES_hh_tesh!Q26/RES_summary!Q$19)</f>
        <v>4.5124295090528745</v>
      </c>
      <c r="R26" s="77">
        <f>IF(RES_hh_tesh!R26=0,0,RES_hh_tesh!R26/RES_summary!R$19)</f>
        <v>4.4918835299939888</v>
      </c>
      <c r="S26" s="77">
        <f>IF(RES_hh_tesh!S26=0,0,RES_hh_tesh!S26/RES_summary!S$19)</f>
        <v>4.5137628571255988</v>
      </c>
      <c r="T26" s="77">
        <f>IF(RES_hh_tesh!T26=0,0,RES_hh_tesh!T26/RES_summary!T$19)</f>
        <v>4.5035018216187543</v>
      </c>
      <c r="U26" s="77">
        <f>IF(RES_hh_tesh!U26=0,0,RES_hh_tesh!U26/RES_summary!U$19)</f>
        <v>4.4584833392633803</v>
      </c>
      <c r="V26" s="77">
        <f>IF(RES_hh_tesh!V26=0,0,RES_hh_tesh!V26/RES_summary!V$19)</f>
        <v>4.4250798471433388</v>
      </c>
      <c r="W26" s="77">
        <f>IF(RES_hh_tesh!W26=0,0,RES_hh_tesh!W26/RES_summary!W$19)</f>
        <v>4.4207095750230456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1.9048598820264206</v>
      </c>
      <c r="C27" s="69">
        <f>IF(RES_hh_tesh!C27=0,0,RES_hh_tesh!C27/RES_summary!C$19)</f>
        <v>1.8713092607446113</v>
      </c>
      <c r="D27" s="69">
        <f>IF(RES_hh_tesh!D27=0,0,RES_hh_tesh!D27/RES_summary!D$19)</f>
        <v>1.9015386528987881</v>
      </c>
      <c r="E27" s="69">
        <f>IF(RES_hh_tesh!E27=0,0,RES_hh_tesh!E27/RES_summary!E$19)</f>
        <v>1.8943378229214205</v>
      </c>
      <c r="F27" s="69">
        <f>IF(RES_hh_tesh!F27=0,0,RES_hh_tesh!F27/RES_summary!F$19)</f>
        <v>1.9081711453647818</v>
      </c>
      <c r="G27" s="69">
        <f>IF(RES_hh_tesh!G27=0,0,RES_hh_tesh!G27/RES_summary!G$19)</f>
        <v>1.9416061110197911</v>
      </c>
      <c r="H27" s="69">
        <f>IF(RES_hh_tesh!H27=0,0,RES_hh_tesh!H27/RES_summary!H$19)</f>
        <v>2.0077484371318115</v>
      </c>
      <c r="I27" s="69">
        <f>IF(RES_hh_tesh!I27=0,0,RES_hh_tesh!I27/RES_summary!I$19)</f>
        <v>1.9869484309943721</v>
      </c>
      <c r="J27" s="69">
        <f>IF(RES_hh_tesh!J27=0,0,RES_hh_tesh!J27/RES_summary!J$19)</f>
        <v>2.0308895476471509</v>
      </c>
      <c r="K27" s="69">
        <f>IF(RES_hh_tesh!K27=0,0,RES_hh_tesh!K27/RES_summary!K$19)</f>
        <v>2.0451473780967788</v>
      </c>
      <c r="L27" s="69">
        <f>IF(RES_hh_tesh!L27=0,0,RES_hh_tesh!L27/RES_summary!L$19)</f>
        <v>2.2821135091791049</v>
      </c>
      <c r="M27" s="69">
        <f>IF(RES_hh_tesh!M27=0,0,RES_hh_tesh!M27/RES_summary!M$19)</f>
        <v>2.2349865026871765</v>
      </c>
      <c r="N27" s="69">
        <f>IF(RES_hh_tesh!N27=0,0,RES_hh_tesh!N27/RES_summary!N$19)</f>
        <v>2.2278744715566297</v>
      </c>
      <c r="O27" s="69">
        <f>IF(RES_hh_tesh!O27=0,0,RES_hh_tesh!O27/RES_summary!O$19)</f>
        <v>2.3880458006431611</v>
      </c>
      <c r="P27" s="69">
        <f>IF(RES_hh_tesh!P27=0,0,RES_hh_tesh!P27/RES_summary!P$19)</f>
        <v>2.4218925964017783</v>
      </c>
      <c r="Q27" s="69">
        <f>IF(RES_hh_tesh!Q27=0,0,RES_hh_tesh!Q27/RES_summary!Q$19)</f>
        <v>2.4639740296204744</v>
      </c>
      <c r="R27" s="69">
        <f>IF(RES_hh_tesh!R27=0,0,RES_hh_tesh!R27/RES_summary!R$19)</f>
        <v>2.5363586073062376</v>
      </c>
      <c r="S27" s="69">
        <f>IF(RES_hh_tesh!S27=0,0,RES_hh_tesh!S27/RES_summary!S$19)</f>
        <v>2.4714348656987752</v>
      </c>
      <c r="T27" s="69">
        <f>IF(RES_hh_tesh!T27=0,0,RES_hh_tesh!T27/RES_summary!T$19)</f>
        <v>2.4787528689736082</v>
      </c>
      <c r="U27" s="69">
        <f>IF(RES_hh_tesh!U27=0,0,RES_hh_tesh!U27/RES_summary!U$19)</f>
        <v>2.4805302422339897</v>
      </c>
      <c r="V27" s="69">
        <f>IF(RES_hh_tesh!V27=0,0,RES_hh_tesh!V27/RES_summary!V$19)</f>
        <v>2.6115846398162716</v>
      </c>
      <c r="W27" s="69">
        <f>IF(RES_hh_tesh!W27=0,0,RES_hh_tesh!W27/RES_summary!W$19)</f>
        <v>2.6661727229206282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1.8977052479251699</v>
      </c>
      <c r="C30" s="72">
        <f>IF(RES_hh_tesh!C30=0,0,RES_hh_tesh!C30/RES_summary!C$19)</f>
        <v>1.8728008068561941</v>
      </c>
      <c r="D30" s="72">
        <f>IF(RES_hh_tesh!D30=0,0,RES_hh_tesh!D30/RES_summary!D$19)</f>
        <v>1.870985287305494</v>
      </c>
      <c r="E30" s="72">
        <f>IF(RES_hh_tesh!E30=0,0,RES_hh_tesh!E30/RES_summary!E$19)</f>
        <v>1.9260869109007659</v>
      </c>
      <c r="F30" s="72">
        <f>IF(RES_hh_tesh!F30=0,0,RES_hh_tesh!F30/RES_summary!F$19)</f>
        <v>1.937604178286185</v>
      </c>
      <c r="G30" s="72">
        <f>IF(RES_hh_tesh!G30=0,0,RES_hh_tesh!G30/RES_summary!G$19)</f>
        <v>1.9656087317978921</v>
      </c>
      <c r="H30" s="72">
        <f>IF(RES_hh_tesh!H30=0,0,RES_hh_tesh!H30/RES_summary!H$19)</f>
        <v>2.0232417849698718</v>
      </c>
      <c r="I30" s="72">
        <f>IF(RES_hh_tesh!I30=0,0,RES_hh_tesh!I30/RES_summary!I$19)</f>
        <v>1.9331304293897138</v>
      </c>
      <c r="J30" s="72">
        <f>IF(RES_hh_tesh!J30=0,0,RES_hh_tesh!J30/RES_summary!J$19)</f>
        <v>2.0107153567645768</v>
      </c>
      <c r="K30" s="72">
        <f>IF(RES_hh_tesh!K30=0,0,RES_hh_tesh!K30/RES_summary!K$19)</f>
        <v>2.046531223103063</v>
      </c>
      <c r="L30" s="72">
        <f>IF(RES_hh_tesh!L30=0,0,RES_hh_tesh!L30/RES_summary!L$19)</f>
        <v>2.3006939219482159</v>
      </c>
      <c r="M30" s="72">
        <f>IF(RES_hh_tesh!M30=0,0,RES_hh_tesh!M30/RES_summary!M$19)</f>
        <v>2.2276317767276042</v>
      </c>
      <c r="N30" s="72">
        <f>IF(RES_hh_tesh!N30=0,0,RES_hh_tesh!N30/RES_summary!N$19)</f>
        <v>2.2576731811251687</v>
      </c>
      <c r="O30" s="72">
        <f>IF(RES_hh_tesh!O30=0,0,RES_hh_tesh!O30/RES_summary!O$19)</f>
        <v>2.4231714609018784</v>
      </c>
      <c r="P30" s="72">
        <f>IF(RES_hh_tesh!P30=0,0,RES_hh_tesh!P30/RES_summary!P$19)</f>
        <v>2.3985677469028284</v>
      </c>
      <c r="Q30" s="72">
        <f>IF(RES_hh_tesh!Q30=0,0,RES_hh_tesh!Q30/RES_summary!Q$19)</f>
        <v>2.4307273559999669</v>
      </c>
      <c r="R30" s="72">
        <f>IF(RES_hh_tesh!R30=0,0,RES_hh_tesh!R30/RES_summary!R$19)</f>
        <v>2.5295179473194511</v>
      </c>
      <c r="S30" s="72">
        <f>IF(RES_hh_tesh!S30=0,0,RES_hh_tesh!S30/RES_summary!S$19)</f>
        <v>2.5146007333367533</v>
      </c>
      <c r="T30" s="72">
        <f>IF(RES_hh_tesh!T30=0,0,RES_hh_tesh!T30/RES_summary!T$19)</f>
        <v>2.5237666183549217</v>
      </c>
      <c r="U30" s="72">
        <f>IF(RES_hh_tesh!U30=0,0,RES_hh_tesh!U30/RES_summary!U$19)</f>
        <v>2.5247806744504837</v>
      </c>
      <c r="V30" s="72">
        <f>IF(RES_hh_tesh!V30=0,0,RES_hh_tesh!V30/RES_summary!V$19)</f>
        <v>2.5152762399731179</v>
      </c>
      <c r="W30" s="72">
        <f>IF(RES_hh_tesh!W30=0,0,RES_hh_tesh!W30/RES_summary!W$19)</f>
        <v>2.6739335290661574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1.9050420520039788</v>
      </c>
      <c r="C32" s="77">
        <f>IF(RES_hh_tesh!C32=0,0,RES_hh_tesh!C32/RES_summary!C$19)</f>
        <v>1.8712714732717128</v>
      </c>
      <c r="D32" s="77">
        <f>IF(RES_hh_tesh!D32=0,0,RES_hh_tesh!D32/RES_summary!D$19)</f>
        <v>1.9023233817165677</v>
      </c>
      <c r="E32" s="77">
        <f>IF(RES_hh_tesh!E32=0,0,RES_hh_tesh!E32/RES_summary!E$19)</f>
        <v>1.8935082162943488</v>
      </c>
      <c r="F32" s="77">
        <f>IF(RES_hh_tesh!F32=0,0,RES_hh_tesh!F32/RES_summary!F$19)</f>
        <v>1.9073990186256433</v>
      </c>
      <c r="G32" s="77">
        <f>IF(RES_hh_tesh!G32=0,0,RES_hh_tesh!G32/RES_summary!G$19)</f>
        <v>1.9409862912500599</v>
      </c>
      <c r="H32" s="77">
        <f>IF(RES_hh_tesh!H32=0,0,RES_hh_tesh!H32/RES_summary!H$19)</f>
        <v>2.0073587873491547</v>
      </c>
      <c r="I32" s="77">
        <f>IF(RES_hh_tesh!I32=0,0,RES_hh_tesh!I32/RES_summary!I$19)</f>
        <v>1.988254505865154</v>
      </c>
      <c r="J32" s="77">
        <f>IF(RES_hh_tesh!J32=0,0,RES_hh_tesh!J32/RES_summary!J$19)</f>
        <v>2.0313716556907382</v>
      </c>
      <c r="K32" s="77">
        <f>IF(RES_hh_tesh!K32=0,0,RES_hh_tesh!K32/RES_summary!K$19)</f>
        <v>2.0451144200911977</v>
      </c>
      <c r="L32" s="77">
        <f>IF(RES_hh_tesh!L32=0,0,RES_hh_tesh!L32/RES_summary!L$19)</f>
        <v>2.281668544358753</v>
      </c>
      <c r="M32" s="77">
        <f>IF(RES_hh_tesh!M32=0,0,RES_hh_tesh!M32/RES_summary!M$19)</f>
        <v>2.2351619498770154</v>
      </c>
      <c r="N32" s="77">
        <f>IF(RES_hh_tesh!N32=0,0,RES_hh_tesh!N32/RES_summary!N$19)</f>
        <v>2.2271702659915462</v>
      </c>
      <c r="O32" s="77">
        <f>IF(RES_hh_tesh!O32=0,0,RES_hh_tesh!O32/RES_summary!O$19)</f>
        <v>2.3872356771980088</v>
      </c>
      <c r="P32" s="77">
        <f>IF(RES_hh_tesh!P32=0,0,RES_hh_tesh!P32/RES_summary!P$19)</f>
        <v>2.4224128648177752</v>
      </c>
      <c r="Q32" s="77">
        <f>IF(RES_hh_tesh!Q32=0,0,RES_hh_tesh!Q32/RES_summary!Q$19)</f>
        <v>2.4646935612480902</v>
      </c>
      <c r="R32" s="77">
        <f>IF(RES_hh_tesh!R32=0,0,RES_hh_tesh!R32/RES_summary!R$19)</f>
        <v>2.5365035087704859</v>
      </c>
      <c r="S32" s="77">
        <f>IF(RES_hh_tesh!S32=0,0,RES_hh_tesh!S32/RES_summary!S$19)</f>
        <v>2.470538302803198</v>
      </c>
      <c r="T32" s="77">
        <f>IF(RES_hh_tesh!T32=0,0,RES_hh_tesh!T32/RES_summary!T$19)</f>
        <v>2.4778553751836783</v>
      </c>
      <c r="U32" s="77">
        <f>IF(RES_hh_tesh!U32=0,0,RES_hh_tesh!U32/RES_summary!U$19)</f>
        <v>2.4797012209116516</v>
      </c>
      <c r="V32" s="77">
        <f>IF(RES_hh_tesh!V32=0,0,RES_hh_tesh!V32/RES_summary!V$19)</f>
        <v>2.6132457368554567</v>
      </c>
      <c r="W32" s="77">
        <f>IF(RES_hh_tesh!W32=0,0,RES_hh_tesh!W32/RES_summary!W$19)</f>
        <v>2.666044269690675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13.348836874144625</v>
      </c>
      <c r="C3" s="65">
        <f>IF(RES_hh_emih!C3=0,0,RES_hh_emih!C3/RES_summary!C$19)</f>
        <v>13.818417998439056</v>
      </c>
      <c r="D3" s="65">
        <f>IF(RES_hh_emih!D3=0,0,RES_hh_emih!D3/RES_summary!D$19)</f>
        <v>12.820575744684339</v>
      </c>
      <c r="E3" s="65">
        <f>IF(RES_hh_emih!E3=0,0,RES_hh_emih!E3/RES_summary!E$19)</f>
        <v>12.557321653098661</v>
      </c>
      <c r="F3" s="65">
        <f>IF(RES_hh_emih!F3=0,0,RES_hh_emih!F3/RES_summary!F$19)</f>
        <v>11.98705490703232</v>
      </c>
      <c r="G3" s="65">
        <f>IF(RES_hh_emih!G3=0,0,RES_hh_emih!G3/RES_summary!G$19)</f>
        <v>11.547414809492418</v>
      </c>
      <c r="H3" s="65">
        <f>IF(RES_hh_emih!H3=0,0,RES_hh_emih!H3/RES_summary!H$19)</f>
        <v>10.751078581824144</v>
      </c>
      <c r="I3" s="65">
        <f>IF(RES_hh_emih!I3=0,0,RES_hh_emih!I3/RES_summary!I$19)</f>
        <v>9.8547443321816814</v>
      </c>
      <c r="J3" s="65">
        <f>IF(RES_hh_emih!J3=0,0,RES_hh_emih!J3/RES_summary!J$19)</f>
        <v>9.4474310413620213</v>
      </c>
      <c r="K3" s="65">
        <f>IF(RES_hh_emih!K3=0,0,RES_hh_emih!K3/RES_summary!K$19)</f>
        <v>9.1430200168774025</v>
      </c>
      <c r="L3" s="65">
        <f>IF(RES_hh_emih!L3=0,0,RES_hh_emih!L3/RES_summary!L$19)</f>
        <v>10.127044730021298</v>
      </c>
      <c r="M3" s="65">
        <f>IF(RES_hh_emih!M3=0,0,RES_hh_emih!M3/RES_summary!M$19)</f>
        <v>8.571425863587999</v>
      </c>
      <c r="N3" s="65">
        <f>IF(RES_hh_emih!N3=0,0,RES_hh_emih!N3/RES_summary!N$19)</f>
        <v>7.9199599048987643</v>
      </c>
      <c r="O3" s="65">
        <f>IF(RES_hh_emih!O3=0,0,RES_hh_emih!O3/RES_summary!O$19)</f>
        <v>7.6836284560041417</v>
      </c>
      <c r="P3" s="65">
        <f>IF(RES_hh_emih!P3=0,0,RES_hh_emih!P3/RES_summary!P$19)</f>
        <v>6.256462604615991</v>
      </c>
      <c r="Q3" s="65">
        <f>IF(RES_hh_emih!Q3=0,0,RES_hh_emih!Q3/RES_summary!Q$19)</f>
        <v>6.4519244326090339</v>
      </c>
      <c r="R3" s="65">
        <f>IF(RES_hh_emih!R3=0,0,RES_hh_emih!R3/RES_summary!R$19)</f>
        <v>6.5352283324984963</v>
      </c>
      <c r="S3" s="65">
        <f>IF(RES_hh_emih!S3=0,0,RES_hh_emih!S3/RES_summary!S$19)</f>
        <v>6.3349862685581355</v>
      </c>
      <c r="T3" s="65">
        <f>IF(RES_hh_emih!T3=0,0,RES_hh_emih!T3/RES_summary!T$19)</f>
        <v>6.2749310930257831</v>
      </c>
      <c r="U3" s="65">
        <f>IF(RES_hh_emih!U3=0,0,RES_hh_emih!U3/RES_summary!U$19)</f>
        <v>6.0442563379808361</v>
      </c>
      <c r="V3" s="65">
        <f>IF(RES_hh_emih!V3=0,0,RES_hh_emih!V3/RES_summary!V$19)</f>
        <v>5.628283480781799</v>
      </c>
      <c r="W3" s="65">
        <f>IF(RES_hh_emih!W3=0,0,RES_hh_emih!W3/RES_summary!W$19)</f>
        <v>5.3283670622421084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12.506805601188512</v>
      </c>
      <c r="C4" s="69">
        <f>IF(RES_hh_emih!C4=0,0,RES_hh_emih!C4/RES_summary!C$19)</f>
        <v>13.005963668591534</v>
      </c>
      <c r="D4" s="69">
        <f>IF(RES_hh_emih!D4=0,0,RES_hh_emih!D4/RES_summary!D$19)</f>
        <v>12.01858092549571</v>
      </c>
      <c r="E4" s="69">
        <f>IF(RES_hh_emih!E4=0,0,RES_hh_emih!E4/RES_summary!E$19)</f>
        <v>11.760932389969696</v>
      </c>
      <c r="F4" s="69">
        <f>IF(RES_hh_emih!F4=0,0,RES_hh_emih!F4/RES_summary!F$19)</f>
        <v>11.172426900207896</v>
      </c>
      <c r="G4" s="69">
        <f>IF(RES_hh_emih!G4=0,0,RES_hh_emih!G4/RES_summary!G$19)</f>
        <v>10.747063356297426</v>
      </c>
      <c r="H4" s="69">
        <f>IF(RES_hh_emih!H4=0,0,RES_hh_emih!H4/RES_summary!H$19)</f>
        <v>9.9732376072581843</v>
      </c>
      <c r="I4" s="69">
        <f>IF(RES_hh_emih!I4=0,0,RES_hh_emih!I4/RES_summary!I$19)</f>
        <v>9.1646506941758954</v>
      </c>
      <c r="J4" s="69">
        <f>IF(RES_hh_emih!J4=0,0,RES_hh_emih!J4/RES_summary!J$19)</f>
        <v>8.7468249846156318</v>
      </c>
      <c r="K4" s="69">
        <f>IF(RES_hh_emih!K4=0,0,RES_hh_emih!K4/RES_summary!K$19)</f>
        <v>8.4587028899272418</v>
      </c>
      <c r="L4" s="69">
        <f>IF(RES_hh_emih!L4=0,0,RES_hh_emih!L4/RES_summary!L$19)</f>
        <v>9.3248063587671961</v>
      </c>
      <c r="M4" s="69">
        <f>IF(RES_hh_emih!M4=0,0,RES_hh_emih!M4/RES_summary!M$19)</f>
        <v>7.7609304056972341</v>
      </c>
      <c r="N4" s="69">
        <f>IF(RES_hh_emih!N4=0,0,RES_hh_emih!N4/RES_summary!N$19)</f>
        <v>7.1529661564953235</v>
      </c>
      <c r="O4" s="69">
        <f>IF(RES_hh_emih!O4=0,0,RES_hh_emih!O4/RES_summary!O$19)</f>
        <v>6.9153534927482836</v>
      </c>
      <c r="P4" s="69">
        <f>IF(RES_hh_emih!P4=0,0,RES_hh_emih!P4/RES_summary!P$19)</f>
        <v>5.5857256448191377</v>
      </c>
      <c r="Q4" s="69">
        <f>IF(RES_hh_emih!Q4=0,0,RES_hh_emih!Q4/RES_summary!Q$19)</f>
        <v>5.8054507373941862</v>
      </c>
      <c r="R4" s="69">
        <f>IF(RES_hh_emih!R4=0,0,RES_hh_emih!R4/RES_summary!R$19)</f>
        <v>5.8953777328994894</v>
      </c>
      <c r="S4" s="69">
        <f>IF(RES_hh_emih!S4=0,0,RES_hh_emih!S4/RES_summary!S$19)</f>
        <v>5.7210706268078075</v>
      </c>
      <c r="T4" s="69">
        <f>IF(RES_hh_emih!T4=0,0,RES_hh_emih!T4/RES_summary!T$19)</f>
        <v>5.6787416948822074</v>
      </c>
      <c r="U4" s="69">
        <f>IF(RES_hh_emih!U4=0,0,RES_hh_emih!U4/RES_summary!U$19)</f>
        <v>5.4460855365122232</v>
      </c>
      <c r="V4" s="69">
        <f>IF(RES_hh_emih!V4=0,0,RES_hh_emih!V4/RES_summary!V$19)</f>
        <v>5.0563118101233977</v>
      </c>
      <c r="W4" s="69">
        <f>IF(RES_hh_emih!W4=0,0,RES_hh_emih!W4/RES_summary!W$19)</f>
        <v>4.8075697636062458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37.617143250261037</v>
      </c>
      <c r="C6" s="72">
        <f>IF(RES_hh_emih!C6=0,0,RES_hh_emih!C6/RES_summary!C$19)</f>
        <v>40.091137253671008</v>
      </c>
      <c r="D6" s="72">
        <f>IF(RES_hh_emih!D6=0,0,RES_hh_emih!D6/RES_summary!D$19)</f>
        <v>35.456417465085828</v>
      </c>
      <c r="E6" s="72">
        <f>IF(RES_hh_emih!E6=0,0,RES_hh_emih!E6/RES_summary!E$19)</f>
        <v>37.228484608556613</v>
      </c>
      <c r="F6" s="72">
        <f>IF(RES_hh_emih!F6=0,0,RES_hh_emih!F6/RES_summary!F$19)</f>
        <v>37.098082705935717</v>
      </c>
      <c r="G6" s="72">
        <f>IF(RES_hh_emih!G6=0,0,RES_hh_emih!G6/RES_summary!G$19)</f>
        <v>36.607809742417004</v>
      </c>
      <c r="H6" s="72">
        <f>IF(RES_hh_emih!H6=0,0,RES_hh_emih!H6/RES_summary!H$19)</f>
        <v>38.539997112877813</v>
      </c>
      <c r="I6" s="72">
        <f>IF(RES_hh_emih!I6=0,0,RES_hh_emih!I6/RES_summary!I$19)</f>
        <v>38.504894880100224</v>
      </c>
      <c r="J6" s="72">
        <f>IF(RES_hh_emih!J6=0,0,RES_hh_emih!J6/RES_summary!J$19)</f>
        <v>35.971586129286486</v>
      </c>
      <c r="K6" s="72">
        <f>IF(RES_hh_emih!K6=0,0,RES_hh_emih!K6/RES_summary!K$19)</f>
        <v>33.374188608147946</v>
      </c>
      <c r="L6" s="72">
        <f>IF(RES_hh_emih!L6=0,0,RES_hh_emih!L6/RES_summary!L$19)</f>
        <v>39.316296691410763</v>
      </c>
      <c r="M6" s="72">
        <f>IF(RES_hh_emih!M6=0,0,RES_hh_emih!M6/RES_summary!M$19)</f>
        <v>37.781854509129694</v>
      </c>
      <c r="N6" s="72">
        <f>IF(RES_hh_emih!N6=0,0,RES_hh_emih!N6/RES_summary!N$19)</f>
        <v>35.094741596095126</v>
      </c>
      <c r="O6" s="72">
        <f>IF(RES_hh_emih!O6=0,0,RES_hh_emih!O6/RES_summary!O$19)</f>
        <v>32.364191446719595</v>
      </c>
      <c r="P6" s="72">
        <f>IF(RES_hh_emih!P6=0,0,RES_hh_emih!P6/RES_summary!P$19)</f>
        <v>24.613049180862745</v>
      </c>
      <c r="Q6" s="72">
        <f>IF(RES_hh_emih!Q6=0,0,RES_hh_emih!Q6/RES_summary!Q$19)</f>
        <v>33.474774929770646</v>
      </c>
      <c r="R6" s="72">
        <f>IF(RES_hh_emih!R6=0,0,RES_hh_emih!R6/RES_summary!R$19)</f>
        <v>33.676821717047495</v>
      </c>
      <c r="S6" s="72">
        <f>IF(RES_hh_emih!S6=0,0,RES_hh_emih!S6/RES_summary!S$19)</f>
        <v>33.357101366813723</v>
      </c>
      <c r="T6" s="72">
        <f>IF(RES_hh_emih!T6=0,0,RES_hh_emih!T6/RES_summary!T$19)</f>
        <v>32.542653977147189</v>
      </c>
      <c r="U6" s="72">
        <f>IF(RES_hh_emih!U6=0,0,RES_hh_emih!U6/RES_summary!U$19)</f>
        <v>29.846490815328952</v>
      </c>
      <c r="V6" s="72">
        <f>IF(RES_hh_emih!V6=0,0,RES_hh_emih!V6/RES_summary!V$19)</f>
        <v>28.934153100363261</v>
      </c>
      <c r="W6" s="72">
        <f>IF(RES_hh_emih!W6=0,0,RES_hh_emih!W6/RES_summary!W$19)</f>
        <v>30.116352551798332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46.036939189207644</v>
      </c>
      <c r="C7" s="72">
        <f>IF(RES_hh_emih!C7=0,0,RES_hh_emih!C7/RES_summary!C$19)</f>
        <v>48.827227960824608</v>
      </c>
      <c r="D7" s="72">
        <f>IF(RES_hh_emih!D7=0,0,RES_hh_emih!D7/RES_summary!D$19)</f>
        <v>47.452106350666234</v>
      </c>
      <c r="E7" s="72">
        <f>IF(RES_hh_emih!E7=0,0,RES_hh_emih!E7/RES_summary!E$19)</f>
        <v>47.194693829811833</v>
      </c>
      <c r="F7" s="72">
        <f>IF(RES_hh_emih!F7=0,0,RES_hh_emih!F7/RES_summary!F$19)</f>
        <v>47.058750883299957</v>
      </c>
      <c r="G7" s="72">
        <f>IF(RES_hh_emih!G7=0,0,RES_hh_emih!G7/RES_summary!G$19)</f>
        <v>48.237588454170883</v>
      </c>
      <c r="H7" s="72">
        <f>IF(RES_hh_emih!H7=0,0,RES_hh_emih!H7/RES_summary!H$19)</f>
        <v>46.935535752049745</v>
      </c>
      <c r="I7" s="72">
        <f>IF(RES_hh_emih!I7=0,0,RES_hh_emih!I7/RES_summary!I$19)</f>
        <v>46.383619482404001</v>
      </c>
      <c r="J7" s="72">
        <f>IF(RES_hh_emih!J7=0,0,RES_hh_emih!J7/RES_summary!J$19)</f>
        <v>46.266565879636076</v>
      </c>
      <c r="K7" s="72">
        <f>IF(RES_hh_emih!K7=0,0,RES_hh_emih!K7/RES_summary!K$19)</f>
        <v>46.21389229286963</v>
      </c>
      <c r="L7" s="72">
        <f>IF(RES_hh_emih!L7=0,0,RES_hh_emih!L7/RES_summary!L$19)</f>
        <v>50.975489873538613</v>
      </c>
      <c r="M7" s="72">
        <f>IF(RES_hh_emih!M7=0,0,RES_hh_emih!M7/RES_summary!M$19)</f>
        <v>44.477322428311084</v>
      </c>
      <c r="N7" s="72">
        <f>IF(RES_hh_emih!N7=0,0,RES_hh_emih!N7/RES_summary!N$19)</f>
        <v>40.888364909820595</v>
      </c>
      <c r="O7" s="72">
        <f>IF(RES_hh_emih!O7=0,0,RES_hh_emih!O7/RES_summary!O$19)</f>
        <v>42.372132985208246</v>
      </c>
      <c r="P7" s="72">
        <f>IF(RES_hh_emih!P7=0,0,RES_hh_emih!P7/RES_summary!P$19)</f>
        <v>35.115195611595098</v>
      </c>
      <c r="Q7" s="72">
        <f>IF(RES_hh_emih!Q7=0,0,RES_hh_emih!Q7/RES_summary!Q$19)</f>
        <v>39.631369333405694</v>
      </c>
      <c r="R7" s="72">
        <f>IF(RES_hh_emih!R7=0,0,RES_hh_emih!R7/RES_summary!R$19)</f>
        <v>41.338119097071171</v>
      </c>
      <c r="S7" s="72">
        <f>IF(RES_hh_emih!S7=0,0,RES_hh_emih!S7/RES_summary!S$19)</f>
        <v>40.064399485308265</v>
      </c>
      <c r="T7" s="72">
        <f>IF(RES_hh_emih!T7=0,0,RES_hh_emih!T7/RES_summary!T$19)</f>
        <v>42.046481985872163</v>
      </c>
      <c r="U7" s="72">
        <f>IF(RES_hh_emih!U7=0,0,RES_hh_emih!U7/RES_summary!U$19)</f>
        <v>40.685417265424924</v>
      </c>
      <c r="V7" s="72">
        <f>IF(RES_hh_emih!V7=0,0,RES_hh_emih!V7/RES_summary!V$19)</f>
        <v>38.431043667746188</v>
      </c>
      <c r="W7" s="72">
        <f>IF(RES_hh_emih!W7=0,0,RES_hh_emih!W7/RES_summary!W$19)</f>
        <v>38.111568327815156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30.821733085011491</v>
      </c>
      <c r="C8" s="72">
        <f>IF(RES_hh_emih!C8=0,0,RES_hh_emih!C8/RES_summary!C$19)</f>
        <v>32.727370333255202</v>
      </c>
      <c r="D8" s="72">
        <f>IF(RES_hh_emih!D8=0,0,RES_hh_emih!D8/RES_summary!D$19)</f>
        <v>30.48092176852062</v>
      </c>
      <c r="E8" s="72">
        <f>IF(RES_hh_emih!E8=0,0,RES_hh_emih!E8/RES_summary!E$19)</f>
        <v>31.708490558713272</v>
      </c>
      <c r="F8" s="72">
        <f>IF(RES_hh_emih!F8=0,0,RES_hh_emih!F8/RES_summary!F$19)</f>
        <v>31.007209100788359</v>
      </c>
      <c r="G8" s="72">
        <f>IF(RES_hh_emih!G8=0,0,RES_hh_emih!G8/RES_summary!G$19)</f>
        <v>30.879306750531093</v>
      </c>
      <c r="H8" s="72">
        <f>IF(RES_hh_emih!H8=0,0,RES_hh_emih!H8/RES_summary!H$19)</f>
        <v>30.535347676670415</v>
      </c>
      <c r="I8" s="72">
        <f>IF(RES_hh_emih!I8=0,0,RES_hh_emih!I8/RES_summary!I$19)</f>
        <v>29.280687406897705</v>
      </c>
      <c r="J8" s="72">
        <f>IF(RES_hh_emih!J8=0,0,RES_hh_emih!J8/RES_summary!J$19)</f>
        <v>29.11766600062472</v>
      </c>
      <c r="K8" s="72">
        <f>IF(RES_hh_emih!K8=0,0,RES_hh_emih!K8/RES_summary!K$19)</f>
        <v>28.902313791892382</v>
      </c>
      <c r="L8" s="72">
        <f>IF(RES_hh_emih!L8=0,0,RES_hh_emih!L8/RES_summary!L$19)</f>
        <v>32.966077136811755</v>
      </c>
      <c r="M8" s="72">
        <f>IF(RES_hh_emih!M8=0,0,RES_hh_emih!M8/RES_summary!M$19)</f>
        <v>27.637040778478436</v>
      </c>
      <c r="N8" s="72">
        <f>IF(RES_hh_emih!N8=0,0,RES_hh_emih!N8/RES_summary!N$19)</f>
        <v>27.296990176756303</v>
      </c>
      <c r="O8" s="72">
        <f>IF(RES_hh_emih!O8=0,0,RES_hh_emih!O8/RES_summary!O$19)</f>
        <v>27.33578381677501</v>
      </c>
      <c r="P8" s="72">
        <f>IF(RES_hh_emih!P8=0,0,RES_hh_emih!P8/RES_summary!P$19)</f>
        <v>24.102451806031709</v>
      </c>
      <c r="Q8" s="72">
        <f>IF(RES_hh_emih!Q8=0,0,RES_hh_emih!Q8/RES_summary!Q$19)</f>
        <v>25.776864549476496</v>
      </c>
      <c r="R8" s="72">
        <f>IF(RES_hh_emih!R8=0,0,RES_hh_emih!R8/RES_summary!R$19)</f>
        <v>26.931081982227127</v>
      </c>
      <c r="S8" s="72">
        <f>IF(RES_hh_emih!S8=0,0,RES_hh_emih!S8/RES_summary!S$19)</f>
        <v>26.404465194315847</v>
      </c>
      <c r="T8" s="72">
        <f>IF(RES_hh_emih!T8=0,0,RES_hh_emih!T8/RES_summary!T$19)</f>
        <v>25.625359448691235</v>
      </c>
      <c r="U8" s="72">
        <f>IF(RES_hh_emih!U8=0,0,RES_hh_emih!U8/RES_summary!U$19)</f>
        <v>25.262661165956747</v>
      </c>
      <c r="V8" s="72">
        <f>IF(RES_hh_emih!V8=0,0,RES_hh_emih!V8/RES_summary!V$19)</f>
        <v>24.218901979846574</v>
      </c>
      <c r="W8" s="72">
        <f>IF(RES_hh_emih!W8=0,0,RES_hh_emih!W8/RES_summary!W$19)</f>
        <v>24.661086822825165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0.82649195697786304</v>
      </c>
      <c r="C17" s="69">
        <f>IF(RES_hh_emih!C17=0,0,RES_hh_emih!C17/RES_summary!C$19)</f>
        <v>0.79721961320817281</v>
      </c>
      <c r="D17" s="69">
        <f>IF(RES_hh_emih!D17=0,0,RES_hh_emih!D17/RES_summary!D$19)</f>
        <v>0.78659926785274126</v>
      </c>
      <c r="E17" s="69">
        <f>IF(RES_hh_emih!E17=0,0,RES_hh_emih!E17/RES_summary!E$19)</f>
        <v>0.78030255130825921</v>
      </c>
      <c r="F17" s="69">
        <f>IF(RES_hh_emih!F17=0,0,RES_hh_emih!F17/RES_summary!F$19)</f>
        <v>0.79841227904448719</v>
      </c>
      <c r="G17" s="69">
        <f>IF(RES_hh_emih!G17=0,0,RES_hh_emih!G17/RES_summary!G$19)</f>
        <v>0.78418140156940741</v>
      </c>
      <c r="H17" s="69">
        <f>IF(RES_hh_emih!H17=0,0,RES_hh_emih!H17/RES_summary!H$19)</f>
        <v>0.76165136691406365</v>
      </c>
      <c r="I17" s="69">
        <f>IF(RES_hh_emih!I17=0,0,RES_hh_emih!I17/RES_summary!I$19)</f>
        <v>0.67516794460738072</v>
      </c>
      <c r="J17" s="69">
        <f>IF(RES_hh_emih!J17=0,0,RES_hh_emih!J17/RES_summary!J$19)</f>
        <v>0.68531854459161501</v>
      </c>
      <c r="K17" s="69">
        <f>IF(RES_hh_emih!K17=0,0,RES_hh_emih!K17/RES_summary!K$19)</f>
        <v>0.66881632216180142</v>
      </c>
      <c r="L17" s="69">
        <f>IF(RES_hh_emih!L17=0,0,RES_hh_emih!L17/RES_summary!L$19)</f>
        <v>0.78472719145129333</v>
      </c>
      <c r="M17" s="69">
        <f>IF(RES_hh_emih!M17=0,0,RES_hh_emih!M17/RES_summary!M$19)</f>
        <v>0.79361228618259549</v>
      </c>
      <c r="N17" s="69">
        <f>IF(RES_hh_emih!N17=0,0,RES_hh_emih!N17/RES_summary!N$19)</f>
        <v>0.75004521587811357</v>
      </c>
      <c r="O17" s="69">
        <f>IF(RES_hh_emih!O17=0,0,RES_hh_emih!O17/RES_summary!O$19)</f>
        <v>0.75051644950260721</v>
      </c>
      <c r="P17" s="69">
        <f>IF(RES_hh_emih!P17=0,0,RES_hh_emih!P17/RES_summary!P$19)</f>
        <v>0.65372578053047448</v>
      </c>
      <c r="Q17" s="69">
        <f>IF(RES_hh_emih!Q17=0,0,RES_hh_emih!Q17/RES_summary!Q$19)</f>
        <v>0.62973752997270649</v>
      </c>
      <c r="R17" s="69">
        <f>IF(RES_hh_emih!R17=0,0,RES_hh_emih!R17/RES_summary!R$19)</f>
        <v>0.62280179316217354</v>
      </c>
      <c r="S17" s="69">
        <f>IF(RES_hh_emih!S17=0,0,RES_hh_emih!S17/RES_summary!S$19)</f>
        <v>0.59730235819847211</v>
      </c>
      <c r="T17" s="69">
        <f>IF(RES_hh_emih!T17=0,0,RES_hh_emih!T17/RES_summary!T$19)</f>
        <v>0.58018729832477045</v>
      </c>
      <c r="U17" s="69">
        <f>IF(RES_hh_emih!U17=0,0,RES_hh_emih!U17/RES_summary!U$19)</f>
        <v>0.58313103139053302</v>
      </c>
      <c r="V17" s="69">
        <f>IF(RES_hh_emih!V17=0,0,RES_hh_emih!V17/RES_summary!V$19)</f>
        <v>0.55817682677040381</v>
      </c>
      <c r="W17" s="69">
        <f>IF(RES_hh_emih!W17=0,0,RES_hh_emih!W17/RES_summary!W$19)</f>
        <v>0.50673916697526078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2.99417968746805</v>
      </c>
      <c r="C19" s="72">
        <f>IF(RES_hh_emih!C19=0,0,RES_hh_emih!C19/RES_summary!C$19)</f>
        <v>2.919650657269754</v>
      </c>
      <c r="D19" s="72">
        <f>IF(RES_hh_emih!D19=0,0,RES_hh_emih!D19/RES_summary!D$19)</f>
        <v>2.685377617923395</v>
      </c>
      <c r="E19" s="72">
        <f>IF(RES_hh_emih!E19=0,0,RES_hh_emih!E19/RES_summary!E$19)</f>
        <v>2.7684456597435263</v>
      </c>
      <c r="F19" s="72">
        <f>IF(RES_hh_emih!F19=0,0,RES_hh_emih!F19/RES_summary!F$19)</f>
        <v>2.8323582561401617</v>
      </c>
      <c r="G19" s="72">
        <f>IF(RES_hh_emih!G19=0,0,RES_hh_emih!G19/RES_summary!G$19)</f>
        <v>2.7886394076008032</v>
      </c>
      <c r="H19" s="72">
        <f>IF(RES_hh_emih!H19=0,0,RES_hh_emih!H19/RES_summary!H$19)</f>
        <v>2.9343493369395111</v>
      </c>
      <c r="I19" s="72">
        <f>IF(RES_hh_emih!I19=0,0,RES_hh_emih!I19/RES_summary!I$19)</f>
        <v>2.9474108351237525</v>
      </c>
      <c r="J19" s="72">
        <f>IF(RES_hh_emih!J19=0,0,RES_hh_emih!J19/RES_summary!J$19)</f>
        <v>2.7841126385704413</v>
      </c>
      <c r="K19" s="72">
        <f>IF(RES_hh_emih!K19=0,0,RES_hh_emih!K19/RES_summary!K$19)</f>
        <v>2.6707716725028892</v>
      </c>
      <c r="L19" s="72">
        <f>IF(RES_hh_emih!L19=0,0,RES_hh_emih!L19/RES_summary!L$19)</f>
        <v>2.9747849882023005</v>
      </c>
      <c r="M19" s="72">
        <f>IF(RES_hh_emih!M19=0,0,RES_hh_emih!M19/RES_summary!M$19)</f>
        <v>3.3659309896576199</v>
      </c>
      <c r="N19" s="72">
        <f>IF(RES_hh_emih!N19=0,0,RES_hh_emih!N19/RES_summary!N$19)</f>
        <v>3.3471120825887208</v>
      </c>
      <c r="O19" s="72">
        <f>IF(RES_hh_emih!O19=0,0,RES_hh_emih!O19/RES_summary!O$19)</f>
        <v>3.2570057565165698</v>
      </c>
      <c r="P19" s="72">
        <f>IF(RES_hh_emih!P19=0,0,RES_hh_emih!P19/RES_summary!P$19)</f>
        <v>2.8202140971109309</v>
      </c>
      <c r="Q19" s="72">
        <f>IF(RES_hh_emih!Q19=0,0,RES_hh_emih!Q19/RES_summary!Q$19)</f>
        <v>3.2012238287982471</v>
      </c>
      <c r="R19" s="72">
        <f>IF(RES_hh_emih!R19=0,0,RES_hh_emih!R19/RES_summary!R$19)</f>
        <v>3.1495836529412262</v>
      </c>
      <c r="S19" s="72">
        <f>IF(RES_hh_emih!S19=0,0,RES_hh_emih!S19/RES_summary!S$19)</f>
        <v>3.0197661834121403</v>
      </c>
      <c r="T19" s="72">
        <f>IF(RES_hh_emih!T19=0,0,RES_hh_emih!T19/RES_summary!T$19)</f>
        <v>2.7845201845333065</v>
      </c>
      <c r="U19" s="72">
        <f>IF(RES_hh_emih!U19=0,0,RES_hh_emih!U19/RES_summary!U$19)</f>
        <v>2.8039791255947413</v>
      </c>
      <c r="V19" s="72">
        <f>IF(RES_hh_emih!V19=0,0,RES_hh_emih!V19/RES_summary!V$19)</f>
        <v>2.6878901257538281</v>
      </c>
      <c r="W19" s="72">
        <f>IF(RES_hh_emih!W19=0,0,RES_hh_emih!W19/RES_summary!W$19)</f>
        <v>2.8222556702630559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3.8357399109702475</v>
      </c>
      <c r="C20" s="72">
        <f>IF(RES_hh_emih!C20=0,0,RES_hh_emih!C20/RES_summary!C$19)</f>
        <v>3.7371021387923218</v>
      </c>
      <c r="D20" s="72">
        <f>IF(RES_hh_emih!D20=0,0,RES_hh_emih!D20/RES_summary!D$19)</f>
        <v>3.7804651377961158</v>
      </c>
      <c r="E20" s="72">
        <f>IF(RES_hh_emih!E20=0,0,RES_hh_emih!E20/RES_summary!E$19)</f>
        <v>3.6389627575558174</v>
      </c>
      <c r="F20" s="72">
        <f>IF(RES_hh_emih!F20=0,0,RES_hh_emih!F20/RES_summary!F$19)</f>
        <v>3.778516853093481</v>
      </c>
      <c r="G20" s="72">
        <f>IF(RES_hh_emih!G20=0,0,RES_hh_emih!G20/RES_summary!G$19)</f>
        <v>3.8341400761045881</v>
      </c>
      <c r="H20" s="72">
        <f>IF(RES_hh_emih!H20=0,0,RES_hh_emih!H20/RES_summary!H$19)</f>
        <v>3.7604749516186247</v>
      </c>
      <c r="I20" s="72">
        <f>IF(RES_hh_emih!I20=0,0,RES_hh_emih!I20/RES_summary!I$19)</f>
        <v>3.4690111969372857</v>
      </c>
      <c r="J20" s="72">
        <f>IF(RES_hh_emih!J20=0,0,RES_hh_emih!J20/RES_summary!J$19)</f>
        <v>3.6121498421739076</v>
      </c>
      <c r="K20" s="72">
        <f>IF(RES_hh_emih!K20=0,0,RES_hh_emih!K20/RES_summary!K$19)</f>
        <v>3.5755143294523886</v>
      </c>
      <c r="L20" s="72">
        <f>IF(RES_hh_emih!L20=0,0,RES_hh_emih!L20/RES_summary!L$19)</f>
        <v>4.1735305108712488</v>
      </c>
      <c r="M20" s="72">
        <f>IF(RES_hh_emih!M20=0,0,RES_hh_emih!M20/RES_summary!M$19)</f>
        <v>4.4158597235739485</v>
      </c>
      <c r="N20" s="72">
        <f>IF(RES_hh_emih!N20=0,0,RES_hh_emih!N20/RES_summary!N$19)</f>
        <v>4.1283074155035369</v>
      </c>
      <c r="O20" s="72">
        <f>IF(RES_hh_emih!O20=0,0,RES_hh_emih!O20/RES_summary!O$19)</f>
        <v>4.4573766299692998</v>
      </c>
      <c r="P20" s="72">
        <f>IF(RES_hh_emih!P20=0,0,RES_hh_emih!P20/RES_summary!P$19)</f>
        <v>3.9416027113618464</v>
      </c>
      <c r="Q20" s="72">
        <f>IF(RES_hh_emih!Q20=0,0,RES_hh_emih!Q20/RES_summary!Q$19)</f>
        <v>4.032214194722318</v>
      </c>
      <c r="R20" s="72">
        <f>IF(RES_hh_emih!R20=0,0,RES_hh_emih!R20/RES_summary!R$19)</f>
        <v>4.0395501690578905</v>
      </c>
      <c r="S20" s="72">
        <f>IF(RES_hh_emih!S20=0,0,RES_hh_emih!S20/RES_summary!S$19)</f>
        <v>3.8310368913284107</v>
      </c>
      <c r="T20" s="72">
        <f>IF(RES_hh_emih!T20=0,0,RES_hh_emih!T20/RES_summary!T$19)</f>
        <v>3.9374293624423808</v>
      </c>
      <c r="U20" s="72">
        <f>IF(RES_hh_emih!U20=0,0,RES_hh_emih!U20/RES_summary!U$19)</f>
        <v>3.9350874451086391</v>
      </c>
      <c r="V20" s="72">
        <f>IF(RES_hh_emih!V20=0,0,RES_hh_emih!V20/RES_summary!V$19)</f>
        <v>3.7703953135523522</v>
      </c>
      <c r="W20" s="72">
        <f>IF(RES_hh_emih!W20=0,0,RES_hh_emih!W20/RES_summary!W$19)</f>
        <v>3.4439217261366606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2.8317081695300379</v>
      </c>
      <c r="C21" s="72">
        <f>IF(RES_hh_emih!C21=0,0,RES_hh_emih!C21/RES_summary!C$19)</f>
        <v>2.7177182095523698</v>
      </c>
      <c r="D21" s="72">
        <f>IF(RES_hh_emih!D21=0,0,RES_hh_emih!D21/RES_summary!D$19)</f>
        <v>2.6436641432902492</v>
      </c>
      <c r="E21" s="72">
        <f>IF(RES_hh_emih!E21=0,0,RES_hh_emih!E21/RES_summary!E$19)</f>
        <v>2.6746665315927372</v>
      </c>
      <c r="F21" s="72">
        <f>IF(RES_hh_emih!F21=0,0,RES_hh_emih!F21/RES_summary!F$19)</f>
        <v>2.7340813548334504</v>
      </c>
      <c r="G21" s="72">
        <f>IF(RES_hh_emih!G21=0,0,RES_hh_emih!G21/RES_summary!G$19)</f>
        <v>2.7017692312762045</v>
      </c>
      <c r="H21" s="72">
        <f>IF(RES_hh_emih!H21=0,0,RES_hh_emih!H21/RES_summary!H$19)</f>
        <v>2.6975637341239187</v>
      </c>
      <c r="I21" s="72">
        <f>IF(RES_hh_emih!I21=0,0,RES_hh_emih!I21/RES_summary!I$19)</f>
        <v>2.413972077945675</v>
      </c>
      <c r="J21" s="72">
        <f>IF(RES_hh_emih!J21=0,0,RES_hh_emih!J21/RES_summary!J$19)</f>
        <v>2.5028709355278194</v>
      </c>
      <c r="K21" s="72">
        <f>IF(RES_hh_emih!K21=0,0,RES_hh_emih!K21/RES_summary!K$19)</f>
        <v>2.449425150560292</v>
      </c>
      <c r="L21" s="72">
        <f>IF(RES_hh_emih!L21=0,0,RES_hh_emih!L21/RES_summary!L$19)</f>
        <v>2.9172797525321803</v>
      </c>
      <c r="M21" s="72">
        <f>IF(RES_hh_emih!M21=0,0,RES_hh_emih!M21/RES_summary!M$19)</f>
        <v>2.8848805978711565</v>
      </c>
      <c r="N21" s="72">
        <f>IF(RES_hh_emih!N21=0,0,RES_hh_emih!N21/RES_summary!N$19)</f>
        <v>2.8968453922180686</v>
      </c>
      <c r="O21" s="72">
        <f>IF(RES_hh_emih!O21=0,0,RES_hh_emih!O21/RES_summary!O$19)</f>
        <v>2.9904194561161934</v>
      </c>
      <c r="P21" s="72">
        <f>IF(RES_hh_emih!P21=0,0,RES_hh_emih!P21/RES_summary!P$19)</f>
        <v>2.8482949824101125</v>
      </c>
      <c r="Q21" s="72">
        <f>IF(RES_hh_emih!Q21=0,0,RES_hh_emih!Q21/RES_summary!Q$19)</f>
        <v>2.7965848037020788</v>
      </c>
      <c r="R21" s="72">
        <f>IF(RES_hh_emih!R21=0,0,RES_hh_emih!R21/RES_summary!R$19)</f>
        <v>2.8318913710783939</v>
      </c>
      <c r="S21" s="72">
        <f>IF(RES_hh_emih!S21=0,0,RES_hh_emih!S21/RES_summary!S$19)</f>
        <v>2.7250678658913654</v>
      </c>
      <c r="T21" s="72">
        <f>IF(RES_hh_emih!T21=0,0,RES_hh_emih!T21/RES_summary!T$19)</f>
        <v>2.5864151440161636</v>
      </c>
      <c r="U21" s="72">
        <f>IF(RES_hh_emih!U21=0,0,RES_hh_emih!U21/RES_summary!U$19)</f>
        <v>2.65174890448198</v>
      </c>
      <c r="V21" s="72">
        <f>IF(RES_hh_emih!V21=0,0,RES_hh_emih!V21/RES_summary!V$19)</f>
        <v>2.605064575120605</v>
      </c>
      <c r="W21" s="72">
        <f>IF(RES_hh_emih!W21=0,0,RES_hh_emih!W21/RES_summary!W$19)</f>
        <v>2.4734427210737286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1.5539315978250786E-2</v>
      </c>
      <c r="C27" s="69">
        <f>IF(RES_hh_emih!C27=0,0,RES_hh_emih!C27/RES_summary!C$19)</f>
        <v>1.5234716639347497E-2</v>
      </c>
      <c r="D27" s="69">
        <f>IF(RES_hh_emih!D27=0,0,RES_hh_emih!D27/RES_summary!D$19)</f>
        <v>1.5395551335887648E-2</v>
      </c>
      <c r="E27" s="69">
        <f>IF(RES_hh_emih!E27=0,0,RES_hh_emih!E27/RES_summary!E$19)</f>
        <v>1.6086711820706753E-2</v>
      </c>
      <c r="F27" s="69">
        <f>IF(RES_hh_emih!F27=0,0,RES_hh_emih!F27/RES_summary!F$19)</f>
        <v>1.6215727779938998E-2</v>
      </c>
      <c r="G27" s="69">
        <f>IF(RES_hh_emih!G27=0,0,RES_hh_emih!G27/RES_summary!G$19)</f>
        <v>1.6170051625583569E-2</v>
      </c>
      <c r="H27" s="69">
        <f>IF(RES_hh_emih!H27=0,0,RES_hh_emih!H27/RES_summary!H$19)</f>
        <v>1.6189607651895175E-2</v>
      </c>
      <c r="I27" s="69">
        <f>IF(RES_hh_emih!I27=0,0,RES_hh_emih!I27/RES_summary!I$19)</f>
        <v>1.4925693398405243E-2</v>
      </c>
      <c r="J27" s="69">
        <f>IF(RES_hh_emih!J27=0,0,RES_hh_emih!J27/RES_summary!J$19)</f>
        <v>1.5287512154774347E-2</v>
      </c>
      <c r="K27" s="69">
        <f>IF(RES_hh_emih!K27=0,0,RES_hh_emih!K27/RES_summary!K$19)</f>
        <v>1.5500804788360627E-2</v>
      </c>
      <c r="L27" s="69">
        <f>IF(RES_hh_emih!L27=0,0,RES_hh_emih!L27/RES_summary!L$19)</f>
        <v>1.7511179802809199E-2</v>
      </c>
      <c r="M27" s="69">
        <f>IF(RES_hh_emih!M27=0,0,RES_hh_emih!M27/RES_summary!M$19)</f>
        <v>1.6883171708169421E-2</v>
      </c>
      <c r="N27" s="69">
        <f>IF(RES_hh_emih!N27=0,0,RES_hh_emih!N27/RES_summary!N$19)</f>
        <v>1.6948532525326878E-2</v>
      </c>
      <c r="O27" s="69">
        <f>IF(RES_hh_emih!O27=0,0,RES_hh_emih!O27/RES_summary!O$19)</f>
        <v>1.775851375325134E-2</v>
      </c>
      <c r="P27" s="69">
        <f>IF(RES_hh_emih!P27=0,0,RES_hh_emih!P27/RES_summary!P$19)</f>
        <v>1.701117926637738E-2</v>
      </c>
      <c r="Q27" s="69">
        <f>IF(RES_hh_emih!Q27=0,0,RES_hh_emih!Q27/RES_summary!Q$19)</f>
        <v>1.6736165242140034E-2</v>
      </c>
      <c r="R27" s="69">
        <f>IF(RES_hh_emih!R27=0,0,RES_hh_emih!R27/RES_summary!R$19)</f>
        <v>1.7048806436833406E-2</v>
      </c>
      <c r="S27" s="69">
        <f>IF(RES_hh_emih!S27=0,0,RES_hh_emih!S27/RES_summary!S$19)</f>
        <v>1.6613283551855644E-2</v>
      </c>
      <c r="T27" s="69">
        <f>IF(RES_hh_emih!T27=0,0,RES_hh_emih!T27/RES_summary!T$19)</f>
        <v>1.6002099818803388E-2</v>
      </c>
      <c r="U27" s="69">
        <f>IF(RES_hh_emih!U27=0,0,RES_hh_emih!U27/RES_summary!U$19)</f>
        <v>1.5039770078079211E-2</v>
      </c>
      <c r="V27" s="69">
        <f>IF(RES_hh_emih!V27=0,0,RES_hh_emih!V27/RES_summary!V$19)</f>
        <v>1.3794843887997696E-2</v>
      </c>
      <c r="W27" s="69">
        <f>IF(RES_hh_emih!W27=0,0,RES_hh_emih!W27/RES_summary!W$19)</f>
        <v>1.405813166060094E-2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0.62583812316043463</v>
      </c>
      <c r="C30" s="72">
        <f>IF(RES_hh_emih!C30=0,0,RES_hh_emih!C30/RES_summary!C$19)</f>
        <v>0.61657904112562734</v>
      </c>
      <c r="D30" s="72">
        <f>IF(RES_hh_emih!D30=0,0,RES_hh_emih!D30/RES_summary!D$19)</f>
        <v>0.61482034346559988</v>
      </c>
      <c r="E30" s="72">
        <f>IF(RES_hh_emih!E30=0,0,RES_hh_emih!E30/RES_summary!E$19)</f>
        <v>0.6317259946178736</v>
      </c>
      <c r="F30" s="72">
        <f>IF(RES_hh_emih!F30=0,0,RES_hh_emih!F30/RES_summary!F$19)</f>
        <v>0.63435006428007135</v>
      </c>
      <c r="G30" s="72">
        <f>IF(RES_hh_emih!G30=0,0,RES_hh_emih!G30/RES_summary!G$19)</f>
        <v>0.64235791475150872</v>
      </c>
      <c r="H30" s="72">
        <f>IF(RES_hh_emih!H30=0,0,RES_hh_emih!H30/RES_summary!H$19)</f>
        <v>0.65992465865696981</v>
      </c>
      <c r="I30" s="72">
        <f>IF(RES_hh_emih!I30=0,0,RES_hh_emih!I30/RES_summary!I$19)</f>
        <v>0.62995244970170272</v>
      </c>
      <c r="J30" s="72">
        <f>IF(RES_hh_emih!J30=0,0,RES_hh_emih!J30/RES_summary!J$19)</f>
        <v>0.65500550158092008</v>
      </c>
      <c r="K30" s="72">
        <f>IF(RES_hh_emih!K30=0,0,RES_hh_emih!K30/RES_summary!K$19)</f>
        <v>0.66635060354050835</v>
      </c>
      <c r="L30" s="72">
        <f>IF(RES_hh_emih!L30=0,0,RES_hh_emih!L30/RES_summary!L$19)</f>
        <v>0.74872617462630608</v>
      </c>
      <c r="M30" s="72">
        <f>IF(RES_hh_emih!M30=0,0,RES_hh_emih!M30/RES_summary!M$19)</f>
        <v>0.72462378217708956</v>
      </c>
      <c r="N30" s="72">
        <f>IF(RES_hh_emih!N30=0,0,RES_hh_emih!N30/RES_summary!N$19)</f>
        <v>0.73413172927410997</v>
      </c>
      <c r="O30" s="72">
        <f>IF(RES_hh_emih!O30=0,0,RES_hh_emih!O30/RES_summary!O$19)</f>
        <v>0.78773934140242452</v>
      </c>
      <c r="P30" s="72">
        <f>IF(RES_hh_emih!P30=0,0,RES_hh_emih!P30/RES_summary!P$19)</f>
        <v>0.77966211864254775</v>
      </c>
      <c r="Q30" s="72">
        <f>IF(RES_hh_emih!Q30=0,0,RES_hh_emih!Q30/RES_summary!Q$19)</f>
        <v>0.79004730558493108</v>
      </c>
      <c r="R30" s="72">
        <f>IF(RES_hh_emih!R30=0,0,RES_hh_emih!R30/RES_summary!R$19)</f>
        <v>0.82190670500980878</v>
      </c>
      <c r="S30" s="72">
        <f>IF(RES_hh_emih!S30=0,0,RES_hh_emih!S30/RES_summary!S$19)</f>
        <v>0.81647551560346154</v>
      </c>
      <c r="T30" s="72">
        <f>IF(RES_hh_emih!T30=0,0,RES_hh_emih!T30/RES_summary!T$19)</f>
        <v>0.81858649527707128</v>
      </c>
      <c r="U30" s="72">
        <f>IF(RES_hh_emih!U30=0,0,RES_hh_emih!U30/RES_summary!U$19)</f>
        <v>0.81781324340106853</v>
      </c>
      <c r="V30" s="72">
        <f>IF(RES_hh_emih!V30=0,0,RES_hh_emih!V30/RES_summary!V$19)</f>
        <v>0.81360322930940765</v>
      </c>
      <c r="W30" s="72">
        <f>IF(RES_hh_emih!W30=0,0,RES_hh_emih!W30/RES_summary!W$19)</f>
        <v>0.86341345442035455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83240</v>
      </c>
      <c r="D3" s="67">
        <f t="shared" si="0"/>
        <v>84317</v>
      </c>
      <c r="E3" s="67">
        <f t="shared" si="0"/>
        <v>83474</v>
      </c>
      <c r="F3" s="67">
        <f t="shared" si="0"/>
        <v>75418</v>
      </c>
      <c r="G3" s="67">
        <f t="shared" si="0"/>
        <v>73177</v>
      </c>
      <c r="H3" s="67">
        <f t="shared" si="0"/>
        <v>58685</v>
      </c>
      <c r="I3" s="67">
        <f t="shared" si="0"/>
        <v>69885</v>
      </c>
      <c r="J3" s="67">
        <f t="shared" si="0"/>
        <v>77181</v>
      </c>
      <c r="K3" s="67">
        <f t="shared" si="0"/>
        <v>77419</v>
      </c>
      <c r="L3" s="67">
        <f t="shared" si="0"/>
        <v>72931</v>
      </c>
      <c r="M3" s="67">
        <f t="shared" si="0"/>
        <v>76359</v>
      </c>
      <c r="N3" s="67">
        <f t="shared" si="0"/>
        <v>76348</v>
      </c>
      <c r="O3" s="67">
        <f t="shared" si="0"/>
        <v>76542</v>
      </c>
      <c r="P3" s="67">
        <f t="shared" si="0"/>
        <v>71127</v>
      </c>
      <c r="Q3" s="67">
        <f t="shared" si="0"/>
        <v>78217</v>
      </c>
      <c r="R3" s="67">
        <f t="shared" si="0"/>
        <v>80454</v>
      </c>
      <c r="S3" s="67">
        <f t="shared" si="0"/>
        <v>82191</v>
      </c>
      <c r="T3" s="67">
        <f t="shared" si="0"/>
        <v>76630</v>
      </c>
      <c r="U3" s="67">
        <f t="shared" si="0"/>
        <v>87973</v>
      </c>
      <c r="V3" s="67">
        <f t="shared" si="0"/>
        <v>65190</v>
      </c>
      <c r="W3" s="67">
        <f t="shared" si="0"/>
        <v>86525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83240</v>
      </c>
      <c r="D4" s="71">
        <f t="shared" si="1"/>
        <v>84317</v>
      </c>
      <c r="E4" s="71">
        <f t="shared" si="1"/>
        <v>83474</v>
      </c>
      <c r="F4" s="71">
        <f t="shared" si="1"/>
        <v>75418</v>
      </c>
      <c r="G4" s="71">
        <f t="shared" si="1"/>
        <v>73177</v>
      </c>
      <c r="H4" s="71">
        <f t="shared" si="1"/>
        <v>58685</v>
      </c>
      <c r="I4" s="71">
        <f t="shared" si="1"/>
        <v>69885</v>
      </c>
      <c r="J4" s="71">
        <f t="shared" si="1"/>
        <v>77181</v>
      </c>
      <c r="K4" s="71">
        <f t="shared" si="1"/>
        <v>77419</v>
      </c>
      <c r="L4" s="71">
        <f t="shared" si="1"/>
        <v>72931</v>
      </c>
      <c r="M4" s="71">
        <f t="shared" si="1"/>
        <v>76359</v>
      </c>
      <c r="N4" s="71">
        <f t="shared" si="1"/>
        <v>76348</v>
      </c>
      <c r="O4" s="71">
        <f t="shared" si="1"/>
        <v>76542</v>
      </c>
      <c r="P4" s="71">
        <f t="shared" si="1"/>
        <v>71127</v>
      </c>
      <c r="Q4" s="71">
        <f t="shared" si="1"/>
        <v>78217</v>
      </c>
      <c r="R4" s="71">
        <f t="shared" ref="R4:V4" si="2">SUM(R5:R13)</f>
        <v>80454</v>
      </c>
      <c r="S4" s="71">
        <f t="shared" si="2"/>
        <v>82191</v>
      </c>
      <c r="T4" s="71">
        <f t="shared" si="2"/>
        <v>76630</v>
      </c>
      <c r="U4" s="71">
        <f t="shared" si="2"/>
        <v>87973</v>
      </c>
      <c r="V4" s="71">
        <f t="shared" si="2"/>
        <v>65190</v>
      </c>
      <c r="W4" s="71">
        <f t="shared" ref="W4" si="3">SUM(W5:W13)</f>
        <v>86525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100</v>
      </c>
      <c r="D6" s="82">
        <v>151</v>
      </c>
      <c r="E6" s="82">
        <v>279</v>
      </c>
      <c r="F6" s="82">
        <v>366</v>
      </c>
      <c r="G6" s="82">
        <v>395</v>
      </c>
      <c r="H6" s="82">
        <v>309</v>
      </c>
      <c r="I6" s="82">
        <v>186</v>
      </c>
      <c r="J6" s="82">
        <v>65</v>
      </c>
      <c r="K6" s="82">
        <v>75</v>
      </c>
      <c r="L6" s="82">
        <v>201</v>
      </c>
      <c r="M6" s="82">
        <v>210</v>
      </c>
      <c r="N6" s="82">
        <v>221</v>
      </c>
      <c r="O6" s="82">
        <v>228</v>
      </c>
      <c r="P6" s="82">
        <v>199</v>
      </c>
      <c r="Q6" s="82">
        <v>303</v>
      </c>
      <c r="R6" s="82">
        <v>522</v>
      </c>
      <c r="S6" s="82">
        <v>469</v>
      </c>
      <c r="T6" s="82">
        <v>313</v>
      </c>
      <c r="U6" s="82">
        <v>226</v>
      </c>
      <c r="V6" s="82">
        <v>149</v>
      </c>
      <c r="W6" s="82">
        <v>187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9025</v>
      </c>
      <c r="D7" s="82">
        <v>4271</v>
      </c>
      <c r="E7" s="82">
        <v>3162</v>
      </c>
      <c r="F7" s="82">
        <v>2792</v>
      </c>
      <c r="G7" s="82">
        <v>2623</v>
      </c>
      <c r="H7" s="82">
        <v>2010</v>
      </c>
      <c r="I7" s="82">
        <v>3529</v>
      </c>
      <c r="J7" s="82">
        <v>5424</v>
      </c>
      <c r="K7" s="82">
        <v>6489</v>
      </c>
      <c r="L7" s="82">
        <v>6006</v>
      </c>
      <c r="M7" s="82">
        <v>6225</v>
      </c>
      <c r="N7" s="82">
        <v>4868</v>
      </c>
      <c r="O7" s="82">
        <v>3972</v>
      </c>
      <c r="P7" s="82">
        <v>0</v>
      </c>
      <c r="Q7" s="82">
        <v>1</v>
      </c>
      <c r="R7" s="82">
        <v>0</v>
      </c>
      <c r="S7" s="82">
        <v>954</v>
      </c>
      <c r="T7" s="82">
        <v>1046</v>
      </c>
      <c r="U7" s="82">
        <v>65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12185</v>
      </c>
      <c r="D8" s="82">
        <v>15134</v>
      </c>
      <c r="E8" s="82">
        <v>15740</v>
      </c>
      <c r="F8" s="82">
        <v>12655</v>
      </c>
      <c r="G8" s="82">
        <v>9566</v>
      </c>
      <c r="H8" s="82">
        <v>6465</v>
      </c>
      <c r="I8" s="82">
        <v>6962</v>
      </c>
      <c r="J8" s="82">
        <v>11085</v>
      </c>
      <c r="K8" s="82">
        <v>12954</v>
      </c>
      <c r="L8" s="82">
        <v>14153</v>
      </c>
      <c r="M8" s="82">
        <v>12986</v>
      </c>
      <c r="N8" s="82">
        <v>12440</v>
      </c>
      <c r="O8" s="82">
        <v>10553</v>
      </c>
      <c r="P8" s="82">
        <v>5630</v>
      </c>
      <c r="Q8" s="82">
        <v>7988</v>
      </c>
      <c r="R8" s="82">
        <v>12245</v>
      </c>
      <c r="S8" s="82">
        <v>14487</v>
      </c>
      <c r="T8" s="82">
        <v>14149</v>
      </c>
      <c r="U8" s="82">
        <v>13882</v>
      </c>
      <c r="V8" s="82">
        <v>9394</v>
      </c>
      <c r="W8" s="82">
        <v>5844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13220</v>
      </c>
      <c r="D9" s="82">
        <v>18786</v>
      </c>
      <c r="E9" s="82">
        <v>21097</v>
      </c>
      <c r="F9" s="82">
        <v>21762</v>
      </c>
      <c r="G9" s="82">
        <v>26603</v>
      </c>
      <c r="H9" s="82">
        <v>22589</v>
      </c>
      <c r="I9" s="82">
        <v>24939</v>
      </c>
      <c r="J9" s="82">
        <v>14145</v>
      </c>
      <c r="K9" s="82">
        <v>9378</v>
      </c>
      <c r="L9" s="82">
        <v>5354</v>
      </c>
      <c r="M9" s="82">
        <v>9589</v>
      </c>
      <c r="N9" s="82">
        <v>11402</v>
      </c>
      <c r="O9" s="82">
        <v>17502</v>
      </c>
      <c r="P9" s="82">
        <v>30448</v>
      </c>
      <c r="Q9" s="82">
        <v>30913</v>
      </c>
      <c r="R9" s="82">
        <v>24054</v>
      </c>
      <c r="S9" s="82">
        <v>16368</v>
      </c>
      <c r="T9" s="82">
        <v>12467</v>
      </c>
      <c r="U9" s="82">
        <v>12042</v>
      </c>
      <c r="V9" s="82">
        <v>10704</v>
      </c>
      <c r="W9" s="82">
        <v>15952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45305</v>
      </c>
      <c r="D11" s="82">
        <v>42047</v>
      </c>
      <c r="E11" s="82">
        <v>39569</v>
      </c>
      <c r="F11" s="82">
        <v>33391</v>
      </c>
      <c r="G11" s="82">
        <v>29306</v>
      </c>
      <c r="H11" s="82">
        <v>22715</v>
      </c>
      <c r="I11" s="82">
        <v>29915</v>
      </c>
      <c r="J11" s="82">
        <v>41275</v>
      </c>
      <c r="K11" s="82">
        <v>42768</v>
      </c>
      <c r="L11" s="82">
        <v>41866</v>
      </c>
      <c r="M11" s="82">
        <v>39525</v>
      </c>
      <c r="N11" s="82">
        <v>39828</v>
      </c>
      <c r="O11" s="82">
        <v>34669</v>
      </c>
      <c r="P11" s="82">
        <v>24990</v>
      </c>
      <c r="Q11" s="82">
        <v>31174</v>
      </c>
      <c r="R11" s="82">
        <v>35113</v>
      </c>
      <c r="S11" s="82">
        <v>41031</v>
      </c>
      <c r="T11" s="82">
        <v>35962</v>
      </c>
      <c r="U11" s="82">
        <v>44750</v>
      </c>
      <c r="V11" s="82">
        <v>28382</v>
      </c>
      <c r="W11" s="82">
        <v>49930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3405</v>
      </c>
      <c r="D12" s="82">
        <v>3928</v>
      </c>
      <c r="E12" s="82">
        <v>3627</v>
      </c>
      <c r="F12" s="82">
        <v>4452</v>
      </c>
      <c r="G12" s="82">
        <v>4684</v>
      </c>
      <c r="H12" s="82">
        <v>4597</v>
      </c>
      <c r="I12" s="82">
        <v>4354</v>
      </c>
      <c r="J12" s="82">
        <v>5024</v>
      </c>
      <c r="K12" s="82">
        <v>5085</v>
      </c>
      <c r="L12" s="82">
        <v>4614</v>
      </c>
      <c r="M12" s="82">
        <v>6827</v>
      </c>
      <c r="N12" s="82">
        <v>6592</v>
      </c>
      <c r="O12" s="82">
        <v>6996</v>
      </c>
      <c r="P12" s="82">
        <v>9208</v>
      </c>
      <c r="Q12" s="82">
        <v>7489</v>
      </c>
      <c r="R12" s="82">
        <v>8520</v>
      </c>
      <c r="S12" s="82">
        <v>8882</v>
      </c>
      <c r="T12" s="82">
        <v>12693</v>
      </c>
      <c r="U12" s="82">
        <v>17008</v>
      </c>
      <c r="V12" s="82">
        <v>16090</v>
      </c>
      <c r="W12" s="82">
        <v>13784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163</v>
      </c>
      <c r="K13" s="83">
        <v>670</v>
      </c>
      <c r="L13" s="83">
        <v>737</v>
      </c>
      <c r="M13" s="83">
        <v>997</v>
      </c>
      <c r="N13" s="83">
        <v>997</v>
      </c>
      <c r="O13" s="83">
        <v>2622</v>
      </c>
      <c r="P13" s="83">
        <v>652</v>
      </c>
      <c r="Q13" s="83">
        <v>349</v>
      </c>
      <c r="R13" s="83">
        <v>0</v>
      </c>
      <c r="S13" s="83">
        <v>0</v>
      </c>
      <c r="T13" s="83">
        <v>0</v>
      </c>
      <c r="U13" s="83">
        <v>0</v>
      </c>
      <c r="V13" s="83">
        <v>471</v>
      </c>
      <c r="W13" s="83">
        <v>828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79835</v>
      </c>
      <c r="D14" s="85">
        <f t="shared" si="4"/>
        <v>80389</v>
      </c>
      <c r="E14" s="85">
        <f t="shared" si="4"/>
        <v>79847</v>
      </c>
      <c r="F14" s="85">
        <f t="shared" si="4"/>
        <v>70966</v>
      </c>
      <c r="G14" s="85">
        <f t="shared" si="4"/>
        <v>68493</v>
      </c>
      <c r="H14" s="85">
        <f t="shared" si="4"/>
        <v>54088</v>
      </c>
      <c r="I14" s="85">
        <f t="shared" si="4"/>
        <v>65531</v>
      </c>
      <c r="J14" s="85">
        <f t="shared" si="4"/>
        <v>71994</v>
      </c>
      <c r="K14" s="85">
        <f t="shared" si="4"/>
        <v>71664</v>
      </c>
      <c r="L14" s="85">
        <f t="shared" si="4"/>
        <v>67580</v>
      </c>
      <c r="M14" s="85">
        <f t="shared" si="4"/>
        <v>68535</v>
      </c>
      <c r="N14" s="85">
        <f t="shared" si="4"/>
        <v>68759</v>
      </c>
      <c r="O14" s="85">
        <f t="shared" si="4"/>
        <v>66924</v>
      </c>
      <c r="P14" s="85">
        <f t="shared" si="4"/>
        <v>61267</v>
      </c>
      <c r="Q14" s="85">
        <f t="shared" si="4"/>
        <v>70379</v>
      </c>
      <c r="R14" s="85">
        <f t="shared" ref="R14:V14" si="5">SUM(R5:R11)</f>
        <v>71934</v>
      </c>
      <c r="S14" s="85">
        <f t="shared" si="5"/>
        <v>73309</v>
      </c>
      <c r="T14" s="85">
        <f t="shared" si="5"/>
        <v>63937</v>
      </c>
      <c r="U14" s="85">
        <f t="shared" si="5"/>
        <v>70965</v>
      </c>
      <c r="V14" s="85">
        <f t="shared" si="5"/>
        <v>48629</v>
      </c>
      <c r="W14" s="85">
        <f t="shared" ref="W14" si="6">SUM(W5:W11)</f>
        <v>71913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1690</v>
      </c>
      <c r="D15" s="71">
        <f t="shared" si="7"/>
        <v>952</v>
      </c>
      <c r="E15" s="71">
        <f t="shared" si="7"/>
        <v>1824</v>
      </c>
      <c r="F15" s="71">
        <f t="shared" si="7"/>
        <v>2570</v>
      </c>
      <c r="G15" s="71">
        <f t="shared" si="7"/>
        <v>2538</v>
      </c>
      <c r="H15" s="71">
        <f t="shared" si="7"/>
        <v>3265</v>
      </c>
      <c r="I15" s="71">
        <f t="shared" si="7"/>
        <v>3970</v>
      </c>
      <c r="J15" s="71">
        <f t="shared" si="7"/>
        <v>3336</v>
      </c>
      <c r="K15" s="71">
        <f t="shared" si="7"/>
        <v>2471</v>
      </c>
      <c r="L15" s="71">
        <f t="shared" si="7"/>
        <v>2479</v>
      </c>
      <c r="M15" s="71">
        <f t="shared" si="7"/>
        <v>3656</v>
      </c>
      <c r="N15" s="71">
        <f t="shared" si="7"/>
        <v>3655</v>
      </c>
      <c r="O15" s="71">
        <f t="shared" si="7"/>
        <v>3573</v>
      </c>
      <c r="P15" s="71">
        <f t="shared" si="7"/>
        <v>3133</v>
      </c>
      <c r="Q15" s="71">
        <f t="shared" si="7"/>
        <v>3612</v>
      </c>
      <c r="R15" s="71">
        <f t="shared" si="7"/>
        <v>4483</v>
      </c>
      <c r="S15" s="71">
        <f t="shared" si="7"/>
        <v>4489</v>
      </c>
      <c r="T15" s="71">
        <f t="shared" si="7"/>
        <v>5399</v>
      </c>
      <c r="U15" s="71">
        <f t="shared" si="7"/>
        <v>5134</v>
      </c>
      <c r="V15" s="71">
        <f t="shared" si="7"/>
        <v>7696</v>
      </c>
      <c r="W15" s="71">
        <f t="shared" si="7"/>
        <v>6310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1690</v>
      </c>
      <c r="D16" s="82">
        <v>952</v>
      </c>
      <c r="E16" s="82">
        <v>1824</v>
      </c>
      <c r="F16" s="82">
        <v>2570</v>
      </c>
      <c r="G16" s="82">
        <v>2538</v>
      </c>
      <c r="H16" s="82">
        <v>3265</v>
      </c>
      <c r="I16" s="82">
        <v>3970</v>
      </c>
      <c r="J16" s="82">
        <v>3336</v>
      </c>
      <c r="K16" s="82">
        <v>2471</v>
      </c>
      <c r="L16" s="82">
        <v>2479</v>
      </c>
      <c r="M16" s="82">
        <v>3656</v>
      </c>
      <c r="N16" s="82">
        <v>3655</v>
      </c>
      <c r="O16" s="82">
        <v>3573</v>
      </c>
      <c r="P16" s="82">
        <v>3133</v>
      </c>
      <c r="Q16" s="82">
        <v>3612</v>
      </c>
      <c r="R16" s="82">
        <v>4483</v>
      </c>
      <c r="S16" s="82">
        <v>4489</v>
      </c>
      <c r="T16" s="82">
        <v>5399</v>
      </c>
      <c r="U16" s="82">
        <v>5134</v>
      </c>
      <c r="V16" s="82">
        <v>7696</v>
      </c>
      <c r="W16" s="82">
        <v>6310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83240</v>
      </c>
      <c r="D17" s="71">
        <f t="shared" si="8"/>
        <v>84317</v>
      </c>
      <c r="E17" s="71">
        <f t="shared" si="8"/>
        <v>83474</v>
      </c>
      <c r="F17" s="71">
        <f t="shared" si="8"/>
        <v>75418</v>
      </c>
      <c r="G17" s="71">
        <f t="shared" si="8"/>
        <v>73177</v>
      </c>
      <c r="H17" s="71">
        <f t="shared" si="8"/>
        <v>58685</v>
      </c>
      <c r="I17" s="71">
        <f t="shared" si="8"/>
        <v>69885</v>
      </c>
      <c r="J17" s="71">
        <f t="shared" si="8"/>
        <v>77181</v>
      </c>
      <c r="K17" s="71">
        <f t="shared" si="8"/>
        <v>77419</v>
      </c>
      <c r="L17" s="71">
        <f t="shared" si="8"/>
        <v>72931</v>
      </c>
      <c r="M17" s="71">
        <f t="shared" si="8"/>
        <v>76359</v>
      </c>
      <c r="N17" s="71">
        <f t="shared" si="8"/>
        <v>76348</v>
      </c>
      <c r="O17" s="71">
        <f t="shared" si="8"/>
        <v>76542</v>
      </c>
      <c r="P17" s="71">
        <f t="shared" si="8"/>
        <v>71127</v>
      </c>
      <c r="Q17" s="71">
        <f t="shared" si="8"/>
        <v>78217</v>
      </c>
      <c r="R17" s="71">
        <f t="shared" ref="R17:V17" si="9">SUM(R18:R25)</f>
        <v>80454</v>
      </c>
      <c r="S17" s="71">
        <f t="shared" si="9"/>
        <v>82191</v>
      </c>
      <c r="T17" s="71">
        <f t="shared" si="9"/>
        <v>76630</v>
      </c>
      <c r="U17" s="71">
        <f t="shared" si="9"/>
        <v>87973</v>
      </c>
      <c r="V17" s="71">
        <f t="shared" si="9"/>
        <v>65190</v>
      </c>
      <c r="W17" s="71">
        <f t="shared" ref="W17" si="10">SUM(W18:W25)</f>
        <v>86525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1414</v>
      </c>
      <c r="D19" s="82">
        <v>1562</v>
      </c>
      <c r="E19" s="82">
        <v>2029</v>
      </c>
      <c r="F19" s="82">
        <v>2188</v>
      </c>
      <c r="G19" s="82">
        <v>2582</v>
      </c>
      <c r="H19" s="82">
        <v>2228</v>
      </c>
      <c r="I19" s="82">
        <v>1371</v>
      </c>
      <c r="J19" s="82">
        <v>761</v>
      </c>
      <c r="K19" s="82">
        <v>624</v>
      </c>
      <c r="L19" s="82">
        <v>647</v>
      </c>
      <c r="M19" s="82">
        <v>1346</v>
      </c>
      <c r="N19" s="82">
        <v>1247</v>
      </c>
      <c r="O19" s="82">
        <v>1479</v>
      </c>
      <c r="P19" s="82">
        <v>1981</v>
      </c>
      <c r="Q19" s="82">
        <v>2685</v>
      </c>
      <c r="R19" s="82">
        <v>2374</v>
      </c>
      <c r="S19" s="82">
        <v>2167</v>
      </c>
      <c r="T19" s="82">
        <v>2004</v>
      </c>
      <c r="U19" s="82">
        <v>2503</v>
      </c>
      <c r="V19" s="82">
        <v>2158</v>
      </c>
      <c r="W19" s="82">
        <v>2540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2719</v>
      </c>
      <c r="D20" s="82">
        <v>1193</v>
      </c>
      <c r="E20" s="82">
        <v>564</v>
      </c>
      <c r="F20" s="82">
        <v>418</v>
      </c>
      <c r="G20" s="82">
        <v>265</v>
      </c>
      <c r="H20" s="82">
        <v>157</v>
      </c>
      <c r="I20" s="82">
        <v>3404</v>
      </c>
      <c r="J20" s="82">
        <v>5424</v>
      </c>
      <c r="K20" s="82">
        <v>6489</v>
      </c>
      <c r="L20" s="82">
        <v>6006</v>
      </c>
      <c r="M20" s="82">
        <v>6225</v>
      </c>
      <c r="N20" s="82">
        <v>4868</v>
      </c>
      <c r="O20" s="82">
        <v>3136</v>
      </c>
      <c r="P20" s="82">
        <v>0</v>
      </c>
      <c r="Q20" s="82">
        <v>1</v>
      </c>
      <c r="R20" s="82">
        <v>0</v>
      </c>
      <c r="S20" s="82">
        <v>954</v>
      </c>
      <c r="T20" s="82">
        <v>1026</v>
      </c>
      <c r="U20" s="82">
        <v>54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11405</v>
      </c>
      <c r="D21" s="82">
        <v>14322</v>
      </c>
      <c r="E21" s="82">
        <v>14897</v>
      </c>
      <c r="F21" s="82">
        <v>11866</v>
      </c>
      <c r="G21" s="82">
        <v>8755</v>
      </c>
      <c r="H21" s="82">
        <v>5702</v>
      </c>
      <c r="I21" s="82">
        <v>6490</v>
      </c>
      <c r="J21" s="82">
        <v>10617</v>
      </c>
      <c r="K21" s="82">
        <v>12366</v>
      </c>
      <c r="L21" s="82">
        <v>13236</v>
      </c>
      <c r="M21" s="82">
        <v>12250</v>
      </c>
      <c r="N21" s="82">
        <v>11772</v>
      </c>
      <c r="O21" s="82">
        <v>9968</v>
      </c>
      <c r="P21" s="82">
        <v>4776</v>
      </c>
      <c r="Q21" s="82">
        <v>7237</v>
      </c>
      <c r="R21" s="82">
        <v>11386</v>
      </c>
      <c r="S21" s="82">
        <v>13585</v>
      </c>
      <c r="T21" s="82">
        <v>13177</v>
      </c>
      <c r="U21" s="82">
        <v>13026</v>
      </c>
      <c r="V21" s="82">
        <v>8752</v>
      </c>
      <c r="W21" s="82">
        <v>5588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1727</v>
      </c>
      <c r="D22" s="82">
        <v>4970</v>
      </c>
      <c r="E22" s="82">
        <v>6243</v>
      </c>
      <c r="F22" s="82">
        <v>7010</v>
      </c>
      <c r="G22" s="82">
        <v>9404</v>
      </c>
      <c r="H22" s="82">
        <v>7698</v>
      </c>
      <c r="I22" s="82">
        <v>12391</v>
      </c>
      <c r="J22" s="82">
        <v>8471</v>
      </c>
      <c r="K22" s="82">
        <v>4473</v>
      </c>
      <c r="L22" s="82">
        <v>2128</v>
      </c>
      <c r="M22" s="82">
        <v>3527</v>
      </c>
      <c r="N22" s="82">
        <v>3988</v>
      </c>
      <c r="O22" s="82">
        <v>6491</v>
      </c>
      <c r="P22" s="82">
        <v>12906</v>
      </c>
      <c r="Q22" s="82">
        <v>14549</v>
      </c>
      <c r="R22" s="82">
        <v>13639</v>
      </c>
      <c r="S22" s="82">
        <v>9889</v>
      </c>
      <c r="T22" s="82">
        <v>8914</v>
      </c>
      <c r="U22" s="82">
        <v>11549</v>
      </c>
      <c r="V22" s="82">
        <v>10347</v>
      </c>
      <c r="W22" s="82">
        <v>11572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43751</v>
      </c>
      <c r="D24" s="82">
        <v>40679</v>
      </c>
      <c r="E24" s="82">
        <v>38260</v>
      </c>
      <c r="F24" s="82">
        <v>31700</v>
      </c>
      <c r="G24" s="82">
        <v>27440</v>
      </c>
      <c r="H24" s="82">
        <v>21712</v>
      </c>
      <c r="I24" s="82">
        <v>29915</v>
      </c>
      <c r="J24" s="82">
        <v>41275</v>
      </c>
      <c r="K24" s="82">
        <v>42768</v>
      </c>
      <c r="L24" s="82">
        <v>39622</v>
      </c>
      <c r="M24" s="82">
        <v>37074</v>
      </c>
      <c r="N24" s="82">
        <v>37329</v>
      </c>
      <c r="O24" s="82">
        <v>33412</v>
      </c>
      <c r="P24" s="82">
        <v>23319</v>
      </c>
      <c r="Q24" s="82">
        <v>28428</v>
      </c>
      <c r="R24" s="82">
        <v>34795</v>
      </c>
      <c r="S24" s="82">
        <v>39630</v>
      </c>
      <c r="T24" s="82">
        <v>34464</v>
      </c>
      <c r="U24" s="82">
        <v>41607</v>
      </c>
      <c r="V24" s="82">
        <v>28092</v>
      </c>
      <c r="W24" s="82">
        <v>47904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22224</v>
      </c>
      <c r="D25" s="83">
        <v>21591</v>
      </c>
      <c r="E25" s="83">
        <v>21481</v>
      </c>
      <c r="F25" s="83">
        <v>22236</v>
      </c>
      <c r="G25" s="83">
        <v>24731</v>
      </c>
      <c r="H25" s="83">
        <v>21188</v>
      </c>
      <c r="I25" s="83">
        <v>16314</v>
      </c>
      <c r="J25" s="83">
        <v>10633</v>
      </c>
      <c r="K25" s="83">
        <v>10699</v>
      </c>
      <c r="L25" s="83">
        <v>11292</v>
      </c>
      <c r="M25" s="83">
        <v>15937</v>
      </c>
      <c r="N25" s="83">
        <v>17144</v>
      </c>
      <c r="O25" s="83">
        <v>22056</v>
      </c>
      <c r="P25" s="83">
        <v>28145</v>
      </c>
      <c r="Q25" s="83">
        <v>25317</v>
      </c>
      <c r="R25" s="83">
        <v>18260</v>
      </c>
      <c r="S25" s="83">
        <v>15966</v>
      </c>
      <c r="T25" s="83">
        <v>17045</v>
      </c>
      <c r="U25" s="83">
        <v>19234</v>
      </c>
      <c r="V25" s="83">
        <v>15841</v>
      </c>
      <c r="W25" s="83">
        <v>18921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11241</v>
      </c>
      <c r="D26" s="85">
        <v>8954</v>
      </c>
      <c r="E26" s="85">
        <v>9685</v>
      </c>
      <c r="F26" s="85">
        <v>7789</v>
      </c>
      <c r="G26" s="85">
        <v>11081</v>
      </c>
      <c r="H26" s="85">
        <v>9424</v>
      </c>
      <c r="I26" s="85">
        <v>13500</v>
      </c>
      <c r="J26" s="85">
        <v>7779</v>
      </c>
      <c r="K26" s="85">
        <v>8325</v>
      </c>
      <c r="L26" s="85">
        <v>6428</v>
      </c>
      <c r="M26" s="85">
        <v>7624</v>
      </c>
      <c r="N26" s="85">
        <v>7455</v>
      </c>
      <c r="O26" s="85">
        <v>10400</v>
      </c>
      <c r="P26" s="85">
        <v>12932</v>
      </c>
      <c r="Q26" s="85">
        <v>13944</v>
      </c>
      <c r="R26" s="85">
        <v>11044</v>
      </c>
      <c r="S26" s="85">
        <v>9573</v>
      </c>
      <c r="T26" s="85">
        <v>9392</v>
      </c>
      <c r="U26" s="85">
        <v>11438</v>
      </c>
      <c r="V26" s="85">
        <v>8718</v>
      </c>
      <c r="W26" s="85">
        <v>10259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83240</v>
      </c>
      <c r="D27" s="71">
        <f t="shared" si="11"/>
        <v>84317</v>
      </c>
      <c r="E27" s="71">
        <f t="shared" si="11"/>
        <v>83474</v>
      </c>
      <c r="F27" s="71">
        <f t="shared" si="11"/>
        <v>75418</v>
      </c>
      <c r="G27" s="71">
        <f t="shared" si="11"/>
        <v>73177</v>
      </c>
      <c r="H27" s="71">
        <f t="shared" si="11"/>
        <v>58685</v>
      </c>
      <c r="I27" s="71">
        <f t="shared" si="11"/>
        <v>69885</v>
      </c>
      <c r="J27" s="71">
        <f t="shared" si="11"/>
        <v>77181</v>
      </c>
      <c r="K27" s="71">
        <f t="shared" si="11"/>
        <v>77419</v>
      </c>
      <c r="L27" s="71">
        <f t="shared" si="11"/>
        <v>72931</v>
      </c>
      <c r="M27" s="71">
        <f t="shared" si="11"/>
        <v>76359</v>
      </c>
      <c r="N27" s="71">
        <f t="shared" si="11"/>
        <v>76348</v>
      </c>
      <c r="O27" s="71">
        <f t="shared" si="11"/>
        <v>76542</v>
      </c>
      <c r="P27" s="71">
        <f t="shared" si="11"/>
        <v>71127</v>
      </c>
      <c r="Q27" s="71">
        <f t="shared" si="11"/>
        <v>78217</v>
      </c>
      <c r="R27" s="71">
        <f t="shared" ref="R27:V27" si="12">SUM(R28:R32)</f>
        <v>80454</v>
      </c>
      <c r="S27" s="71">
        <f t="shared" si="12"/>
        <v>82191</v>
      </c>
      <c r="T27" s="71">
        <f t="shared" si="12"/>
        <v>76630</v>
      </c>
      <c r="U27" s="71">
        <f t="shared" si="12"/>
        <v>87973</v>
      </c>
      <c r="V27" s="71">
        <f t="shared" si="12"/>
        <v>65190</v>
      </c>
      <c r="W27" s="71">
        <f t="shared" ref="W27" si="13">SUM(W28:W32)</f>
        <v>86525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314</v>
      </c>
      <c r="D30" s="82">
        <v>637</v>
      </c>
      <c r="E30" s="82">
        <v>831</v>
      </c>
      <c r="F30" s="82">
        <v>662</v>
      </c>
      <c r="G30" s="82">
        <v>466</v>
      </c>
      <c r="H30" s="82">
        <v>299</v>
      </c>
      <c r="I30" s="82">
        <v>201</v>
      </c>
      <c r="J30" s="82">
        <v>1124</v>
      </c>
      <c r="K30" s="82">
        <v>1154</v>
      </c>
      <c r="L30" s="82">
        <v>1284</v>
      </c>
      <c r="M30" s="82">
        <v>1216</v>
      </c>
      <c r="N30" s="82">
        <v>1143</v>
      </c>
      <c r="O30" s="82">
        <v>850</v>
      </c>
      <c r="P30" s="82">
        <v>271</v>
      </c>
      <c r="Q30" s="82">
        <v>361</v>
      </c>
      <c r="R30" s="82">
        <v>637</v>
      </c>
      <c r="S30" s="82">
        <v>885</v>
      </c>
      <c r="T30" s="82">
        <v>832</v>
      </c>
      <c r="U30" s="82">
        <v>800</v>
      </c>
      <c r="V30" s="82">
        <v>397</v>
      </c>
      <c r="W30" s="82">
        <v>422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82926</v>
      </c>
      <c r="D32" s="86">
        <v>83680</v>
      </c>
      <c r="E32" s="86">
        <v>82643</v>
      </c>
      <c r="F32" s="86">
        <v>74756</v>
      </c>
      <c r="G32" s="86">
        <v>72711</v>
      </c>
      <c r="H32" s="86">
        <v>58386</v>
      </c>
      <c r="I32" s="86">
        <v>69684</v>
      </c>
      <c r="J32" s="86">
        <v>76057</v>
      </c>
      <c r="K32" s="86">
        <v>76265</v>
      </c>
      <c r="L32" s="86">
        <v>71647</v>
      </c>
      <c r="M32" s="86">
        <v>75143</v>
      </c>
      <c r="N32" s="86">
        <v>75205</v>
      </c>
      <c r="O32" s="86">
        <v>75692</v>
      </c>
      <c r="P32" s="86">
        <v>70856</v>
      </c>
      <c r="Q32" s="86">
        <v>77856</v>
      </c>
      <c r="R32" s="86">
        <v>79817</v>
      </c>
      <c r="S32" s="86">
        <v>81306</v>
      </c>
      <c r="T32" s="86">
        <v>75798</v>
      </c>
      <c r="U32" s="86">
        <v>87173</v>
      </c>
      <c r="V32" s="86">
        <v>64793</v>
      </c>
      <c r="W32" s="86">
        <v>86103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110.51993707229602</v>
      </c>
      <c r="D3" s="65">
        <f t="shared" si="0"/>
        <v>105.90969789182903</v>
      </c>
      <c r="E3" s="65">
        <f t="shared" si="0"/>
        <v>106.55511377589781</v>
      </c>
      <c r="F3" s="65">
        <f t="shared" si="0"/>
        <v>93.257675668915695</v>
      </c>
      <c r="G3" s="65">
        <f t="shared" si="0"/>
        <v>90.580442978553208</v>
      </c>
      <c r="H3" s="65">
        <f t="shared" si="0"/>
        <v>70.887519552393755</v>
      </c>
      <c r="I3" s="65">
        <f t="shared" si="0"/>
        <v>84.636321816834609</v>
      </c>
      <c r="J3" s="65">
        <f t="shared" si="0"/>
        <v>87.951697546670076</v>
      </c>
      <c r="K3" s="65">
        <f t="shared" si="0"/>
        <v>86.136211703503307</v>
      </c>
      <c r="L3" s="65">
        <f t="shared" si="0"/>
        <v>90.954137127947732</v>
      </c>
      <c r="M3" s="65">
        <f t="shared" si="0"/>
        <v>81.077332302810149</v>
      </c>
      <c r="N3" s="65">
        <f t="shared" si="0"/>
        <v>78.610122384387424</v>
      </c>
      <c r="O3" s="65">
        <f t="shared" si="0"/>
        <v>78.518742212552723</v>
      </c>
      <c r="P3" s="65">
        <f t="shared" si="0"/>
        <v>62.562497110902669</v>
      </c>
      <c r="Q3" s="65">
        <f t="shared" si="0"/>
        <v>73.450307495119034</v>
      </c>
      <c r="R3" s="65">
        <f t="shared" ref="R3:V3" si="1">SUM(R4,R15,R17,R27)</f>
        <v>73.294815601663402</v>
      </c>
      <c r="S3" s="65">
        <f t="shared" si="1"/>
        <v>69.633241946596215</v>
      </c>
      <c r="T3" s="65">
        <f t="shared" si="1"/>
        <v>58.675996348913984</v>
      </c>
      <c r="U3" s="65">
        <f t="shared" si="1"/>
        <v>60.638983046082124</v>
      </c>
      <c r="V3" s="65">
        <f t="shared" si="1"/>
        <v>39.727365713482079</v>
      </c>
      <c r="W3" s="65">
        <f t="shared" ref="W3" si="2">SUM(W4,W15,W17,W27)</f>
        <v>53.171042240708765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100.14939574786443</v>
      </c>
      <c r="D4" s="69">
        <f t="shared" si="3"/>
        <v>95.32823078524504</v>
      </c>
      <c r="E4" s="69">
        <f t="shared" si="3"/>
        <v>96.171219939471641</v>
      </c>
      <c r="F4" s="69">
        <f t="shared" si="3"/>
        <v>83.637071585228426</v>
      </c>
      <c r="G4" s="69">
        <f t="shared" si="3"/>
        <v>81.248297415893987</v>
      </c>
      <c r="H4" s="69">
        <f t="shared" si="3"/>
        <v>63.307831703476566</v>
      </c>
      <c r="I4" s="69">
        <f t="shared" si="3"/>
        <v>76.130279721723483</v>
      </c>
      <c r="J4" s="69">
        <f t="shared" si="3"/>
        <v>78.393803374526868</v>
      </c>
      <c r="K4" s="69">
        <f t="shared" si="3"/>
        <v>76.704830566768962</v>
      </c>
      <c r="L4" s="69">
        <f t="shared" si="3"/>
        <v>80.544213963459555</v>
      </c>
      <c r="M4" s="69">
        <f t="shared" si="3"/>
        <v>70.043968146108242</v>
      </c>
      <c r="N4" s="69">
        <f t="shared" si="3"/>
        <v>67.669887832823235</v>
      </c>
      <c r="O4" s="69">
        <f t="shared" si="3"/>
        <v>67.188768331070804</v>
      </c>
      <c r="P4" s="69">
        <f t="shared" si="3"/>
        <v>52.350669022182707</v>
      </c>
      <c r="Q4" s="69">
        <f t="shared" si="3"/>
        <v>62.220699192998723</v>
      </c>
      <c r="R4" s="69">
        <f t="shared" ref="R4:V4" si="4">SUM(R5:R14)</f>
        <v>61.866583120817012</v>
      </c>
      <c r="S4" s="69">
        <f t="shared" si="4"/>
        <v>58.48702078679932</v>
      </c>
      <c r="T4" s="69">
        <f t="shared" si="4"/>
        <v>48.548269650632065</v>
      </c>
      <c r="U4" s="69">
        <f t="shared" si="4"/>
        <v>49.041444749140048</v>
      </c>
      <c r="V4" s="69">
        <f t="shared" si="4"/>
        <v>31.099581342946767</v>
      </c>
      <c r="W4" s="69">
        <f t="shared" ref="W4" si="5">SUM(W5:W14)</f>
        <v>41.815909745015013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0.15337269368710166</v>
      </c>
      <c r="D6" s="72">
        <v>0.20249520778982227</v>
      </c>
      <c r="E6" s="72">
        <v>0.39059788598162076</v>
      </c>
      <c r="F6" s="72">
        <v>0.51030858962964187</v>
      </c>
      <c r="G6" s="72">
        <v>0.5426560443346421</v>
      </c>
      <c r="H6" s="72">
        <v>0.44420723439835452</v>
      </c>
      <c r="I6" s="72">
        <v>0.26332670481164527</v>
      </c>
      <c r="J6" s="72">
        <v>8.4225861526822002E-2</v>
      </c>
      <c r="K6" s="72">
        <v>8.8300137262201608E-2</v>
      </c>
      <c r="L6" s="72">
        <v>0.27439721920268162</v>
      </c>
      <c r="M6" s="72">
        <v>0.2695254258517894</v>
      </c>
      <c r="N6" s="72">
        <v>0.25602194155044844</v>
      </c>
      <c r="O6" s="72">
        <v>0.23401793135642876</v>
      </c>
      <c r="P6" s="72">
        <v>0.14573575098660485</v>
      </c>
      <c r="Q6" s="72">
        <v>0.28677409528349418</v>
      </c>
      <c r="R6" s="72">
        <v>0.4852878970361722</v>
      </c>
      <c r="S6" s="72">
        <v>0.42007455050713699</v>
      </c>
      <c r="T6" s="72">
        <v>0.26282849431270633</v>
      </c>
      <c r="U6" s="72">
        <v>0.16551359044732533</v>
      </c>
      <c r="V6" s="72">
        <v>9.9247716787790749E-2</v>
      </c>
      <c r="W6" s="72">
        <v>0.11438574346635963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14.429951752466364</v>
      </c>
      <c r="D7" s="72">
        <v>6.5311232987950785</v>
      </c>
      <c r="E7" s="72">
        <v>4.7253061844983097</v>
      </c>
      <c r="F7" s="72">
        <v>4.0885402819584842</v>
      </c>
      <c r="G7" s="72">
        <v>3.8631785066942381</v>
      </c>
      <c r="H7" s="72">
        <v>2.8259463099784665</v>
      </c>
      <c r="I7" s="72">
        <v>4.8156791727944226</v>
      </c>
      <c r="J7" s="72">
        <v>7.3022124247856182</v>
      </c>
      <c r="K7" s="72">
        <v>8.6476319211244377</v>
      </c>
      <c r="L7" s="72">
        <v>8.737990944032477</v>
      </c>
      <c r="M7" s="72">
        <v>7.8016438095526404</v>
      </c>
      <c r="N7" s="72">
        <v>5.6364196942589615</v>
      </c>
      <c r="O7" s="72">
        <v>4.6041296779956786</v>
      </c>
      <c r="P7" s="72">
        <v>0</v>
      </c>
      <c r="Q7" s="72">
        <v>9.2769620867691168E-4</v>
      </c>
      <c r="R7" s="72">
        <v>0</v>
      </c>
      <c r="S7" s="72">
        <v>0.79867523932822904</v>
      </c>
      <c r="T7" s="72">
        <v>0.86768955103250023</v>
      </c>
      <c r="U7" s="72">
        <v>4.8554458723551672E-2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16.634142495295929</v>
      </c>
      <c r="D8" s="72">
        <v>19.14323550419217</v>
      </c>
      <c r="E8" s="72">
        <v>20.602967814960028</v>
      </c>
      <c r="F8" s="72">
        <v>16.089649158114447</v>
      </c>
      <c r="G8" s="72">
        <v>11.990394692918283</v>
      </c>
      <c r="H8" s="72">
        <v>7.9103705639599786</v>
      </c>
      <c r="I8" s="72">
        <v>8.0557349803699427</v>
      </c>
      <c r="J8" s="72">
        <v>12.632253090925003</v>
      </c>
      <c r="K8" s="72">
        <v>14.541424126188909</v>
      </c>
      <c r="L8" s="72">
        <v>17.993076133591604</v>
      </c>
      <c r="M8" s="72">
        <v>13.677473712345781</v>
      </c>
      <c r="N8" s="72">
        <v>12.731562309923794</v>
      </c>
      <c r="O8" s="72">
        <v>10.524671220698004</v>
      </c>
      <c r="P8" s="72">
        <v>4.6854048185204373</v>
      </c>
      <c r="Q8" s="72">
        <v>6.7580648167719088</v>
      </c>
      <c r="R8" s="72">
        <v>10.406873911955172</v>
      </c>
      <c r="S8" s="72">
        <v>11.642832729723581</v>
      </c>
      <c r="T8" s="72">
        <v>10.589282805297231</v>
      </c>
      <c r="U8" s="72">
        <v>9.7367675109541825</v>
      </c>
      <c r="V8" s="72">
        <v>5.9068971742764882</v>
      </c>
      <c r="W8" s="72">
        <v>3.2692087431992758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19.119016500167167</v>
      </c>
      <c r="D9" s="72">
        <v>25.030174379494206</v>
      </c>
      <c r="E9" s="72">
        <v>28.341494368351508</v>
      </c>
      <c r="F9" s="72">
        <v>27.449167172340573</v>
      </c>
      <c r="G9" s="72">
        <v>33.843388766740631</v>
      </c>
      <c r="H9" s="72">
        <v>27.813362840814506</v>
      </c>
      <c r="I9" s="72">
        <v>32.458744341676585</v>
      </c>
      <c r="J9" s="72">
        <v>16.902058794441867</v>
      </c>
      <c r="K9" s="72">
        <v>10.81781876598461</v>
      </c>
      <c r="L9" s="72">
        <v>6.5201869808818458</v>
      </c>
      <c r="M9" s="72">
        <v>10.151423055962056</v>
      </c>
      <c r="N9" s="72">
        <v>11.27543602464689</v>
      </c>
      <c r="O9" s="72">
        <v>16.927951619301904</v>
      </c>
      <c r="P9" s="72">
        <v>26.275642906542164</v>
      </c>
      <c r="Q9" s="72">
        <v>28.688643892879803</v>
      </c>
      <c r="R9" s="72">
        <v>22.056401130146757</v>
      </c>
      <c r="S9" s="72">
        <v>13.709678551722378</v>
      </c>
      <c r="T9" s="72">
        <v>9.5962009574125879</v>
      </c>
      <c r="U9" s="72">
        <v>8.2385967983898176</v>
      </c>
      <c r="V9" s="72">
        <v>6.5995891966947697</v>
      </c>
      <c r="W9" s="72">
        <v>9.0829792912093286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47.631488081355457</v>
      </c>
      <c r="D11" s="72">
        <v>42.154526910908437</v>
      </c>
      <c r="E11" s="72">
        <v>40.050698270162009</v>
      </c>
      <c r="F11" s="72">
        <v>33.305196950599303</v>
      </c>
      <c r="G11" s="72">
        <v>28.821435719767042</v>
      </c>
      <c r="H11" s="72">
        <v>22.28829486840139</v>
      </c>
      <c r="I11" s="72">
        <v>28.709279847832676</v>
      </c>
      <c r="J11" s="72">
        <v>39.397704491262147</v>
      </c>
      <c r="K11" s="72">
        <v>40.577852377903213</v>
      </c>
      <c r="L11" s="72">
        <v>44.550874320854298</v>
      </c>
      <c r="M11" s="72">
        <v>35.3444188045831</v>
      </c>
      <c r="N11" s="72">
        <v>35.057488839363266</v>
      </c>
      <c r="O11" s="72">
        <v>29.493898298199554</v>
      </c>
      <c r="P11" s="72">
        <v>18.683344812590363</v>
      </c>
      <c r="Q11" s="72">
        <v>24.222482875117979</v>
      </c>
      <c r="R11" s="72">
        <v>26.88900231805377</v>
      </c>
      <c r="S11" s="72">
        <v>30.002853393252405</v>
      </c>
      <c r="T11" s="72">
        <v>24.796851631587785</v>
      </c>
      <c r="U11" s="72">
        <v>27.895319856170076</v>
      </c>
      <c r="V11" s="72">
        <v>15.928259841028753</v>
      </c>
      <c r="W11" s="72">
        <v>26.64841917443901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1.588463083698662</v>
      </c>
      <c r="D12" s="72">
        <v>1.724870344628056</v>
      </c>
      <c r="E12" s="72">
        <v>1.5071655967735029</v>
      </c>
      <c r="F12" s="72">
        <v>1.7276654368021513</v>
      </c>
      <c r="G12" s="72">
        <v>1.7558016818175197</v>
      </c>
      <c r="H12" s="72">
        <v>1.702199458107144</v>
      </c>
      <c r="I12" s="72">
        <v>1.4419944729922169</v>
      </c>
      <c r="J12" s="72">
        <v>1.6276181744732396</v>
      </c>
      <c r="K12" s="72">
        <v>1.592886827107963</v>
      </c>
      <c r="L12" s="72">
        <v>1.3960279041583707</v>
      </c>
      <c r="M12" s="72">
        <v>1.8806826661778728</v>
      </c>
      <c r="N12" s="72">
        <v>1.6520046723887947</v>
      </c>
      <c r="O12" s="72">
        <v>1.5827235107265898</v>
      </c>
      <c r="P12" s="72">
        <v>1.8810729576543994</v>
      </c>
      <c r="Q12" s="72">
        <v>1.5083903356978785</v>
      </c>
      <c r="R12" s="72">
        <v>1.6953888796675023</v>
      </c>
      <c r="S12" s="72">
        <v>1.5852509500370753</v>
      </c>
      <c r="T12" s="72">
        <v>2.158527791384298</v>
      </c>
      <c r="U12" s="72">
        <v>2.7021566917665747</v>
      </c>
      <c r="V12" s="72">
        <v>2.3650273073067392</v>
      </c>
      <c r="W12" s="72">
        <v>1.9114314237025363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3.028294610542584E-2</v>
      </c>
      <c r="K13" s="74">
        <v>1.1605922579169911E-2</v>
      </c>
      <c r="L13" s="74">
        <v>0.58875984292334416</v>
      </c>
      <c r="M13" s="74">
        <v>0.51244011688081592</v>
      </c>
      <c r="N13" s="74">
        <v>0.67857674458832773</v>
      </c>
      <c r="O13" s="74">
        <v>3.4591555519260542</v>
      </c>
      <c r="P13" s="74">
        <v>0.4348253779084939</v>
      </c>
      <c r="Q13" s="74">
        <v>0.44776458917553275</v>
      </c>
      <c r="R13" s="74">
        <v>0</v>
      </c>
      <c r="S13" s="74">
        <v>0</v>
      </c>
      <c r="T13" s="74">
        <v>0</v>
      </c>
      <c r="U13" s="74">
        <v>0</v>
      </c>
      <c r="V13" s="74">
        <v>3.9863625400560342E-2</v>
      </c>
      <c r="W13" s="74">
        <v>0.61745992141573014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0.59296114119375509</v>
      </c>
      <c r="D14" s="76">
        <v>0.54180513943727471</v>
      </c>
      <c r="E14" s="76">
        <v>0.5529898187446588</v>
      </c>
      <c r="F14" s="76">
        <v>0.4665439957838281</v>
      </c>
      <c r="G14" s="76">
        <v>0.43144200362163837</v>
      </c>
      <c r="H14" s="76">
        <v>0.3234504278167265</v>
      </c>
      <c r="I14" s="76">
        <v>0.38552020124597658</v>
      </c>
      <c r="J14" s="76">
        <v>0.41744759100673351</v>
      </c>
      <c r="K14" s="76">
        <v>0.427310488618454</v>
      </c>
      <c r="L14" s="76">
        <v>0.48290061781493998</v>
      </c>
      <c r="M14" s="76">
        <v>0.40636055475418098</v>
      </c>
      <c r="N14" s="76">
        <v>0.38237760610274751</v>
      </c>
      <c r="O14" s="76">
        <v>0.36222052086658324</v>
      </c>
      <c r="P14" s="76">
        <v>0.24464239798025228</v>
      </c>
      <c r="Q14" s="76">
        <v>0.30765089186345523</v>
      </c>
      <c r="R14" s="76">
        <v>0.33362898395763996</v>
      </c>
      <c r="S14" s="76">
        <v>0.32765537222850827</v>
      </c>
      <c r="T14" s="76">
        <v>0.27688841960495858</v>
      </c>
      <c r="U14" s="76">
        <v>0.25453584268851875</v>
      </c>
      <c r="V14" s="76">
        <v>0.16069648145166654</v>
      </c>
      <c r="W14" s="76">
        <v>0.17202544758277799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2.0987774414997089E-2</v>
      </c>
      <c r="D15" s="69">
        <f t="shared" si="6"/>
        <v>1.1648571566267724E-2</v>
      </c>
      <c r="E15" s="69">
        <f t="shared" si="6"/>
        <v>2.2309543307182683E-2</v>
      </c>
      <c r="F15" s="69">
        <f t="shared" si="6"/>
        <v>3.1564745429729396E-2</v>
      </c>
      <c r="G15" s="69">
        <f t="shared" si="6"/>
        <v>3.1088181359395731E-2</v>
      </c>
      <c r="H15" s="69">
        <f t="shared" si="6"/>
        <v>3.9920439881602272E-2</v>
      </c>
      <c r="I15" s="69">
        <f t="shared" si="6"/>
        <v>4.7789807618704536E-2</v>
      </c>
      <c r="J15" s="69">
        <f t="shared" si="6"/>
        <v>3.9342319466092464E-2</v>
      </c>
      <c r="K15" s="69">
        <f t="shared" si="6"/>
        <v>2.8594528305099256E-2</v>
      </c>
      <c r="L15" s="69">
        <f t="shared" si="6"/>
        <v>2.85794996887834E-2</v>
      </c>
      <c r="M15" s="69">
        <f t="shared" si="6"/>
        <v>4.0189719496537372E-2</v>
      </c>
      <c r="N15" s="69">
        <f t="shared" si="6"/>
        <v>3.8904644914690839E-2</v>
      </c>
      <c r="O15" s="69">
        <f t="shared" si="6"/>
        <v>3.6601725668188277E-2</v>
      </c>
      <c r="P15" s="69">
        <f t="shared" si="6"/>
        <v>3.1112399366248791E-2</v>
      </c>
      <c r="Q15" s="69">
        <f t="shared" si="6"/>
        <v>3.4101174553472509E-2</v>
      </c>
      <c r="R15" s="69">
        <f t="shared" si="6"/>
        <v>4.2110446423672163E-2</v>
      </c>
      <c r="S15" s="69">
        <f t="shared" si="6"/>
        <v>4.0609289077645605E-2</v>
      </c>
      <c r="T15" s="69">
        <f t="shared" si="6"/>
        <v>5.5492751283822514E-2</v>
      </c>
      <c r="U15" s="69">
        <f t="shared" si="6"/>
        <v>4.3906393027166167E-2</v>
      </c>
      <c r="V15" s="69">
        <f t="shared" si="6"/>
        <v>6.1630618683415482E-2</v>
      </c>
      <c r="W15" s="69">
        <f t="shared" si="6"/>
        <v>4.6576971902140545E-2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2.0987774414997089E-2</v>
      </c>
      <c r="D16" s="72">
        <v>1.1648571566267724E-2</v>
      </c>
      <c r="E16" s="72">
        <v>2.2309543307182683E-2</v>
      </c>
      <c r="F16" s="72">
        <v>3.1564745429729396E-2</v>
      </c>
      <c r="G16" s="72">
        <v>3.1088181359395731E-2</v>
      </c>
      <c r="H16" s="72">
        <v>3.9920439881602272E-2</v>
      </c>
      <c r="I16" s="72">
        <v>4.7789807618704536E-2</v>
      </c>
      <c r="J16" s="72">
        <v>3.9342319466092464E-2</v>
      </c>
      <c r="K16" s="72">
        <v>2.8594528305099256E-2</v>
      </c>
      <c r="L16" s="72">
        <v>2.85794996887834E-2</v>
      </c>
      <c r="M16" s="72">
        <v>4.0189719496537372E-2</v>
      </c>
      <c r="N16" s="72">
        <v>3.8904644914690839E-2</v>
      </c>
      <c r="O16" s="72">
        <v>3.6601725668188277E-2</v>
      </c>
      <c r="P16" s="72">
        <v>3.1112399366248791E-2</v>
      </c>
      <c r="Q16" s="72">
        <v>3.4101174553472509E-2</v>
      </c>
      <c r="R16" s="72">
        <v>4.2110446423672163E-2</v>
      </c>
      <c r="S16" s="72">
        <v>4.0609289077645605E-2</v>
      </c>
      <c r="T16" s="72">
        <v>5.5492751283822514E-2</v>
      </c>
      <c r="U16" s="72">
        <v>4.3906393027166167E-2</v>
      </c>
      <c r="V16" s="72">
        <v>6.1630618683415482E-2</v>
      </c>
      <c r="W16" s="72">
        <v>4.6576971902140545E-2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8.3535788792188974</v>
      </c>
      <c r="D17" s="69">
        <f t="shared" si="7"/>
        <v>8.5160250727148092</v>
      </c>
      <c r="E17" s="69">
        <f t="shared" si="7"/>
        <v>8.3389870838177185</v>
      </c>
      <c r="F17" s="69">
        <f t="shared" si="7"/>
        <v>7.7517157988282142</v>
      </c>
      <c r="G17" s="69">
        <f t="shared" si="7"/>
        <v>7.4910293655663125</v>
      </c>
      <c r="H17" s="69">
        <f t="shared" si="7"/>
        <v>6.0416063446024877</v>
      </c>
      <c r="I17" s="69">
        <f t="shared" si="7"/>
        <v>6.695343724339426</v>
      </c>
      <c r="J17" s="69">
        <f t="shared" si="7"/>
        <v>7.5268651112775675</v>
      </c>
      <c r="K17" s="69">
        <f t="shared" si="7"/>
        <v>7.3944947538761649</v>
      </c>
      <c r="L17" s="69">
        <f t="shared" si="7"/>
        <v>8.2729247440950768</v>
      </c>
      <c r="M17" s="69">
        <f t="shared" si="7"/>
        <v>8.8381427474195942</v>
      </c>
      <c r="N17" s="69">
        <f t="shared" si="7"/>
        <v>8.7622850244677775</v>
      </c>
      <c r="O17" s="69">
        <f t="shared" si="7"/>
        <v>9.0095128599064793</v>
      </c>
      <c r="P17" s="69">
        <f t="shared" si="7"/>
        <v>8.0475039893457208</v>
      </c>
      <c r="Q17" s="69">
        <f t="shared" si="7"/>
        <v>8.8301527994323248</v>
      </c>
      <c r="R17" s="69">
        <f t="shared" ref="R17:V17" si="8">SUM(R18:R26)</f>
        <v>8.9108172253383149</v>
      </c>
      <c r="S17" s="69">
        <f t="shared" si="8"/>
        <v>8.677611078036243</v>
      </c>
      <c r="T17" s="69">
        <f t="shared" si="8"/>
        <v>7.8387374678215052</v>
      </c>
      <c r="U17" s="69">
        <f t="shared" si="8"/>
        <v>9.0284741474397059</v>
      </c>
      <c r="V17" s="69">
        <f t="shared" si="8"/>
        <v>6.6222819938122672</v>
      </c>
      <c r="W17" s="69">
        <f t="shared" ref="W17" si="9">SUM(W18:W26)</f>
        <v>8.7005214207308637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0.17414112117642733</v>
      </c>
      <c r="D19" s="72">
        <v>0.17738347899359502</v>
      </c>
      <c r="E19" s="72">
        <v>0.23768822779567189</v>
      </c>
      <c r="F19" s="72">
        <v>0.26311938875154778</v>
      </c>
      <c r="G19" s="72">
        <v>0.30645912904239209</v>
      </c>
      <c r="H19" s="72">
        <v>0.27865686215689789</v>
      </c>
      <c r="I19" s="72">
        <v>0.17108116562402959</v>
      </c>
      <c r="J19" s="72">
        <v>8.9604957245654523E-2</v>
      </c>
      <c r="K19" s="72">
        <v>6.9494644622640225E-2</v>
      </c>
      <c r="L19" s="72">
        <v>8.0349914810251513E-2</v>
      </c>
      <c r="M19" s="72">
        <v>0.18648907919543356</v>
      </c>
      <c r="N19" s="72">
        <v>0.16954321158418761</v>
      </c>
      <c r="O19" s="72">
        <v>0.19209167448681477</v>
      </c>
      <c r="P19" s="72">
        <v>0.2173382208517117</v>
      </c>
      <c r="Q19" s="72">
        <v>0.32981674995399651</v>
      </c>
      <c r="R19" s="72">
        <v>0.28670630502635858</v>
      </c>
      <c r="S19" s="72">
        <v>0.2506184602302528</v>
      </c>
      <c r="T19" s="72">
        <v>0.21430469159181084</v>
      </c>
      <c r="U19" s="72">
        <v>0.27057274484779931</v>
      </c>
      <c r="V19" s="72">
        <v>0.22481010599294479</v>
      </c>
      <c r="W19" s="72">
        <v>0.27740787264912664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0.36490725684850139</v>
      </c>
      <c r="D20" s="72">
        <v>0.161756043386513</v>
      </c>
      <c r="E20" s="72">
        <v>7.3353130127206095E-2</v>
      </c>
      <c r="F20" s="72">
        <v>5.6305128634846172E-2</v>
      </c>
      <c r="G20" s="72">
        <v>3.6009034520268539E-2</v>
      </c>
      <c r="H20" s="72">
        <v>2.0850144127870861E-2</v>
      </c>
      <c r="I20" s="72">
        <v>0.41444332637927189</v>
      </c>
      <c r="J20" s="72">
        <v>0.69067998474369152</v>
      </c>
      <c r="K20" s="72">
        <v>0.81639128933554417</v>
      </c>
      <c r="L20" s="72">
        <v>0.88143221577569952</v>
      </c>
      <c r="M20" s="72">
        <v>0.95376993160036505</v>
      </c>
      <c r="N20" s="72">
        <v>0.69967134663537689</v>
      </c>
      <c r="O20" s="72">
        <v>0.46752120592453045</v>
      </c>
      <c r="P20" s="72">
        <v>0</v>
      </c>
      <c r="Q20" s="72">
        <v>1.2454360396995873E-4</v>
      </c>
      <c r="R20" s="72">
        <v>0</v>
      </c>
      <c r="S20" s="72">
        <v>0.10898182556127614</v>
      </c>
      <c r="T20" s="72">
        <v>0.11807361086158913</v>
      </c>
      <c r="U20" s="72">
        <v>6.1908672404806502E-3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1.3802326581143405</v>
      </c>
      <c r="D21" s="72">
        <v>1.688288444799934</v>
      </c>
      <c r="E21" s="72">
        <v>1.7726682620196672</v>
      </c>
      <c r="F21" s="72">
        <v>1.44336584024748</v>
      </c>
      <c r="G21" s="72">
        <v>1.048353317653929</v>
      </c>
      <c r="H21" s="72">
        <v>0.67842322130123622</v>
      </c>
      <c r="I21" s="72">
        <v>0.68712896745956065</v>
      </c>
      <c r="J21" s="72">
        <v>1.166975985172964</v>
      </c>
      <c r="K21" s="72">
        <v>1.3297013203345118</v>
      </c>
      <c r="L21" s="72">
        <v>1.7065349107445273</v>
      </c>
      <c r="M21" s="72">
        <v>1.5596912687520397</v>
      </c>
      <c r="N21" s="72">
        <v>1.4926113784958424</v>
      </c>
      <c r="O21" s="72">
        <v>1.283716470212541</v>
      </c>
      <c r="P21" s="72">
        <v>0.56447991392096653</v>
      </c>
      <c r="Q21" s="72">
        <v>0.81649716494073743</v>
      </c>
      <c r="R21" s="72">
        <v>1.2857620897230038</v>
      </c>
      <c r="S21" s="72">
        <v>1.4718861396907656</v>
      </c>
      <c r="T21" s="72">
        <v>1.36051214267831</v>
      </c>
      <c r="U21" s="72">
        <v>1.3781248021836936</v>
      </c>
      <c r="V21" s="72">
        <v>0.91221745254917996</v>
      </c>
      <c r="W21" s="72">
        <v>0.55247565400804699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0.20212055000918633</v>
      </c>
      <c r="D22" s="72">
        <v>0.5592639423045217</v>
      </c>
      <c r="E22" s="72">
        <v>0.69035544869842402</v>
      </c>
      <c r="F22" s="72">
        <v>0.76379314439386914</v>
      </c>
      <c r="G22" s="72">
        <v>1.0294212810906076</v>
      </c>
      <c r="H22" s="72">
        <v>0.83035091283902907</v>
      </c>
      <c r="I22" s="72">
        <v>1.3327759300426749</v>
      </c>
      <c r="J22" s="72">
        <v>0.88697837358576148</v>
      </c>
      <c r="K22" s="72">
        <v>0.45043978769835802</v>
      </c>
      <c r="L22" s="72">
        <v>0.24175755112769606</v>
      </c>
      <c r="M22" s="72">
        <v>0.42289109692604593</v>
      </c>
      <c r="N22" s="72">
        <v>0.45672114710674727</v>
      </c>
      <c r="O22" s="72">
        <v>0.74970420029398255</v>
      </c>
      <c r="P22" s="72">
        <v>1.5210626782004373</v>
      </c>
      <c r="Q22" s="72">
        <v>1.7066226215301901</v>
      </c>
      <c r="R22" s="72">
        <v>1.6056444245648336</v>
      </c>
      <c r="S22" s="72">
        <v>1.0822558123339776</v>
      </c>
      <c r="T22" s="72">
        <v>0.90153867780932706</v>
      </c>
      <c r="U22" s="72">
        <v>1.2018170886769699</v>
      </c>
      <c r="V22" s="72">
        <v>1.0619791883785377</v>
      </c>
      <c r="W22" s="72">
        <v>1.1876548338536332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3.9756490691478583</v>
      </c>
      <c r="D24" s="72">
        <v>3.6904854181234108</v>
      </c>
      <c r="E24" s="72">
        <v>3.4107891795267462</v>
      </c>
      <c r="F24" s="72">
        <v>2.9241492585893005</v>
      </c>
      <c r="G24" s="72">
        <v>2.4893959434988977</v>
      </c>
      <c r="H24" s="72">
        <v>1.9926585928427041</v>
      </c>
      <c r="I24" s="72">
        <v>2.5152528876332489</v>
      </c>
      <c r="J24" s="72">
        <v>3.6250343973889807</v>
      </c>
      <c r="K24" s="72">
        <v>3.7033124797122166</v>
      </c>
      <c r="L24" s="72">
        <v>4.0864012242446632</v>
      </c>
      <c r="M24" s="72">
        <v>3.8498243944653754</v>
      </c>
      <c r="N24" s="72">
        <v>3.9488537695998045</v>
      </c>
      <c r="O24" s="72">
        <v>3.602903897002681</v>
      </c>
      <c r="P24" s="72">
        <v>2.4584375343646325</v>
      </c>
      <c r="Q24" s="72">
        <v>2.9615577787862346</v>
      </c>
      <c r="R24" s="72">
        <v>3.5851758286082198</v>
      </c>
      <c r="S24" s="72">
        <v>3.9912459259559037</v>
      </c>
      <c r="T24" s="72">
        <v>3.3768893050036777</v>
      </c>
      <c r="U24" s="72">
        <v>4.0642319801896321</v>
      </c>
      <c r="V24" s="72">
        <v>2.7154100611672289</v>
      </c>
      <c r="W24" s="72">
        <v>4.6585859034461228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1.8665582254912958</v>
      </c>
      <c r="D25" s="74">
        <v>1.928554266988336</v>
      </c>
      <c r="E25" s="74">
        <v>1.8226863405296625</v>
      </c>
      <c r="F25" s="74">
        <v>2.0261686899283258</v>
      </c>
      <c r="G25" s="74">
        <v>2.1906756297247485</v>
      </c>
      <c r="H25" s="74">
        <v>1.9049879206906766</v>
      </c>
      <c r="I25" s="74">
        <v>1.1105309714442502</v>
      </c>
      <c r="J25" s="74">
        <v>0.78291474962565022</v>
      </c>
      <c r="K25" s="74">
        <v>0.70411053655825662</v>
      </c>
      <c r="L25" s="74">
        <v>1.0277579742339491</v>
      </c>
      <c r="M25" s="74">
        <v>1.5567677859118365</v>
      </c>
      <c r="N25" s="74">
        <v>1.6854904256201009</v>
      </c>
      <c r="O25" s="74">
        <v>2.2788192947378114</v>
      </c>
      <c r="P25" s="74">
        <v>2.7379392583755915</v>
      </c>
      <c r="Q25" s="74">
        <v>2.417491228413994</v>
      </c>
      <c r="R25" s="74">
        <v>1.6787779550657236</v>
      </c>
      <c r="S25" s="74">
        <v>1.3665063529454822</v>
      </c>
      <c r="T25" s="74">
        <v>1.4720878178101273</v>
      </c>
      <c r="U25" s="74">
        <v>1.6338357400777155</v>
      </c>
      <c r="V25" s="74">
        <v>1.3520405999157525</v>
      </c>
      <c r="W25" s="74">
        <v>1.6108984574936283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0.38996999843128644</v>
      </c>
      <c r="D26" s="77">
        <v>0.31029347811849994</v>
      </c>
      <c r="E26" s="77">
        <v>0.3314464951203408</v>
      </c>
      <c r="F26" s="77">
        <v>0.27481434828284468</v>
      </c>
      <c r="G26" s="77">
        <v>0.39071503003546942</v>
      </c>
      <c r="H26" s="77">
        <v>0.33567869064407324</v>
      </c>
      <c r="I26" s="77">
        <v>0.4641304757563901</v>
      </c>
      <c r="J26" s="77">
        <v>0.28467666351486526</v>
      </c>
      <c r="K26" s="77">
        <v>0.3210446956146375</v>
      </c>
      <c r="L26" s="77">
        <v>0.2486909531582904</v>
      </c>
      <c r="M26" s="77">
        <v>0.30870919056849788</v>
      </c>
      <c r="N26" s="77">
        <v>0.30939374542571785</v>
      </c>
      <c r="O26" s="77">
        <v>0.43475611724811714</v>
      </c>
      <c r="P26" s="77">
        <v>0.54824638363238076</v>
      </c>
      <c r="Q26" s="77">
        <v>0.59804271220320271</v>
      </c>
      <c r="R26" s="77">
        <v>0.46875062235017628</v>
      </c>
      <c r="S26" s="77">
        <v>0.40611656131858453</v>
      </c>
      <c r="T26" s="77">
        <v>0.39533122206666371</v>
      </c>
      <c r="U26" s="77">
        <v>0.47370092422341592</v>
      </c>
      <c r="V26" s="77">
        <v>0.35582458580862419</v>
      </c>
      <c r="W26" s="77">
        <v>0.41349869928030469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1.9959746707976926</v>
      </c>
      <c r="D27" s="69">
        <f t="shared" si="10"/>
        <v>2.0537934623029006</v>
      </c>
      <c r="E27" s="69">
        <f t="shared" si="10"/>
        <v>2.0225972093012707</v>
      </c>
      <c r="F27" s="69">
        <f t="shared" si="10"/>
        <v>1.8373235394293168</v>
      </c>
      <c r="G27" s="69">
        <f t="shared" si="10"/>
        <v>1.8100280157335122</v>
      </c>
      <c r="H27" s="69">
        <f t="shared" si="10"/>
        <v>1.4981610644330938</v>
      </c>
      <c r="I27" s="69">
        <f t="shared" si="10"/>
        <v>1.7629085631530004</v>
      </c>
      <c r="J27" s="69">
        <f t="shared" si="10"/>
        <v>1.9916867413995536</v>
      </c>
      <c r="K27" s="69">
        <f t="shared" si="10"/>
        <v>2.0082918545530735</v>
      </c>
      <c r="L27" s="69">
        <f t="shared" si="10"/>
        <v>2.1084189207043105</v>
      </c>
      <c r="M27" s="69">
        <f t="shared" si="10"/>
        <v>2.1550316897857771</v>
      </c>
      <c r="N27" s="69">
        <f t="shared" si="10"/>
        <v>2.1390448821817283</v>
      </c>
      <c r="O27" s="69">
        <f t="shared" si="10"/>
        <v>2.2838592959072428</v>
      </c>
      <c r="P27" s="69">
        <f t="shared" si="10"/>
        <v>2.1332117000079904</v>
      </c>
      <c r="Q27" s="69">
        <f t="shared" si="10"/>
        <v>2.3653543281345111</v>
      </c>
      <c r="R27" s="69">
        <f t="shared" ref="R27:V27" si="11">SUM(R28:R32)</f>
        <v>2.4753048090844092</v>
      </c>
      <c r="S27" s="69">
        <f t="shared" si="11"/>
        <v>2.4280007926830112</v>
      </c>
      <c r="T27" s="69">
        <f t="shared" si="11"/>
        <v>2.2334964791765959</v>
      </c>
      <c r="U27" s="69">
        <f t="shared" si="11"/>
        <v>2.5251577564752057</v>
      </c>
      <c r="V27" s="69">
        <f t="shared" si="11"/>
        <v>1.9438717580396263</v>
      </c>
      <c r="W27" s="69">
        <f t="shared" ref="W27" si="12">SUM(W28:W32)</f>
        <v>2.6080341030607475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9.4055873123883495E-3</v>
      </c>
      <c r="D30" s="72">
        <v>1.9057887926948295E-2</v>
      </c>
      <c r="E30" s="72">
        <v>2.5588876943625272E-2</v>
      </c>
      <c r="F30" s="72">
        <v>2.0503251122996023E-2</v>
      </c>
      <c r="G30" s="72">
        <v>1.4639602079074488E-2</v>
      </c>
      <c r="H30" s="72">
        <v>9.6672340968682307E-3</v>
      </c>
      <c r="I30" s="72">
        <v>6.20882519989079E-3</v>
      </c>
      <c r="J30" s="72">
        <v>3.6113270527056374E-2</v>
      </c>
      <c r="K30" s="72">
        <v>3.7739297728416971E-2</v>
      </c>
      <c r="L30" s="72">
        <v>4.7208573122433324E-2</v>
      </c>
      <c r="M30" s="72">
        <v>4.3301725819002969E-2</v>
      </c>
      <c r="N30" s="72">
        <v>4.1273636922002727E-2</v>
      </c>
      <c r="O30" s="72">
        <v>3.2961887626837598E-2</v>
      </c>
      <c r="P30" s="72">
        <v>1.0407951872021003E-2</v>
      </c>
      <c r="Q30" s="72">
        <v>1.4058780862320258E-2</v>
      </c>
      <c r="R30" s="72">
        <v>2.5796956275987028E-2</v>
      </c>
      <c r="S30" s="72">
        <v>3.5573771403659062E-2</v>
      </c>
      <c r="T30" s="72">
        <v>3.3500729734538617E-2</v>
      </c>
      <c r="U30" s="72">
        <v>3.2162812444048089E-2</v>
      </c>
      <c r="V30" s="72">
        <v>1.5870710853630982E-2</v>
      </c>
      <c r="W30" s="72">
        <v>1.7906645505354944E-2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1.9865690834853043</v>
      </c>
      <c r="D32" s="77">
        <v>2.0347355743759521</v>
      </c>
      <c r="E32" s="77">
        <v>1.9970083323576455</v>
      </c>
      <c r="F32" s="77">
        <v>1.8168202883063207</v>
      </c>
      <c r="G32" s="77">
        <v>1.7953884136544378</v>
      </c>
      <c r="H32" s="77">
        <v>1.4884938303362256</v>
      </c>
      <c r="I32" s="77">
        <v>1.7566997379531095</v>
      </c>
      <c r="J32" s="77">
        <v>1.9555734708724972</v>
      </c>
      <c r="K32" s="77">
        <v>1.9705525568246565</v>
      </c>
      <c r="L32" s="77">
        <v>2.061210347581877</v>
      </c>
      <c r="M32" s="77">
        <v>2.1117299639667739</v>
      </c>
      <c r="N32" s="77">
        <v>2.0977712452597257</v>
      </c>
      <c r="O32" s="77">
        <v>2.2508974082804052</v>
      </c>
      <c r="P32" s="77">
        <v>2.1228037481359694</v>
      </c>
      <c r="Q32" s="77">
        <v>2.351295547272191</v>
      </c>
      <c r="R32" s="77">
        <v>2.4495078528084222</v>
      </c>
      <c r="S32" s="77">
        <v>2.3924270212793521</v>
      </c>
      <c r="T32" s="77">
        <v>2.1999957494420572</v>
      </c>
      <c r="U32" s="77">
        <v>2.4929949440311576</v>
      </c>
      <c r="V32" s="77">
        <v>1.9280010471859954</v>
      </c>
      <c r="W32" s="77">
        <v>2.5901274575553925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84.311322744640819</v>
      </c>
      <c r="D3" s="65">
        <f t="shared" si="0"/>
        <v>81.512597986124987</v>
      </c>
      <c r="E3" s="65">
        <f t="shared" si="0"/>
        <v>82.059951018216395</v>
      </c>
      <c r="F3" s="65">
        <f t="shared" si="0"/>
        <v>72.800860136840257</v>
      </c>
      <c r="G3" s="65">
        <f t="shared" si="0"/>
        <v>70.830943039103943</v>
      </c>
      <c r="H3" s="65">
        <f t="shared" si="0"/>
        <v>56.674537152035683</v>
      </c>
      <c r="I3" s="65">
        <f t="shared" si="0"/>
        <v>67.636017946054722</v>
      </c>
      <c r="J3" s="65">
        <f t="shared" si="0"/>
        <v>72.739055973751221</v>
      </c>
      <c r="K3" s="65">
        <f t="shared" si="0"/>
        <v>72.00864181661305</v>
      </c>
      <c r="L3" s="65">
        <f t="shared" si="0"/>
        <v>76.4021029650862</v>
      </c>
      <c r="M3" s="65">
        <f t="shared" si="0"/>
        <v>69.727899012528056</v>
      </c>
      <c r="N3" s="65">
        <f t="shared" si="0"/>
        <v>68.514562698726053</v>
      </c>
      <c r="O3" s="65">
        <f t="shared" si="0"/>
        <v>68.912477341481036</v>
      </c>
      <c r="P3" s="65">
        <f t="shared" si="0"/>
        <v>56.87022094788324</v>
      </c>
      <c r="Q3" s="65">
        <f t="shared" si="0"/>
        <v>66.014175299238545</v>
      </c>
      <c r="R3" s="65">
        <f t="shared" ref="R3:V3" si="1">SUM(R4,R15,R17,R27)</f>
        <v>67.617563351698081</v>
      </c>
      <c r="S3" s="65">
        <f t="shared" si="1"/>
        <v>65.3369179099993</v>
      </c>
      <c r="T3" s="65">
        <f t="shared" si="1"/>
        <v>57.948364441981887</v>
      </c>
      <c r="U3" s="65">
        <f t="shared" si="1"/>
        <v>61.976082457603589</v>
      </c>
      <c r="V3" s="65">
        <f t="shared" si="1"/>
        <v>42.599634386181286</v>
      </c>
      <c r="W3" s="65">
        <f t="shared" ref="W3" si="2">SUM(W4,W15,W17,W27)</f>
        <v>54.10107091288576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76.096201505239762</v>
      </c>
      <c r="D4" s="69">
        <f t="shared" si="3"/>
        <v>73.209385376641606</v>
      </c>
      <c r="E4" s="69">
        <f t="shared" si="3"/>
        <v>73.881862000244823</v>
      </c>
      <c r="F4" s="69">
        <f t="shared" si="3"/>
        <v>65.195932088204316</v>
      </c>
      <c r="G4" s="69">
        <f t="shared" si="3"/>
        <v>63.417633643079924</v>
      </c>
      <c r="H4" s="69">
        <f t="shared" si="3"/>
        <v>50.570916767009649</v>
      </c>
      <c r="I4" s="69">
        <f t="shared" si="3"/>
        <v>60.714751498990054</v>
      </c>
      <c r="J4" s="69">
        <f t="shared" si="3"/>
        <v>64.960139101030052</v>
      </c>
      <c r="K4" s="69">
        <f t="shared" si="3"/>
        <v>64.32707327158505</v>
      </c>
      <c r="L4" s="69">
        <f t="shared" si="3"/>
        <v>67.933171045226246</v>
      </c>
      <c r="M4" s="69">
        <f t="shared" si="3"/>
        <v>60.701112215276879</v>
      </c>
      <c r="N4" s="69">
        <f t="shared" si="3"/>
        <v>59.417777377804093</v>
      </c>
      <c r="O4" s="69">
        <f t="shared" si="3"/>
        <v>59.376592084111145</v>
      </c>
      <c r="P4" s="69">
        <f t="shared" si="3"/>
        <v>48.170030715228414</v>
      </c>
      <c r="Q4" s="69">
        <f t="shared" si="3"/>
        <v>56.285284408862502</v>
      </c>
      <c r="R4" s="69">
        <f t="shared" ref="R4:V4" si="4">SUM(R5:R14)</f>
        <v>57.512699833112073</v>
      </c>
      <c r="S4" s="69">
        <f t="shared" si="4"/>
        <v>55.330042095855696</v>
      </c>
      <c r="T4" s="69">
        <f t="shared" si="4"/>
        <v>48.69274236213095</v>
      </c>
      <c r="U4" s="69">
        <f t="shared" si="4"/>
        <v>51.333580522794385</v>
      </c>
      <c r="V4" s="69">
        <f t="shared" si="4"/>
        <v>34.500132360578689</v>
      </c>
      <c r="W4" s="69">
        <f t="shared" ref="W4" si="5">SUM(W5:W14)</f>
        <v>43.478386914039298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9.0908067309939722E-2</v>
      </c>
      <c r="D6" s="72">
        <v>0.12114798441263597</v>
      </c>
      <c r="E6" s="72">
        <v>0.23592780479315537</v>
      </c>
      <c r="F6" s="72">
        <v>0.31115030785317743</v>
      </c>
      <c r="G6" s="72">
        <v>0.33406225249152588</v>
      </c>
      <c r="H6" s="72">
        <v>0.27612650159242708</v>
      </c>
      <c r="I6" s="72">
        <v>0.16531726559283849</v>
      </c>
      <c r="J6" s="72">
        <v>5.3428594950556484E-2</v>
      </c>
      <c r="K6" s="72">
        <v>5.6636058384685106E-2</v>
      </c>
      <c r="L6" s="72">
        <v>0.17808245825816973</v>
      </c>
      <c r="M6" s="72">
        <v>0.17818965662914485</v>
      </c>
      <c r="N6" s="72">
        <v>0.17382829114097087</v>
      </c>
      <c r="O6" s="72">
        <v>0.16455204001446033</v>
      </c>
      <c r="P6" s="72">
        <v>0.10651722743461385</v>
      </c>
      <c r="Q6" s="72">
        <v>0.21618221313982136</v>
      </c>
      <c r="R6" s="72">
        <v>0.37126909538708491</v>
      </c>
      <c r="S6" s="72">
        <v>0.32473361066434481</v>
      </c>
      <c r="T6" s="72">
        <v>0.20471061137529392</v>
      </c>
      <c r="U6" s="72">
        <v>0.12966854039676903</v>
      </c>
      <c r="V6" s="72">
        <v>7.8150114356757255E-2</v>
      </c>
      <c r="W6" s="72">
        <v>9.0372841388081979E-2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8.1310785159489267</v>
      </c>
      <c r="D7" s="72">
        <v>3.717665656371036</v>
      </c>
      <c r="E7" s="72">
        <v>2.7178235220416789</v>
      </c>
      <c r="F7" s="72">
        <v>2.3757511103389954</v>
      </c>
      <c r="G7" s="72">
        <v>2.2683091867233598</v>
      </c>
      <c r="H7" s="72">
        <v>1.6768880311015317</v>
      </c>
      <c r="I7" s="72">
        <v>2.8884677663565745</v>
      </c>
      <c r="J7" s="72">
        <v>4.4295142836471353</v>
      </c>
      <c r="K7" s="72">
        <v>5.3090269996096495</v>
      </c>
      <c r="L7" s="72">
        <v>5.4334738247204211</v>
      </c>
      <c r="M7" s="72">
        <v>4.9499490285503995</v>
      </c>
      <c r="N7" s="72">
        <v>3.6812114615012783</v>
      </c>
      <c r="O7" s="72">
        <v>3.1235512657960576</v>
      </c>
      <c r="P7" s="72">
        <v>0</v>
      </c>
      <c r="Q7" s="72">
        <v>6.7856824601716242E-4</v>
      </c>
      <c r="R7" s="72">
        <v>0</v>
      </c>
      <c r="S7" s="72">
        <v>0.60028883158201429</v>
      </c>
      <c r="T7" s="72">
        <v>0.65750262767784329</v>
      </c>
      <c r="U7" s="72">
        <v>3.7025613187292722E-2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10.935931816550641</v>
      </c>
      <c r="D8" s="72">
        <v>12.738978678252877</v>
      </c>
      <c r="E8" s="72">
        <v>13.875613265343539</v>
      </c>
      <c r="F8" s="72">
        <v>10.963457847850039</v>
      </c>
      <c r="G8" s="72">
        <v>8.2651653574811643</v>
      </c>
      <c r="H8" s="72">
        <v>5.5152519224936842</v>
      </c>
      <c r="I8" s="72">
        <v>5.6803364977321733</v>
      </c>
      <c r="J8" s="72">
        <v>9.0086590925281573</v>
      </c>
      <c r="K8" s="72">
        <v>10.489535817193799</v>
      </c>
      <c r="L8" s="72">
        <v>13.130953819741087</v>
      </c>
      <c r="M8" s="72">
        <v>10.128943377291563</v>
      </c>
      <c r="N8" s="72">
        <v>9.604686701124665</v>
      </c>
      <c r="O8" s="72">
        <v>8.122107374792165</v>
      </c>
      <c r="P8" s="72">
        <v>3.7060323737964742</v>
      </c>
      <c r="Q8" s="72">
        <v>5.4559763374051062</v>
      </c>
      <c r="R8" s="72">
        <v>8.4990390478947457</v>
      </c>
      <c r="S8" s="72">
        <v>9.5929760888644449</v>
      </c>
      <c r="T8" s="72">
        <v>8.7867580078304002</v>
      </c>
      <c r="U8" s="72">
        <v>8.1272259086149017</v>
      </c>
      <c r="V8" s="72">
        <v>4.9559585720129569</v>
      </c>
      <c r="W8" s="72">
        <v>2.7529815213763027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11.95522174993717</v>
      </c>
      <c r="D9" s="72">
        <v>15.958861909458127</v>
      </c>
      <c r="E9" s="72">
        <v>18.421441976233041</v>
      </c>
      <c r="F9" s="72">
        <v>18.184593890135424</v>
      </c>
      <c r="G9" s="72">
        <v>22.846884038614004</v>
      </c>
      <c r="H9" s="72">
        <v>19.128633987617025</v>
      </c>
      <c r="I9" s="72">
        <v>22.736802645448495</v>
      </c>
      <c r="J9" s="72">
        <v>12.055169709654592</v>
      </c>
      <c r="K9" s="72">
        <v>7.8532794673864075</v>
      </c>
      <c r="L9" s="72">
        <v>4.8158044344395963</v>
      </c>
      <c r="M9" s="72">
        <v>7.6160171628554254</v>
      </c>
      <c r="N9" s="72">
        <v>8.5737370609551551</v>
      </c>
      <c r="O9" s="72">
        <v>13.01387545218876</v>
      </c>
      <c r="P9" s="72">
        <v>20.393282190052478</v>
      </c>
      <c r="Q9" s="72">
        <v>22.517064949777893</v>
      </c>
      <c r="R9" s="72">
        <v>17.596083089453938</v>
      </c>
      <c r="S9" s="72">
        <v>11.135467175510694</v>
      </c>
      <c r="T9" s="72">
        <v>7.9337688858770772</v>
      </c>
      <c r="U9" s="72">
        <v>6.9216006604575746</v>
      </c>
      <c r="V9" s="72">
        <v>5.6186266336619264</v>
      </c>
      <c r="W9" s="72">
        <v>7.8148364832934956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41.343103901779656</v>
      </c>
      <c r="D11" s="72">
        <v>36.659462827862235</v>
      </c>
      <c r="E11" s="72">
        <v>34.898418427605577</v>
      </c>
      <c r="F11" s="72">
        <v>29.077884807691333</v>
      </c>
      <c r="G11" s="72">
        <v>25.213924960476973</v>
      </c>
      <c r="H11" s="72">
        <v>19.538551265100033</v>
      </c>
      <c r="I11" s="72">
        <v>25.220245238532488</v>
      </c>
      <c r="J11" s="72">
        <v>34.685477827918874</v>
      </c>
      <c r="K11" s="72">
        <v>35.807046183390575</v>
      </c>
      <c r="L11" s="72">
        <v>39.408950769765184</v>
      </c>
      <c r="M11" s="72">
        <v>31.370528201812075</v>
      </c>
      <c r="N11" s="72">
        <v>31.257368391972577</v>
      </c>
      <c r="O11" s="72">
        <v>26.45275626330692</v>
      </c>
      <c r="P11" s="72">
        <v>16.872006334456568</v>
      </c>
      <c r="Q11" s="72">
        <v>22.014939860820856</v>
      </c>
      <c r="R11" s="72">
        <v>24.558220167916865</v>
      </c>
      <c r="S11" s="72">
        <v>27.532174514909801</v>
      </c>
      <c r="T11" s="72">
        <v>22.858615246061863</v>
      </c>
      <c r="U11" s="72">
        <v>25.826602184959391</v>
      </c>
      <c r="V11" s="72">
        <v>14.807494636985966</v>
      </c>
      <c r="W11" s="72">
        <v>24.866550873490212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3.0469963125196675</v>
      </c>
      <c r="D12" s="72">
        <v>3.4714631808474237</v>
      </c>
      <c r="E12" s="72">
        <v>3.1796471854831827</v>
      </c>
      <c r="F12" s="72">
        <v>3.8165501285515298</v>
      </c>
      <c r="G12" s="72">
        <v>4.0578458436712621</v>
      </c>
      <c r="H12" s="72">
        <v>4.1120146312882238</v>
      </c>
      <c r="I12" s="72">
        <v>3.6380618840815155</v>
      </c>
      <c r="J12" s="72">
        <v>4.2856727041303211</v>
      </c>
      <c r="K12" s="72">
        <v>4.3746991091954399</v>
      </c>
      <c r="L12" s="72">
        <v>3.9966088902821246</v>
      </c>
      <c r="M12" s="72">
        <v>5.6249058748655072</v>
      </c>
      <c r="N12" s="72">
        <v>5.1751849117635169</v>
      </c>
      <c r="O12" s="72">
        <v>5.2020385707474404</v>
      </c>
      <c r="P12" s="72">
        <v>6.473592362030046</v>
      </c>
      <c r="Q12" s="72">
        <v>5.3822785443363408</v>
      </c>
      <c r="R12" s="72">
        <v>6.1544594485018065</v>
      </c>
      <c r="S12" s="72">
        <v>5.816746502095886</v>
      </c>
      <c r="T12" s="72">
        <v>7.9744985637035128</v>
      </c>
      <c r="U12" s="72">
        <v>10.036921772489935</v>
      </c>
      <c r="V12" s="72">
        <v>8.8417706489457721</v>
      </c>
      <c r="W12" s="72">
        <v>7.1987246630185036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2.4769297193683065E-2</v>
      </c>
      <c r="K13" s="74">
        <v>9.5391478060405533E-3</v>
      </c>
      <c r="L13" s="74">
        <v>0.48639623020473299</v>
      </c>
      <c r="M13" s="74">
        <v>0.42621835851859097</v>
      </c>
      <c r="N13" s="74">
        <v>0.56938295324317933</v>
      </c>
      <c r="O13" s="74">
        <v>2.9354905963987492</v>
      </c>
      <c r="P13" s="74">
        <v>0.37395782947799044</v>
      </c>
      <c r="Q13" s="74">
        <v>0.39051304327301661</v>
      </c>
      <c r="R13" s="74">
        <v>0</v>
      </c>
      <c r="S13" s="74">
        <v>0</v>
      </c>
      <c r="T13" s="74">
        <v>0</v>
      </c>
      <c r="U13" s="74">
        <v>0</v>
      </c>
      <c r="V13" s="74">
        <v>3.7435273163644131E-2</v>
      </c>
      <c r="W13" s="74">
        <v>0.58289508388992861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0.59296114119375509</v>
      </c>
      <c r="D14" s="76">
        <v>0.54180513943727471</v>
      </c>
      <c r="E14" s="76">
        <v>0.5529898187446588</v>
      </c>
      <c r="F14" s="76">
        <v>0.4665439957838281</v>
      </c>
      <c r="G14" s="76">
        <v>0.43144200362163837</v>
      </c>
      <c r="H14" s="76">
        <v>0.3234504278167265</v>
      </c>
      <c r="I14" s="76">
        <v>0.38552020124597658</v>
      </c>
      <c r="J14" s="76">
        <v>0.41744759100673351</v>
      </c>
      <c r="K14" s="76">
        <v>0.427310488618454</v>
      </c>
      <c r="L14" s="76">
        <v>0.48290061781493998</v>
      </c>
      <c r="M14" s="76">
        <v>0.40636055475418098</v>
      </c>
      <c r="N14" s="76">
        <v>0.38237760610274751</v>
      </c>
      <c r="O14" s="76">
        <v>0.36222052086658324</v>
      </c>
      <c r="P14" s="76">
        <v>0.24464239798025228</v>
      </c>
      <c r="Q14" s="76">
        <v>0.30765089186345523</v>
      </c>
      <c r="R14" s="76">
        <v>0.33362898395763996</v>
      </c>
      <c r="S14" s="76">
        <v>0.32765537222850827</v>
      </c>
      <c r="T14" s="76">
        <v>0.27688841960495858</v>
      </c>
      <c r="U14" s="76">
        <v>0.25453584268851875</v>
      </c>
      <c r="V14" s="76">
        <v>0.16069648145166654</v>
      </c>
      <c r="W14" s="76">
        <v>0.17202544758277799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6.3140800564459226E-2</v>
      </c>
      <c r="D15" s="69">
        <f t="shared" si="6"/>
        <v>3.6415936639690935E-2</v>
      </c>
      <c r="E15" s="69">
        <f t="shared" si="6"/>
        <v>7.2399302772660531E-2</v>
      </c>
      <c r="F15" s="69">
        <f t="shared" si="6"/>
        <v>0.10619473905784731</v>
      </c>
      <c r="G15" s="69">
        <f t="shared" si="6"/>
        <v>0.10833013182724849</v>
      </c>
      <c r="H15" s="69">
        <f t="shared" si="6"/>
        <v>0.14394801881058641</v>
      </c>
      <c r="I15" s="69">
        <f t="shared" si="6"/>
        <v>0.17817857117487176</v>
      </c>
      <c r="J15" s="69">
        <f t="shared" si="6"/>
        <v>0.15159115254106334</v>
      </c>
      <c r="K15" s="69">
        <f t="shared" si="6"/>
        <v>0.11383395687954896</v>
      </c>
      <c r="L15" s="69">
        <f t="shared" si="6"/>
        <v>0.11752181291003261</v>
      </c>
      <c r="M15" s="69">
        <f t="shared" si="6"/>
        <v>0.17155892236792067</v>
      </c>
      <c r="N15" s="69">
        <f t="shared" si="6"/>
        <v>0.17344114058944304</v>
      </c>
      <c r="O15" s="69">
        <f t="shared" si="6"/>
        <v>0.17145218110951643</v>
      </c>
      <c r="P15" s="69">
        <f t="shared" si="6"/>
        <v>0.15336939498078125</v>
      </c>
      <c r="Q15" s="69">
        <f t="shared" si="6"/>
        <v>0.17529027130333716</v>
      </c>
      <c r="R15" s="69">
        <f t="shared" si="6"/>
        <v>0.22202862196557849</v>
      </c>
      <c r="S15" s="69">
        <f t="shared" si="6"/>
        <v>0.21838781346393882</v>
      </c>
      <c r="T15" s="69">
        <f t="shared" si="6"/>
        <v>0.30330780586193579</v>
      </c>
      <c r="U15" s="69">
        <f t="shared" si="6"/>
        <v>0.24349506895748108</v>
      </c>
      <c r="V15" s="69">
        <f t="shared" si="6"/>
        <v>0.3468204336578381</v>
      </c>
      <c r="W15" s="69">
        <f t="shared" si="6"/>
        <v>0.26582964949653426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6.3140800564459226E-2</v>
      </c>
      <c r="D16" s="72">
        <v>3.6415936639690935E-2</v>
      </c>
      <c r="E16" s="72">
        <v>7.2399302772660531E-2</v>
      </c>
      <c r="F16" s="72">
        <v>0.10619473905784731</v>
      </c>
      <c r="G16" s="72">
        <v>0.10833013182724849</v>
      </c>
      <c r="H16" s="72">
        <v>0.14394801881058641</v>
      </c>
      <c r="I16" s="72">
        <v>0.17817857117487176</v>
      </c>
      <c r="J16" s="72">
        <v>0.15159115254106334</v>
      </c>
      <c r="K16" s="72">
        <v>0.11383395687954896</v>
      </c>
      <c r="L16" s="72">
        <v>0.11752181291003261</v>
      </c>
      <c r="M16" s="72">
        <v>0.17155892236792067</v>
      </c>
      <c r="N16" s="72">
        <v>0.17344114058944304</v>
      </c>
      <c r="O16" s="72">
        <v>0.17145218110951643</v>
      </c>
      <c r="P16" s="72">
        <v>0.15336939498078125</v>
      </c>
      <c r="Q16" s="72">
        <v>0.17529027130333716</v>
      </c>
      <c r="R16" s="72">
        <v>0.22202862196557849</v>
      </c>
      <c r="S16" s="72">
        <v>0.21838781346393882</v>
      </c>
      <c r="T16" s="72">
        <v>0.30330780586193579</v>
      </c>
      <c r="U16" s="72">
        <v>0.24349506895748108</v>
      </c>
      <c r="V16" s="72">
        <v>0.3468204336578381</v>
      </c>
      <c r="W16" s="72">
        <v>0.26582964949653426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6.6101565111360721</v>
      </c>
      <c r="D17" s="69">
        <f t="shared" si="7"/>
        <v>6.6789331320833139</v>
      </c>
      <c r="E17" s="69">
        <f t="shared" si="7"/>
        <v>6.5401293166165582</v>
      </c>
      <c r="F17" s="69">
        <f t="shared" si="7"/>
        <v>6.0735236325747071</v>
      </c>
      <c r="G17" s="69">
        <f t="shared" si="7"/>
        <v>5.8973855666108816</v>
      </c>
      <c r="H17" s="69">
        <f t="shared" si="7"/>
        <v>4.7919326735775822</v>
      </c>
      <c r="I17" s="69">
        <f t="shared" si="7"/>
        <v>5.3653773367322426</v>
      </c>
      <c r="J17" s="69">
        <f t="shared" si="7"/>
        <v>6.0722344768403813</v>
      </c>
      <c r="K17" s="69">
        <f t="shared" si="7"/>
        <v>5.9963277055529973</v>
      </c>
      <c r="L17" s="69">
        <f t="shared" si="7"/>
        <v>6.698892642878759</v>
      </c>
      <c r="M17" s="69">
        <f t="shared" si="7"/>
        <v>7.1597706465872797</v>
      </c>
      <c r="N17" s="69">
        <f t="shared" si="7"/>
        <v>7.2328322413238588</v>
      </c>
      <c r="O17" s="69">
        <f t="shared" si="7"/>
        <v>7.5468704510465523</v>
      </c>
      <c r="P17" s="69">
        <f t="shared" si="7"/>
        <v>6.8323778542774507</v>
      </c>
      <c r="Q17" s="69">
        <f t="shared" si="7"/>
        <v>7.6342542459114693</v>
      </c>
      <c r="R17" s="69">
        <f t="shared" ref="R17:V17" si="8">SUM(R18:R26)</f>
        <v>7.8497334892899246</v>
      </c>
      <c r="S17" s="69">
        <f t="shared" si="8"/>
        <v>7.7637906749281269</v>
      </c>
      <c r="T17" s="69">
        <f t="shared" si="8"/>
        <v>7.0578263443141127</v>
      </c>
      <c r="U17" s="69">
        <f t="shared" si="8"/>
        <v>8.2210459945491507</v>
      </c>
      <c r="V17" s="69">
        <f t="shared" si="8"/>
        <v>6.0515762587567421</v>
      </c>
      <c r="W17" s="69">
        <f t="shared" ref="W17" si="9">SUM(W18:W26)</f>
        <v>8.0511991331198001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0.11442005028355448</v>
      </c>
      <c r="D19" s="72">
        <v>0.11686665053980859</v>
      </c>
      <c r="E19" s="72">
        <v>0.15709143430195463</v>
      </c>
      <c r="F19" s="72">
        <v>0.17445649961921295</v>
      </c>
      <c r="G19" s="72">
        <v>0.2039244548949154</v>
      </c>
      <c r="H19" s="72">
        <v>0.18615795997397083</v>
      </c>
      <c r="I19" s="72">
        <v>0.11479341310842579</v>
      </c>
      <c r="J19" s="72">
        <v>6.0434579726486214E-2</v>
      </c>
      <c r="K19" s="72">
        <v>4.7162984446280837E-2</v>
      </c>
      <c r="L19" s="72">
        <v>5.4930661710846894E-2</v>
      </c>
      <c r="M19" s="72">
        <v>0.12944788915525626</v>
      </c>
      <c r="N19" s="72">
        <v>0.1206499144753934</v>
      </c>
      <c r="O19" s="72">
        <v>0.1416390450410282</v>
      </c>
      <c r="P19" s="72">
        <v>0.16706936300544775</v>
      </c>
      <c r="Q19" s="72">
        <v>0.26292201246837826</v>
      </c>
      <c r="R19" s="72">
        <v>0.23406396534391105</v>
      </c>
      <c r="S19" s="72">
        <v>0.20924233727308555</v>
      </c>
      <c r="T19" s="72">
        <v>0.18251727916687804</v>
      </c>
      <c r="U19" s="72">
        <v>0.23421998929724944</v>
      </c>
      <c r="V19" s="72">
        <v>0.19688325132591983</v>
      </c>
      <c r="W19" s="72">
        <v>0.2442690429466805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0.21624316206715666</v>
      </c>
      <c r="D20" s="72">
        <v>9.6191362172284509E-2</v>
      </c>
      <c r="E20" s="72">
        <v>4.3797986739417781E-2</v>
      </c>
      <c r="F20" s="72">
        <v>3.3757491366950686E-2</v>
      </c>
      <c r="G20" s="72">
        <v>2.1689067500812065E-2</v>
      </c>
      <c r="H20" s="72">
        <v>1.2622327224365827E-2</v>
      </c>
      <c r="I20" s="72">
        <v>0.25231007512231851</v>
      </c>
      <c r="J20" s="72">
        <v>0.42326461189186471</v>
      </c>
      <c r="K20" s="72">
        <v>0.50428912101570067</v>
      </c>
      <c r="L20" s="72">
        <v>0.54957375508355577</v>
      </c>
      <c r="M20" s="72">
        <v>0.60630256943283756</v>
      </c>
      <c r="N20" s="72">
        <v>0.45899406569912038</v>
      </c>
      <c r="O20" s="72">
        <v>0.32068336719959201</v>
      </c>
      <c r="P20" s="72">
        <v>0</v>
      </c>
      <c r="Q20" s="72">
        <v>9.4086864110040215E-5</v>
      </c>
      <c r="R20" s="72">
        <v>0</v>
      </c>
      <c r="S20" s="72">
        <v>8.7109388204869978E-2</v>
      </c>
      <c r="T20" s="72">
        <v>9.6677529254412753E-2</v>
      </c>
      <c r="U20" s="72">
        <v>5.1695636072616371E-3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0.90365800777278882</v>
      </c>
      <c r="D21" s="72">
        <v>1.1158062656630514</v>
      </c>
      <c r="E21" s="72">
        <v>1.1830310685892635</v>
      </c>
      <c r="F21" s="72">
        <v>0.97266787079533323</v>
      </c>
      <c r="G21" s="72">
        <v>0.71356037454078258</v>
      </c>
      <c r="H21" s="72">
        <v>0.46650233846259009</v>
      </c>
      <c r="I21" s="72">
        <v>0.47746476201439281</v>
      </c>
      <c r="J21" s="72">
        <v>0.81987526164889912</v>
      </c>
      <c r="K21" s="72">
        <v>0.94524422357021842</v>
      </c>
      <c r="L21" s="72">
        <v>1.2284029883143406</v>
      </c>
      <c r="M21" s="72">
        <v>1.1438194486346627</v>
      </c>
      <c r="N21" s="72">
        <v>1.1234905290454722</v>
      </c>
      <c r="O21" s="72">
        <v>0.99967346444944338</v>
      </c>
      <c r="P21" s="72">
        <v>0.45667941673917134</v>
      </c>
      <c r="Q21" s="72">
        <v>0.68254755422346247</v>
      </c>
      <c r="R21" s="72">
        <v>1.0975857176031623</v>
      </c>
      <c r="S21" s="72">
        <v>1.280240929382815</v>
      </c>
      <c r="T21" s="72">
        <v>1.2026616528618734</v>
      </c>
      <c r="U21" s="72">
        <v>1.2344165199485799</v>
      </c>
      <c r="V21" s="72">
        <v>0.82511684163300936</v>
      </c>
      <c r="W21" s="72">
        <v>0.50223206822572053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0.13610724335263924</v>
      </c>
      <c r="D22" s="72">
        <v>0.383522211106475</v>
      </c>
      <c r="E22" s="72">
        <v>0.4820379954394341</v>
      </c>
      <c r="F22" s="72">
        <v>0.5429311254482988</v>
      </c>
      <c r="G22" s="72">
        <v>0.74480495532088908</v>
      </c>
      <c r="H22" s="72">
        <v>0.61137107766725418</v>
      </c>
      <c r="I22" s="72">
        <v>0.99838690381483597</v>
      </c>
      <c r="J22" s="72">
        <v>0.67583028492338482</v>
      </c>
      <c r="K22" s="72">
        <v>0.34898150238529041</v>
      </c>
      <c r="L22" s="72">
        <v>0.19038107855168654</v>
      </c>
      <c r="M22" s="72">
        <v>0.33797953932743785</v>
      </c>
      <c r="N22" s="72">
        <v>0.36968498460312871</v>
      </c>
      <c r="O22" s="72">
        <v>0.61316896881482308</v>
      </c>
      <c r="P22" s="72">
        <v>1.2553047297271174</v>
      </c>
      <c r="Q22" s="72">
        <v>1.4234794124941079</v>
      </c>
      <c r="R22" s="72">
        <v>1.3601120193720144</v>
      </c>
      <c r="S22" s="72">
        <v>0.93251572308913855</v>
      </c>
      <c r="T22" s="72">
        <v>0.7899916915778008</v>
      </c>
      <c r="U22" s="72">
        <v>1.0693123498942205</v>
      </c>
      <c r="V22" s="72">
        <v>0.95688805388054909</v>
      </c>
      <c r="W22" s="72">
        <v>1.0809180870899586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3.4737238847021215</v>
      </c>
      <c r="D24" s="72">
        <v>3.2321783802165434</v>
      </c>
      <c r="E24" s="72">
        <v>2.9944456127190273</v>
      </c>
      <c r="F24" s="72">
        <v>2.5734280686725448</v>
      </c>
      <c r="G24" s="72">
        <v>2.1962417371950069</v>
      </c>
      <c r="H24" s="72">
        <v>1.7624331241940407</v>
      </c>
      <c r="I24" s="72">
        <v>2.2303860145496381</v>
      </c>
      <c r="J24" s="72">
        <v>3.2231129739539512</v>
      </c>
      <c r="K24" s="72">
        <v>3.3020455626776331</v>
      </c>
      <c r="L24" s="72">
        <v>3.654530770112042</v>
      </c>
      <c r="M24" s="72">
        <v>3.4571823091815506</v>
      </c>
      <c r="N24" s="72">
        <v>3.5658530378235271</v>
      </c>
      <c r="O24" s="72">
        <v>3.277044061626408</v>
      </c>
      <c r="P24" s="72">
        <v>2.2548480374835083</v>
      </c>
      <c r="Q24" s="72">
        <v>2.7376261624311455</v>
      </c>
      <c r="R24" s="72">
        <v>3.3338699481325582</v>
      </c>
      <c r="S24" s="72">
        <v>3.7328975149703396</v>
      </c>
      <c r="T24" s="72">
        <v>3.1758042100072745</v>
      </c>
      <c r="U24" s="72">
        <v>3.8423748752682423</v>
      </c>
      <c r="V24" s="72">
        <v>2.5799506332235427</v>
      </c>
      <c r="W24" s="72">
        <v>4.4463698586025027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1.3760341645265242</v>
      </c>
      <c r="D25" s="74">
        <v>1.4240747842666508</v>
      </c>
      <c r="E25" s="74">
        <v>1.3482787237071205</v>
      </c>
      <c r="F25" s="74">
        <v>1.5014682283895224</v>
      </c>
      <c r="G25" s="74">
        <v>1.6264499471230063</v>
      </c>
      <c r="H25" s="74">
        <v>1.4171671554112872</v>
      </c>
      <c r="I25" s="74">
        <v>0.82790569236624179</v>
      </c>
      <c r="J25" s="74">
        <v>0.58504010118092931</v>
      </c>
      <c r="K25" s="74">
        <v>0.52755961584323607</v>
      </c>
      <c r="L25" s="74">
        <v>0.7723824359479966</v>
      </c>
      <c r="M25" s="74">
        <v>1.1763297002870365</v>
      </c>
      <c r="N25" s="74">
        <v>1.2847659642514992</v>
      </c>
      <c r="O25" s="74">
        <v>1.7599054266671408</v>
      </c>
      <c r="P25" s="74">
        <v>2.1502299236898255</v>
      </c>
      <c r="Q25" s="74">
        <v>1.9295423052270633</v>
      </c>
      <c r="R25" s="74">
        <v>1.3553512164881014</v>
      </c>
      <c r="S25" s="74">
        <v>1.1156682206892943</v>
      </c>
      <c r="T25" s="74">
        <v>1.2148427593792095</v>
      </c>
      <c r="U25" s="74">
        <v>1.3618517723101822</v>
      </c>
      <c r="V25" s="74">
        <v>1.1369128928850976</v>
      </c>
      <c r="W25" s="74">
        <v>1.3639113769746338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0.38996999843128644</v>
      </c>
      <c r="D26" s="77">
        <v>0.31029347811849994</v>
      </c>
      <c r="E26" s="77">
        <v>0.3314464951203408</v>
      </c>
      <c r="F26" s="77">
        <v>0.27481434828284468</v>
      </c>
      <c r="G26" s="77">
        <v>0.39071503003546942</v>
      </c>
      <c r="H26" s="77">
        <v>0.33567869064407324</v>
      </c>
      <c r="I26" s="77">
        <v>0.4641304757563901</v>
      </c>
      <c r="J26" s="77">
        <v>0.28467666351486526</v>
      </c>
      <c r="K26" s="77">
        <v>0.3210446956146375</v>
      </c>
      <c r="L26" s="77">
        <v>0.2486909531582904</v>
      </c>
      <c r="M26" s="77">
        <v>0.30870919056849788</v>
      </c>
      <c r="N26" s="77">
        <v>0.30939374542571785</v>
      </c>
      <c r="O26" s="77">
        <v>0.43475611724811714</v>
      </c>
      <c r="P26" s="77">
        <v>0.54824638363238076</v>
      </c>
      <c r="Q26" s="77">
        <v>0.59804271220320271</v>
      </c>
      <c r="R26" s="77">
        <v>0.46875062235017628</v>
      </c>
      <c r="S26" s="77">
        <v>0.40611656131858453</v>
      </c>
      <c r="T26" s="77">
        <v>0.39533122206666371</v>
      </c>
      <c r="U26" s="77">
        <v>0.47370092422341592</v>
      </c>
      <c r="V26" s="77">
        <v>0.35582458580862419</v>
      </c>
      <c r="W26" s="77">
        <v>0.41349869928030469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1.5418239277005332</v>
      </c>
      <c r="D27" s="69">
        <f t="shared" si="10"/>
        <v>1.5878635407603849</v>
      </c>
      <c r="E27" s="69">
        <f t="shared" si="10"/>
        <v>1.565560398582347</v>
      </c>
      <c r="F27" s="69">
        <f t="shared" si="10"/>
        <v>1.4252096770033944</v>
      </c>
      <c r="G27" s="69">
        <f t="shared" si="10"/>
        <v>1.4075936975858747</v>
      </c>
      <c r="H27" s="69">
        <f t="shared" si="10"/>
        <v>1.1677396926378667</v>
      </c>
      <c r="I27" s="69">
        <f t="shared" si="10"/>
        <v>1.377710539157557</v>
      </c>
      <c r="J27" s="69">
        <f t="shared" si="10"/>
        <v>1.5550912433397384</v>
      </c>
      <c r="K27" s="69">
        <f t="shared" si="10"/>
        <v>1.5714068825954581</v>
      </c>
      <c r="L27" s="69">
        <f t="shared" si="10"/>
        <v>1.6525174640711631</v>
      </c>
      <c r="M27" s="69">
        <f t="shared" si="10"/>
        <v>1.6954572282959757</v>
      </c>
      <c r="N27" s="69">
        <f t="shared" si="10"/>
        <v>1.6905119390086654</v>
      </c>
      <c r="O27" s="69">
        <f t="shared" si="10"/>
        <v>1.8175626252138288</v>
      </c>
      <c r="P27" s="69">
        <f t="shared" si="10"/>
        <v>1.714442983396594</v>
      </c>
      <c r="Q27" s="69">
        <f t="shared" si="10"/>
        <v>1.919346373161237</v>
      </c>
      <c r="R27" s="69">
        <f t="shared" ref="R27:V27" si="11">SUM(R28:R32)</f>
        <v>2.0331014073305109</v>
      </c>
      <c r="S27" s="69">
        <f t="shared" si="11"/>
        <v>2.0246973257515322</v>
      </c>
      <c r="T27" s="69">
        <f t="shared" si="11"/>
        <v>1.8944879296748893</v>
      </c>
      <c r="U27" s="69">
        <f t="shared" si="11"/>
        <v>2.1779608713025751</v>
      </c>
      <c r="V27" s="69">
        <f t="shared" si="11"/>
        <v>1.7011053331880204</v>
      </c>
      <c r="W27" s="69">
        <f t="shared" ref="W27" si="12">SUM(W28:W32)</f>
        <v>2.3056552162301265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5.8208419817790775E-3</v>
      </c>
      <c r="D30" s="72">
        <v>1.1799878710973759E-2</v>
      </c>
      <c r="E30" s="72">
        <v>1.5850900166262838E-2</v>
      </c>
      <c r="F30" s="72">
        <v>1.2706469091219558E-2</v>
      </c>
      <c r="G30" s="72">
        <v>9.0767035593554129E-3</v>
      </c>
      <c r="H30" s="72">
        <v>5.9964662894994884E-3</v>
      </c>
      <c r="I30" s="72">
        <v>3.8529545211325781E-3</v>
      </c>
      <c r="J30" s="72">
        <v>2.2420087894332395E-2</v>
      </c>
      <c r="K30" s="72">
        <v>2.3439221423575688E-2</v>
      </c>
      <c r="L30" s="72">
        <v>2.9331984868639936E-2</v>
      </c>
      <c r="M30" s="72">
        <v>2.6910259772374372E-2</v>
      </c>
      <c r="N30" s="72">
        <v>2.5649885086897199E-2</v>
      </c>
      <c r="O30" s="72">
        <v>2.0484471273353882E-2</v>
      </c>
      <c r="P30" s="72">
        <v>6.4681183781257479E-3</v>
      </c>
      <c r="Q30" s="72">
        <v>8.7369599694314109E-3</v>
      </c>
      <c r="R30" s="72">
        <v>1.6053236349985688E-2</v>
      </c>
      <c r="S30" s="72">
        <v>2.218570158805502E-2</v>
      </c>
      <c r="T30" s="72">
        <v>2.094605413148817E-2</v>
      </c>
      <c r="U30" s="72">
        <v>2.0162443737818055E-2</v>
      </c>
      <c r="V30" s="72">
        <v>9.9734481375330416E-3</v>
      </c>
      <c r="W30" s="72">
        <v>1.1278262270061316E-2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1.5360030857187541</v>
      </c>
      <c r="D32" s="77">
        <v>1.5760636620494113</v>
      </c>
      <c r="E32" s="77">
        <v>1.5497094984160842</v>
      </c>
      <c r="F32" s="77">
        <v>1.4125032079121749</v>
      </c>
      <c r="G32" s="77">
        <v>1.3985169940265194</v>
      </c>
      <c r="H32" s="77">
        <v>1.1617432263483671</v>
      </c>
      <c r="I32" s="77">
        <v>1.3738575846364245</v>
      </c>
      <c r="J32" s="77">
        <v>1.532671155445406</v>
      </c>
      <c r="K32" s="77">
        <v>1.5479676611718824</v>
      </c>
      <c r="L32" s="77">
        <v>1.6231854792025231</v>
      </c>
      <c r="M32" s="77">
        <v>1.6685469685236014</v>
      </c>
      <c r="N32" s="77">
        <v>1.6648620539217682</v>
      </c>
      <c r="O32" s="77">
        <v>1.797078153940475</v>
      </c>
      <c r="P32" s="77">
        <v>1.7079748650184683</v>
      </c>
      <c r="Q32" s="77">
        <v>1.9106094131918057</v>
      </c>
      <c r="R32" s="77">
        <v>2.0170481709805252</v>
      </c>
      <c r="S32" s="77">
        <v>2.0025116241634771</v>
      </c>
      <c r="T32" s="77">
        <v>1.8735418755434012</v>
      </c>
      <c r="U32" s="77">
        <v>2.157798427564757</v>
      </c>
      <c r="V32" s="77">
        <v>1.6911318850504873</v>
      </c>
      <c r="W32" s="77">
        <v>2.2943769539600654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0.76286075596920599</v>
      </c>
      <c r="D3" s="66">
        <f>IF(RES_hh_tes_in!D3=0,"",RES_hh_tes_in!D3/RES_hh_fec_in!D3)</f>
        <v>0.76964243698795132</v>
      </c>
      <c r="E3" s="66">
        <f>IF(RES_hh_tes_in!E3=0,"",RES_hh_tes_in!E3/RES_hh_fec_in!E3)</f>
        <v>0.77011743604160943</v>
      </c>
      <c r="F3" s="66">
        <f>IF(RES_hh_tes_in!F3=0,"",RES_hh_tes_in!F3/RES_hh_fec_in!F3)</f>
        <v>0.7806420180929512</v>
      </c>
      <c r="G3" s="66">
        <f>IF(RES_hh_tes_in!G3=0,"",RES_hh_tes_in!G3/RES_hh_fec_in!G3)</f>
        <v>0.78196728465850662</v>
      </c>
      <c r="H3" s="66">
        <f>IF(RES_hh_tes_in!H3=0,"",RES_hh_tes_in!H3/RES_hh_fec_in!H3)</f>
        <v>0.79949951006745135</v>
      </c>
      <c r="I3" s="66">
        <f>IF(RES_hh_tes_in!I3=0,"",RES_hh_tes_in!I3/RES_hh_fec_in!I3)</f>
        <v>0.79913701935711434</v>
      </c>
      <c r="J3" s="66">
        <f>IF(RES_hh_tes_in!J3=0,"",RES_hh_tes_in!J3/RES_hh_fec_in!J3)</f>
        <v>0.82703413353850819</v>
      </c>
      <c r="K3" s="66">
        <f>IF(RES_hh_tes_in!K3=0,"",RES_hh_tes_in!K3/RES_hh_fec_in!K3)</f>
        <v>0.83598570673713912</v>
      </c>
      <c r="L3" s="66">
        <f>IF(RES_hh_tes_in!L3=0,"",RES_hh_tes_in!L3/RES_hh_fec_in!L3)</f>
        <v>0.84000690213364593</v>
      </c>
      <c r="M3" s="66">
        <f>IF(RES_hh_tes_in!M3=0,"",RES_hh_tes_in!M3/RES_hh_fec_in!M3)</f>
        <v>0.86001718399054039</v>
      </c>
      <c r="N3" s="66">
        <f>IF(RES_hh_tes_in!N3=0,"",RES_hh_tes_in!N3/RES_hh_fec_in!N3)</f>
        <v>0.87157430392620239</v>
      </c>
      <c r="O3" s="66">
        <f>IF(RES_hh_tes_in!O3=0,"",RES_hh_tes_in!O3/RES_hh_fec_in!O3)</f>
        <v>0.87765640915302456</v>
      </c>
      <c r="P3" s="66">
        <f>IF(RES_hh_tes_in!P3=0,"",RES_hh_tes_in!P3/RES_hh_fec_in!P3)</f>
        <v>0.90901456262321334</v>
      </c>
      <c r="Q3" s="66">
        <f>IF(RES_hh_tes_in!Q3=0,"",RES_hh_tes_in!Q3/RES_hh_fec_in!Q3)</f>
        <v>0.8987596859771535</v>
      </c>
      <c r="R3" s="66">
        <f>IF(RES_hh_tes_in!R3=0,"",RES_hh_tes_in!R3/RES_hh_fec_in!R3)</f>
        <v>0.92254223981107231</v>
      </c>
      <c r="S3" s="66">
        <f>IF(RES_hh_tes_in!S3=0,"",RES_hh_tes_in!S3/RES_hh_fec_in!S3)</f>
        <v>0.93830067484303126</v>
      </c>
      <c r="T3" s="66">
        <f>IF(RES_hh_tes_in!T3=0,"",RES_hh_tes_in!T3/RES_hh_fec_in!T3)</f>
        <v>0.987599155494433</v>
      </c>
      <c r="U3" s="66">
        <f>IF(RES_hh_tes_in!U3=0,"",RES_hh_tes_in!U3/RES_hh_fec_in!U3)</f>
        <v>1.0220501621952556</v>
      </c>
      <c r="V3" s="66">
        <f>IF(RES_hh_tes_in!V3=0,"",RES_hh_tes_in!V3/RES_hh_fec_in!V3)</f>
        <v>1.072299499881626</v>
      </c>
      <c r="W3" s="66">
        <f>IF(RES_hh_tes_in!W3=0,"",RES_hh_tes_in!W3/RES_hh_fec_in!W3)</f>
        <v>1.0174912627810961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0.75982686602342708</v>
      </c>
      <c r="D4" s="70">
        <f>IF(RES_hh_tes_in!D4=0,"",RES_hh_tes_in!D4/RES_hh_fec_in!D4)</f>
        <v>0.76797172016721194</v>
      </c>
      <c r="E4" s="70">
        <f>IF(RES_hh_tes_in!E4=0,"",RES_hh_tes_in!E4/RES_hh_fec_in!E4)</f>
        <v>0.76823255488226805</v>
      </c>
      <c r="F4" s="70">
        <f>IF(RES_hh_tes_in!F4=0,"",RES_hh_tes_in!F4/RES_hh_fec_in!F4)</f>
        <v>0.77950998107062974</v>
      </c>
      <c r="G4" s="70">
        <f>IF(RES_hh_tes_in!G4=0,"",RES_hh_tes_in!G4/RES_hh_fec_in!G4)</f>
        <v>0.78054107790662475</v>
      </c>
      <c r="H4" s="70">
        <f>IF(RES_hh_tes_in!H4=0,"",RES_hh_tes_in!H4/RES_hh_fec_in!H4)</f>
        <v>0.79880980608963947</v>
      </c>
      <c r="I4" s="70">
        <f>IF(RES_hh_tes_in!I4=0,"",RES_hh_tes_in!I4/RES_hh_fec_in!I4)</f>
        <v>0.79751121000630365</v>
      </c>
      <c r="J4" s="70">
        <f>IF(RES_hh_tes_in!J4=0,"",RES_hh_tes_in!J4/RES_hh_fec_in!J4)</f>
        <v>0.82863869725369232</v>
      </c>
      <c r="K4" s="70">
        <f>IF(RES_hh_tes_in!K4=0,"",RES_hh_tes_in!K4/RES_hh_fec_in!K4)</f>
        <v>0.8386313195176216</v>
      </c>
      <c r="L4" s="70">
        <f>IF(RES_hh_tes_in!L4=0,"",RES_hh_tes_in!L4/RES_hh_fec_in!L4)</f>
        <v>0.84342707815170248</v>
      </c>
      <c r="M4" s="70">
        <f>IF(RES_hh_tes_in!M4=0,"",RES_hh_tes_in!M4/RES_hh_fec_in!M4)</f>
        <v>0.86661441123177618</v>
      </c>
      <c r="N4" s="70">
        <f>IF(RES_hh_tes_in!N4=0,"",RES_hh_tes_in!N4/RES_hh_fec_in!N4)</f>
        <v>0.87805343381969581</v>
      </c>
      <c r="O4" s="70">
        <f>IF(RES_hh_tes_in!O4=0,"",RES_hh_tes_in!O4/RES_hh_fec_in!O4)</f>
        <v>0.88372794380653952</v>
      </c>
      <c r="P4" s="70">
        <f>IF(RES_hh_tes_in!P4=0,"",RES_hh_tes_in!P4/RES_hh_fec_in!P4)</f>
        <v>0.92014164508226592</v>
      </c>
      <c r="Q4" s="70">
        <f>IF(RES_hh_tes_in!Q4=0,"",RES_hh_tes_in!Q4/RES_hh_fec_in!Q4)</f>
        <v>0.90460707029785203</v>
      </c>
      <c r="R4" s="70">
        <f>IF(RES_hh_tes_in!R4=0,"",RES_hh_tes_in!R4/RES_hh_fec_in!R4)</f>
        <v>0.92962463630483039</v>
      </c>
      <c r="S4" s="70">
        <f>IF(RES_hh_tes_in!S4=0,"",RES_hh_tes_in!S4/RES_hh_fec_in!S4)</f>
        <v>0.94602257648835208</v>
      </c>
      <c r="T4" s="70">
        <f>IF(RES_hh_tes_in!T4=0,"",RES_hh_tes_in!T4/RES_hh_fec_in!T4)</f>
        <v>1.0029758570704694</v>
      </c>
      <c r="U4" s="70">
        <f>IF(RES_hh_tes_in!U4=0,"",RES_hh_tes_in!U4/RES_hh_fec_in!U4)</f>
        <v>1.046738748937337</v>
      </c>
      <c r="V4" s="70">
        <f>IF(RES_hh_tes_in!V4=0,"",RES_hh_tes_in!V4/RES_hh_fec_in!V4)</f>
        <v>1.1093439484002299</v>
      </c>
      <c r="W4" s="70">
        <f>IF(RES_hh_tes_in!W4=0,"",RES_hh_tes_in!W4/RES_hh_fec_in!W4)</f>
        <v>1.0397570489118073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0.5927265481520646</v>
      </c>
      <c r="D6" s="78">
        <f>IF(RES_hh_tes_in!D6=0,"",RES_hh_tes_in!D6/RES_hh_fec_in!D6)</f>
        <v>0.59827580975832384</v>
      </c>
      <c r="E6" s="78">
        <f>IF(RES_hh_tes_in!E6=0,"",RES_hh_tes_in!E6/RES_hh_fec_in!E6)</f>
        <v>0.60401710623763272</v>
      </c>
      <c r="F6" s="78">
        <f>IF(RES_hh_tes_in!F6=0,"",RES_hh_tes_in!F6/RES_hh_fec_in!F6)</f>
        <v>0.60972970899626788</v>
      </c>
      <c r="G6" s="78">
        <f>IF(RES_hh_tes_in!G6=0,"",RES_hh_tes_in!G6/RES_hh_fec_in!G6)</f>
        <v>0.61560588144028527</v>
      </c>
      <c r="H6" s="78">
        <f>IF(RES_hh_tes_in!H6=0,"",RES_hh_tes_in!H6/RES_hh_fec_in!H6)</f>
        <v>0.62161639930610268</v>
      </c>
      <c r="I6" s="78">
        <f>IF(RES_hh_tes_in!I6=0,"",RES_hh_tes_in!I6/RES_hh_fec_in!I6)</f>
        <v>0.62780288733377088</v>
      </c>
      <c r="J6" s="78">
        <f>IF(RES_hh_tes_in!J6=0,"",RES_hh_tes_in!J6/RES_hh_fec_in!J6)</f>
        <v>0.63434904650446311</v>
      </c>
      <c r="K6" s="78">
        <f>IF(RES_hh_tes_in!K6=0,"",RES_hh_tes_in!K6/RES_hh_fec_in!K6)</f>
        <v>0.64140396765758079</v>
      </c>
      <c r="L6" s="78">
        <f>IF(RES_hh_tes_in!L6=0,"",RES_hh_tes_in!L6/RES_hh_fec_in!L6)</f>
        <v>0.64899512748571386</v>
      </c>
      <c r="M6" s="78">
        <f>IF(RES_hh_tes_in!M6=0,"",RES_hh_tes_in!M6/RES_hh_fec_in!M6)</f>
        <v>0.66112373653063217</v>
      </c>
      <c r="N6" s="78">
        <f>IF(RES_hh_tes_in!N6=0,"",RES_hh_tes_in!N6/RES_hh_fec_in!N6)</f>
        <v>0.67895856928621279</v>
      </c>
      <c r="O6" s="78">
        <f>IF(RES_hh_tes_in!O6=0,"",RES_hh_tes_in!O6/RES_hh_fec_in!O6)</f>
        <v>0.70315996325868679</v>
      </c>
      <c r="P6" s="78">
        <f>IF(RES_hh_tes_in!P6=0,"",RES_hh_tes_in!P6/RES_hh_fec_in!P6)</f>
        <v>0.73089291209268392</v>
      </c>
      <c r="Q6" s="78">
        <f>IF(RES_hh_tes_in!Q6=0,"",RES_hh_tes_in!Q6/RES_hh_fec_in!Q6)</f>
        <v>0.75384149647865395</v>
      </c>
      <c r="R6" s="78">
        <f>IF(RES_hh_tes_in!R6=0,"",RES_hh_tes_in!R6/RES_hh_fec_in!R6)</f>
        <v>0.76504915464522993</v>
      </c>
      <c r="S6" s="78">
        <f>IF(RES_hh_tes_in!S6=0,"",RES_hh_tes_in!S6/RES_hh_fec_in!S6)</f>
        <v>0.77303804829954259</v>
      </c>
      <c r="T6" s="78">
        <f>IF(RES_hh_tes_in!T6=0,"",RES_hh_tes_in!T6/RES_hh_fec_in!T6)</f>
        <v>0.7788752582196613</v>
      </c>
      <c r="U6" s="78">
        <f>IF(RES_hh_tes_in!U6=0,"",RES_hh_tes_in!U6/RES_hh_fec_in!U6)</f>
        <v>0.78343137893583437</v>
      </c>
      <c r="V6" s="78">
        <f>IF(RES_hh_tes_in!V6=0,"",RES_hh_tes_in!V6/RES_hh_fec_in!V6)</f>
        <v>0.78742480820849592</v>
      </c>
      <c r="W6" s="78">
        <f>IF(RES_hh_tes_in!W6=0,"",RES_hh_tes_in!W6/RES_hh_fec_in!W6)</f>
        <v>0.79007084842404551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0.56348618868799505</v>
      </c>
      <c r="D7" s="78">
        <f>IF(RES_hh_tes_in!D7=0,"",RES_hh_tes_in!D7/RES_hh_fec_in!D7)</f>
        <v>0.56922300901238609</v>
      </c>
      <c r="E7" s="78">
        <f>IF(RES_hh_tes_in!E7=0,"",RES_hh_tes_in!E7/RES_hh_fec_in!E7)</f>
        <v>0.57516347426494496</v>
      </c>
      <c r="F7" s="78">
        <f>IF(RES_hh_tes_in!F7=0,"",RES_hh_tes_in!F7/RES_hh_fec_in!F7)</f>
        <v>0.58107562760784837</v>
      </c>
      <c r="G7" s="78">
        <f>IF(RES_hh_tes_in!G7=0,"",RES_hh_tes_in!G7/RES_hh_fec_in!G7)</f>
        <v>0.58716137056384055</v>
      </c>
      <c r="H7" s="78">
        <f>IF(RES_hh_tes_in!H7=0,"",RES_hh_tes_in!H7/RES_hh_fec_in!H7)</f>
        <v>0.59338991161311538</v>
      </c>
      <c r="I7" s="78">
        <f>IF(RES_hh_tes_in!I7=0,"",RES_hh_tes_in!I7/RES_hh_fec_in!I7)</f>
        <v>0.5998048588192112</v>
      </c>
      <c r="J7" s="78">
        <f>IF(RES_hh_tes_in!J7=0,"",RES_hh_tes_in!J7/RES_hh_fec_in!J7)</f>
        <v>0.60659893549689214</v>
      </c>
      <c r="K7" s="78">
        <f>IF(RES_hh_tes_in!K7=0,"",RES_hh_tes_in!K7/RES_hh_fec_in!K7)</f>
        <v>0.61392841971462231</v>
      </c>
      <c r="L7" s="78">
        <f>IF(RES_hh_tes_in!L7=0,"",RES_hh_tes_in!L7/RES_hh_fec_in!L7)</f>
        <v>0.62182186494839042</v>
      </c>
      <c r="M7" s="78">
        <f>IF(RES_hh_tes_in!M7=0,"",RES_hh_tes_in!M7/RES_hh_fec_in!M7)</f>
        <v>0.63447513746904038</v>
      </c>
      <c r="N7" s="78">
        <f>IF(RES_hh_tes_in!N7=0,"",RES_hh_tes_in!N7/RES_hh_fec_in!N7)</f>
        <v>0.65311166683538802</v>
      </c>
      <c r="O7" s="78">
        <f>IF(RES_hh_tes_in!O7=0,"",RES_hh_tes_in!O7/RES_hh_fec_in!O7)</f>
        <v>0.67842382475113883</v>
      </c>
      <c r="P7" s="78" t="str">
        <f>IF(RES_hh_tes_in!P7=0,"",RES_hh_tes_in!P7/RES_hh_fec_in!P7)</f>
        <v/>
      </c>
      <c r="Q7" s="78">
        <f>IF(RES_hh_tes_in!Q7=0,"",RES_hh_tes_in!Q7/RES_hh_fec_in!Q7)</f>
        <v>0.73145523251080469</v>
      </c>
      <c r="R7" s="78" t="str">
        <f>IF(RES_hh_tes_in!R7=0,"",RES_hh_tes_in!R7/RES_hh_fec_in!R7)</f>
        <v/>
      </c>
      <c r="S7" s="78">
        <f>IF(RES_hh_tes_in!S7=0,"",RES_hh_tes_in!S7/RES_hh_fec_in!S7)</f>
        <v>0.75160566150381869</v>
      </c>
      <c r="T7" s="78">
        <f>IF(RES_hh_tes_in!T7=0,"",RES_hh_tes_in!T7/RES_hh_fec_in!T7)</f>
        <v>0.75776252796343269</v>
      </c>
      <c r="U7" s="78">
        <f>IF(RES_hh_tes_in!U7=0,"",RES_hh_tes_in!U7/RES_hh_fec_in!U7)</f>
        <v>0.76255845828908797</v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0.65743886825805897</v>
      </c>
      <c r="D8" s="78">
        <f>IF(RES_hh_tes_in!D8=0,"",RES_hh_tes_in!D8/RES_hh_fec_in!D8)</f>
        <v>0.66545588259953092</v>
      </c>
      <c r="E8" s="78">
        <f>IF(RES_hh_tes_in!E8=0,"",RES_hh_tes_in!E8/RES_hh_fec_in!E8)</f>
        <v>0.67347643261706758</v>
      </c>
      <c r="F8" s="78">
        <f>IF(RES_hh_tes_in!F8=0,"",RES_hh_tes_in!F8/RES_hh_fec_in!F8)</f>
        <v>0.68139819209922725</v>
      </c>
      <c r="G8" s="78">
        <f>IF(RES_hh_tes_in!G8=0,"",RES_hh_tes_in!G8/RES_hh_fec_in!G8)</f>
        <v>0.68931553707424675</v>
      </c>
      <c r="H8" s="78">
        <f>IF(RES_hh_tes_in!H8=0,"",RES_hh_tes_in!H8/RES_hh_fec_in!H8)</f>
        <v>0.69721789616550101</v>
      </c>
      <c r="I8" s="78">
        <f>IF(RES_hh_tes_in!I8=0,"",RES_hh_tes_in!I8/RES_hh_fec_in!I8)</f>
        <v>0.70512951475860441</v>
      </c>
      <c r="J8" s="78">
        <f>IF(RES_hh_tes_in!J8=0,"",RES_hh_tes_in!J8/RES_hh_fec_in!J8)</f>
        <v>0.71314745102755805</v>
      </c>
      <c r="K8" s="78">
        <f>IF(RES_hh_tes_in!K8=0,"",RES_hh_tes_in!K8/RES_hh_fec_in!K8)</f>
        <v>0.72135546877436074</v>
      </c>
      <c r="L8" s="78">
        <f>IF(RES_hh_tes_in!L8=0,"",RES_hh_tes_in!L8/RES_hh_fec_in!L8)</f>
        <v>0.72977815034232352</v>
      </c>
      <c r="M8" s="78">
        <f>IF(RES_hh_tes_in!M8=0,"",RES_hh_tes_in!M8/RES_hh_fec_in!M8)</f>
        <v>0.74055659621914049</v>
      </c>
      <c r="N8" s="78">
        <f>IF(RES_hh_tes_in!N8=0,"",RES_hh_tes_in!N8/RES_hh_fec_in!N8)</f>
        <v>0.75439969324410083</v>
      </c>
      <c r="O8" s="78">
        <f>IF(RES_hh_tes_in!O8=0,"",RES_hh_tes_in!O8/RES_hh_fec_in!O8)</f>
        <v>0.77172076965398084</v>
      </c>
      <c r="P8" s="78">
        <f>IF(RES_hh_tes_in!P8=0,"",RES_hh_tes_in!P8/RES_hh_fec_in!P8)</f>
        <v>0.79097378291568188</v>
      </c>
      <c r="Q8" s="78">
        <f>IF(RES_hh_tes_in!Q8=0,"",RES_hh_tes_in!Q8/RES_hh_fec_in!Q8)</f>
        <v>0.80732820494184532</v>
      </c>
      <c r="R8" s="78">
        <f>IF(RES_hh_tes_in!R8=0,"",RES_hh_tes_in!R8/RES_hh_fec_in!R8)</f>
        <v>0.81667550887988083</v>
      </c>
      <c r="S8" s="78">
        <f>IF(RES_hh_tes_in!S8=0,"",RES_hh_tes_in!S8/RES_hh_fec_in!S8)</f>
        <v>0.8239383242511118</v>
      </c>
      <c r="T8" s="78">
        <f>IF(RES_hh_tes_in!T8=0,"",RES_hh_tes_in!T8/RES_hh_fec_in!T8)</f>
        <v>0.82977838720436037</v>
      </c>
      <c r="U8" s="78">
        <f>IF(RES_hh_tes_in!U8=0,"",RES_hh_tes_in!U8/RES_hh_fec_in!U8)</f>
        <v>0.83469446091544308</v>
      </c>
      <c r="V8" s="78">
        <f>IF(RES_hh_tes_in!V8=0,"",RES_hh_tes_in!V8/RES_hh_fec_in!V8)</f>
        <v>0.83901216252676547</v>
      </c>
      <c r="W8" s="78">
        <f>IF(RES_hh_tes_in!W8=0,"",RES_hh_tes_in!W8/RES_hh_fec_in!W8)</f>
        <v>0.84209413886560558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0.62530526870106728</v>
      </c>
      <c r="D9" s="78">
        <f>IF(RES_hh_tes_in!D9=0,"",RES_hh_tes_in!D9/RES_hh_fec_in!D9)</f>
        <v>0.63758492719620496</v>
      </c>
      <c r="E9" s="78">
        <f>IF(RES_hh_tes_in!E9=0,"",RES_hh_tes_in!E9/RES_hh_fec_in!E9)</f>
        <v>0.64998132197305625</v>
      </c>
      <c r="F9" s="78">
        <f>IF(RES_hh_tes_in!F9=0,"",RES_hh_tes_in!F9/RES_hh_fec_in!F9)</f>
        <v>0.66248253639036858</v>
      </c>
      <c r="G9" s="78">
        <f>IF(RES_hh_tes_in!G9=0,"",RES_hh_tes_in!G9/RES_hh_fec_in!G9)</f>
        <v>0.67507672461767865</v>
      </c>
      <c r="H9" s="78">
        <f>IF(RES_hh_tes_in!H9=0,"",RES_hh_tes_in!H9/RES_hh_fec_in!H9)</f>
        <v>0.68774977326894315</v>
      </c>
      <c r="I9" s="78">
        <f>IF(RES_hh_tes_in!I9=0,"",RES_hh_tes_in!I9/RES_hh_fec_in!I9)</f>
        <v>0.7004831242425712</v>
      </c>
      <c r="J9" s="78">
        <f>IF(RES_hh_tes_in!J9=0,"",RES_hh_tes_in!J9/RES_hh_fec_in!J9)</f>
        <v>0.71323676341836284</v>
      </c>
      <c r="K9" s="78">
        <f>IF(RES_hh_tes_in!K9=0,"",RES_hh_tes_in!K9/RES_hh_fec_in!K9)</f>
        <v>0.72595775888575098</v>
      </c>
      <c r="L9" s="78">
        <f>IF(RES_hh_tes_in!L9=0,"",RES_hh_tes_in!L9/RES_hh_fec_in!L9)</f>
        <v>0.73859913044829062</v>
      </c>
      <c r="M9" s="78">
        <f>IF(RES_hh_tes_in!M9=0,"",RES_hh_tes_in!M9/RES_hh_fec_in!M9)</f>
        <v>0.75024133275407578</v>
      </c>
      <c r="N9" s="78">
        <f>IF(RES_hh_tes_in!N9=0,"",RES_hh_tes_in!N9/RES_hh_fec_in!N9)</f>
        <v>0.76039073275870561</v>
      </c>
      <c r="O9" s="78">
        <f>IF(RES_hh_tes_in!O9=0,"",RES_hh_tes_in!O9/RES_hh_fec_in!O9)</f>
        <v>0.76878028392695996</v>
      </c>
      <c r="P9" s="78">
        <f>IF(RES_hh_tes_in!P9=0,"",RES_hh_tes_in!P9/RES_hh_fec_in!P9)</f>
        <v>0.77612876162869893</v>
      </c>
      <c r="Q9" s="78">
        <f>IF(RES_hh_tes_in!Q9=0,"",RES_hh_tes_in!Q9/RES_hh_fec_in!Q9)</f>
        <v>0.78487728572511484</v>
      </c>
      <c r="R9" s="78">
        <f>IF(RES_hh_tes_in!R9=0,"",RES_hh_tes_in!R9/RES_hh_fec_in!R9)</f>
        <v>0.79777670825017588</v>
      </c>
      <c r="S9" s="78">
        <f>IF(RES_hh_tes_in!S9=0,"",RES_hh_tes_in!S9/RES_hh_fec_in!S9)</f>
        <v>0.81223400924390898</v>
      </c>
      <c r="T9" s="78">
        <f>IF(RES_hh_tes_in!T9=0,"",RES_hh_tes_in!T9/RES_hh_fec_in!T9)</f>
        <v>0.82676143622738907</v>
      </c>
      <c r="U9" s="78">
        <f>IF(RES_hh_tes_in!U9=0,"",RES_hh_tes_in!U9/RES_hh_fec_in!U9)</f>
        <v>0.84014314935406942</v>
      </c>
      <c r="V9" s="78">
        <f>IF(RES_hh_tes_in!V9=0,"",RES_hh_tes_in!V9/RES_hh_fec_in!V9)</f>
        <v>0.85136005684654847</v>
      </c>
      <c r="W9" s="78">
        <f>IF(RES_hh_tes_in!W9=0,"",RES_hh_tes_in!W9/RES_hh_fec_in!W9)</f>
        <v>0.86038250586532061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0.86797842282745552</v>
      </c>
      <c r="D11" s="78">
        <f>IF(RES_hh_tes_in!D11=0,"",RES_hh_tes_in!D11/RES_hh_fec_in!D11)</f>
        <v>0.86964474551784776</v>
      </c>
      <c r="E11" s="78">
        <f>IF(RES_hh_tes_in!E11=0,"",RES_hh_tes_in!E11/RES_hh_fec_in!E11)</f>
        <v>0.87135605457358756</v>
      </c>
      <c r="F11" s="78">
        <f>IF(RES_hh_tes_in!F11=0,"",RES_hh_tes_in!F11/RES_hh_fec_in!F11)</f>
        <v>0.87307349813369284</v>
      </c>
      <c r="G11" s="78">
        <f>IF(RES_hh_tes_in!G11=0,"",RES_hh_tes_in!G11/RES_hh_fec_in!G11)</f>
        <v>0.87483237149022819</v>
      </c>
      <c r="H11" s="78">
        <f>IF(RES_hh_tes_in!H11=0,"",RES_hh_tes_in!H11/RES_hh_fec_in!H11)</f>
        <v>0.87662835494877944</v>
      </c>
      <c r="I11" s="78">
        <f>IF(RES_hh_tes_in!I11=0,"",RES_hh_tes_in!I11/RES_hh_fec_in!I11)</f>
        <v>0.87847014527034251</v>
      </c>
      <c r="J11" s="78">
        <f>IF(RES_hh_tes_in!J11=0,"",RES_hh_tes_in!J11/RES_hh_fec_in!J11)</f>
        <v>0.88039337001503781</v>
      </c>
      <c r="K11" s="78">
        <f>IF(RES_hh_tes_in!K11=0,"",RES_hh_tes_in!K11/RES_hh_fec_in!K11)</f>
        <v>0.88242832198013033</v>
      </c>
      <c r="L11" s="78">
        <f>IF(RES_hh_tes_in!L11=0,"",RES_hh_tes_in!L11/RES_hh_fec_in!L11)</f>
        <v>0.88458310573083021</v>
      </c>
      <c r="M11" s="78">
        <f>IF(RES_hh_tes_in!M11=0,"",RES_hh_tes_in!M11/RES_hh_fec_in!M11)</f>
        <v>0.88756667283900192</v>
      </c>
      <c r="N11" s="78">
        <f>IF(RES_hh_tes_in!N11=0,"",RES_hh_tes_in!N11/RES_hh_fec_in!N11)</f>
        <v>0.89160317600603967</v>
      </c>
      <c r="O11" s="78">
        <f>IF(RES_hh_tes_in!O11=0,"",RES_hh_tes_in!O11/RES_hh_fec_in!O11)</f>
        <v>0.89688911231248536</v>
      </c>
      <c r="P11" s="78">
        <f>IF(RES_hh_tes_in!P11=0,"",RES_hh_tes_in!P11/RES_hh_fec_in!P11)</f>
        <v>0.90305063165599941</v>
      </c>
      <c r="Q11" s="78">
        <f>IF(RES_hh_tes_in!Q11=0,"",RES_hh_tes_in!Q11/RES_hh_fec_in!Q11)</f>
        <v>0.90886388378605176</v>
      </c>
      <c r="R11" s="78">
        <f>IF(RES_hh_tes_in!R11=0,"",RES_hh_tes_in!R11/RES_hh_fec_in!R11)</f>
        <v>0.91331838487097849</v>
      </c>
      <c r="S11" s="78">
        <f>IF(RES_hh_tes_in!S11=0,"",RES_hh_tes_in!S11/RES_hh_fec_in!S11)</f>
        <v>0.91765186977521762</v>
      </c>
      <c r="T11" s="78">
        <f>IF(RES_hh_tes_in!T11=0,"",RES_hh_tes_in!T11/RES_hh_fec_in!T11)</f>
        <v>0.92183538401073162</v>
      </c>
      <c r="U11" s="78">
        <f>IF(RES_hh_tes_in!U11=0,"",RES_hh_tes_in!U11/RES_hh_fec_in!U11)</f>
        <v>0.92583997308949617</v>
      </c>
      <c r="V11" s="78">
        <f>IF(RES_hh_tes_in!V11=0,"",RES_hh_tes_in!V11/RES_hh_fec_in!V11)</f>
        <v>0.92963668252348153</v>
      </c>
      <c r="W11" s="78">
        <f>IF(RES_hh_tes_in!W11=0,"",RES_hh_tes_in!W11/RES_hh_fec_in!W11)</f>
        <v>0.93313418370955548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1.9182040450224875</v>
      </c>
      <c r="D12" s="78">
        <f>IF(RES_hh_tes_in!D12=0,"",RES_hh_tes_in!D12/RES_hh_fec_in!D12)</f>
        <v>2.0125936953226451</v>
      </c>
      <c r="E12" s="78">
        <f>IF(RES_hh_tes_in!E12=0,"",RES_hh_tes_in!E12/RES_hh_fec_in!E12)</f>
        <v>2.1096866809394275</v>
      </c>
      <c r="F12" s="78">
        <f>IF(RES_hh_tes_in!F12=0,"",RES_hh_tes_in!F12/RES_hh_fec_in!F12)</f>
        <v>2.2090794011691472</v>
      </c>
      <c r="G12" s="78">
        <f>IF(RES_hh_tes_in!G12=0,"",RES_hh_tes_in!G12/RES_hh_fec_in!G12)</f>
        <v>2.3111071630087396</v>
      </c>
      <c r="H12" s="78">
        <f>IF(RES_hh_tes_in!H12=0,"",RES_hh_tes_in!H12/RES_hh_fec_in!H12)</f>
        <v>2.4157066974165344</v>
      </c>
      <c r="I12" s="78">
        <f>IF(RES_hh_tes_in!I12=0,"",RES_hh_tes_in!I12/RES_hh_fec_in!I12)</f>
        <v>2.5229374676675005</v>
      </c>
      <c r="J12" s="78">
        <f>IF(RES_hh_tes_in!J12=0,"",RES_hh_tes_in!J12/RES_hh_fec_in!J12)</f>
        <v>2.6330946479614799</v>
      </c>
      <c r="K12" s="78">
        <f>IF(RES_hh_tes_in!K12=0,"",RES_hh_tes_in!K12/RES_hh_fec_in!K12)</f>
        <v>2.7463966898000662</v>
      </c>
      <c r="L12" s="78">
        <f>IF(RES_hh_tes_in!L12=0,"",RES_hh_tes_in!L12/RES_hh_fec_in!L12)</f>
        <v>2.8628431268296008</v>
      </c>
      <c r="M12" s="78">
        <f>IF(RES_hh_tes_in!M12=0,"",RES_hh_tes_in!M12/RES_hh_fec_in!M12)</f>
        <v>2.9908851588966101</v>
      </c>
      <c r="N12" s="78">
        <f>IF(RES_hh_tes_in!N12=0,"",RES_hh_tes_in!N12/RES_hh_fec_in!N12)</f>
        <v>3.1326696578165318</v>
      </c>
      <c r="O12" s="78">
        <f>IF(RES_hh_tes_in!O12=0,"",RES_hh_tes_in!O12/RES_hh_fec_in!O12)</f>
        <v>3.2867639454975377</v>
      </c>
      <c r="P12" s="78">
        <f>IF(RES_hh_tes_in!P12=0,"",RES_hh_tes_in!P12/RES_hh_fec_in!P12)</f>
        <v>3.4414360887428206</v>
      </c>
      <c r="Q12" s="78">
        <f>IF(RES_hh_tes_in!Q12=0,"",RES_hh_tes_in!Q12/RES_hh_fec_in!Q12)</f>
        <v>3.5682266167836141</v>
      </c>
      <c r="R12" s="78">
        <f>IF(RES_hh_tes_in!R12=0,"",RES_hh_tes_in!R12/RES_hh_fec_in!R12)</f>
        <v>3.6301166784276724</v>
      </c>
      <c r="S12" s="78">
        <f>IF(RES_hh_tes_in!S12=0,"",RES_hh_tes_in!S12/RES_hh_fec_in!S12)</f>
        <v>3.6692906583401488</v>
      </c>
      <c r="T12" s="78">
        <f>IF(RES_hh_tes_in!T12=0,"",RES_hh_tes_in!T12/RES_hh_fec_in!T12)</f>
        <v>3.6944155157665777</v>
      </c>
      <c r="U12" s="78">
        <f>IF(RES_hh_tes_in!U12=0,"",RES_hh_tes_in!U12/RES_hh_fec_in!U12)</f>
        <v>3.7144114562535413</v>
      </c>
      <c r="V12" s="78">
        <f>IF(RES_hh_tes_in!V12=0,"",RES_hh_tes_in!V12/RES_hh_fec_in!V12)</f>
        <v>3.7385490736741893</v>
      </c>
      <c r="W12" s="78">
        <f>IF(RES_hh_tes_in!W12=0,"",RES_hh_tes_in!W12/RES_hh_fec_in!W12)</f>
        <v>3.7661433069224222</v>
      </c>
      <c r="DA12" s="89" t="s">
        <v>729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 t="str">
        <f>IF(RES_hh_tes_in!D13=0,"",RES_hh_tes_in!D13/RES_hh_fec_in!D13)</f>
        <v/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 t="str">
        <f>IF(RES_hh_tes_in!H13=0,"",RES_hh_tes_in!H13/RES_hh_fec_in!H13)</f>
        <v/>
      </c>
      <c r="I13" s="79" t="str">
        <f>IF(RES_hh_tes_in!I13=0,"",RES_hh_tes_in!I13/RES_hh_fec_in!I13)</f>
        <v/>
      </c>
      <c r="J13" s="79">
        <f>IF(RES_hh_tes_in!J13=0,"",RES_hh_tes_in!J13/RES_hh_fec_in!J13)</f>
        <v>0.81792891310681015</v>
      </c>
      <c r="K13" s="79">
        <f>IF(RES_hh_tes_in!K13=0,"",RES_hh_tes_in!K13/RES_hh_fec_in!K13)</f>
        <v>0.82192068239031979</v>
      </c>
      <c r="L13" s="79">
        <f>IF(RES_hh_tes_in!L13=0,"",RES_hh_tes_in!L13/RES_hh_fec_in!L13)</f>
        <v>0.82613689783876987</v>
      </c>
      <c r="M13" s="79">
        <f>IF(RES_hh_tes_in!M13=0,"",RES_hh_tes_in!M13/RES_hh_fec_in!M13)</f>
        <v>0.83174276267234848</v>
      </c>
      <c r="N13" s="79">
        <f>IF(RES_hh_tes_in!N13=0,"",RES_hh_tes_in!N13/RES_hh_fec_in!N13)</f>
        <v>0.83908409444329979</v>
      </c>
      <c r="O13" s="79">
        <f>IF(RES_hh_tes_in!O13=0,"",RES_hh_tes_in!O13/RES_hh_fec_in!O13)</f>
        <v>0.84861479986474475</v>
      </c>
      <c r="P13" s="79">
        <f>IF(RES_hh_tes_in!P13=0,"",RES_hh_tes_in!P13/RES_hh_fec_in!P13)</f>
        <v>0.86001840848554922</v>
      </c>
      <c r="Q13" s="79">
        <f>IF(RES_hh_tes_in!Q13=0,"",RES_hh_tes_in!Q13/RES_hh_fec_in!Q13)</f>
        <v>0.87213918365466736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>
        <f>IF(RES_hh_tes_in!V13=0,"",RES_hh_tes_in!V13/RES_hh_fec_in!V13)</f>
        <v>0.93908350752056591</v>
      </c>
      <c r="W13" s="79">
        <f>IF(RES_hh_tes_in!W13=0,"",RES_hh_tes_in!W13/RES_hh_fec_in!W13)</f>
        <v>0.94402092131494098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3.0084562238929506</v>
      </c>
      <c r="D15" s="70">
        <f>IF(RES_hh_tes_in!D15=0,"",RES_hh_tes_in!D15/RES_hh_fec_in!D15)</f>
        <v>3.1262147837203726</v>
      </c>
      <c r="E15" s="70">
        <f>IF(RES_hh_tes_in!E15=0,"",RES_hh_tes_in!E15/RES_hh_fec_in!E15)</f>
        <v>3.2452167117805217</v>
      </c>
      <c r="F15" s="70">
        <f>IF(RES_hh_tes_in!F15=0,"",RES_hh_tes_in!F15/RES_hh_fec_in!F15)</f>
        <v>3.364346444493334</v>
      </c>
      <c r="G15" s="70">
        <f>IF(RES_hh_tes_in!G15=0,"",RES_hh_tes_in!G15/RES_hh_fec_in!G15)</f>
        <v>3.4846082044779387</v>
      </c>
      <c r="H15" s="70">
        <f>IF(RES_hh_tes_in!H15=0,"",RES_hh_tes_in!H15/RES_hh_fec_in!H15)</f>
        <v>3.6058725614625873</v>
      </c>
      <c r="I15" s="70">
        <f>IF(RES_hh_tes_in!I15=0,"",RES_hh_tes_in!I15/RES_hh_fec_in!I15)</f>
        <v>3.7283801725356631</v>
      </c>
      <c r="J15" s="70">
        <f>IF(RES_hh_tes_in!J15=0,"",RES_hh_tes_in!J15/RES_hh_fec_in!J15)</f>
        <v>3.8531320623257495</v>
      </c>
      <c r="K15" s="70">
        <f>IF(RES_hh_tes_in!K15=0,"",RES_hh_tes_in!K15/RES_hh_fec_in!K15)</f>
        <v>3.9809699137176877</v>
      </c>
      <c r="L15" s="70">
        <f>IF(RES_hh_tes_in!L15=0,"",RES_hh_tes_in!L15/RES_hh_fec_in!L15)</f>
        <v>4.1121018278761685</v>
      </c>
      <c r="M15" s="70">
        <f>IF(RES_hh_tes_in!M15=0,"",RES_hh_tes_in!M15/RES_hh_fec_in!M15)</f>
        <v>4.2687265429334902</v>
      </c>
      <c r="N15" s="70">
        <f>IF(RES_hh_tes_in!N15=0,"",RES_hh_tes_in!N15/RES_hh_fec_in!N15)</f>
        <v>4.4581088188765268</v>
      </c>
      <c r="O15" s="70">
        <f>IF(RES_hh_tes_in!O15=0,"",RES_hh_tes_in!O15/RES_hh_fec_in!O15)</f>
        <v>4.6842649623629899</v>
      </c>
      <c r="P15" s="70">
        <f>IF(RES_hh_tes_in!P15=0,"",RES_hh_tes_in!P15/RES_hh_fec_in!P15)</f>
        <v>4.9295264301331496</v>
      </c>
      <c r="Q15" s="70">
        <f>IF(RES_hh_tes_in!Q15=0,"",RES_hh_tes_in!Q15/RES_hh_fec_in!Q15)</f>
        <v>5.1403001098531789</v>
      </c>
      <c r="R15" s="70">
        <f>IF(RES_hh_tes_in!R15=0,"",RES_hh_tes_in!R15/RES_hh_fec_in!R15)</f>
        <v>5.2725307096427807</v>
      </c>
      <c r="S15" s="70">
        <f>IF(RES_hh_tes_in!S15=0,"",RES_hh_tes_in!S15/RES_hh_fec_in!S15)</f>
        <v>5.3777797746318052</v>
      </c>
      <c r="T15" s="70">
        <f>IF(RES_hh_tes_in!T15=0,"",RES_hh_tes_in!T15/RES_hh_fec_in!T15)</f>
        <v>5.4657193749619939</v>
      </c>
      <c r="U15" s="70">
        <f>IF(RES_hh_tes_in!U15=0,"",RES_hh_tes_in!U15/RES_hh_fec_in!U15)</f>
        <v>5.5457770991760489</v>
      </c>
      <c r="V15" s="70">
        <f>IF(RES_hh_tes_in!V15=0,"",RES_hh_tes_in!V15/RES_hh_fec_in!V15)</f>
        <v>5.6274047067316868</v>
      </c>
      <c r="W15" s="70">
        <f>IF(RES_hh_tes_in!W15=0,"",RES_hh_tes_in!W15/RES_hh_fec_in!W15)</f>
        <v>5.7073192747491062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3.0084562238929506</v>
      </c>
      <c r="D16" s="78">
        <f>IF(RES_hh_tes_in!D16=0,"",RES_hh_tes_in!D16/RES_hh_fec_in!D16)</f>
        <v>3.1262147837203726</v>
      </c>
      <c r="E16" s="78">
        <f>IF(RES_hh_tes_in!E16=0,"",RES_hh_tes_in!E16/RES_hh_fec_in!E16)</f>
        <v>3.2452167117805217</v>
      </c>
      <c r="F16" s="78">
        <f>IF(RES_hh_tes_in!F16=0,"",RES_hh_tes_in!F16/RES_hh_fec_in!F16)</f>
        <v>3.364346444493334</v>
      </c>
      <c r="G16" s="78">
        <f>IF(RES_hh_tes_in!G16=0,"",RES_hh_tes_in!G16/RES_hh_fec_in!G16)</f>
        <v>3.4846082044779387</v>
      </c>
      <c r="H16" s="78">
        <f>IF(RES_hh_tes_in!H16=0,"",RES_hh_tes_in!H16/RES_hh_fec_in!H16)</f>
        <v>3.6058725614625873</v>
      </c>
      <c r="I16" s="78">
        <f>IF(RES_hh_tes_in!I16=0,"",RES_hh_tes_in!I16/RES_hh_fec_in!I16)</f>
        <v>3.7283801725356631</v>
      </c>
      <c r="J16" s="78">
        <f>IF(RES_hh_tes_in!J16=0,"",RES_hh_tes_in!J16/RES_hh_fec_in!J16)</f>
        <v>3.8531320623257495</v>
      </c>
      <c r="K16" s="78">
        <f>IF(RES_hh_tes_in!K16=0,"",RES_hh_tes_in!K16/RES_hh_fec_in!K16)</f>
        <v>3.9809699137176877</v>
      </c>
      <c r="L16" s="78">
        <f>IF(RES_hh_tes_in!L16=0,"",RES_hh_tes_in!L16/RES_hh_fec_in!L16)</f>
        <v>4.1121018278761685</v>
      </c>
      <c r="M16" s="78">
        <f>IF(RES_hh_tes_in!M16=0,"",RES_hh_tes_in!M16/RES_hh_fec_in!M16)</f>
        <v>4.2687265429334902</v>
      </c>
      <c r="N16" s="78">
        <f>IF(RES_hh_tes_in!N16=0,"",RES_hh_tes_in!N16/RES_hh_fec_in!N16)</f>
        <v>4.4581088188765268</v>
      </c>
      <c r="O16" s="78">
        <f>IF(RES_hh_tes_in!O16=0,"",RES_hh_tes_in!O16/RES_hh_fec_in!O16)</f>
        <v>4.6842649623629899</v>
      </c>
      <c r="P16" s="78">
        <f>IF(RES_hh_tes_in!P16=0,"",RES_hh_tes_in!P16/RES_hh_fec_in!P16)</f>
        <v>4.9295264301331496</v>
      </c>
      <c r="Q16" s="78">
        <f>IF(RES_hh_tes_in!Q16=0,"",RES_hh_tes_in!Q16/RES_hh_fec_in!Q16)</f>
        <v>5.1403001098531789</v>
      </c>
      <c r="R16" s="78">
        <f>IF(RES_hh_tes_in!R16=0,"",RES_hh_tes_in!R16/RES_hh_fec_in!R16)</f>
        <v>5.2725307096427807</v>
      </c>
      <c r="S16" s="78">
        <f>IF(RES_hh_tes_in!S16=0,"",RES_hh_tes_in!S16/RES_hh_fec_in!S16)</f>
        <v>5.3777797746318052</v>
      </c>
      <c r="T16" s="78">
        <f>IF(RES_hh_tes_in!T16=0,"",RES_hh_tes_in!T16/RES_hh_fec_in!T16)</f>
        <v>5.4657193749619939</v>
      </c>
      <c r="U16" s="78">
        <f>IF(RES_hh_tes_in!U16=0,"",RES_hh_tes_in!U16/RES_hh_fec_in!U16)</f>
        <v>5.5457770991760489</v>
      </c>
      <c r="V16" s="78">
        <f>IF(RES_hh_tes_in!V16=0,"",RES_hh_tes_in!V16/RES_hh_fec_in!V16)</f>
        <v>5.6274047067316868</v>
      </c>
      <c r="W16" s="78">
        <f>IF(RES_hh_tes_in!W16=0,"",RES_hh_tes_in!W16/RES_hh_fec_in!W16)</f>
        <v>5.7073192747491062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0.79129635413871324</v>
      </c>
      <c r="D17" s="70">
        <f>IF(RES_hh_tes_in!D17=0,"",RES_hh_tes_in!D17/RES_hh_fec_in!D17)</f>
        <v>0.78427823721215839</v>
      </c>
      <c r="E17" s="70">
        <f>IF(RES_hh_tes_in!E17=0,"",RES_hh_tes_in!E17/RES_hh_fec_in!E17)</f>
        <v>0.78428342086151603</v>
      </c>
      <c r="F17" s="70">
        <f>IF(RES_hh_tes_in!F17=0,"",RES_hh_tes_in!F17/RES_hh_fec_in!F17)</f>
        <v>0.78350700544166096</v>
      </c>
      <c r="G17" s="70">
        <f>IF(RES_hh_tes_in!G17=0,"",RES_hh_tes_in!G17/RES_hh_fec_in!G17)</f>
        <v>0.78725970475020912</v>
      </c>
      <c r="H17" s="70">
        <f>IF(RES_hh_tes_in!H17=0,"",RES_hh_tes_in!H17/RES_hh_fec_in!H17)</f>
        <v>0.79315539614040698</v>
      </c>
      <c r="I17" s="70">
        <f>IF(RES_hh_tes_in!I17=0,"",RES_hh_tes_in!I17/RES_hh_fec_in!I17)</f>
        <v>0.80135950559604763</v>
      </c>
      <c r="J17" s="70">
        <f>IF(RES_hh_tes_in!J17=0,"",RES_hh_tes_in!J17/RES_hh_fec_in!J17)</f>
        <v>0.80674150354339413</v>
      </c>
      <c r="K17" s="70">
        <f>IF(RES_hh_tes_in!K17=0,"",RES_hh_tes_in!K17/RES_hh_fec_in!K17)</f>
        <v>0.81091783889761315</v>
      </c>
      <c r="L17" s="70">
        <f>IF(RES_hh_tes_in!L17=0,"",RES_hh_tes_in!L17/RES_hh_fec_in!L17)</f>
        <v>0.80973692498051475</v>
      </c>
      <c r="M17" s="70">
        <f>IF(RES_hh_tes_in!M17=0,"",RES_hh_tes_in!M17/RES_hh_fec_in!M17)</f>
        <v>0.81009900509670585</v>
      </c>
      <c r="N17" s="70">
        <f>IF(RES_hh_tes_in!N17=0,"",RES_hh_tes_in!N17/RES_hh_fec_in!N17)</f>
        <v>0.82545046424841473</v>
      </c>
      <c r="O17" s="70">
        <f>IF(RES_hh_tes_in!O17=0,"",RES_hh_tes_in!O17/RES_hh_fec_in!O17)</f>
        <v>0.83765577211517406</v>
      </c>
      <c r="P17" s="70">
        <f>IF(RES_hh_tes_in!P17=0,"",RES_hh_tes_in!P17/RES_hh_fec_in!P17)</f>
        <v>0.84900583625966464</v>
      </c>
      <c r="Q17" s="70">
        <f>IF(RES_hh_tes_in!Q17=0,"",RES_hh_tes_in!Q17/RES_hh_fec_in!Q17)</f>
        <v>0.86456649384394146</v>
      </c>
      <c r="R17" s="70">
        <f>IF(RES_hh_tes_in!R17=0,"",RES_hh_tes_in!R17/RES_hh_fec_in!R17)</f>
        <v>0.88092183811927482</v>
      </c>
      <c r="S17" s="70">
        <f>IF(RES_hh_tes_in!S17=0,"",RES_hh_tes_in!S17/RES_hh_fec_in!S17)</f>
        <v>0.89469216874433655</v>
      </c>
      <c r="T17" s="70">
        <f>IF(RES_hh_tes_in!T17=0,"",RES_hh_tes_in!T17/RES_hh_fec_in!T17)</f>
        <v>0.90037794648524971</v>
      </c>
      <c r="U17" s="70">
        <f>IF(RES_hh_tes_in!U17=0,"",RES_hh_tes_in!U17/RES_hh_fec_in!U17)</f>
        <v>0.91056870300508908</v>
      </c>
      <c r="V17" s="70">
        <f>IF(RES_hh_tes_in!V17=0,"",RES_hh_tes_in!V17/RES_hh_fec_in!V17)</f>
        <v>0.91382038161637003</v>
      </c>
      <c r="W17" s="70">
        <f>IF(RES_hh_tes_in!W17=0,"",RES_hh_tes_in!W17/RES_hh_fec_in!W17)</f>
        <v>0.9253697271448682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0.65705359831485333</v>
      </c>
      <c r="D19" s="78">
        <f>IF(RES_hh_tes_in!D19=0,"",RES_hh_tes_in!D19/RES_hh_fec_in!D19)</f>
        <v>0.65883616221118557</v>
      </c>
      <c r="E19" s="78">
        <f>IF(RES_hh_tes_in!E19=0,"",RES_hh_tes_in!E19/RES_hh_fec_in!E19)</f>
        <v>0.66091381873989108</v>
      </c>
      <c r="F19" s="78">
        <f>IF(RES_hh_tes_in!F19=0,"",RES_hh_tes_in!F19/RES_hh_fec_in!F19)</f>
        <v>0.66303171517301085</v>
      </c>
      <c r="G19" s="78">
        <f>IF(RES_hh_tes_in!G19=0,"",RES_hh_tes_in!G19/RES_hh_fec_in!G19)</f>
        <v>0.66542137456347983</v>
      </c>
      <c r="H19" s="78">
        <f>IF(RES_hh_tes_in!H19=0,"",RES_hh_tes_in!H19/RES_hh_fec_in!H19)</f>
        <v>0.66805446143707203</v>
      </c>
      <c r="I19" s="78">
        <f>IF(RES_hh_tes_in!I19=0,"",RES_hh_tes_in!I19/RES_hh_fec_in!I19)</f>
        <v>0.67098802308079564</v>
      </c>
      <c r="J19" s="78">
        <f>IF(RES_hh_tes_in!J19=0,"",RES_hh_tes_in!J19/RES_hh_fec_in!J19)</f>
        <v>0.67445576209364289</v>
      </c>
      <c r="K19" s="78">
        <f>IF(RES_hh_tes_in!K19=0,"",RES_hh_tes_in!K19/RES_hh_fec_in!K19)</f>
        <v>0.67865638715585153</v>
      </c>
      <c r="L19" s="78">
        <f>IF(RES_hh_tes_in!L19=0,"",RES_hh_tes_in!L19/RES_hh_fec_in!L19)</f>
        <v>0.68364306098602756</v>
      </c>
      <c r="M19" s="78">
        <f>IF(RES_hh_tes_in!M19=0,"",RES_hh_tes_in!M19/RES_hh_fec_in!M19)</f>
        <v>0.69413120443154597</v>
      </c>
      <c r="N19" s="78">
        <f>IF(RES_hh_tes_in!N19=0,"",RES_hh_tes_in!N19/RES_hh_fec_in!N19)</f>
        <v>0.71161748882811515</v>
      </c>
      <c r="O19" s="78">
        <f>IF(RES_hh_tes_in!O19=0,"",RES_hh_tes_in!O19/RES_hh_fec_in!O19)</f>
        <v>0.73735129551775724</v>
      </c>
      <c r="P19" s="78">
        <f>IF(RES_hh_tes_in!P19=0,"",RES_hh_tes_in!P19/RES_hh_fec_in!P19)</f>
        <v>0.76870677578352853</v>
      </c>
      <c r="Q19" s="78">
        <f>IF(RES_hh_tes_in!Q19=0,"",RES_hh_tes_in!Q19/RES_hh_fec_in!Q19)</f>
        <v>0.79717604550117949</v>
      </c>
      <c r="R19" s="78">
        <f>IF(RES_hh_tes_in!R19=0,"",RES_hh_tes_in!R19/RES_hh_fec_in!R19)</f>
        <v>0.81638931980373497</v>
      </c>
      <c r="S19" s="78">
        <f>IF(RES_hh_tes_in!S19=0,"",RES_hh_tes_in!S19/RES_hh_fec_in!S19)</f>
        <v>0.83490392958621873</v>
      </c>
      <c r="T19" s="78">
        <f>IF(RES_hh_tes_in!T19=0,"",RES_hh_tes_in!T19/RES_hh_fec_in!T19)</f>
        <v>0.85167187806845246</v>
      </c>
      <c r="U19" s="78">
        <f>IF(RES_hh_tes_in!U19=0,"",RES_hh_tes_in!U19/RES_hh_fec_in!U19)</f>
        <v>0.86564516847031736</v>
      </c>
      <c r="V19" s="78">
        <f>IF(RES_hh_tes_in!V19=0,"",RES_hh_tes_in!V19/RES_hh_fec_in!V19)</f>
        <v>0.87577580401166932</v>
      </c>
      <c r="W19" s="78">
        <f>IF(RES_hh_tes_in!W19=0,"",RES_hh_tes_in!W19/RES_hh_fec_in!W19)</f>
        <v>0.88054113466216921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0.59259759297397141</v>
      </c>
      <c r="D20" s="78">
        <f>IF(RES_hh_tes_in!D20=0,"",RES_hh_tes_in!D20/RES_hh_fec_in!D20)</f>
        <v>0.59466935613921434</v>
      </c>
      <c r="E20" s="78">
        <f>IF(RES_hh_tes_in!E20=0,"",RES_hh_tes_in!E20/RES_hh_fec_in!E20)</f>
        <v>0.59708408712027761</v>
      </c>
      <c r="F20" s="78">
        <f>IF(RES_hh_tes_in!F20=0,"",RES_hh_tes_in!F20/RES_hh_fec_in!F20)</f>
        <v>0.59954558643986144</v>
      </c>
      <c r="G20" s="78">
        <f>IF(RES_hh_tes_in!G20=0,"",RES_hh_tes_in!G20/RES_hh_fec_in!G20)</f>
        <v>0.60232293894477673</v>
      </c>
      <c r="H20" s="78">
        <f>IF(RES_hh_tes_in!H20=0,"",RES_hh_tes_in!H20/RES_hh_fec_in!H20)</f>
        <v>0.60538321207541568</v>
      </c>
      <c r="I20" s="78">
        <f>IF(RES_hh_tes_in!I20=0,"",RES_hh_tes_in!I20/RES_hh_fec_in!I20)</f>
        <v>0.60879270834589472</v>
      </c>
      <c r="J20" s="78">
        <f>IF(RES_hh_tes_in!J20=0,"",RES_hh_tes_in!J20/RES_hh_fec_in!J20)</f>
        <v>0.61282304575386881</v>
      </c>
      <c r="K20" s="78">
        <f>IF(RES_hh_tes_in!K20=0,"",RES_hh_tes_in!K20/RES_hh_fec_in!K20)</f>
        <v>0.61770517104137468</v>
      </c>
      <c r="L20" s="78">
        <f>IF(RES_hh_tes_in!L20=0,"",RES_hh_tes_in!L20/RES_hh_fec_in!L20)</f>
        <v>0.62350087193024417</v>
      </c>
      <c r="M20" s="78">
        <f>IF(RES_hh_tes_in!M20=0,"",RES_hh_tes_in!M20/RES_hh_fec_in!M20)</f>
        <v>0.63569058883571694</v>
      </c>
      <c r="N20" s="78">
        <f>IF(RES_hh_tes_in!N20=0,"",RES_hh_tes_in!N20/RES_hh_fec_in!N20)</f>
        <v>0.65601380977849044</v>
      </c>
      <c r="O20" s="78">
        <f>IF(RES_hh_tes_in!O20=0,"",RES_hh_tes_in!O20/RES_hh_fec_in!O20)</f>
        <v>0.68592261299770496</v>
      </c>
      <c r="P20" s="78" t="str">
        <f>IF(RES_hh_tes_in!P20=0,"",RES_hh_tes_in!P20/RES_hh_fec_in!P20)</f>
        <v/>
      </c>
      <c r="Q20" s="78">
        <f>IF(RES_hh_tes_in!Q20=0,"",RES_hh_tes_in!Q20/RES_hh_fec_in!Q20)</f>
        <v>0.75545319960979285</v>
      </c>
      <c r="R20" s="78" t="str">
        <f>IF(RES_hh_tes_in!R20=0,"",RES_hh_tes_in!R20/RES_hh_fec_in!R20)</f>
        <v/>
      </c>
      <c r="S20" s="78">
        <f>IF(RES_hh_tes_in!S20=0,"",RES_hh_tes_in!S20/RES_hh_fec_in!S20)</f>
        <v>0.79930197311561679</v>
      </c>
      <c r="T20" s="78">
        <f>IF(RES_hh_tes_in!T20=0,"",RES_hh_tes_in!T20/RES_hh_fec_in!T20)</f>
        <v>0.81879031689597626</v>
      </c>
      <c r="U20" s="78">
        <f>IF(RES_hh_tes_in!U20=0,"",RES_hh_tes_in!U20/RES_hh_fec_in!U20)</f>
        <v>0.83503060337961299</v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0.6547142631789028</v>
      </c>
      <c r="D21" s="78">
        <f>IF(RES_hh_tes_in!D21=0,"",RES_hh_tes_in!D21/RES_hh_fec_in!D21)</f>
        <v>0.66090973322705937</v>
      </c>
      <c r="E21" s="78">
        <f>IF(RES_hh_tes_in!E21=0,"",RES_hh_tes_in!E21/RES_hh_fec_in!E21)</f>
        <v>0.66737307478015773</v>
      </c>
      <c r="F21" s="78">
        <f>IF(RES_hh_tes_in!F21=0,"",RES_hh_tes_in!F21/RES_hh_fec_in!F21)</f>
        <v>0.67388865918328733</v>
      </c>
      <c r="G21" s="78">
        <f>IF(RES_hh_tes_in!G21=0,"",RES_hh_tes_in!G21/RES_hh_fec_in!G21)</f>
        <v>0.68064874935258746</v>
      </c>
      <c r="H21" s="78">
        <f>IF(RES_hh_tes_in!H21=0,"",RES_hh_tes_in!H21/RES_hh_fec_in!H21)</f>
        <v>0.68762731553885281</v>
      </c>
      <c r="I21" s="78">
        <f>IF(RES_hh_tes_in!I21=0,"",RES_hh_tes_in!I21/RES_hh_fec_in!I21)</f>
        <v>0.69486920887597836</v>
      </c>
      <c r="J21" s="78">
        <f>IF(RES_hh_tes_in!J21=0,"",RES_hh_tes_in!J21/RES_hh_fec_in!J21)</f>
        <v>0.70256395338536537</v>
      </c>
      <c r="K21" s="78">
        <f>IF(RES_hh_tes_in!K21=0,"",RES_hh_tes_in!K21/RES_hh_fec_in!K21)</f>
        <v>0.71086958335306771</v>
      </c>
      <c r="L21" s="78">
        <f>IF(RES_hh_tes_in!L21=0,"",RES_hh_tes_in!L21/RES_hh_fec_in!L21)</f>
        <v>0.7198229468264512</v>
      </c>
      <c r="M21" s="78">
        <f>IF(RES_hh_tes_in!M21=0,"",RES_hh_tes_in!M21/RES_hh_fec_in!M21)</f>
        <v>0.73336273117042594</v>
      </c>
      <c r="N21" s="78">
        <f>IF(RES_hh_tes_in!N21=0,"",RES_hh_tes_in!N21/RES_hh_fec_in!N21)</f>
        <v>0.7527013027179611</v>
      </c>
      <c r="O21" s="78">
        <f>IF(RES_hh_tes_in!O21=0,"",RES_hh_tes_in!O21/RES_hh_fec_in!O21)</f>
        <v>0.77873384633285148</v>
      </c>
      <c r="P21" s="78">
        <f>IF(RES_hh_tes_in!P21=0,"",RES_hh_tes_in!P21/RES_hh_fec_in!P21)</f>
        <v>0.80902686787737776</v>
      </c>
      <c r="Q21" s="78">
        <f>IF(RES_hh_tes_in!Q21=0,"",RES_hh_tes_in!Q21/RES_hh_fec_in!Q21)</f>
        <v>0.83594601859150708</v>
      </c>
      <c r="R21" s="78">
        <f>IF(RES_hh_tes_in!R21=0,"",RES_hh_tes_in!R21/RES_hh_fec_in!R21)</f>
        <v>0.85364604103362463</v>
      </c>
      <c r="S21" s="78">
        <f>IF(RES_hh_tes_in!S21=0,"",RES_hh_tes_in!S21/RES_hh_fec_in!S21)</f>
        <v>0.8697961716330761</v>
      </c>
      <c r="T21" s="78">
        <f>IF(RES_hh_tes_in!T21=0,"",RES_hh_tes_in!T21/RES_hh_fec_in!T21)</f>
        <v>0.88397715473109162</v>
      </c>
      <c r="U21" s="78">
        <f>IF(RES_hh_tes_in!U21=0,"",RES_hh_tes_in!U21/RES_hh_fec_in!U21)</f>
        <v>0.89572186640324436</v>
      </c>
      <c r="V21" s="78">
        <f>IF(RES_hh_tes_in!V21=0,"",RES_hh_tes_in!V21/RES_hh_fec_in!V21)</f>
        <v>0.90451771047268492</v>
      </c>
      <c r="W21" s="78">
        <f>IF(RES_hh_tes_in!W21=0,"",RES_hh_tes_in!W21/RES_hh_fec_in!W21)</f>
        <v>0.90905737579959556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0.67339636343980458</v>
      </c>
      <c r="D22" s="78">
        <f>IF(RES_hh_tes_in!D22=0,"",RES_hh_tes_in!D22/RES_hh_fec_in!D22)</f>
        <v>0.68576244970509015</v>
      </c>
      <c r="E22" s="78">
        <f>IF(RES_hh_tes_in!E22=0,"",RES_hh_tes_in!E22/RES_hh_fec_in!E22)</f>
        <v>0.69824609387563241</v>
      </c>
      <c r="F22" s="78">
        <f>IF(RES_hh_tes_in!F22=0,"",RES_hh_tes_in!F22/RES_hh_fec_in!F22)</f>
        <v>0.71083529543742896</v>
      </c>
      <c r="G22" s="78">
        <f>IF(RES_hh_tes_in!G22=0,"",RES_hh_tes_in!G22/RES_hh_fec_in!G22)</f>
        <v>0.72351812518565262</v>
      </c>
      <c r="H22" s="78">
        <f>IF(RES_hh_tes_in!H22=0,"",RES_hh_tes_in!H22/RES_hh_fec_in!H22)</f>
        <v>0.73628037040018757</v>
      </c>
      <c r="I22" s="78">
        <f>IF(RES_hh_tes_in!I22=0,"",RES_hh_tes_in!I22/RES_hh_fec_in!I22)</f>
        <v>0.7491033423621839</v>
      </c>
      <c r="J22" s="78">
        <f>IF(RES_hh_tes_in!J22=0,"",RES_hh_tes_in!J22/RES_hh_fec_in!J22)</f>
        <v>0.76194674532054885</v>
      </c>
      <c r="K22" s="78">
        <f>IF(RES_hh_tes_in!K22=0,"",RES_hh_tes_in!K22/RES_hh_fec_in!K22)</f>
        <v>0.77475727481469669</v>
      </c>
      <c r="L22" s="78">
        <f>IF(RES_hh_tes_in!L22=0,"",RES_hh_tes_in!L22/RES_hh_fec_in!L22)</f>
        <v>0.78748761998804107</v>
      </c>
      <c r="M22" s="78">
        <f>IF(RES_hh_tes_in!M22=0,"",RES_hh_tes_in!M22/RES_hh_fec_in!M22)</f>
        <v>0.79921176346387546</v>
      </c>
      <c r="N22" s="78">
        <f>IF(RES_hh_tes_in!N22=0,"",RES_hh_tes_in!N22/RES_hh_fec_in!N22)</f>
        <v>0.80943259786638255</v>
      </c>
      <c r="O22" s="78">
        <f>IF(RES_hh_tes_in!O22=0,"",RES_hh_tes_in!O22/RES_hh_fec_in!O22)</f>
        <v>0.81788119710998053</v>
      </c>
      <c r="P22" s="78">
        <f>IF(RES_hh_tes_in!P22=0,"",RES_hh_tes_in!P22/RES_hh_fec_in!P22)</f>
        <v>0.82528139551242097</v>
      </c>
      <c r="Q22" s="78">
        <f>IF(RES_hh_tes_in!Q22=0,"",RES_hh_tes_in!Q22/RES_hh_fec_in!Q22)</f>
        <v>0.83409149423894857</v>
      </c>
      <c r="R22" s="78">
        <f>IF(RES_hh_tes_in!R22=0,"",RES_hh_tes_in!R22/RES_hh_fec_in!R22)</f>
        <v>0.8470817066117462</v>
      </c>
      <c r="S22" s="78">
        <f>IF(RES_hh_tes_in!S22=0,"",RES_hh_tes_in!S22/RES_hh_fec_in!S22)</f>
        <v>0.86164076225018216</v>
      </c>
      <c r="T22" s="78">
        <f>IF(RES_hh_tes_in!T22=0,"",RES_hh_tes_in!T22/RES_hh_fec_in!T22)</f>
        <v>0.87627043744526056</v>
      </c>
      <c r="U22" s="78">
        <f>IF(RES_hh_tes_in!U22=0,"",RES_hh_tes_in!U22/RES_hh_fec_in!U22)</f>
        <v>0.88974633491971866</v>
      </c>
      <c r="V22" s="78">
        <f>IF(RES_hh_tes_in!V22=0,"",RES_hh_tes_in!V22/RES_hh_fec_in!V22)</f>
        <v>0.90104219023496601</v>
      </c>
      <c r="W22" s="78">
        <f>IF(RES_hh_tes_in!W22=0,"",RES_hh_tes_in!W22/RES_hh_fec_in!W22)</f>
        <v>0.91012814184627921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0.87375012841530308</v>
      </c>
      <c r="D24" s="78">
        <f>IF(RES_hh_tes_in!D24=0,"",RES_hh_tes_in!D24/RES_hh_fec_in!D24)</f>
        <v>0.87581388733953769</v>
      </c>
      <c r="E24" s="78">
        <f>IF(RES_hh_tes_in!E24=0,"",RES_hh_tes_in!E24/RES_hh_fec_in!E24)</f>
        <v>0.8779333623705563</v>
      </c>
      <c r="F24" s="78">
        <f>IF(RES_hh_tes_in!F24=0,"",RES_hh_tes_in!F24/RES_hh_fec_in!F24)</f>
        <v>0.88006043505249987</v>
      </c>
      <c r="G24" s="78">
        <f>IF(RES_hh_tes_in!G24=0,"",RES_hh_tes_in!G24/RES_hh_fec_in!G24)</f>
        <v>0.88223881899162393</v>
      </c>
      <c r="H24" s="78">
        <f>IF(RES_hh_tes_in!H24=0,"",RES_hh_tes_in!H24/RES_hh_fec_in!H24)</f>
        <v>0.88446316419902804</v>
      </c>
      <c r="I24" s="78">
        <f>IF(RES_hh_tes_in!I24=0,"",RES_hh_tes_in!I24/RES_hh_fec_in!I24)</f>
        <v>0.88674424170857069</v>
      </c>
      <c r="J24" s="78">
        <f>IF(RES_hh_tes_in!J24=0,"",RES_hh_tes_in!J24/RES_hh_fec_in!J24)</f>
        <v>0.88912617664413807</v>
      </c>
      <c r="K24" s="78">
        <f>IF(RES_hh_tes_in!K24=0,"",RES_hh_tes_in!K24/RES_hh_fec_in!K24)</f>
        <v>0.89164648696732018</v>
      </c>
      <c r="L24" s="78">
        <f>IF(RES_hh_tes_in!L24=0,"",RES_hh_tes_in!L24/RES_hh_fec_in!L24)</f>
        <v>0.89431521027100103</v>
      </c>
      <c r="M24" s="78">
        <f>IF(RES_hh_tes_in!M24=0,"",RES_hh_tes_in!M24/RES_hh_fec_in!M24)</f>
        <v>0.89801039085099599</v>
      </c>
      <c r="N24" s="78">
        <f>IF(RES_hh_tes_in!N24=0,"",RES_hh_tes_in!N24/RES_hh_fec_in!N24)</f>
        <v>0.90300964428594366</v>
      </c>
      <c r="O24" s="78">
        <f>IF(RES_hh_tes_in!O24=0,"",RES_hh_tes_in!O24/RES_hh_fec_in!O24)</f>
        <v>0.9095563343647991</v>
      </c>
      <c r="P24" s="78">
        <f>IF(RES_hh_tes_in!P24=0,"",RES_hh_tes_in!P24/RES_hh_fec_in!P24)</f>
        <v>0.91718744363633353</v>
      </c>
      <c r="Q24" s="78">
        <f>IF(RES_hh_tes_in!Q24=0,"",RES_hh_tes_in!Q24/RES_hh_fec_in!Q24)</f>
        <v>0.92438722014504637</v>
      </c>
      <c r="R24" s="78">
        <f>IF(RES_hh_tes_in!R24=0,"",RES_hh_tes_in!R24/RES_hh_fec_in!R24)</f>
        <v>0.92990416858488656</v>
      </c>
      <c r="S24" s="78">
        <f>IF(RES_hh_tes_in!S24=0,"",RES_hh_tes_in!S24/RES_hh_fec_in!S24)</f>
        <v>0.93527123715793348</v>
      </c>
      <c r="T24" s="78">
        <f>IF(RES_hh_tes_in!T24=0,"",RES_hh_tes_in!T24/RES_hh_fec_in!T24)</f>
        <v>0.94045256541324973</v>
      </c>
      <c r="U24" s="78">
        <f>IF(RES_hh_tes_in!U24=0,"",RES_hh_tes_in!U24/RES_hh_fec_in!U24)</f>
        <v>0.94541229289991513</v>
      </c>
      <c r="V24" s="78">
        <f>IF(RES_hh_tes_in!V24=0,"",RES_hh_tes_in!V24/RES_hh_fec_in!V24)</f>
        <v>0.9501145591670016</v>
      </c>
      <c r="W24" s="78">
        <f>IF(RES_hh_tes_in!W24=0,"",RES_hh_tes_in!W24/RES_hh_fec_in!W24)</f>
        <v>0.95444625273806016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0.73720398631783313</v>
      </c>
      <c r="D25" s="79">
        <f>IF(RES_hh_tes_in!D25=0,"",RES_hh_tes_in!D25/RES_hh_fec_in!D25)</f>
        <v>0.73841571826262942</v>
      </c>
      <c r="E25" s="79">
        <f>IF(RES_hh_tes_in!E25=0,"",RES_hh_tes_in!E25/RES_hh_fec_in!E25)</f>
        <v>0.73972064953058148</v>
      </c>
      <c r="F25" s="79">
        <f>IF(RES_hh_tes_in!F25=0,"",RES_hh_tes_in!F25/RES_hh_fec_in!F25)</f>
        <v>0.74103811585531698</v>
      </c>
      <c r="G25" s="79">
        <f>IF(RES_hh_tes_in!G25=0,"",RES_hh_tes_in!G25/RES_hh_fec_in!G25)</f>
        <v>0.74244216033359745</v>
      </c>
      <c r="H25" s="79">
        <f>IF(RES_hh_tes_in!H25=0,"",RES_hh_tes_in!H25/RES_hh_fec_in!H25)</f>
        <v>0.74392448372978448</v>
      </c>
      <c r="I25" s="79">
        <f>IF(RES_hh_tes_in!I25=0,"",RES_hh_tes_in!I25/RES_hh_fec_in!I25)</f>
        <v>0.74550437012085036</v>
      </c>
      <c r="J25" s="79">
        <f>IF(RES_hh_tes_in!J25=0,"",RES_hh_tes_in!J25/RES_hh_fec_in!J25)</f>
        <v>0.74725901058916766</v>
      </c>
      <c r="K25" s="79">
        <f>IF(RES_hh_tes_in!K25=0,"",RES_hh_tes_in!K25/RES_hh_fec_in!K25)</f>
        <v>0.7492568118948848</v>
      </c>
      <c r="L25" s="79">
        <f>IF(RES_hh_tes_in!L25=0,"",RES_hh_tes_in!L25/RES_hh_fec_in!L25)</f>
        <v>0.75152171553200597</v>
      </c>
      <c r="M25" s="79">
        <f>IF(RES_hh_tes_in!M25=0,"",RES_hh_tes_in!M25/RES_hh_fec_in!M25)</f>
        <v>0.75562309994616939</v>
      </c>
      <c r="N25" s="79">
        <f>IF(RES_hh_tes_in!N25=0,"",RES_hh_tes_in!N25/RES_hh_fec_in!N25)</f>
        <v>0.76225052644771152</v>
      </c>
      <c r="O25" s="79">
        <f>IF(RES_hh_tes_in!O25=0,"",RES_hh_tes_in!O25/RES_hh_fec_in!O25)</f>
        <v>0.77228827697354829</v>
      </c>
      <c r="P25" s="79">
        <f>IF(RES_hh_tes_in!P25=0,"",RES_hh_tes_in!P25/RES_hh_fec_in!P25)</f>
        <v>0.78534610185820863</v>
      </c>
      <c r="Q25" s="79">
        <f>IF(RES_hh_tes_in!Q25=0,"",RES_hh_tes_in!Q25/RES_hh_fec_in!Q25)</f>
        <v>0.79815896849931822</v>
      </c>
      <c r="R25" s="79">
        <f>IF(RES_hh_tes_in!R25=0,"",RES_hh_tes_in!R25/RES_hh_fec_in!R25)</f>
        <v>0.80734394468209458</v>
      </c>
      <c r="S25" s="79">
        <f>IF(RES_hh_tes_in!S25=0,"",RES_hh_tes_in!S25/RES_hh_fec_in!S25)</f>
        <v>0.81643837094828697</v>
      </c>
      <c r="T25" s="79">
        <f>IF(RES_hh_tes_in!T25=0,"",RES_hh_tes_in!T25/RES_hh_fec_in!T25)</f>
        <v>0.82525155407264039</v>
      </c>
      <c r="U25" s="79">
        <f>IF(RES_hh_tes_in!U25=0,"",RES_hh_tes_in!U25/RES_hh_fec_in!U25)</f>
        <v>0.8335304087823443</v>
      </c>
      <c r="V25" s="79">
        <f>IF(RES_hh_tes_in!V25=0,"",RES_hh_tes_in!V25/RES_hh_fec_in!V25)</f>
        <v>0.84088665159606901</v>
      </c>
      <c r="W25" s="79">
        <f>IF(RES_hh_tes_in!W25=0,"",RES_hh_tes_in!W25/RES_hh_fec_in!W25)</f>
        <v>0.84667743682412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0.77246668019306186</v>
      </c>
      <c r="D27" s="70">
        <f>IF(RES_hh_tes_in!D27=0,"",RES_hh_tes_in!D27/RES_hh_fec_in!D27)</f>
        <v>0.77313691464375756</v>
      </c>
      <c r="E27" s="70">
        <f>IF(RES_hh_tes_in!E27=0,"",RES_hh_tes_in!E27/RES_hh_fec_in!E27)</f>
        <v>0.77403468737267156</v>
      </c>
      <c r="F27" s="70">
        <f>IF(RES_hh_tes_in!F27=0,"",RES_hh_tes_in!F27/RES_hh_fec_in!F27)</f>
        <v>0.77569880667074709</v>
      </c>
      <c r="G27" s="70">
        <f>IF(RES_hh_tes_in!G27=0,"",RES_hh_tes_in!G27/RES_hh_fec_in!G27)</f>
        <v>0.77766403909248261</v>
      </c>
      <c r="H27" s="70">
        <f>IF(RES_hh_tes_in!H27=0,"",RES_hh_tes_in!H27/RES_hh_fec_in!H27)</f>
        <v>0.7794486990487508</v>
      </c>
      <c r="I27" s="70">
        <f>IF(RES_hh_tes_in!I27=0,"",RES_hh_tes_in!I27/RES_hh_fec_in!I27)</f>
        <v>0.78149858021762153</v>
      </c>
      <c r="J27" s="70">
        <f>IF(RES_hh_tes_in!J27=0,"",RES_hh_tes_in!J27/RES_hh_fec_in!J27)</f>
        <v>0.78079108075348203</v>
      </c>
      <c r="K27" s="70">
        <f>IF(RES_hh_tes_in!K27=0,"",RES_hh_tes_in!K27/RES_hh_fec_in!K27)</f>
        <v>0.78245942143959946</v>
      </c>
      <c r="L27" s="70">
        <f>IF(RES_hh_tes_in!L27=0,"",RES_hh_tes_in!L27/RES_hh_fec_in!L27)</f>
        <v>0.78377093273245002</v>
      </c>
      <c r="M27" s="70">
        <f>IF(RES_hh_tes_in!M27=0,"",RES_hh_tes_in!M27/RES_hh_fec_in!M27)</f>
        <v>0.78674352508686973</v>
      </c>
      <c r="N27" s="70">
        <f>IF(RES_hh_tes_in!N27=0,"",RES_hh_tes_in!N27/RES_hh_fec_in!N27)</f>
        <v>0.79031157928973428</v>
      </c>
      <c r="O27" s="70">
        <f>IF(RES_hh_tes_in!O27=0,"",RES_hh_tes_in!O27/RES_hh_fec_in!O27)</f>
        <v>0.79582951036912208</v>
      </c>
      <c r="P27" s="70">
        <f>IF(RES_hh_tes_in!P27=0,"",RES_hh_tes_in!P27/RES_hh_fec_in!P27)</f>
        <v>0.80369097140718482</v>
      </c>
      <c r="Q27" s="70">
        <f>IF(RES_hh_tes_in!Q27=0,"",RES_hh_tes_in!Q27/RES_hh_fec_in!Q27)</f>
        <v>0.81144137701981078</v>
      </c>
      <c r="R27" s="70">
        <f>IF(RES_hh_tes_in!R27=0,"",RES_hh_tes_in!R27/RES_hh_fec_in!R27)</f>
        <v>0.82135396007352124</v>
      </c>
      <c r="S27" s="70">
        <f>IF(RES_hh_tes_in!S27=0,"",RES_hh_tes_in!S27/RES_hh_fec_in!S27)</f>
        <v>0.83389483720645041</v>
      </c>
      <c r="T27" s="70">
        <f>IF(RES_hh_tes_in!T27=0,"",RES_hh_tes_in!T27/RES_hh_fec_in!T27)</f>
        <v>0.84821621495159649</v>
      </c>
      <c r="U27" s="70">
        <f>IF(RES_hh_tes_in!U27=0,"",RES_hh_tes_in!U27/RES_hh_fec_in!U27)</f>
        <v>0.86250487349460792</v>
      </c>
      <c r="V27" s="70">
        <f>IF(RES_hh_tes_in!V27=0,"",RES_hh_tes_in!V27/RES_hh_fec_in!V27)</f>
        <v>0.87511191319717863</v>
      </c>
      <c r="W27" s="70">
        <f>IF(RES_hh_tes_in!W27=0,"",RES_hh_tes_in!W27/RES_hh_fec_in!W27)</f>
        <v>0.88405869138146853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0.61887065511712291</v>
      </c>
      <c r="D30" s="78">
        <f>IF(RES_hh_tes_in!D30=0,"",RES_hh_tes_in!D30/RES_hh_fec_in!D30)</f>
        <v>0.61915983325143065</v>
      </c>
      <c r="E30" s="78">
        <f>IF(RES_hh_tes_in!E30=0,"",RES_hh_tes_in!E30/RES_hh_fec_in!E30)</f>
        <v>0.6194449330927605</v>
      </c>
      <c r="F30" s="78">
        <f>IF(RES_hh_tes_in!F30=0,"",RES_hh_tes_in!F30/RES_hh_fec_in!F30)</f>
        <v>0.61972947680322976</v>
      </c>
      <c r="G30" s="78">
        <f>IF(RES_hh_tes_in!G30=0,"",RES_hh_tes_in!G30/RES_hh_fec_in!G30)</f>
        <v>0.62001026464574782</v>
      </c>
      <c r="H30" s="78">
        <f>IF(RES_hh_tes_in!H30=0,"",RES_hh_tes_in!H30/RES_hh_fec_in!H30)</f>
        <v>0.62028768822739966</v>
      </c>
      <c r="I30" s="78">
        <f>IF(RES_hh_tes_in!I30=0,"",RES_hh_tes_in!I30/RES_hh_fec_in!I30)</f>
        <v>0.62056095913287257</v>
      </c>
      <c r="J30" s="78">
        <f>IF(RES_hh_tes_in!J30=0,"",RES_hh_tes_in!J30/RES_hh_fec_in!J30)</f>
        <v>0.6208268475029165</v>
      </c>
      <c r="K30" s="78">
        <f>IF(RES_hh_tes_in!K30=0,"",RES_hh_tes_in!K30/RES_hh_fec_in!K30)</f>
        <v>0.62108260710761454</v>
      </c>
      <c r="L30" s="78">
        <f>IF(RES_hh_tes_in!L30=0,"",RES_hh_tes_in!L30/RES_hh_fec_in!L30)</f>
        <v>0.62132750321787411</v>
      </c>
      <c r="M30" s="78">
        <f>IF(RES_hh_tes_in!M30=0,"",RES_hh_tes_in!M30/RES_hh_fec_in!M30)</f>
        <v>0.62145928974878872</v>
      </c>
      <c r="N30" s="78">
        <f>IF(RES_hh_tes_in!N30=0,"",RES_hh_tes_in!N30/RES_hh_fec_in!N30)</f>
        <v>0.62145928974878872</v>
      </c>
      <c r="O30" s="78">
        <f>IF(RES_hh_tes_in!O30=0,"",RES_hh_tes_in!O30/RES_hh_fec_in!O30)</f>
        <v>0.62145928974878872</v>
      </c>
      <c r="P30" s="78">
        <f>IF(RES_hh_tes_in!P30=0,"",RES_hh_tes_in!P30/RES_hh_fec_in!P30)</f>
        <v>0.62145928974878872</v>
      </c>
      <c r="Q30" s="78">
        <f>IF(RES_hh_tes_in!Q30=0,"",RES_hh_tes_in!Q30/RES_hh_fec_in!Q30)</f>
        <v>0.62145928974878872</v>
      </c>
      <c r="R30" s="78">
        <f>IF(RES_hh_tes_in!R30=0,"",RES_hh_tes_in!R30/RES_hh_fec_in!R30)</f>
        <v>0.62229187731456392</v>
      </c>
      <c r="S30" s="78">
        <f>IF(RES_hh_tes_in!S30=0,"",RES_hh_tes_in!S30/RES_hh_fec_in!S30)</f>
        <v>0.62365334662753902</v>
      </c>
      <c r="T30" s="78">
        <f>IF(RES_hh_tes_in!T30=0,"",RES_hh_tes_in!T30/RES_hh_fec_in!T30)</f>
        <v>0.62524172749267559</v>
      </c>
      <c r="U30" s="78">
        <f>IF(RES_hh_tes_in!U30=0,"",RES_hh_tes_in!U30/RES_hh_fec_in!U30)</f>
        <v>0.62688683624585295</v>
      </c>
      <c r="V30" s="78">
        <f>IF(RES_hh_tes_in!V30=0,"",RES_hh_tes_in!V30/RES_hh_fec_in!V30)</f>
        <v>0.62841848922294907</v>
      </c>
      <c r="W30" s="78">
        <f>IF(RES_hh_tes_in!W30=0,"",RES_hh_tes_in!W30/RES_hh_fec_in!W30)</f>
        <v>0.6298366864239634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0.77319389418058304</v>
      </c>
      <c r="D32" s="81">
        <f>IF(RES_hh_tes_in!D32=0,"",RES_hh_tes_in!D32/RES_hh_fec_in!D32)</f>
        <v>0.77457910595227375</v>
      </c>
      <c r="E32" s="81">
        <f>IF(RES_hh_tes_in!E32=0,"",RES_hh_tes_in!E32/RES_hh_fec_in!E32)</f>
        <v>0.77601553949778201</v>
      </c>
      <c r="F32" s="81">
        <f>IF(RES_hh_tes_in!F32=0,"",RES_hh_tes_in!F32/RES_hh_fec_in!F32)</f>
        <v>0.77745895783062891</v>
      </c>
      <c r="G32" s="81">
        <f>IF(RES_hh_tes_in!G32=0,"",RES_hh_tes_in!G32/RES_hh_fec_in!G32)</f>
        <v>0.77894954840434594</v>
      </c>
      <c r="H32" s="81">
        <f>IF(RES_hh_tes_in!H32=0,"",RES_hh_tes_in!H32/RES_hh_fec_in!H32)</f>
        <v>0.7804823927862361</v>
      </c>
      <c r="I32" s="81">
        <f>IF(RES_hh_tes_in!I32=0,"",RES_hh_tes_in!I32/RES_hh_fec_in!I32)</f>
        <v>0.78206739316602325</v>
      </c>
      <c r="J32" s="81">
        <f>IF(RES_hh_tes_in!J32=0,"",RES_hh_tes_in!J32/RES_hh_fec_in!J32)</f>
        <v>0.78374511531985069</v>
      </c>
      <c r="K32" s="81">
        <f>IF(RES_hh_tes_in!K32=0,"",RES_hh_tes_in!K32/RES_hh_fec_in!K32)</f>
        <v>0.78555005082750684</v>
      </c>
      <c r="L32" s="81">
        <f>IF(RES_hh_tes_in!L32=0,"",RES_hh_tes_in!L32/RES_hh_fec_in!L32)</f>
        <v>0.78749142760066881</v>
      </c>
      <c r="M32" s="81">
        <f>IF(RES_hh_tes_in!M32=0,"",RES_hh_tes_in!M32/RES_hh_fec_in!M32)</f>
        <v>0.79013273334878642</v>
      </c>
      <c r="N32" s="81">
        <f>IF(RES_hh_tes_in!N32=0,"",RES_hh_tes_in!N32/RES_hh_fec_in!N32)</f>
        <v>0.79363374709411705</v>
      </c>
      <c r="O32" s="81">
        <f>IF(RES_hh_tes_in!O32=0,"",RES_hh_tes_in!O32/RES_hh_fec_in!O32)</f>
        <v>0.79838296820172283</v>
      </c>
      <c r="P32" s="81">
        <f>IF(RES_hh_tes_in!P32=0,"",RES_hh_tes_in!P32/RES_hh_fec_in!P32)</f>
        <v>0.8045844400445582</v>
      </c>
      <c r="Q32" s="81">
        <f>IF(RES_hh_tes_in!Q32=0,"",RES_hh_tes_in!Q32/RES_hh_fec_in!Q32)</f>
        <v>0.81257731100982233</v>
      </c>
      <c r="R32" s="81">
        <f>IF(RES_hh_tes_in!R32=0,"",RES_hh_tes_in!R32/RES_hh_fec_in!R32)</f>
        <v>0.8234503794988568</v>
      </c>
      <c r="S32" s="81">
        <f>IF(RES_hh_tes_in!S32=0,"",RES_hh_tes_in!S32/RES_hh_fec_in!S32)</f>
        <v>0.83702098594950347</v>
      </c>
      <c r="T32" s="81">
        <f>IF(RES_hh_tes_in!T32=0,"",RES_hh_tes_in!T32/RES_hh_fec_in!T32)</f>
        <v>0.85161158880354737</v>
      </c>
      <c r="U32" s="81">
        <f>IF(RES_hh_tes_in!U32=0,"",RES_hh_tes_in!U32/RES_hh_fec_in!U32)</f>
        <v>0.86554464650281648</v>
      </c>
      <c r="V32" s="81">
        <f>IF(RES_hh_tes_in!V32=0,"",RES_hh_tes_in!V32/RES_hh_fec_in!V32)</f>
        <v>0.87714261748911948</v>
      </c>
      <c r="W32" s="81">
        <f>IF(RES_hh_tes_in!W32=0,"",RES_hh_tes_in!W32/RES_hh_fec_in!W32)</f>
        <v>0.88581623551666389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88.977990957359694</v>
      </c>
      <c r="D3" s="65">
        <f t="shared" si="0"/>
        <v>70.686769505575171</v>
      </c>
      <c r="E3" s="65">
        <f t="shared" si="0"/>
        <v>69.117060409030103</v>
      </c>
      <c r="F3" s="65">
        <f t="shared" si="0"/>
        <v>56.091920680595663</v>
      </c>
      <c r="G3" s="65">
        <f t="shared" si="0"/>
        <v>44.969137319932713</v>
      </c>
      <c r="H3" s="65">
        <f t="shared" si="0"/>
        <v>30.908844062651699</v>
      </c>
      <c r="I3" s="65">
        <f t="shared" si="0"/>
        <v>37.865509665236978</v>
      </c>
      <c r="J3" s="65">
        <f t="shared" si="0"/>
        <v>57.580645631901618</v>
      </c>
      <c r="K3" s="65">
        <f t="shared" si="0"/>
        <v>66.902711935966892</v>
      </c>
      <c r="L3" s="65">
        <f t="shared" si="0"/>
        <v>76.95923911667677</v>
      </c>
      <c r="M3" s="65">
        <f t="shared" si="0"/>
        <v>64.140169537036158</v>
      </c>
      <c r="N3" s="65">
        <f t="shared" si="0"/>
        <v>53.833002596923222</v>
      </c>
      <c r="O3" s="65">
        <f t="shared" si="0"/>
        <v>44.488180756133922</v>
      </c>
      <c r="P3" s="65">
        <f t="shared" si="0"/>
        <v>13.314542627833088</v>
      </c>
      <c r="Q3" s="65">
        <f t="shared" si="0"/>
        <v>19.456306351011492</v>
      </c>
      <c r="R3" s="65">
        <f t="shared" ref="R3:V3" si="1">SUM(R4,R15,R17,R27)</f>
        <v>29.563703335989661</v>
      </c>
      <c r="S3" s="65">
        <f t="shared" si="1"/>
        <v>35.456312229528059</v>
      </c>
      <c r="T3" s="65">
        <f t="shared" si="1"/>
        <v>32.444842066607308</v>
      </c>
      <c r="U3" s="65">
        <f t="shared" si="1"/>
        <v>27.502890351663719</v>
      </c>
      <c r="V3" s="65">
        <f t="shared" si="1"/>
        <v>16.91009691873338</v>
      </c>
      <c r="W3" s="65">
        <f t="shared" ref="W3" si="2">SUM(W4,W15,W17,W27)</f>
        <v>10.05347958929203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84.124853441270119</v>
      </c>
      <c r="D4" s="69">
        <f t="shared" si="3"/>
        <v>65.707425470943789</v>
      </c>
      <c r="E4" s="69">
        <f t="shared" si="3"/>
        <v>64.038514700589047</v>
      </c>
      <c r="F4" s="69">
        <f t="shared" si="3"/>
        <v>51.784326899219423</v>
      </c>
      <c r="G4" s="69">
        <f t="shared" si="3"/>
        <v>41.551328588206907</v>
      </c>
      <c r="H4" s="69">
        <f t="shared" si="3"/>
        <v>28.492010734425346</v>
      </c>
      <c r="I4" s="69">
        <f t="shared" si="3"/>
        <v>34.503842158106224</v>
      </c>
      <c r="J4" s="69">
        <f t="shared" si="3"/>
        <v>52.390218949714189</v>
      </c>
      <c r="K4" s="69">
        <f t="shared" si="3"/>
        <v>60.995382372345034</v>
      </c>
      <c r="L4" s="69">
        <f t="shared" si="3"/>
        <v>69.911779718170962</v>
      </c>
      <c r="M4" s="69">
        <f t="shared" si="3"/>
        <v>56.936270515447092</v>
      </c>
      <c r="N4" s="69">
        <f t="shared" si="3"/>
        <v>47.661891899425839</v>
      </c>
      <c r="O4" s="69">
        <f t="shared" si="3"/>
        <v>39.454683844127359</v>
      </c>
      <c r="P4" s="69">
        <f t="shared" si="3"/>
        <v>11.390069498683332</v>
      </c>
      <c r="Q4" s="69">
        <f t="shared" si="3"/>
        <v>16.633784133617056</v>
      </c>
      <c r="R4" s="69">
        <f t="shared" ref="R4:V4" si="4">SUM(R5:R14)</f>
        <v>25.725679253429238</v>
      </c>
      <c r="S4" s="69">
        <f t="shared" si="4"/>
        <v>30.917651884076982</v>
      </c>
      <c r="T4" s="69">
        <f t="shared" si="4"/>
        <v>28.240536497988295</v>
      </c>
      <c r="U4" s="69">
        <f t="shared" si="4"/>
        <v>23.45652284283392</v>
      </c>
      <c r="V4" s="69">
        <f t="shared" si="4"/>
        <v>14.136289012023644</v>
      </c>
      <c r="W4" s="69">
        <f t="shared" ref="W4" si="5">SUM(W5:W14)</f>
        <v>7.9808928517410616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0.40519084096929825</v>
      </c>
      <c r="D6" s="72">
        <v>0.53496617659986412</v>
      </c>
      <c r="E6" s="72">
        <v>1.0319091495165733</v>
      </c>
      <c r="F6" s="72">
        <v>1.3481693619317339</v>
      </c>
      <c r="G6" s="72">
        <v>1.4336271579711966</v>
      </c>
      <c r="H6" s="72">
        <v>1.1735381217057685</v>
      </c>
      <c r="I6" s="72">
        <v>0.6956751323021052</v>
      </c>
      <c r="J6" s="72">
        <v>0.22251384417255449</v>
      </c>
      <c r="K6" s="72">
        <v>0.2332775542690024</v>
      </c>
      <c r="L6" s="72">
        <v>0.72492200101276394</v>
      </c>
      <c r="M6" s="72">
        <v>0.71205135241540762</v>
      </c>
      <c r="N6" s="72">
        <v>0.67637689154143654</v>
      </c>
      <c r="O6" s="72">
        <v>0.61824513952695359</v>
      </c>
      <c r="P6" s="72">
        <v>0.38501502504758262</v>
      </c>
      <c r="Q6" s="72">
        <v>0.75762010852588113</v>
      </c>
      <c r="R6" s="72">
        <v>1.28206792477327</v>
      </c>
      <c r="S6" s="72">
        <v>1.1097826888079305</v>
      </c>
      <c r="T6" s="72">
        <v>0.69435892453270498</v>
      </c>
      <c r="U6" s="72">
        <v>0.43726552160594778</v>
      </c>
      <c r="V6" s="72">
        <v>0.2621996449483342</v>
      </c>
      <c r="W6" s="72">
        <v>0.30219235560006635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44.649475204890713</v>
      </c>
      <c r="D7" s="72">
        <v>20.208927286921977</v>
      </c>
      <c r="E7" s="72">
        <v>14.614461882726998</v>
      </c>
      <c r="F7" s="72">
        <v>12.644873260884093</v>
      </c>
      <c r="G7" s="72">
        <v>11.954724725561647</v>
      </c>
      <c r="H7" s="72">
        <v>8.7386353660173093</v>
      </c>
      <c r="I7" s="72">
        <v>14.886898593733095</v>
      </c>
      <c r="J7" s="72">
        <v>22.497134733293059</v>
      </c>
      <c r="K7" s="72">
        <v>26.607283445888971</v>
      </c>
      <c r="L7" s="72">
        <v>26.924814058574128</v>
      </c>
      <c r="M7" s="72">
        <v>24.098640030337215</v>
      </c>
      <c r="N7" s="72">
        <v>17.081687658459408</v>
      </c>
      <c r="O7" s="72">
        <v>14.116145669715278</v>
      </c>
      <c r="P7" s="72">
        <v>0</v>
      </c>
      <c r="Q7" s="72">
        <v>2.856525394359025E-3</v>
      </c>
      <c r="R7" s="72">
        <v>0</v>
      </c>
      <c r="S7" s="72">
        <v>2.4612442224244959</v>
      </c>
      <c r="T7" s="72">
        <v>2.6741251846440401</v>
      </c>
      <c r="U7" s="72">
        <v>0.14958842268984368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39.070187395410109</v>
      </c>
      <c r="D8" s="72">
        <v>44.963532007421954</v>
      </c>
      <c r="E8" s="72">
        <v>48.392143668345483</v>
      </c>
      <c r="F8" s="72">
        <v>37.791284276403594</v>
      </c>
      <c r="G8" s="72">
        <v>28.162976704674062</v>
      </c>
      <c r="H8" s="72">
        <v>18.579837246702269</v>
      </c>
      <c r="I8" s="72">
        <v>18.921268432071027</v>
      </c>
      <c r="J8" s="72">
        <v>29.670570372248577</v>
      </c>
      <c r="K8" s="72">
        <v>34.154821372187058</v>
      </c>
      <c r="L8" s="72">
        <v>42.262043658584069</v>
      </c>
      <c r="M8" s="72">
        <v>32.125579132694469</v>
      </c>
      <c r="N8" s="72">
        <v>29.903827349424997</v>
      </c>
      <c r="O8" s="72">
        <v>24.720293034885128</v>
      </c>
      <c r="P8" s="72">
        <v>11.005054473635749</v>
      </c>
      <c r="Q8" s="72">
        <v>15.873307499696814</v>
      </c>
      <c r="R8" s="72">
        <v>24.443611328655969</v>
      </c>
      <c r="S8" s="72">
        <v>27.346624972844555</v>
      </c>
      <c r="T8" s="72">
        <v>24.87205238881155</v>
      </c>
      <c r="U8" s="72">
        <v>22.86966889853813</v>
      </c>
      <c r="V8" s="72">
        <v>13.87408936707531</v>
      </c>
      <c r="W8" s="72">
        <v>7.678700496140995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4.8310457215192866</v>
      </c>
      <c r="D17" s="69">
        <f t="shared" si="7"/>
        <v>4.9345809665695857</v>
      </c>
      <c r="E17" s="69">
        <f t="shared" si="7"/>
        <v>5.0184426873380286</v>
      </c>
      <c r="F17" s="69">
        <f t="shared" si="7"/>
        <v>4.2594358517554527</v>
      </c>
      <c r="G17" s="69">
        <f t="shared" si="7"/>
        <v>3.3834233104884044</v>
      </c>
      <c r="H17" s="69">
        <f t="shared" si="7"/>
        <v>2.3941269790492461</v>
      </c>
      <c r="I17" s="69">
        <f t="shared" si="7"/>
        <v>3.3470842507871392</v>
      </c>
      <c r="J17" s="69">
        <f t="shared" si="7"/>
        <v>5.1056040201624864</v>
      </c>
      <c r="K17" s="69">
        <f t="shared" si="7"/>
        <v>5.818687697361689</v>
      </c>
      <c r="L17" s="69">
        <f t="shared" si="7"/>
        <v>6.9365761474404213</v>
      </c>
      <c r="M17" s="69">
        <f t="shared" si="7"/>
        <v>7.1021921531543661</v>
      </c>
      <c r="N17" s="69">
        <f t="shared" si="7"/>
        <v>6.074167393717893</v>
      </c>
      <c r="O17" s="69">
        <f t="shared" si="7"/>
        <v>4.9560762017504612</v>
      </c>
      <c r="P17" s="69">
        <f t="shared" si="7"/>
        <v>1.9000269859141024</v>
      </c>
      <c r="Q17" s="69">
        <f t="shared" si="7"/>
        <v>2.7895010260106798</v>
      </c>
      <c r="R17" s="69">
        <f t="shared" ref="R17:V17" si="8">SUM(R18:R26)</f>
        <v>3.7774323258035549</v>
      </c>
      <c r="S17" s="69">
        <f t="shared" si="8"/>
        <v>4.4551048561617783</v>
      </c>
      <c r="T17" s="69">
        <f t="shared" si="8"/>
        <v>4.125619228822325</v>
      </c>
      <c r="U17" s="69">
        <f t="shared" si="8"/>
        <v>3.9708236622078465</v>
      </c>
      <c r="V17" s="69">
        <f t="shared" si="8"/>
        <v>2.7365308635844268</v>
      </c>
      <c r="W17" s="69">
        <f t="shared" ref="W17" si="9">SUM(W18:W26)</f>
        <v>2.0305277017025465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0.46005834311526517</v>
      </c>
      <c r="D19" s="72">
        <v>0.46862423355559207</v>
      </c>
      <c r="E19" s="72">
        <v>0.627941588517134</v>
      </c>
      <c r="F19" s="72">
        <v>0.69512743005656263</v>
      </c>
      <c r="G19" s="72">
        <v>0.80962542441052765</v>
      </c>
      <c r="H19" s="72">
        <v>0.73617542735193375</v>
      </c>
      <c r="I19" s="72">
        <v>0.45197433589208752</v>
      </c>
      <c r="J19" s="72">
        <v>0.23672472008254317</v>
      </c>
      <c r="K19" s="72">
        <v>0.18359587238493022</v>
      </c>
      <c r="L19" s="72">
        <v>0.21227409371969103</v>
      </c>
      <c r="M19" s="72">
        <v>0.49268005284530353</v>
      </c>
      <c r="N19" s="72">
        <v>0.44791126002248705</v>
      </c>
      <c r="O19" s="72">
        <v>0.50748138574982105</v>
      </c>
      <c r="P19" s="72">
        <v>0.57417949939208834</v>
      </c>
      <c r="Q19" s="72">
        <v>0.87133324105436472</v>
      </c>
      <c r="R19" s="72">
        <v>0.75744101542502995</v>
      </c>
      <c r="S19" s="72">
        <v>0.66210159202326635</v>
      </c>
      <c r="T19" s="72">
        <v>0.56616530701941059</v>
      </c>
      <c r="U19" s="72">
        <v>0.71481823388925159</v>
      </c>
      <c r="V19" s="72">
        <v>0.59391925456766581</v>
      </c>
      <c r="W19" s="72">
        <v>0.73287575844184649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1.1291040882348804</v>
      </c>
      <c r="D20" s="72">
        <v>0.50051361296782093</v>
      </c>
      <c r="E20" s="72">
        <v>0.22686710286406209</v>
      </c>
      <c r="F20" s="72">
        <v>0.17413824162797745</v>
      </c>
      <c r="G20" s="72">
        <v>0.11143106500957985</v>
      </c>
      <c r="H20" s="72">
        <v>6.4474617305719004E-2</v>
      </c>
      <c r="I20" s="72">
        <v>1.2811849691966661</v>
      </c>
      <c r="J20" s="72">
        <v>2.1278921743808081</v>
      </c>
      <c r="K20" s="72">
        <v>2.5118962782219234</v>
      </c>
      <c r="L20" s="72">
        <v>2.7160017293455194</v>
      </c>
      <c r="M20" s="72">
        <v>2.9461173586588694</v>
      </c>
      <c r="N20" s="72">
        <v>2.1204182894635397</v>
      </c>
      <c r="O20" s="72">
        <v>1.4334082460910691</v>
      </c>
      <c r="P20" s="72">
        <v>0</v>
      </c>
      <c r="Q20" s="72">
        <v>3.8348972876861418E-4</v>
      </c>
      <c r="R20" s="72">
        <v>0</v>
      </c>
      <c r="S20" s="72">
        <v>0.33584475304076772</v>
      </c>
      <c r="T20" s="72">
        <v>0.36389007574324134</v>
      </c>
      <c r="U20" s="72">
        <v>1.9073059198506177E-2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3.2418832901691412</v>
      </c>
      <c r="D21" s="72">
        <v>3.9654431200461726</v>
      </c>
      <c r="E21" s="72">
        <v>4.1636339959568325</v>
      </c>
      <c r="F21" s="72">
        <v>3.3901701800709123</v>
      </c>
      <c r="G21" s="72">
        <v>2.4623668210682967</v>
      </c>
      <c r="H21" s="72">
        <v>1.5934769343915933</v>
      </c>
      <c r="I21" s="72">
        <v>1.6139249456983855</v>
      </c>
      <c r="J21" s="72">
        <v>2.7409871256991352</v>
      </c>
      <c r="K21" s="72">
        <v>3.123195546754836</v>
      </c>
      <c r="L21" s="72">
        <v>4.0083003243752104</v>
      </c>
      <c r="M21" s="72">
        <v>3.6633947416501935</v>
      </c>
      <c r="N21" s="72">
        <v>3.5058378442318667</v>
      </c>
      <c r="O21" s="72">
        <v>3.0151865699095715</v>
      </c>
      <c r="P21" s="72">
        <v>1.325847486522014</v>
      </c>
      <c r="Q21" s="72">
        <v>1.9177842952275466</v>
      </c>
      <c r="R21" s="72">
        <v>3.0199913103785248</v>
      </c>
      <c r="S21" s="72">
        <v>3.4571585110977447</v>
      </c>
      <c r="T21" s="72">
        <v>3.1955638460596734</v>
      </c>
      <c r="U21" s="72">
        <v>3.2369323691200886</v>
      </c>
      <c r="V21" s="72">
        <v>2.1426116090167611</v>
      </c>
      <c r="W21" s="72">
        <v>1.2976519432607001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2.2091794570283735E-2</v>
      </c>
      <c r="D27" s="69">
        <f t="shared" si="10"/>
        <v>4.4763068061798944E-2</v>
      </c>
      <c r="E27" s="69">
        <f t="shared" si="10"/>
        <v>6.0103021103026941E-2</v>
      </c>
      <c r="F27" s="69">
        <f t="shared" si="10"/>
        <v>4.8157929620787222E-2</v>
      </c>
      <c r="G27" s="69">
        <f t="shared" si="10"/>
        <v>3.438542123739935E-2</v>
      </c>
      <c r="H27" s="69">
        <f t="shared" si="10"/>
        <v>2.2706349177106799E-2</v>
      </c>
      <c r="I27" s="69">
        <f t="shared" si="10"/>
        <v>1.458325634361245E-2</v>
      </c>
      <c r="J27" s="69">
        <f t="shared" si="10"/>
        <v>8.4822662024943277E-2</v>
      </c>
      <c r="K27" s="69">
        <f t="shared" si="10"/>
        <v>8.8641866260157604E-2</v>
      </c>
      <c r="L27" s="69">
        <f t="shared" si="10"/>
        <v>0.11088325106539117</v>
      </c>
      <c r="M27" s="69">
        <f t="shared" si="10"/>
        <v>0.10170686843469992</v>
      </c>
      <c r="N27" s="69">
        <f t="shared" si="10"/>
        <v>9.6943303779488024E-2</v>
      </c>
      <c r="O27" s="69">
        <f t="shared" si="10"/>
        <v>7.7420710256100506E-2</v>
      </c>
      <c r="P27" s="69">
        <f t="shared" si="10"/>
        <v>2.4446143235653198E-2</v>
      </c>
      <c r="Q27" s="69">
        <f t="shared" si="10"/>
        <v>3.3021191383757344E-2</v>
      </c>
      <c r="R27" s="69">
        <f t="shared" ref="R27:V27" si="11">SUM(R28:R32)</f>
        <v>6.0591756756865706E-2</v>
      </c>
      <c r="S27" s="69">
        <f t="shared" si="11"/>
        <v>8.355548928930312E-2</v>
      </c>
      <c r="T27" s="69">
        <f t="shared" si="11"/>
        <v>7.8686339796689694E-2</v>
      </c>
      <c r="U27" s="69">
        <f t="shared" si="11"/>
        <v>7.5543846621955457E-2</v>
      </c>
      <c r="V27" s="69">
        <f t="shared" si="11"/>
        <v>3.7277043125312014E-2</v>
      </c>
      <c r="W27" s="69">
        <f t="shared" ref="W27" si="12">SUM(W28:W32)</f>
        <v>4.2059035848421071E-2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2.2091794570283735E-2</v>
      </c>
      <c r="D30" s="72">
        <v>4.4763068061798944E-2</v>
      </c>
      <c r="E30" s="72">
        <v>6.0103021103026941E-2</v>
      </c>
      <c r="F30" s="72">
        <v>4.8157929620787222E-2</v>
      </c>
      <c r="G30" s="72">
        <v>3.438542123739935E-2</v>
      </c>
      <c r="H30" s="72">
        <v>2.2706349177106799E-2</v>
      </c>
      <c r="I30" s="72">
        <v>1.458325634361245E-2</v>
      </c>
      <c r="J30" s="72">
        <v>8.4822662024943277E-2</v>
      </c>
      <c r="K30" s="72">
        <v>8.8641866260157604E-2</v>
      </c>
      <c r="L30" s="72">
        <v>0.11088325106539117</v>
      </c>
      <c r="M30" s="72">
        <v>0.10170686843469992</v>
      </c>
      <c r="N30" s="72">
        <v>9.6943303779488024E-2</v>
      </c>
      <c r="O30" s="72">
        <v>7.7420710256100506E-2</v>
      </c>
      <c r="P30" s="72">
        <v>2.4446143235653198E-2</v>
      </c>
      <c r="Q30" s="72">
        <v>3.3021191383757344E-2</v>
      </c>
      <c r="R30" s="72">
        <v>6.0591756756865706E-2</v>
      </c>
      <c r="S30" s="72">
        <v>8.355548928930312E-2</v>
      </c>
      <c r="T30" s="72">
        <v>7.8686339796689694E-2</v>
      </c>
      <c r="U30" s="72">
        <v>7.5543846621955457E-2</v>
      </c>
      <c r="V30" s="72">
        <v>3.7277043125312014E-2</v>
      </c>
      <c r="W30" s="72">
        <v>4.2059035848421071E-2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15441.45684948105</v>
      </c>
      <c r="D3" s="65">
        <f>IF(RES_hh_fec_in!D3=0,0,1000*11630*RES_hh_fec_in!D3/RES_hh_num_in!D3)</f>
        <v>14608.320818838094</v>
      </c>
      <c r="E3" s="65">
        <f>IF(RES_hh_fec_in!E3=0,0,1000*11630*RES_hh_fec_in!E3/RES_hh_num_in!E3)</f>
        <v>14845.772015402299</v>
      </c>
      <c r="F3" s="65">
        <f>IF(RES_hh_fec_in!F3=0,0,1000*11630*RES_hh_fec_in!F3/RES_hh_num_in!F3)</f>
        <v>14381.006762702398</v>
      </c>
      <c r="G3" s="65">
        <f>IF(RES_hh_fec_in!G3=0,0,1000*11630*RES_hh_fec_in!G3/RES_hh_num_in!G3)</f>
        <v>14395.924290973582</v>
      </c>
      <c r="H3" s="65">
        <f>IF(RES_hh_fec_in!H3=0,0,1000*11630*RES_hh_fec_in!H3/RES_hh_num_in!H3)</f>
        <v>14048.255131538543</v>
      </c>
      <c r="I3" s="65">
        <f>IF(RES_hh_fec_in!I3=0,0,1000*11630*RES_hh_fec_in!I3/RES_hh_num_in!I3)</f>
        <v>14084.859737136532</v>
      </c>
      <c r="J3" s="65">
        <f>IF(RES_hh_fec_in!J3=0,0,1000*11630*RES_hh_fec_in!J3/RES_hh_num_in!J3)</f>
        <v>13252.979910441338</v>
      </c>
      <c r="K3" s="65">
        <f>IF(RES_hh_fec_in!K3=0,0,1000*11630*RES_hh_fec_in!K3/RES_hh_num_in!K3)</f>
        <v>12939.512808377058</v>
      </c>
      <c r="L3" s="65">
        <f>IF(RES_hh_fec_in!L3=0,0,1000*11630*RES_hh_fec_in!L3/RES_hh_num_in!L3)</f>
        <v>14504.073916414585</v>
      </c>
      <c r="M3" s="65">
        <f>IF(RES_hh_fec_in!M3=0,0,1000*11630*RES_hh_fec_in!M3/RES_hh_num_in!M3)</f>
        <v>12348.634406968164</v>
      </c>
      <c r="N3" s="65">
        <f>IF(RES_hh_fec_in!N3=0,0,1000*11630*RES_hh_fec_in!N3/RES_hh_num_in!N3)</f>
        <v>11974.586411306462</v>
      </c>
      <c r="O3" s="65">
        <f>IF(RES_hh_fec_in!O3=0,0,1000*11630*RES_hh_fec_in!O3/RES_hh_num_in!O3)</f>
        <v>11930.351596927023</v>
      </c>
      <c r="P3" s="65">
        <f>IF(RES_hh_fec_in!P3=0,0,1000*11630*RES_hh_fec_in!P3/RES_hh_num_in!P3)</f>
        <v>10229.61521503505</v>
      </c>
      <c r="Q3" s="65">
        <f>IF(RES_hh_fec_in!Q3=0,0,1000*11630*RES_hh_fec_in!Q3/RES_hh_num_in!Q3)</f>
        <v>10921.24571599824</v>
      </c>
      <c r="R3" s="65">
        <f>IF(RES_hh_fec_in!R3=0,0,1000*11630*RES_hh_fec_in!R3/RES_hh_num_in!R3)</f>
        <v>10595.10658820376</v>
      </c>
      <c r="S3" s="65">
        <f>IF(RES_hh_fec_in!S3=0,0,1000*11630*RES_hh_fec_in!S3/RES_hh_num_in!S3)</f>
        <v>9853.0812843123203</v>
      </c>
      <c r="T3" s="65">
        <f>IF(RES_hh_fec_in!T3=0,0,1000*11630*RES_hh_fec_in!T3/RES_hh_num_in!T3)</f>
        <v>8905.1525190900375</v>
      </c>
      <c r="U3" s="65">
        <f>IF(RES_hh_fec_in!U3=0,0,1000*11630*RES_hh_fec_in!U3/RES_hh_num_in!U3)</f>
        <v>8016.4524663923603</v>
      </c>
      <c r="V3" s="65">
        <f>IF(RES_hh_fec_in!V3=0,0,1000*11630*RES_hh_fec_in!V3/RES_hh_num_in!V3)</f>
        <v>7087.4254218100414</v>
      </c>
      <c r="W3" s="65">
        <f>IF(RES_hh_fec_in!W3=0,0,1000*11630*RES_hh_fec_in!W3/RES_hh_num_in!W3)</f>
        <v>7146.8271743362375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13992.521294421715</v>
      </c>
      <c r="D4" s="69">
        <f>IF(RES_hh_fec_in!D4=0,0,1000*11630*RES_hh_fec_in!D4/RES_hh_num_in!D4)</f>
        <v>13148.799459568058</v>
      </c>
      <c r="E4" s="69">
        <f>IF(RES_hh_fec_in!E4=0,0,1000*11630*RES_hh_fec_in!E4/RES_hh_num_in!E4)</f>
        <v>13399.037878813226</v>
      </c>
      <c r="F4" s="69">
        <f>IF(RES_hh_fec_in!F4=0,0,1000*11630*RES_hh_fec_in!F4/RES_hh_num_in!F4)</f>
        <v>12897.440167283759</v>
      </c>
      <c r="G4" s="69">
        <f>IF(RES_hh_fec_in!G4=0,0,1000*11630*RES_hh_fec_in!G4/RES_hh_num_in!G4)</f>
        <v>12912.76902506043</v>
      </c>
      <c r="H4" s="69">
        <f>IF(RES_hh_fec_in!H4=0,0,1000*11630*RES_hh_fec_in!H4/RES_hh_num_in!H4)</f>
        <v>12546.137560048266</v>
      </c>
      <c r="I4" s="69">
        <f>IF(RES_hh_fec_in!I4=0,0,1000*11630*RES_hh_fec_in!I4/RES_hh_num_in!I4)</f>
        <v>12669.316064443645</v>
      </c>
      <c r="J4" s="69">
        <f>IF(RES_hh_fec_in!J4=0,0,1000*11630*RES_hh_fec_in!J4/RES_hh_num_in!J4)</f>
        <v>11812.75097816493</v>
      </c>
      <c r="K4" s="69">
        <f>IF(RES_hh_fec_in!K4=0,0,1000*11630*RES_hh_fec_in!K4/RES_hh_num_in!K4)</f>
        <v>11522.716380882252</v>
      </c>
      <c r="L4" s="69">
        <f>IF(RES_hh_fec_in!L4=0,0,1000*11630*RES_hh_fec_in!L4/RES_hh_num_in!L4)</f>
        <v>12844.047228133917</v>
      </c>
      <c r="M4" s="69">
        <f>IF(RES_hh_fec_in!M4=0,0,1000*11630*RES_hh_fec_in!M4/RES_hh_num_in!M4)</f>
        <v>10668.177288063474</v>
      </c>
      <c r="N4" s="69">
        <f>IF(RES_hh_fec_in!N4=0,0,1000*11630*RES_hh_fec_in!N4/RES_hh_num_in!N4)</f>
        <v>10308.073498922489</v>
      </c>
      <c r="O4" s="69">
        <f>IF(RES_hh_fec_in!O4=0,0,1000*11630*RES_hh_fec_in!O4/RES_hh_num_in!O4)</f>
        <v>10208.84449962574</v>
      </c>
      <c r="P4" s="69">
        <f>IF(RES_hh_fec_in!P4=0,0,1000*11630*RES_hh_fec_in!P4/RES_hh_num_in!P4)</f>
        <v>8559.8757255048695</v>
      </c>
      <c r="Q4" s="69">
        <f>IF(RES_hh_fec_in!Q4=0,0,1000*11630*RES_hh_fec_in!Q4/RES_hh_num_in!Q4)</f>
        <v>9251.5275658050705</v>
      </c>
      <c r="R4" s="69">
        <f>IF(RES_hh_fec_in!R4=0,0,1000*11630*RES_hh_fec_in!R4/RES_hh_num_in!R4)</f>
        <v>8943.1024149837413</v>
      </c>
      <c r="S4" s="69">
        <f>IF(RES_hh_fec_in!S4=0,0,1000*11630*RES_hh_fec_in!S4/RES_hh_num_in!S4)</f>
        <v>8275.894583962674</v>
      </c>
      <c r="T4" s="69">
        <f>IF(RES_hh_fec_in!T4=0,0,1000*11630*RES_hh_fec_in!T4/RES_hh_num_in!T4)</f>
        <v>7368.0852934470959</v>
      </c>
      <c r="U4" s="69">
        <f>IF(RES_hh_fec_in!U4=0,0,1000*11630*RES_hh_fec_in!U4/RES_hh_num_in!U4)</f>
        <v>6483.261937554691</v>
      </c>
      <c r="V4" s="69">
        <f>IF(RES_hh_fec_in!V4=0,0,1000*11630*RES_hh_fec_in!V4/RES_hh_num_in!V4)</f>
        <v>5548.2149258854251</v>
      </c>
      <c r="W4" s="69">
        <f>IF(RES_hh_fec_in!W4=0,0,1000*11630*RES_hh_fec_in!W4/RES_hh_num_in!W4)</f>
        <v>5620.5608822250742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17837.244275809921</v>
      </c>
      <c r="D6" s="72">
        <f>IF(RES_hh_fec_in!D6=0,0,1000*11630*RES_hh_fec_in!D6/RES_hh_num_in!D6)</f>
        <v>15596.154083414789</v>
      </c>
      <c r="E6" s="72">
        <f>IF(RES_hh_fec_in!E6=0,0,1000*11630*RES_hh_fec_in!E6/RES_hh_num_in!E6)</f>
        <v>16281.911878015231</v>
      </c>
      <c r="F6" s="72">
        <f>IF(RES_hh_fec_in!F6=0,0,1000*11630*RES_hh_fec_in!F6/RES_hh_num_in!F6)</f>
        <v>16215.543435499276</v>
      </c>
      <c r="G6" s="72">
        <f>IF(RES_hh_fec_in!G6=0,0,1000*11630*RES_hh_fec_in!G6/RES_hh_num_in!G6)</f>
        <v>15977.442520536424</v>
      </c>
      <c r="H6" s="72">
        <f>IF(RES_hh_fec_in!H6=0,0,1000*11630*RES_hh_fec_in!H6/RES_hh_num_in!H6)</f>
        <v>16718.867754216386</v>
      </c>
      <c r="I6" s="72">
        <f>IF(RES_hh_fec_in!I6=0,0,1000*11630*RES_hh_fec_in!I6/RES_hh_num_in!I6)</f>
        <v>16464.997725588357</v>
      </c>
      <c r="J6" s="72">
        <f>IF(RES_hh_fec_in!J6=0,0,1000*11630*RES_hh_fec_in!J6/RES_hh_num_in!J6)</f>
        <v>15069.950300875997</v>
      </c>
      <c r="K6" s="72">
        <f>IF(RES_hh_fec_in!K6=0,0,1000*11630*RES_hh_fec_in!K6/RES_hh_num_in!K6)</f>
        <v>13692.40795145873</v>
      </c>
      <c r="L6" s="72">
        <f>IF(RES_hh_fec_in!L6=0,0,1000*11630*RES_hh_fec_in!L6/RES_hh_num_in!L6)</f>
        <v>15876.814225508393</v>
      </c>
      <c r="M6" s="72">
        <f>IF(RES_hh_fec_in!M6=0,0,1000*11630*RES_hh_fec_in!M6/RES_hh_num_in!M6)</f>
        <v>14926.574774553859</v>
      </c>
      <c r="N6" s="72">
        <f>IF(RES_hh_fec_in!N6=0,0,1000*11630*RES_hh_fec_in!N6/RES_hh_num_in!N6)</f>
        <v>13473.009865301879</v>
      </c>
      <c r="O6" s="72">
        <f>IF(RES_hh_fec_in!O6=0,0,1000*11630*RES_hh_fec_in!O6/RES_hh_num_in!O6)</f>
        <v>11936.967288049414</v>
      </c>
      <c r="P6" s="72">
        <f>IF(RES_hh_fec_in!P6=0,0,1000*11630*RES_hh_fec_in!P6/RES_hh_num_in!P6)</f>
        <v>8517.1195174583645</v>
      </c>
      <c r="Q6" s="72">
        <f>IF(RES_hh_fec_in!Q6=0,0,1000*11630*RES_hh_fec_in!Q6/RES_hh_num_in!Q6)</f>
        <v>11007.203723257549</v>
      </c>
      <c r="R6" s="72">
        <f>IF(RES_hh_fec_in!R6=0,0,1000*11630*RES_hh_fec_in!R6/RES_hh_num_in!R6)</f>
        <v>10812.065598717783</v>
      </c>
      <c r="S6" s="72">
        <f>IF(RES_hh_fec_in!S6=0,0,1000*11630*RES_hh_fec_in!S6/RES_hh_num_in!S6)</f>
        <v>10416.774034963761</v>
      </c>
      <c r="T6" s="72">
        <f>IF(RES_hh_fec_in!T6=0,0,1000*11630*RES_hh_fec_in!T6/RES_hh_num_in!T6)</f>
        <v>9765.7999643986404</v>
      </c>
      <c r="U6" s="72">
        <f>IF(RES_hh_fec_in!U6=0,0,1000*11630*RES_hh_fec_in!U6/RES_hh_num_in!U6)</f>
        <v>8517.3586588601484</v>
      </c>
      <c r="V6" s="72">
        <f>IF(RES_hh_fec_in!V6=0,0,1000*11630*RES_hh_fec_in!V6/RES_hh_num_in!V6)</f>
        <v>7746.650645919507</v>
      </c>
      <c r="W6" s="72">
        <f>IF(RES_hh_fec_in!W6=0,0,1000*11630*RES_hh_fec_in!W6/RES_hh_num_in!W6)</f>
        <v>7113.9368797527404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18595.051399577154</v>
      </c>
      <c r="D7" s="72">
        <f>IF(RES_hh_fec_in!D7=0,0,1000*11630*RES_hh_fec_in!D7/RES_hh_num_in!D7)</f>
        <v>17784.351197608699</v>
      </c>
      <c r="E7" s="72">
        <f>IF(RES_hh_fec_in!E7=0,0,1000*11630*RES_hh_fec_in!E7/RES_hh_num_in!E7)</f>
        <v>17379.921228878982</v>
      </c>
      <c r="F7" s="72">
        <f>IF(RES_hh_fec_in!F7=0,0,1000*11630*RES_hh_fec_in!F7/RES_hh_num_in!F7)</f>
        <v>17030.703251854287</v>
      </c>
      <c r="G7" s="72">
        <f>IF(RES_hh_fec_in!G7=0,0,1000*11630*RES_hh_fec_in!G7/RES_hh_num_in!G7)</f>
        <v>17128.770885571481</v>
      </c>
      <c r="H7" s="72">
        <f>IF(RES_hh_fec_in!H7=0,0,1000*11630*RES_hh_fec_in!H7/RES_hh_num_in!H7)</f>
        <v>16351.1221816167</v>
      </c>
      <c r="I7" s="72">
        <f>IF(RES_hh_fec_in!I7=0,0,1000*11630*RES_hh_fec_in!I7/RES_hh_num_in!I7)</f>
        <v>15870.317024539285</v>
      </c>
      <c r="J7" s="72">
        <f>IF(RES_hh_fec_in!J7=0,0,1000*11630*RES_hh_fec_in!J7/RES_hh_num_in!J7)</f>
        <v>15657.214325268571</v>
      </c>
      <c r="K7" s="72">
        <f>IF(RES_hh_fec_in!K7=0,0,1000*11630*RES_hh_fec_in!K7/RES_hh_num_in!K7)</f>
        <v>15498.83791688661</v>
      </c>
      <c r="L7" s="72">
        <f>IF(RES_hh_fec_in!L7=0,0,1000*11630*RES_hh_fec_in!L7/RES_hh_num_in!L7)</f>
        <v>16920.218894288664</v>
      </c>
      <c r="M7" s="72">
        <f>IF(RES_hh_fec_in!M7=0,0,1000*11630*RES_hh_fec_in!M7/RES_hh_num_in!M7)</f>
        <v>14575.601205638106</v>
      </c>
      <c r="N7" s="72">
        <f>IF(RES_hh_fec_in!N7=0,0,1000*11630*RES_hh_fec_in!N7/RES_hh_num_in!N7)</f>
        <v>13465.809581806023</v>
      </c>
      <c r="O7" s="72">
        <f>IF(RES_hh_fec_in!O7=0,0,1000*11630*RES_hh_fec_in!O7/RES_hh_num_in!O7)</f>
        <v>13480.873150828233</v>
      </c>
      <c r="P7" s="72">
        <f>IF(RES_hh_fec_in!P7=0,0,1000*11630*RES_hh_fec_in!P7/RES_hh_num_in!P7)</f>
        <v>0</v>
      </c>
      <c r="Q7" s="72">
        <f>IF(RES_hh_fec_in!Q7=0,0,1000*11630*RES_hh_fec_in!Q7/RES_hh_num_in!Q7)</f>
        <v>10789.106906912482</v>
      </c>
      <c r="R7" s="72">
        <f>IF(RES_hh_fec_in!R7=0,0,1000*11630*RES_hh_fec_in!R7/RES_hh_num_in!R7)</f>
        <v>0</v>
      </c>
      <c r="S7" s="72">
        <f>IF(RES_hh_fec_in!S7=0,0,1000*11630*RES_hh_fec_in!S7/RES_hh_num_in!S7)</f>
        <v>9736.4706848923506</v>
      </c>
      <c r="T7" s="72">
        <f>IF(RES_hh_fec_in!T7=0,0,1000*11630*RES_hh_fec_in!T7/RES_hh_num_in!T7)</f>
        <v>9647.446920179711</v>
      </c>
      <c r="U7" s="72">
        <f>IF(RES_hh_fec_in!U7=0,0,1000*11630*RES_hh_fec_in!U7/RES_hh_num_in!U7)</f>
        <v>8687.5131531523984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15876.493821936121</v>
      </c>
      <c r="D8" s="72">
        <f>IF(RES_hh_fec_in!D8=0,0,1000*11630*RES_hh_fec_in!D8/RES_hh_num_in!D8)</f>
        <v>14710.970590310224</v>
      </c>
      <c r="E8" s="72">
        <f>IF(RES_hh_fec_in!E8=0,0,1000*11630*RES_hh_fec_in!E8/RES_hh_num_in!E8)</f>
        <v>15223.158557051151</v>
      </c>
      <c r="F8" s="72">
        <f>IF(RES_hh_fec_in!F8=0,0,1000*11630*RES_hh_fec_in!F8/RES_hh_num_in!F8)</f>
        <v>14786.457503664245</v>
      </c>
      <c r="G8" s="72">
        <f>IF(RES_hh_fec_in!G8=0,0,1000*11630*RES_hh_fec_in!G8/RES_hh_num_in!G8)</f>
        <v>14577.492188860511</v>
      </c>
      <c r="H8" s="72">
        <f>IF(RES_hh_fec_in!H8=0,0,1000*11630*RES_hh_fec_in!H8/RES_hh_num_in!H8)</f>
        <v>14230.102035399001</v>
      </c>
      <c r="I8" s="72">
        <f>IF(RES_hh_fec_in!I8=0,0,1000*11630*RES_hh_fec_in!I8/RES_hh_num_in!I8)</f>
        <v>13457.080985593569</v>
      </c>
      <c r="J8" s="72">
        <f>IF(RES_hh_fec_in!J8=0,0,1000*11630*RES_hh_fec_in!J8/RES_hh_num_in!J8)</f>
        <v>13253.32462313557</v>
      </c>
      <c r="K8" s="72">
        <f>IF(RES_hh_fec_in!K8=0,0,1000*11630*RES_hh_fec_in!K8/RES_hh_num_in!K8)</f>
        <v>13055.176979124364</v>
      </c>
      <c r="L8" s="72">
        <f>IF(RES_hh_fec_in!L8=0,0,1000*11630*RES_hh_fec_in!L8/RES_hh_num_in!L8)</f>
        <v>14785.520768294378</v>
      </c>
      <c r="M8" s="72">
        <f>IF(RES_hh_fec_in!M8=0,0,1000*11630*RES_hh_fec_in!M8/RES_hh_num_in!M8)</f>
        <v>12249.269927197092</v>
      </c>
      <c r="N8" s="72">
        <f>IF(RES_hh_fec_in!N8=0,0,1000*11630*RES_hh_fec_in!N8/RES_hh_num_in!N8)</f>
        <v>11902.577947300138</v>
      </c>
      <c r="O8" s="72">
        <f>IF(RES_hh_fec_in!O8=0,0,1000*11630*RES_hh_fec_in!O8/RES_hh_num_in!O8)</f>
        <v>11598.780090658371</v>
      </c>
      <c r="P8" s="72">
        <f>IF(RES_hh_fec_in!P8=0,0,1000*11630*RES_hh_fec_in!P8/RES_hh_num_in!P8)</f>
        <v>9678.7314457180619</v>
      </c>
      <c r="Q8" s="72">
        <f>IF(RES_hh_fec_in!Q8=0,0,1000*11630*RES_hh_fec_in!Q8/RES_hh_num_in!Q8)</f>
        <v>9839.2956708884958</v>
      </c>
      <c r="R8" s="72">
        <f>IF(RES_hh_fec_in!R8=0,0,1000*11630*RES_hh_fec_in!R8/RES_hh_num_in!R8)</f>
        <v>9884.1930254012786</v>
      </c>
      <c r="S8" s="72">
        <f>IF(RES_hh_fec_in!S8=0,0,1000*11630*RES_hh_fec_in!S8/RES_hh_num_in!S8)</f>
        <v>9346.734634271088</v>
      </c>
      <c r="T8" s="72">
        <f>IF(RES_hh_fec_in!T8=0,0,1000*11630*RES_hh_fec_in!T8/RES_hh_num_in!T8)</f>
        <v>8704.0327249704424</v>
      </c>
      <c r="U8" s="72">
        <f>IF(RES_hh_fec_in!U8=0,0,1000*11630*RES_hh_fec_in!U8/RES_hh_num_in!U8)</f>
        <v>8157.2256268835281</v>
      </c>
      <c r="V8" s="72">
        <f>IF(RES_hh_fec_in!V8=0,0,1000*11630*RES_hh_fec_in!V8/RES_hh_num_in!V8)</f>
        <v>7312.8820669401275</v>
      </c>
      <c r="W8" s="72">
        <f>IF(RES_hh_fec_in!W8=0,0,1000*11630*RES_hh_fec_in!W8/RES_hh_num_in!W8)</f>
        <v>6505.9715406241576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16819.528131387604</v>
      </c>
      <c r="D9" s="72">
        <f>IF(RES_hh_fec_in!D9=0,0,1000*11630*RES_hh_fec_in!D9/RES_hh_num_in!D9)</f>
        <v>15495.631216518555</v>
      </c>
      <c r="E9" s="72">
        <f>IF(RES_hh_fec_in!E9=0,0,1000*11630*RES_hh_fec_in!E9/RES_hh_num_in!E9)</f>
        <v>15623.62324045732</v>
      </c>
      <c r="F9" s="72">
        <f>IF(RES_hh_fec_in!F9=0,0,1000*11630*RES_hh_fec_in!F9/RES_hh_num_in!F9)</f>
        <v>14669.323325720101</v>
      </c>
      <c r="G9" s="72">
        <f>IF(RES_hh_fec_in!G9=0,0,1000*11630*RES_hh_fec_in!G9/RES_hh_num_in!G9)</f>
        <v>14795.271636927922</v>
      </c>
      <c r="H9" s="72">
        <f>IF(RES_hh_fec_in!H9=0,0,1000*11630*RES_hh_fec_in!H9/RES_hh_num_in!H9)</f>
        <v>14319.775547331565</v>
      </c>
      <c r="I9" s="72">
        <f>IF(RES_hh_fec_in!I9=0,0,1000*11630*RES_hh_fec_in!I9/RES_hh_num_in!I9)</f>
        <v>15136.74151704955</v>
      </c>
      <c r="J9" s="72">
        <f>IF(RES_hh_fec_in!J9=0,0,1000*11630*RES_hh_fec_in!J9/RES_hh_num_in!J9)</f>
        <v>13896.850037423748</v>
      </c>
      <c r="K9" s="72">
        <f>IF(RES_hh_fec_in!K9=0,0,1000*11630*RES_hh_fec_in!K9/RES_hh_num_in!K9)</f>
        <v>13415.571790189913</v>
      </c>
      <c r="L9" s="72">
        <f>IF(RES_hh_fec_in!L9=0,0,1000*11630*RES_hh_fec_in!L9/RES_hh_num_in!L9)</f>
        <v>14163.200333891646</v>
      </c>
      <c r="M9" s="72">
        <f>IF(RES_hh_fec_in!M9=0,0,1000*11630*RES_hh_fec_in!M9/RES_hh_num_in!M9)</f>
        <v>12312.13370954622</v>
      </c>
      <c r="N9" s="72">
        <f>IF(RES_hh_fec_in!N9=0,0,1000*11630*RES_hh_fec_in!N9/RES_hh_num_in!N9)</f>
        <v>11500.905189146057</v>
      </c>
      <c r="O9" s="72">
        <f>IF(RES_hh_fec_in!O9=0,0,1000*11630*RES_hh_fec_in!O9/RES_hh_num_in!O9)</f>
        <v>11248.54744214839</v>
      </c>
      <c r="P9" s="72">
        <f>IF(RES_hh_fec_in!P9=0,0,1000*11630*RES_hh_fec_in!P9/RES_hh_num_in!P9)</f>
        <v>10036.315258903225</v>
      </c>
      <c r="Q9" s="72">
        <f>IF(RES_hh_fec_in!Q9=0,0,1000*11630*RES_hh_fec_in!Q9/RES_hh_num_in!Q9)</f>
        <v>10793.159139332711</v>
      </c>
      <c r="R9" s="72">
        <f>IF(RES_hh_fec_in!R9=0,0,1000*11630*RES_hh_fec_in!R9/RES_hh_num_in!R9)</f>
        <v>10664.169998487019</v>
      </c>
      <c r="S9" s="72">
        <f>IF(RES_hh_fec_in!S9=0,0,1000*11630*RES_hh_fec_in!S9/RES_hh_num_in!S9)</f>
        <v>9741.1755594166207</v>
      </c>
      <c r="T9" s="72">
        <f>IF(RES_hh_fec_in!T9=0,0,1000*11630*RES_hh_fec_in!T9/RES_hh_num_in!T9)</f>
        <v>8951.9384883860112</v>
      </c>
      <c r="U9" s="72">
        <f>IF(RES_hh_fec_in!U9=0,0,1000*11630*RES_hh_fec_in!U9/RES_hh_num_in!U9)</f>
        <v>7956.7248600957964</v>
      </c>
      <c r="V9" s="72">
        <f>IF(RES_hh_fec_in!V9=0,0,1000*11630*RES_hh_fec_in!V9/RES_hh_num_in!V9)</f>
        <v>7170.5177837780429</v>
      </c>
      <c r="W9" s="72">
        <f>IF(RES_hh_fec_in!W9=0,0,1000*11630*RES_hh_fec_in!W9/RES_hh_num_in!W9)</f>
        <v>6622.0567425253566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12227.220094606864</v>
      </c>
      <c r="D11" s="72">
        <f>IF(RES_hh_fec_in!D11=0,0,1000*11630*RES_hh_fec_in!D11/RES_hh_num_in!D11)</f>
        <v>11659.741431585253</v>
      </c>
      <c r="E11" s="72">
        <f>IF(RES_hh_fec_in!E11=0,0,1000*11630*RES_hh_fec_in!E11/RES_hh_num_in!E11)</f>
        <v>11771.579288887366</v>
      </c>
      <c r="F11" s="72">
        <f>IF(RES_hh_fec_in!F11=0,0,1000*11630*RES_hh_fec_in!F11/RES_hh_num_in!F11)</f>
        <v>11600.115017084541</v>
      </c>
      <c r="G11" s="72">
        <f>IF(RES_hh_fec_in!G11=0,0,1000*11630*RES_hh_fec_in!G11/RES_hh_num_in!G11)</f>
        <v>11437.702089022408</v>
      </c>
      <c r="H11" s="72">
        <f>IF(RES_hh_fec_in!H11=0,0,1000*11630*RES_hh_fec_in!H11/RES_hh_num_in!H11)</f>
        <v>11411.528475435094</v>
      </c>
      <c r="I11" s="72">
        <f>IF(RES_hh_fec_in!I11=0,0,1000*11630*RES_hh_fec_in!I11/RES_hh_num_in!I11)</f>
        <v>11161.254375072507</v>
      </c>
      <c r="J11" s="72">
        <f>IF(RES_hh_fec_in!J11=0,0,1000*11630*RES_hh_fec_in!J11/RES_hh_num_in!J11)</f>
        <v>11101.037025642127</v>
      </c>
      <c r="K11" s="72">
        <f>IF(RES_hh_fec_in!K11=0,0,1000*11630*RES_hh_fec_in!K11/RES_hh_num_in!K11)</f>
        <v>11034.42815083741</v>
      </c>
      <c r="L11" s="72">
        <f>IF(RES_hh_fec_in!L11=0,0,1000*11630*RES_hh_fec_in!L11/RES_hh_num_in!L11)</f>
        <v>12375.834050340025</v>
      </c>
      <c r="M11" s="72">
        <f>IF(RES_hh_fec_in!M11=0,0,1000*11630*RES_hh_fec_in!M11/RES_hh_num_in!M11)</f>
        <v>10399.888442689473</v>
      </c>
      <c r="N11" s="72">
        <f>IF(RES_hh_fec_in!N11=0,0,1000*11630*RES_hh_fec_in!N11/RES_hh_num_in!N11)</f>
        <v>10236.983910861574</v>
      </c>
      <c r="O11" s="72">
        <f>IF(RES_hh_fec_in!O11=0,0,1000*11630*RES_hh_fec_in!O11/RES_hh_num_in!O11)</f>
        <v>9893.9697484225326</v>
      </c>
      <c r="P11" s="72">
        <f>IF(RES_hh_fec_in!P11=0,0,1000*11630*RES_hh_fec_in!P11/RES_hh_num_in!P11)</f>
        <v>8694.9699948149628</v>
      </c>
      <c r="Q11" s="72">
        <f>IF(RES_hh_fec_in!Q11=0,0,1000*11630*RES_hh_fec_in!Q11/RES_hh_num_in!Q11)</f>
        <v>9036.6162775910088</v>
      </c>
      <c r="R11" s="72">
        <f>IF(RES_hh_fec_in!R11=0,0,1000*11630*RES_hh_fec_in!R11/RES_hh_num_in!R11)</f>
        <v>8906.0774345389273</v>
      </c>
      <c r="S11" s="72">
        <f>IF(RES_hh_fec_in!S11=0,0,1000*11630*RES_hh_fec_in!S11/RES_hh_num_in!S11)</f>
        <v>8504.135530782225</v>
      </c>
      <c r="T11" s="72">
        <f>IF(RES_hh_fec_in!T11=0,0,1000*11630*RES_hh_fec_in!T11/RES_hh_num_in!T11)</f>
        <v>8019.2254178123003</v>
      </c>
      <c r="U11" s="72">
        <f>IF(RES_hh_fec_in!U11=0,0,1000*11630*RES_hh_fec_in!U11/RES_hh_num_in!U11)</f>
        <v>7249.6663670895632</v>
      </c>
      <c r="V11" s="72">
        <f>IF(RES_hh_fec_in!V11=0,0,1000*11630*RES_hh_fec_in!V11/RES_hh_num_in!V11)</f>
        <v>6526.8713251766749</v>
      </c>
      <c r="W11" s="72">
        <f>IF(RES_hh_fec_in!W11=0,0,1000*11630*RES_hh_fec_in!W11/RES_hh_num_in!W11)</f>
        <v>6207.1122571345013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5425.499460621274</v>
      </c>
      <c r="D12" s="72">
        <f>IF(RES_hh_fec_in!D12=0,0,1000*11630*RES_hh_fec_in!D12/RES_hh_num_in!D12)</f>
        <v>5106.9862800469173</v>
      </c>
      <c r="E12" s="72">
        <f>IF(RES_hh_fec_in!E12=0,0,1000*11630*RES_hh_fec_in!E12/RES_hh_num_in!E12)</f>
        <v>4832.7366667978604</v>
      </c>
      <c r="F12" s="72">
        <f>IF(RES_hh_fec_in!F12=0,0,1000*11630*RES_hh_fec_in!F12/RES_hh_num_in!F12)</f>
        <v>4513.1960983847757</v>
      </c>
      <c r="G12" s="72">
        <f>IF(RES_hh_fec_in!G12=0,0,1000*11630*RES_hh_fec_in!G12/RES_hh_num_in!G12)</f>
        <v>4359.5161314128427</v>
      </c>
      <c r="H12" s="72">
        <f>IF(RES_hh_fec_in!H12=0,0,1000*11630*RES_hh_fec_in!H12/RES_hh_num_in!H12)</f>
        <v>4306.4128122223374</v>
      </c>
      <c r="I12" s="72">
        <f>IF(RES_hh_fec_in!I12=0,0,1000*11630*RES_hh_fec_in!I12/RES_hh_num_in!I12)</f>
        <v>3851.7215711758113</v>
      </c>
      <c r="J12" s="72">
        <f>IF(RES_hh_fec_in!J12=0,0,1000*11630*RES_hh_fec_in!J12/RES_hh_num_in!J12)</f>
        <v>3767.7546514975666</v>
      </c>
      <c r="K12" s="72">
        <f>IF(RES_hh_fec_in!K12=0,0,1000*11630*RES_hh_fec_in!K12/RES_hh_num_in!K12)</f>
        <v>3643.1216911043484</v>
      </c>
      <c r="L12" s="72">
        <f>IF(RES_hh_fec_in!L12=0,0,1000*11630*RES_hh_fec_in!L12/RES_hh_num_in!L12)</f>
        <v>3518.8132911490789</v>
      </c>
      <c r="M12" s="72">
        <f>IF(RES_hh_fec_in!M12=0,0,1000*11630*RES_hh_fec_in!M12/RES_hh_num_in!M12)</f>
        <v>3203.7995323932414</v>
      </c>
      <c r="N12" s="72">
        <f>IF(RES_hh_fec_in!N12=0,0,1000*11630*RES_hh_fec_in!N12/RES_hh_num_in!N12)</f>
        <v>2914.5652821422455</v>
      </c>
      <c r="O12" s="72">
        <f>IF(RES_hh_fec_in!O12=0,0,1000*11630*RES_hh_fec_in!O12/RES_hh_num_in!O12)</f>
        <v>2631.0855388436589</v>
      </c>
      <c r="P12" s="72">
        <f>IF(RES_hh_fec_in!P12=0,0,1000*11630*RES_hh_fec_in!P12/RES_hh_num_in!P12)</f>
        <v>2375.855614413626</v>
      </c>
      <c r="Q12" s="72">
        <f>IF(RES_hh_fec_in!Q12=0,0,1000*11630*RES_hh_fec_in!Q12/RES_hh_num_in!Q12)</f>
        <v>2342.4462016512653</v>
      </c>
      <c r="R12" s="72">
        <f>IF(RES_hh_fec_in!R12=0,0,1000*11630*RES_hh_fec_in!R12/RES_hh_num_in!R12)</f>
        <v>2314.2456186071654</v>
      </c>
      <c r="S12" s="72">
        <f>IF(RES_hh_fec_in!S12=0,0,1000*11630*RES_hh_fec_in!S12/RES_hh_num_in!S12)</f>
        <v>2075.7113880805209</v>
      </c>
      <c r="T12" s="72">
        <f>IF(RES_hh_fec_in!T12=0,0,1000*11630*RES_hh_fec_in!T12/RES_hh_num_in!T12)</f>
        <v>1977.7576785471822</v>
      </c>
      <c r="U12" s="72">
        <f>IF(RES_hh_fec_in!U12=0,0,1000*11630*RES_hh_fec_in!U12/RES_hh_num_in!U12)</f>
        <v>1847.7235609857282</v>
      </c>
      <c r="V12" s="72">
        <f>IF(RES_hh_fec_in!V12=0,0,1000*11630*RES_hh_fec_in!V12/RES_hh_num_in!V12)</f>
        <v>1709.4634918568909</v>
      </c>
      <c r="W12" s="72">
        <f>IF(RES_hh_fec_in!W12=0,0,1000*11630*RES_hh_fec_in!W12/RES_hh_num_in!W12)</f>
        <v>1612.7355961738608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0</v>
      </c>
      <c r="J13" s="74">
        <f>IF(RES_hh_fec_in!J13=0,0,1000*11630*RES_hh_fec_in!J13/RES_hh_num_in!J13)</f>
        <v>2160.6789153748618</v>
      </c>
      <c r="K13" s="74">
        <f>IF(RES_hh_fec_in!K13=0,0,1000*11630*RES_hh_fec_in!K13/RES_hh_num_in!K13)</f>
        <v>201.45802924738217</v>
      </c>
      <c r="L13" s="74">
        <f>IF(RES_hh_fec_in!L13=0,0,1000*11630*RES_hh_fec_in!L13/RES_hh_num_in!L13)</f>
        <v>9290.7421617347245</v>
      </c>
      <c r="M13" s="74">
        <f>IF(RES_hh_fec_in!M13=0,0,1000*11630*RES_hh_fec_in!M13/RES_hh_num_in!M13)</f>
        <v>5977.6113935044023</v>
      </c>
      <c r="N13" s="74">
        <f>IF(RES_hh_fec_in!N13=0,0,1000*11630*RES_hh_fec_in!N13/RES_hh_num_in!N13)</f>
        <v>7915.5943225298406</v>
      </c>
      <c r="O13" s="74">
        <f>IF(RES_hh_fec_in!O13=0,0,1000*11630*RES_hh_fec_in!O13/RES_hh_num_in!O13)</f>
        <v>15343.241445041956</v>
      </c>
      <c r="P13" s="74">
        <f>IF(RES_hh_fec_in!P13=0,0,1000*11630*RES_hh_fec_in!P13/RES_hh_num_in!P13)</f>
        <v>7756.1643329383187</v>
      </c>
      <c r="Q13" s="74">
        <f>IF(RES_hh_fec_in!Q13=0,0,1000*11630*RES_hh_fec_in!Q13/RES_hh_num_in!Q13)</f>
        <v>14921.209662210447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984.31839364865561</v>
      </c>
      <c r="W13" s="74">
        <f>IF(RES_hh_fec_in!W13=0,0,1000*11630*RES_hh_fec_in!W13/RES_hh_num_in!W13)</f>
        <v>8672.7764324455802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86.379884412643221</v>
      </c>
      <c r="D14" s="76">
        <f>IF(RES_hh_fec_in!D14=0,0,1000*11630*RES_hh_fec_in!D14/RES_hh_num_in!D14)</f>
        <v>78.3837810105301</v>
      </c>
      <c r="E14" s="76">
        <f>IF(RES_hh_fec_in!E14=0,0,1000*11630*RES_hh_fec_in!E14/RES_hh_num_in!E14)</f>
        <v>80.544937092193592</v>
      </c>
      <c r="F14" s="76">
        <f>IF(RES_hh_fec_in!F14=0,0,1000*11630*RES_hh_fec_in!F14/RES_hh_num_in!F14)</f>
        <v>76.457834328635144</v>
      </c>
      <c r="G14" s="76">
        <f>IF(RES_hh_fec_in!G14=0,0,1000*11630*RES_hh_fec_in!G14/RES_hh_num_in!G14)</f>
        <v>73.258150498878038</v>
      </c>
      <c r="H14" s="76">
        <f>IF(RES_hh_fec_in!H14=0,0,1000*11630*RES_hh_fec_in!H14/RES_hh_num_in!H14)</f>
        <v>69.548300464216268</v>
      </c>
      <c r="I14" s="76">
        <f>IF(RES_hh_fec_in!I14=0,0,1000*11630*RES_hh_fec_in!I14/RES_hh_num_in!I14)</f>
        <v>68.419525728139476</v>
      </c>
      <c r="J14" s="76">
        <f>IF(RES_hh_fec_in!J14=0,0,1000*11630*RES_hh_fec_in!J14/RES_hh_num_in!J14)</f>
        <v>67.435001297445766</v>
      </c>
      <c r="K14" s="76">
        <f>IF(RES_hh_fec_in!K14=0,0,1000*11630*RES_hh_fec_in!K14/RES_hh_num_in!K14)</f>
        <v>69.34612891594972</v>
      </c>
      <c r="L14" s="76">
        <f>IF(RES_hh_fec_in!L14=0,0,1000*11630*RES_hh_fec_in!L14/RES_hh_num_in!L14)</f>
        <v>83.103494897717553</v>
      </c>
      <c r="M14" s="76">
        <f>IF(RES_hh_fec_in!M14=0,0,1000*11630*RES_hh_fec_in!M14/RES_hh_num_in!M14)</f>
        <v>68.957076702285335</v>
      </c>
      <c r="N14" s="76">
        <f>IF(RES_hh_fec_in!N14=0,0,1000*11630*RES_hh_fec_in!N14/RES_hh_num_in!N14)</f>
        <v>64.675919646518324</v>
      </c>
      <c r="O14" s="76">
        <f>IF(RES_hh_fec_in!O14=0,0,1000*11630*RES_hh_fec_in!O14/RES_hh_num_in!O14)</f>
        <v>62.946396773629232</v>
      </c>
      <c r="P14" s="76">
        <f>IF(RES_hh_fec_in!P14=0,0,1000*11630*RES_hh_fec_in!P14/RES_hh_num_in!P14)</f>
        <v>46.439210154085139</v>
      </c>
      <c r="Q14" s="76">
        <f>IF(RES_hh_fec_in!Q14=0,0,1000*11630*RES_hh_fec_in!Q14/RES_hh_num_in!Q14)</f>
        <v>50.838742698418336</v>
      </c>
      <c r="R14" s="76">
        <f>IF(RES_hh_fec_in!R14=0,0,1000*11630*RES_hh_fec_in!R14/RES_hh_num_in!R14)</f>
        <v>53.93979319136087</v>
      </c>
      <c r="S14" s="76">
        <f>IF(RES_hh_fec_in!S14=0,0,1000*11630*RES_hh_fec_in!S14/RES_hh_num_in!S14)</f>
        <v>51.980411395838864</v>
      </c>
      <c r="T14" s="76">
        <f>IF(RES_hh_fec_in!T14=0,0,1000*11630*RES_hh_fec_in!T14/RES_hh_num_in!T14)</f>
        <v>50.365395936713767</v>
      </c>
      <c r="U14" s="76">
        <f>IF(RES_hh_fec_in!U14=0,0,1000*11630*RES_hh_fec_in!U14/RES_hh_num_in!U14)</f>
        <v>41.714251398118414</v>
      </c>
      <c r="V14" s="76">
        <f>IF(RES_hh_fec_in!V14=0,0,1000*11630*RES_hh_fec_in!V14/RES_hh_num_in!V14)</f>
        <v>38.431801585121676</v>
      </c>
      <c r="W14" s="76">
        <f>IF(RES_hh_fec_in!W14=0,0,1000*11630*RES_hh_fec_in!W14/RES_hh_num_in!W14)</f>
        <v>27.820504712467955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2.9323380159348407</v>
      </c>
      <c r="D15" s="69">
        <f t="shared" si="0"/>
        <v>1.6067090541135671</v>
      </c>
      <c r="E15" s="69">
        <f t="shared" si="0"/>
        <v>3.1082730989593719</v>
      </c>
      <c r="F15" s="69">
        <f t="shared" si="0"/>
        <v>4.867511593356399</v>
      </c>
      <c r="G15" s="69">
        <f t="shared" si="0"/>
        <v>4.9408359075908059</v>
      </c>
      <c r="H15" s="69">
        <f t="shared" si="0"/>
        <v>7.9113012835142609</v>
      </c>
      <c r="I15" s="69">
        <f t="shared" si="0"/>
        <v>7.9530008242903882</v>
      </c>
      <c r="J15" s="69">
        <f t="shared" si="0"/>
        <v>5.928287731315419</v>
      </c>
      <c r="K15" s="69">
        <f t="shared" si="0"/>
        <v>4.2955135585360749</v>
      </c>
      <c r="L15" s="69">
        <f t="shared" si="0"/>
        <v>4.5574526796636672</v>
      </c>
      <c r="M15" s="69">
        <f t="shared" si="0"/>
        <v>6.1211702319926875</v>
      </c>
      <c r="N15" s="69">
        <f t="shared" si="0"/>
        <v>5.9262982705225342</v>
      </c>
      <c r="O15" s="69">
        <f t="shared" si="0"/>
        <v>5.561365910493973</v>
      </c>
      <c r="P15" s="69">
        <f t="shared" si="0"/>
        <v>5.0871990190711465</v>
      </c>
      <c r="Q15" s="69">
        <f t="shared" si="0"/>
        <v>5.0704662676513452</v>
      </c>
      <c r="R15" s="69">
        <f t="shared" si="0"/>
        <v>6.0872609429898725</v>
      </c>
      <c r="S15" s="69">
        <f t="shared" si="0"/>
        <v>5.7462013112508474</v>
      </c>
      <c r="T15" s="69">
        <f t="shared" si="0"/>
        <v>8.4220370276765735</v>
      </c>
      <c r="U15" s="69">
        <f t="shared" si="0"/>
        <v>5.8044098860552955</v>
      </c>
      <c r="V15" s="69">
        <f t="shared" si="0"/>
        <v>10.995000694709649</v>
      </c>
      <c r="W15" s="69">
        <f t="shared" si="0"/>
        <v>6.2605048624316044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2.9323380159348407</v>
      </c>
      <c r="D16" s="72">
        <f>IF(RES_hh_fec_in!D16=0,0,1000*11630*RES_hh_fec_in!D16/RES_hh_num_in!D$3)</f>
        <v>1.6067090541135671</v>
      </c>
      <c r="E16" s="72">
        <f>IF(RES_hh_fec_in!E16=0,0,1000*11630*RES_hh_fec_in!E16/RES_hh_num_in!E$3)</f>
        <v>3.1082730989593719</v>
      </c>
      <c r="F16" s="72">
        <f>IF(RES_hh_fec_in!F16=0,0,1000*11630*RES_hh_fec_in!F16/RES_hh_num_in!F$3)</f>
        <v>4.867511593356399</v>
      </c>
      <c r="G16" s="72">
        <f>IF(RES_hh_fec_in!G16=0,0,1000*11630*RES_hh_fec_in!G16/RES_hh_num_in!G$3)</f>
        <v>4.9408359075908059</v>
      </c>
      <c r="H16" s="72">
        <f>IF(RES_hh_fec_in!H16=0,0,1000*11630*RES_hh_fec_in!H16/RES_hh_num_in!H$3)</f>
        <v>7.9113012835142609</v>
      </c>
      <c r="I16" s="72">
        <f>IF(RES_hh_fec_in!I16=0,0,1000*11630*RES_hh_fec_in!I16/RES_hh_num_in!I$3)</f>
        <v>7.9530008242903882</v>
      </c>
      <c r="J16" s="72">
        <f>IF(RES_hh_fec_in!J16=0,0,1000*11630*RES_hh_fec_in!J16/RES_hh_num_in!J$3)</f>
        <v>5.928287731315419</v>
      </c>
      <c r="K16" s="72">
        <f>IF(RES_hh_fec_in!K16=0,0,1000*11630*RES_hh_fec_in!K16/RES_hh_num_in!K$3)</f>
        <v>4.2955135585360749</v>
      </c>
      <c r="L16" s="72">
        <f>IF(RES_hh_fec_in!L16=0,0,1000*11630*RES_hh_fec_in!L16/RES_hh_num_in!L$3)</f>
        <v>4.5574526796636672</v>
      </c>
      <c r="M16" s="72">
        <f>IF(RES_hh_fec_in!M16=0,0,1000*11630*RES_hh_fec_in!M16/RES_hh_num_in!M$3)</f>
        <v>6.1211702319926875</v>
      </c>
      <c r="N16" s="72">
        <f>IF(RES_hh_fec_in!N16=0,0,1000*11630*RES_hh_fec_in!N16/RES_hh_num_in!N$3)</f>
        <v>5.9262982705225342</v>
      </c>
      <c r="O16" s="72">
        <f>IF(RES_hh_fec_in!O16=0,0,1000*11630*RES_hh_fec_in!O16/RES_hh_num_in!O$3)</f>
        <v>5.561365910493973</v>
      </c>
      <c r="P16" s="72">
        <f>IF(RES_hh_fec_in!P16=0,0,1000*11630*RES_hh_fec_in!P16/RES_hh_num_in!P$3)</f>
        <v>5.0871990190711465</v>
      </c>
      <c r="Q16" s="72">
        <f>IF(RES_hh_fec_in!Q16=0,0,1000*11630*RES_hh_fec_in!Q16/RES_hh_num_in!Q$3)</f>
        <v>5.0704662676513452</v>
      </c>
      <c r="R16" s="72">
        <f>IF(RES_hh_fec_in!R16=0,0,1000*11630*RES_hh_fec_in!R16/RES_hh_num_in!R$3)</f>
        <v>6.0872609429898725</v>
      </c>
      <c r="S16" s="72">
        <f>IF(RES_hh_fec_in!S16=0,0,1000*11630*RES_hh_fec_in!S16/RES_hh_num_in!S$3)</f>
        <v>5.7462013112508474</v>
      </c>
      <c r="T16" s="72">
        <f>IF(RES_hh_fec_in!T16=0,0,1000*11630*RES_hh_fec_in!T16/RES_hh_num_in!T$3)</f>
        <v>8.4220370276765735</v>
      </c>
      <c r="U16" s="72">
        <f>IF(RES_hh_fec_in!U16=0,0,1000*11630*RES_hh_fec_in!U16/RES_hh_num_in!U$3)</f>
        <v>5.8044098860552955</v>
      </c>
      <c r="V16" s="72">
        <f>IF(RES_hh_fec_in!V16=0,0,1000*11630*RES_hh_fec_in!V16/RES_hh_num_in!V$3)</f>
        <v>10.995000694709649</v>
      </c>
      <c r="W16" s="72">
        <f>IF(RES_hh_fec_in!W16=0,0,1000*11630*RES_hh_fec_in!W16/RES_hh_num_in!W$3)</f>
        <v>6.2605048624316044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1167.132656959584</v>
      </c>
      <c r="D17" s="69">
        <f>IF(RES_hh_fec_in!D17=0,0,1000*11630*RES_hh_fec_in!D17/RES_hh_num_in!D17)</f>
        <v>1174.6311134845078</v>
      </c>
      <c r="E17" s="69">
        <f>IF(RES_hh_fec_in!E17=0,0,1000*11630*RES_hh_fec_in!E17/RES_hh_num_in!E17)</f>
        <v>1161.8278719697159</v>
      </c>
      <c r="F17" s="69">
        <f>IF(RES_hh_fec_in!F17=0,0,1000*11630*RES_hh_fec_in!F17/RES_hh_num_in!F17)</f>
        <v>1195.3705314430526</v>
      </c>
      <c r="G17" s="69">
        <f>IF(RES_hh_fec_in!G17=0,0,1000*11630*RES_hh_fec_in!G17/RES_hh_num_in!G17)</f>
        <v>1190.5471872519538</v>
      </c>
      <c r="H17" s="69">
        <f>IF(RES_hh_fec_in!H17=0,0,1000*11630*RES_hh_fec_in!H17/RES_hh_num_in!H17)</f>
        <v>1197.3056451857703</v>
      </c>
      <c r="I17" s="69">
        <f>IF(RES_hh_fec_in!I17=0,0,1000*11630*RES_hh_fec_in!I17/RES_hh_num_in!I17)</f>
        <v>1114.2140303937545</v>
      </c>
      <c r="J17" s="69">
        <f>IF(RES_hh_fec_in!J17=0,0,1000*11630*RES_hh_fec_in!J17/RES_hh_num_in!J17)</f>
        <v>1134.1838178328617</v>
      </c>
      <c r="K17" s="69">
        <f>IF(RES_hh_fec_in!K17=0,0,1000*11630*RES_hh_fec_in!K17/RES_hh_num_in!K17)</f>
        <v>1110.8122552290754</v>
      </c>
      <c r="L17" s="69">
        <f>IF(RES_hh_fec_in!L17=0,0,1000*11630*RES_hh_fec_in!L17/RES_hh_num_in!L17)</f>
        <v>1319.2485331865153</v>
      </c>
      <c r="M17" s="69">
        <f>IF(RES_hh_fec_in!M17=0,0,1000*11630*RES_hh_fec_in!M17/RES_hh_num_in!M17)</f>
        <v>1346.1098253315247</v>
      </c>
      <c r="N17" s="69">
        <f>IF(RES_hh_fec_in!N17=0,0,1000*11630*RES_hh_fec_in!N17/RES_hh_num_in!N17)</f>
        <v>1334.7484522785173</v>
      </c>
      <c r="O17" s="69">
        <f>IF(RES_hh_fec_in!O17=0,0,1000*11630*RES_hh_fec_in!O17/RES_hh_num_in!O17)</f>
        <v>1368.9299281533322</v>
      </c>
      <c r="P17" s="69">
        <f>IF(RES_hh_fec_in!P17=0,0,1000*11630*RES_hh_fec_in!P17/RES_hh_num_in!P17)</f>
        <v>1315.8501187466184</v>
      </c>
      <c r="Q17" s="69">
        <f>IF(RES_hh_fec_in!Q17=0,0,1000*11630*RES_hh_fec_in!Q17/RES_hh_num_in!Q17)</f>
        <v>1312.945741429586</v>
      </c>
      <c r="R17" s="69">
        <f>IF(RES_hh_fec_in!R17=0,0,1000*11630*RES_hh_fec_in!R17/RES_hh_num_in!R17)</f>
        <v>1288.1000861446864</v>
      </c>
      <c r="S17" s="69">
        <f>IF(RES_hh_fec_in!S17=0,0,1000*11630*RES_hh_fec_in!S17/RES_hh_num_in!S17)</f>
        <v>1227.8791697091106</v>
      </c>
      <c r="T17" s="69">
        <f>IF(RES_hh_fec_in!T17=0,0,1000*11630*RES_hh_fec_in!T17/RES_hh_num_in!T17)</f>
        <v>1189.6713656631098</v>
      </c>
      <c r="U17" s="69">
        <f>IF(RES_hh_fec_in!U17=0,0,1000*11630*RES_hh_fec_in!U17/RES_hh_num_in!U17)</f>
        <v>1193.5611418813021</v>
      </c>
      <c r="V17" s="69">
        <f>IF(RES_hh_fec_in!V17=0,0,1000*11630*RES_hh_fec_in!V17/RES_hh_num_in!V17)</f>
        <v>1181.4256724656645</v>
      </c>
      <c r="W17" s="69">
        <f>IF(RES_hh_fec_in!W17=0,0,1000*11630*RES_hh_fec_in!W17/RES_hh_num_in!W17)</f>
        <v>1169.4546561467778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1432.292248431294</v>
      </c>
      <c r="D19" s="72">
        <f>IF(RES_hh_fec_in!D19=0,0,1000*11630*RES_hh_fec_in!D19/RES_hh_num_in!D19)</f>
        <v>1320.7233423146672</v>
      </c>
      <c r="E19" s="72">
        <f>IF(RES_hh_fec_in!E19=0,0,1000*11630*RES_hh_fec_in!E19/RES_hh_num_in!E19)</f>
        <v>1362.4022125498591</v>
      </c>
      <c r="F19" s="72">
        <f>IF(RES_hh_fec_in!F19=0,0,1000*11630*RES_hh_fec_in!F19/RES_hh_num_in!F19)</f>
        <v>1398.5733506309418</v>
      </c>
      <c r="G19" s="72">
        <f>IF(RES_hh_fec_in!G19=0,0,1000*11630*RES_hh_fec_in!G19/RES_hh_num_in!G19)</f>
        <v>1380.371677290093</v>
      </c>
      <c r="H19" s="72">
        <f>IF(RES_hh_fec_in!H19=0,0,1000*11630*RES_hh_fec_in!H19/RES_hh_num_in!H19)</f>
        <v>1454.56880919422</v>
      </c>
      <c r="I19" s="72">
        <f>IF(RES_hh_fec_in!I19=0,0,1000*11630*RES_hh_fec_in!I19/RES_hh_num_in!I19)</f>
        <v>1451.257444352636</v>
      </c>
      <c r="J19" s="72">
        <f>IF(RES_hh_fec_in!J19=0,0,1000*11630*RES_hh_fec_in!J19/RES_hh_num_in!J19)</f>
        <v>1369.3898196674929</v>
      </c>
      <c r="K19" s="72">
        <f>IF(RES_hh_fec_in!K19=0,0,1000*11630*RES_hh_fec_in!K19/RES_hh_num_in!K19)</f>
        <v>1295.2287130790157</v>
      </c>
      <c r="L19" s="72">
        <f>IF(RES_hh_fec_in!L19=0,0,1000*11630*RES_hh_fec_in!L19/RES_hh_num_in!L19)</f>
        <v>1444.3114516896833</v>
      </c>
      <c r="M19" s="72">
        <f>IF(RES_hh_fec_in!M19=0,0,1000*11630*RES_hh_fec_in!M19/RES_hh_num_in!M19)</f>
        <v>1611.3432325727283</v>
      </c>
      <c r="N19" s="72">
        <f>IF(RES_hh_fec_in!N19=0,0,1000*11630*RES_hh_fec_in!N19/RES_hh_num_in!N19)</f>
        <v>1581.2249805325598</v>
      </c>
      <c r="O19" s="72">
        <f>IF(RES_hh_fec_in!O19=0,0,1000*11630*RES_hh_fec_in!O19/RES_hh_num_in!O19)</f>
        <v>1510.4977513736685</v>
      </c>
      <c r="P19" s="72">
        <f>IF(RES_hh_fec_in!P19=0,0,1000*11630*RES_hh_fec_in!P19/RES_hh_num_in!P19)</f>
        <v>1275.9432147932393</v>
      </c>
      <c r="Q19" s="72">
        <f>IF(RES_hh_fec_in!Q19=0,0,1000*11630*RES_hh_fec_in!Q19/RES_hh_num_in!Q19)</f>
        <v>1428.5917325754115</v>
      </c>
      <c r="R19" s="72">
        <f>IF(RES_hh_fec_in!R19=0,0,1000*11630*RES_hh_fec_in!R19/RES_hh_num_in!R19)</f>
        <v>1404.5468944635847</v>
      </c>
      <c r="S19" s="72">
        <f>IF(RES_hh_fec_in!S19=0,0,1000*11630*RES_hh_fec_in!S19/RES_hh_num_in!S19)</f>
        <v>1345.0358525509182</v>
      </c>
      <c r="T19" s="72">
        <f>IF(RES_hh_fec_in!T19=0,0,1000*11630*RES_hh_fec_in!T19/RES_hh_num_in!T19)</f>
        <v>1243.6943928207386</v>
      </c>
      <c r="U19" s="72">
        <f>IF(RES_hh_fec_in!U19=0,0,1000*11630*RES_hh_fec_in!U19/RES_hh_num_in!U19)</f>
        <v>1257.1957741030387</v>
      </c>
      <c r="V19" s="72">
        <f>IF(RES_hh_fec_in!V19=0,0,1000*11630*RES_hh_fec_in!V19/RES_hh_num_in!V19)</f>
        <v>1211.5577074596608</v>
      </c>
      <c r="W19" s="72">
        <f>IF(RES_hh_fec_in!W19=0,0,1000*11630*RES_hh_fec_in!W19/RES_hh_num_in!W19)</f>
        <v>1270.1785664997412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1560.8206683148476</v>
      </c>
      <c r="D20" s="72">
        <f>IF(RES_hh_fec_in!D20=0,0,1000*11630*RES_hh_fec_in!D20/RES_hh_num_in!D20)</f>
        <v>1576.8841446648335</v>
      </c>
      <c r="E20" s="72">
        <f>IF(RES_hh_fec_in!E20=0,0,1000*11630*RES_hh_fec_in!E20/RES_hh_num_in!E20)</f>
        <v>1512.583162020225</v>
      </c>
      <c r="F20" s="72">
        <f>IF(RES_hh_fec_in!F20=0,0,1000*11630*RES_hh_fec_in!F20/RES_hh_num_in!F20)</f>
        <v>1566.5757081896197</v>
      </c>
      <c r="G20" s="72">
        <f>IF(RES_hh_fec_in!G20=0,0,1000*11630*RES_hh_fec_in!G20/RES_hh_num_in!G20)</f>
        <v>1580.3210244178229</v>
      </c>
      <c r="H20" s="72">
        <f>IF(RES_hh_fec_in!H20=0,0,1000*11630*RES_hh_fec_in!H20/RES_hh_num_in!H20)</f>
        <v>1544.504307051835</v>
      </c>
      <c r="I20" s="72">
        <f>IF(RES_hh_fec_in!I20=0,0,1000*11630*RES_hh_fec_in!I20/RES_hh_num_in!I20)</f>
        <v>1415.9741145096746</v>
      </c>
      <c r="J20" s="72">
        <f>IF(RES_hh_fec_in!J20=0,0,1000*11630*RES_hh_fec_in!J20/RES_hh_num_in!J20)</f>
        <v>1480.9380941314771</v>
      </c>
      <c r="K20" s="72">
        <f>IF(RES_hh_fec_in!K20=0,0,1000*11630*RES_hh_fec_in!K20/RES_hh_num_in!K20)</f>
        <v>1463.1885799001971</v>
      </c>
      <c r="L20" s="72">
        <f>IF(RES_hh_fec_in!L20=0,0,1000*11630*RES_hh_fec_in!L20/RES_hh_num_in!L20)</f>
        <v>1706.8026422696278</v>
      </c>
      <c r="M20" s="72">
        <f>IF(RES_hh_fec_in!M20=0,0,1000*11630*RES_hh_fec_in!M20/RES_hh_num_in!M20)</f>
        <v>1781.9026995200395</v>
      </c>
      <c r="N20" s="72">
        <f>IF(RES_hh_fec_in!N20=0,0,1000*11630*RES_hh_fec_in!N20/RES_hh_num_in!N20)</f>
        <v>1671.56486470202</v>
      </c>
      <c r="O20" s="72">
        <f>IF(RES_hh_fec_in!O20=0,0,1000*11630*RES_hh_fec_in!O20/RES_hh_num_in!O20)</f>
        <v>1733.8238599815975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1448.44211417062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1328.5729887606306</v>
      </c>
      <c r="T20" s="72">
        <f>IF(RES_hh_fec_in!T20=0,0,1000*11630*RES_hh_fec_in!T20/RES_hh_num_in!T20)</f>
        <v>1338.3977527488125</v>
      </c>
      <c r="U20" s="72">
        <f>IF(RES_hh_fec_in!U20=0,0,1000*11630*RES_hh_fec_in!U20/RES_hh_num_in!U20)</f>
        <v>1333.3293704961104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1407.4621493967365</v>
      </c>
      <c r="D21" s="72">
        <f>IF(RES_hh_fec_in!D21=0,0,1000*11630*RES_hh_fec_in!D21/RES_hh_num_in!D21)</f>
        <v>1370.9534012723943</v>
      </c>
      <c r="E21" s="72">
        <f>IF(RES_hh_fec_in!E21=0,0,1000*11630*RES_hh_fec_in!E21/RES_hh_num_in!E21)</f>
        <v>1383.9116524997469</v>
      </c>
      <c r="F21" s="72">
        <f>IF(RES_hh_fec_in!F21=0,0,1000*11630*RES_hh_fec_in!F21/RES_hh_num_in!F21)</f>
        <v>1414.6590866406702</v>
      </c>
      <c r="G21" s="72">
        <f>IF(RES_hh_fec_in!G21=0,0,1000*11630*RES_hh_fec_in!G21/RES_hh_num_in!G21)</f>
        <v>1392.6155436111014</v>
      </c>
      <c r="H21" s="72">
        <f>IF(RES_hh_fec_in!H21=0,0,1000*11630*RES_hh_fec_in!H21/RES_hh_num_in!H21)</f>
        <v>1383.7358933239877</v>
      </c>
      <c r="I21" s="72">
        <f>IF(RES_hh_fec_in!I21=0,0,1000*11630*RES_hh_fec_in!I21/RES_hh_num_in!I21)</f>
        <v>1231.3266396848521</v>
      </c>
      <c r="J21" s="72">
        <f>IF(RES_hh_fec_in!J21=0,0,1000*11630*RES_hh_fec_in!J21/RES_hh_num_in!J21)</f>
        <v>1278.3206845211992</v>
      </c>
      <c r="K21" s="72">
        <f>IF(RES_hh_fec_in!K21=0,0,1000*11630*RES_hh_fec_in!K21/RES_hh_num_in!K21)</f>
        <v>1250.5601128489709</v>
      </c>
      <c r="L21" s="72">
        <f>IF(RES_hh_fec_in!L21=0,0,1000*11630*RES_hh_fec_in!L21/RES_hh_num_in!L21)</f>
        <v>1499.4712157720498</v>
      </c>
      <c r="M21" s="72">
        <f>IF(RES_hh_fec_in!M21=0,0,1000*11630*RES_hh_fec_in!M21/RES_hh_num_in!M21)</f>
        <v>1480.7517922927527</v>
      </c>
      <c r="N21" s="72">
        <f>IF(RES_hh_fec_in!N21=0,0,1000*11630*RES_hh_fec_in!N21/RES_hh_num_in!N21)</f>
        <v>1474.6067220443974</v>
      </c>
      <c r="O21" s="72">
        <f>IF(RES_hh_fec_in!O21=0,0,1000*11630*RES_hh_fec_in!O21/RES_hh_num_in!O21)</f>
        <v>1497.755071084656</v>
      </c>
      <c r="P21" s="72">
        <f>IF(RES_hh_fec_in!P21=0,0,1000*11630*RES_hh_fec_in!P21/RES_hh_num_in!P21)</f>
        <v>1374.5605944097238</v>
      </c>
      <c r="Q21" s="72">
        <f>IF(RES_hh_fec_in!Q21=0,0,1000*11630*RES_hh_fec_in!Q21/RES_hh_num_in!Q21)</f>
        <v>1312.1268520465353</v>
      </c>
      <c r="R21" s="72">
        <f>IF(RES_hh_fec_in!R21=0,0,1000*11630*RES_hh_fec_in!R21/RES_hh_num_in!R21)</f>
        <v>1313.3157477146087</v>
      </c>
      <c r="S21" s="72">
        <f>IF(RES_hh_fec_in!S21=0,0,1000*11630*RES_hh_fec_in!S21/RES_hh_num_in!S21)</f>
        <v>1260.0688851382852</v>
      </c>
      <c r="T21" s="72">
        <f>IF(RES_hh_fec_in!T21=0,0,1000*11630*RES_hh_fec_in!T21/RES_hh_num_in!T21)</f>
        <v>1200.7859314979696</v>
      </c>
      <c r="U21" s="72">
        <f>IF(RES_hh_fec_in!U21=0,0,1000*11630*RES_hh_fec_in!U21/RES_hh_num_in!U21)</f>
        <v>1230.4307883768122</v>
      </c>
      <c r="V21" s="72">
        <f>IF(RES_hh_fec_in!V21=0,0,1000*11630*RES_hh_fec_in!V21/RES_hh_num_in!V21)</f>
        <v>1212.1902391621302</v>
      </c>
      <c r="W21" s="72">
        <f>IF(RES_hh_fec_in!W21=0,0,1000*11630*RES_hh_fec_in!W21/RES_hh_num_in!W21)</f>
        <v>1149.8374831985659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1361.124491376281</v>
      </c>
      <c r="D22" s="72">
        <f>IF(RES_hh_fec_in!D22=0,0,1000*11630*RES_hh_fec_in!D22/RES_hh_num_in!D22)</f>
        <v>1308.7001305838203</v>
      </c>
      <c r="E22" s="72">
        <f>IF(RES_hh_fec_in!E22=0,0,1000*11630*RES_hh_fec_in!E22/RES_hh_num_in!E22)</f>
        <v>1286.0537991931237</v>
      </c>
      <c r="F22" s="72">
        <f>IF(RES_hh_fec_in!F22=0,0,1000*11630*RES_hh_fec_in!F22/RES_hh_num_in!F22)</f>
        <v>1267.1774991869754</v>
      </c>
      <c r="G22" s="72">
        <f>IF(RES_hh_fec_in!G22=0,0,1000*11630*RES_hh_fec_in!G22/RES_hh_num_in!G22)</f>
        <v>1273.0933112594394</v>
      </c>
      <c r="H22" s="72">
        <f>IF(RES_hh_fec_in!H22=0,0,1000*11630*RES_hh_fec_in!H22/RES_hh_num_in!H22)</f>
        <v>1254.4792304907648</v>
      </c>
      <c r="I22" s="72">
        <f>IF(RES_hh_fec_in!I22=0,0,1000*11630*RES_hh_fec_in!I22/RES_hh_num_in!I22)</f>
        <v>1250.9227718825202</v>
      </c>
      <c r="J22" s="72">
        <f>IF(RES_hh_fec_in!J22=0,0,1000*11630*RES_hh_fec_in!J22/RES_hh_num_in!J22)</f>
        <v>1217.7497916187469</v>
      </c>
      <c r="K22" s="72">
        <f>IF(RES_hh_fec_in!K22=0,0,1000*11630*RES_hh_fec_in!K22/RES_hh_num_in!K22)</f>
        <v>1171.1635884041816</v>
      </c>
      <c r="L22" s="72">
        <f>IF(RES_hh_fec_in!L22=0,0,1000*11630*RES_hh_fec_in!L22/RES_hh_num_in!L22)</f>
        <v>1321.2595486913087</v>
      </c>
      <c r="M22" s="72">
        <f>IF(RES_hh_fec_in!M22=0,0,1000*11630*RES_hh_fec_in!M22/RES_hh_num_in!M22)</f>
        <v>1394.4495200595163</v>
      </c>
      <c r="N22" s="72">
        <f>IF(RES_hh_fec_in!N22=0,0,1000*11630*RES_hh_fec_in!N22/RES_hh_num_in!N22)</f>
        <v>1331.9124726307598</v>
      </c>
      <c r="O22" s="72">
        <f>IF(RES_hh_fec_in!O22=0,0,1000*11630*RES_hh_fec_in!O22/RES_hh_num_in!O22)</f>
        <v>1343.2537127436476</v>
      </c>
      <c r="P22" s="72">
        <f>IF(RES_hh_fec_in!P22=0,0,1000*11630*RES_hh_fec_in!P22/RES_hh_num_in!P22)</f>
        <v>1370.6771228475968</v>
      </c>
      <c r="Q22" s="72">
        <f>IF(RES_hh_fec_in!Q22=0,0,1000*11630*RES_hh_fec_in!Q22/RES_hh_num_in!Q22)</f>
        <v>1364.2189214651255</v>
      </c>
      <c r="R22" s="72">
        <f>IF(RES_hh_fec_in!R22=0,0,1000*11630*RES_hh_fec_in!R22/RES_hh_num_in!R22)</f>
        <v>1369.1359086215277</v>
      </c>
      <c r="S22" s="72">
        <f>IF(RES_hh_fec_in!S22=0,0,1000*11630*RES_hh_fec_in!S22/RES_hh_num_in!S22)</f>
        <v>1272.7914953427203</v>
      </c>
      <c r="T22" s="72">
        <f>IF(RES_hh_fec_in!T22=0,0,1000*11630*RES_hh_fec_in!T22/RES_hh_num_in!T22)</f>
        <v>1176.227823976046</v>
      </c>
      <c r="U22" s="72">
        <f>IF(RES_hh_fec_in!U22=0,0,1000*11630*RES_hh_fec_in!U22/RES_hh_num_in!U22)</f>
        <v>1210.2461461003688</v>
      </c>
      <c r="V22" s="72">
        <f>IF(RES_hh_fec_in!V22=0,0,1000*11630*RES_hh_fec_in!V22/RES_hh_num_in!V22)</f>
        <v>1193.6617339173088</v>
      </c>
      <c r="W22" s="72">
        <f>IF(RES_hh_fec_in!W22=0,0,1000*11630*RES_hh_fec_in!W22/RES_hh_num_in!W22)</f>
        <v>1193.6074764705975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1056.8169567367509</v>
      </c>
      <c r="D24" s="72">
        <f>IF(RES_hh_fec_in!D24=0,0,1000*11630*RES_hh_fec_in!D24/RES_hh_num_in!D24)</f>
        <v>1055.0983409812254</v>
      </c>
      <c r="E24" s="72">
        <f>IF(RES_hh_fec_in!E24=0,0,1000*11630*RES_hh_fec_in!E24/RES_hh_num_in!E24)</f>
        <v>1036.78719701767</v>
      </c>
      <c r="F24" s="72">
        <f>IF(RES_hh_fec_in!F24=0,0,1000*11630*RES_hh_fec_in!F24/RES_hh_num_in!F24)</f>
        <v>1072.8030245234563</v>
      </c>
      <c r="G24" s="72">
        <f>IF(RES_hh_fec_in!G24=0,0,1000*11630*RES_hh_fec_in!G24/RES_hh_num_in!G24)</f>
        <v>1055.0901903386364</v>
      </c>
      <c r="H24" s="72">
        <f>IF(RES_hh_fec_in!H24=0,0,1000*11630*RES_hh_fec_in!H24/RES_hh_num_in!H24)</f>
        <v>1067.3645649760799</v>
      </c>
      <c r="I24" s="72">
        <f>IF(RES_hh_fec_in!I24=0,0,1000*11630*RES_hh_fec_in!I24/RES_hh_num_in!I24)</f>
        <v>977.85027856174781</v>
      </c>
      <c r="J24" s="72">
        <f>IF(RES_hh_fec_in!J24=0,0,1000*11630*RES_hh_fec_in!J24/RES_hh_num_in!J24)</f>
        <v>1021.4209580044542</v>
      </c>
      <c r="K24" s="72">
        <f>IF(RES_hh_fec_in!K24=0,0,1000*11630*RES_hh_fec_in!K24/RES_hh_num_in!K24)</f>
        <v>1007.0502277182256</v>
      </c>
      <c r="L24" s="72">
        <f>IF(RES_hh_fec_in!L24=0,0,1000*11630*RES_hh_fec_in!L24/RES_hh_num_in!L24)</f>
        <v>1199.456015293661</v>
      </c>
      <c r="M24" s="72">
        <f>IF(RES_hh_fec_in!M24=0,0,1000*11630*RES_hh_fec_in!M24/RES_hh_num_in!M24)</f>
        <v>1207.6780953668965</v>
      </c>
      <c r="N24" s="72">
        <f>IF(RES_hh_fec_in!N24=0,0,1000*11630*RES_hh_fec_in!N24/RES_hh_num_in!N24)</f>
        <v>1230.2812649801958</v>
      </c>
      <c r="O24" s="72">
        <f>IF(RES_hh_fec_in!O24=0,0,1000*11630*RES_hh_fec_in!O24/RES_hh_num_in!O24)</f>
        <v>1254.0935089830355</v>
      </c>
      <c r="P24" s="72">
        <f>IF(RES_hh_fec_in!P24=0,0,1000*11630*RES_hh_fec_in!P24/RES_hh_num_in!P24)</f>
        <v>1226.1086892517121</v>
      </c>
      <c r="Q24" s="72">
        <f>IF(RES_hh_fec_in!Q24=0,0,1000*11630*RES_hh_fec_in!Q24/RES_hh_num_in!Q24)</f>
        <v>1211.5842467737411</v>
      </c>
      <c r="R24" s="72">
        <f>IF(RES_hh_fec_in!R24=0,0,1000*11630*RES_hh_fec_in!R24/RES_hh_num_in!R24)</f>
        <v>1198.3214509761056</v>
      </c>
      <c r="S24" s="72">
        <f>IF(RES_hh_fec_in!S24=0,0,1000*11630*RES_hh_fec_in!S24/RES_hh_num_in!S24)</f>
        <v>1171.2891778669482</v>
      </c>
      <c r="T24" s="72">
        <f>IF(RES_hh_fec_in!T24=0,0,1000*11630*RES_hh_fec_in!T24/RES_hh_num_in!T24)</f>
        <v>1139.5433674905053</v>
      </c>
      <c r="U24" s="72">
        <f>IF(RES_hh_fec_in!U24=0,0,1000*11630*RES_hh_fec_in!U24/RES_hh_num_in!U24)</f>
        <v>1136.0352327638479</v>
      </c>
      <c r="V24" s="72">
        <f>IF(RES_hh_fec_in!V24=0,0,1000*11630*RES_hh_fec_in!V24/RES_hh_num_in!V24)</f>
        <v>1124.1712591262592</v>
      </c>
      <c r="W24" s="72">
        <f>IF(RES_hh_fec_in!W24=0,0,1000*11630*RES_hh_fec_in!W24/RES_hh_num_in!W24)</f>
        <v>1130.9985399356715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976.7851045025094</v>
      </c>
      <c r="D25" s="74">
        <f>IF(RES_hh_fec_in!D25=0,0,1000*11630*RES_hh_fec_in!D25/RES_hh_num_in!D25)</f>
        <v>1038.8164570920453</v>
      </c>
      <c r="E25" s="74">
        <f>IF(RES_hh_fec_in!E25=0,0,1000*11630*RES_hh_fec_in!E25/RES_hh_num_in!E25)</f>
        <v>986.81821797681562</v>
      </c>
      <c r="F25" s="74">
        <f>IF(RES_hh_fec_in!F25=0,0,1000*11630*RES_hh_fec_in!F25/RES_hh_num_in!F25)</f>
        <v>1059.7383460994076</v>
      </c>
      <c r="G25" s="74">
        <f>IF(RES_hh_fec_in!G25=0,0,1000*11630*RES_hh_fec_in!G25/RES_hh_num_in!G25)</f>
        <v>1030.1871163195515</v>
      </c>
      <c r="H25" s="74">
        <f>IF(RES_hh_fec_in!H25=0,0,1000*11630*RES_hh_fec_in!H25/RES_hh_num_in!H25)</f>
        <v>1045.6394901657811</v>
      </c>
      <c r="I25" s="74">
        <f>IF(RES_hh_fec_in!I25=0,0,1000*11630*RES_hh_fec_in!I25/RES_hh_num_in!I25)</f>
        <v>791.68047063237896</v>
      </c>
      <c r="J25" s="74">
        <f>IF(RES_hh_fec_in!J25=0,0,1000*11630*RES_hh_fec_in!J25/RES_hh_num_in!J25)</f>
        <v>856.3245121928253</v>
      </c>
      <c r="K25" s="74">
        <f>IF(RES_hh_fec_in!K25=0,0,1000*11630*RES_hh_fec_in!K25/RES_hh_num_in!K25)</f>
        <v>765.38045987218663</v>
      </c>
      <c r="L25" s="74">
        <f>IF(RES_hh_fec_in!L25=0,0,1000*11630*RES_hh_fec_in!L25/RES_hh_num_in!L25)</f>
        <v>1058.5215409441046</v>
      </c>
      <c r="M25" s="74">
        <f>IF(RES_hh_fec_in!M25=0,0,1000*11630*RES_hh_fec_in!M25/RES_hh_num_in!M25)</f>
        <v>1136.0487764419061</v>
      </c>
      <c r="N25" s="74">
        <f>IF(RES_hh_fec_in!N25=0,0,1000*11630*RES_hh_fec_in!N25/RES_hh_num_in!N25)</f>
        <v>1143.3885703430806</v>
      </c>
      <c r="O25" s="74">
        <f>IF(RES_hh_fec_in!O25=0,0,1000*11630*RES_hh_fec_in!O25/RES_hh_num_in!O25)</f>
        <v>1201.6081065379374</v>
      </c>
      <c r="P25" s="74">
        <f>IF(RES_hh_fec_in!P25=0,0,1000*11630*RES_hh_fec_in!P25/RES_hh_num_in!P25)</f>
        <v>1131.3637795312891</v>
      </c>
      <c r="Q25" s="74">
        <f>IF(RES_hh_fec_in!Q25=0,0,1000*11630*RES_hh_fec_in!Q25/RES_hh_num_in!Q25)</f>
        <v>1110.5353314553363</v>
      </c>
      <c r="R25" s="74">
        <f>IF(RES_hh_fec_in!R25=0,0,1000*11630*RES_hh_fec_in!R25/RES_hh_num_in!R25)</f>
        <v>1069.2326186973914</v>
      </c>
      <c r="S25" s="74">
        <f>IF(RES_hh_fec_in!S25=0,0,1000*11630*RES_hh_fec_in!S25/RES_hh_num_in!S25)</f>
        <v>995.39451864937735</v>
      </c>
      <c r="T25" s="74">
        <f>IF(RES_hh_fec_in!T25=0,0,1000*11630*RES_hh_fec_in!T25/RES_hh_num_in!T25)</f>
        <v>1004.4224887727651</v>
      </c>
      <c r="U25" s="74">
        <f>IF(RES_hh_fec_in!U25=0,0,1000*11630*RES_hh_fec_in!U25/RES_hh_num_in!U25)</f>
        <v>987.91253286387814</v>
      </c>
      <c r="V25" s="74">
        <f>IF(RES_hh_fec_in!V25=0,0,1000*11630*RES_hh_fec_in!V25/RES_hh_num_in!V25)</f>
        <v>992.62875935990166</v>
      </c>
      <c r="W25" s="74">
        <f>IF(RES_hh_fec_in!W25=0,0,1000*11630*RES_hh_fec_in!W25/RES_hh_num_in!W25)</f>
        <v>990.15639028861563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403.46509045065932</v>
      </c>
      <c r="D26" s="77">
        <f>IF(RES_hh_fec_in!D26=0,0,1000*11630*RES_hh_fec_in!D26/RES_hh_num_in!D26)</f>
        <v>403.02804897455377</v>
      </c>
      <c r="E26" s="77">
        <f>IF(RES_hh_fec_in!E26=0,0,1000*11630*RES_hh_fec_in!E26/RES_hh_num_in!E26)</f>
        <v>398.00957545168444</v>
      </c>
      <c r="F26" s="77">
        <f>IF(RES_hh_fec_in!F26=0,0,1000*11630*RES_hh_fec_in!F26/RES_hh_num_in!F26)</f>
        <v>410.33391584664059</v>
      </c>
      <c r="G26" s="77">
        <f>IF(RES_hh_fec_in!G26=0,0,1000*11630*RES_hh_fec_in!G26/RES_hh_num_in!G26)</f>
        <v>410.07271900663386</v>
      </c>
      <c r="H26" s="77">
        <f>IF(RES_hh_fec_in!H26=0,0,1000*11630*RES_hh_fec_in!H26/RES_hh_num_in!H26)</f>
        <v>414.25542998626611</v>
      </c>
      <c r="I26" s="77">
        <f>IF(RES_hh_fec_in!I26=0,0,1000*11630*RES_hh_fec_in!I26/RES_hh_num_in!I26)</f>
        <v>399.83980985531974</v>
      </c>
      <c r="J26" s="77">
        <f>IF(RES_hh_fec_in!J26=0,0,1000*11630*RES_hh_fec_in!J26/RES_hh_num_in!J26)</f>
        <v>425.60606719088355</v>
      </c>
      <c r="K26" s="77">
        <f>IF(RES_hh_fec_in!K26=0,0,1000*11630*RES_hh_fec_in!K26/RES_hh_num_in!K26)</f>
        <v>448.49847567546357</v>
      </c>
      <c r="L26" s="77">
        <f>IF(RES_hh_fec_in!L26=0,0,1000*11630*RES_hh_fec_in!L26/RES_hh_num_in!L26)</f>
        <v>449.9495621081079</v>
      </c>
      <c r="M26" s="77">
        <f>IF(RES_hh_fec_in!M26=0,0,1000*11630*RES_hh_fec_in!M26/RES_hh_num_in!M26)</f>
        <v>470.91918760645729</v>
      </c>
      <c r="N26" s="77">
        <f>IF(RES_hh_fec_in!N26=0,0,1000*11630*RES_hh_fec_in!N26/RES_hh_num_in!N26)</f>
        <v>482.66254316580796</v>
      </c>
      <c r="O26" s="77">
        <f>IF(RES_hh_fec_in!O26=0,0,1000*11630*RES_hh_fec_in!O26/RES_hh_num_in!O26)</f>
        <v>486.17438880726945</v>
      </c>
      <c r="P26" s="77">
        <f>IF(RES_hh_fec_in!P26=0,0,1000*11630*RES_hh_fec_in!P26/RES_hh_num_in!P26)</f>
        <v>493.04867318625026</v>
      </c>
      <c r="Q26" s="77">
        <f>IF(RES_hh_fec_in!Q26=0,0,1000*11630*RES_hh_fec_in!Q26/RES_hh_num_in!Q26)</f>
        <v>498.79781575754788</v>
      </c>
      <c r="R26" s="77">
        <f>IF(RES_hh_fec_in!R26=0,0,1000*11630*RES_hh_fec_in!R26/RES_hh_num_in!R26)</f>
        <v>493.6227578714732</v>
      </c>
      <c r="S26" s="77">
        <f>IF(RES_hh_fec_in!S26=0,0,1000*11630*RES_hh_fec_in!S26/RES_hh_num_in!S26)</f>
        <v>493.38092636949102</v>
      </c>
      <c r="T26" s="77">
        <f>IF(RES_hh_fec_in!T26=0,0,1000*11630*RES_hh_fec_in!T26/RES_hh_num_in!T26)</f>
        <v>489.53387059575158</v>
      </c>
      <c r="U26" s="77">
        <f>IF(RES_hh_fec_in!U26=0,0,1000*11630*RES_hh_fec_in!U26/RES_hh_num_in!U26)</f>
        <v>481.65253966762782</v>
      </c>
      <c r="V26" s="77">
        <f>IF(RES_hh_fec_in!V26=0,0,1000*11630*RES_hh_fec_in!V26/RES_hh_num_in!V26)</f>
        <v>474.6776706761068</v>
      </c>
      <c r="W26" s="77">
        <f>IF(RES_hh_fec_in!W26=0,0,1000*11630*RES_hh_fec_in!W26/RES_hh_num_in!W26)</f>
        <v>468.75815114825451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278.8705600838199</v>
      </c>
      <c r="D27" s="69">
        <f>IF(RES_hh_fec_in!D27=0,0,1000*11630*RES_hh_fec_in!D27/RES_hh_num_in!D27)</f>
        <v>283.28353673141521</v>
      </c>
      <c r="E27" s="69">
        <f>IF(RES_hh_fec_in!E27=0,0,1000*11630*RES_hh_fec_in!E27/RES_hh_num_in!E27)</f>
        <v>281.79799152039891</v>
      </c>
      <c r="F27" s="69">
        <f>IF(RES_hh_fec_in!F27=0,0,1000*11630*RES_hh_fec_in!F27/RES_hh_num_in!F27)</f>
        <v>283.32855238222913</v>
      </c>
      <c r="G27" s="69">
        <f>IF(RES_hh_fec_in!G27=0,0,1000*11630*RES_hh_fec_in!G27/RES_hh_num_in!G27)</f>
        <v>287.66724275360764</v>
      </c>
      <c r="H27" s="69">
        <f>IF(RES_hh_fec_in!H27=0,0,1000*11630*RES_hh_fec_in!H27/RES_hh_num_in!H27)</f>
        <v>296.90062502099141</v>
      </c>
      <c r="I27" s="69">
        <f>IF(RES_hh_fec_in!I27=0,0,1000*11630*RES_hh_fec_in!I27/RES_hh_num_in!I27)</f>
        <v>293.37664147484287</v>
      </c>
      <c r="J27" s="69">
        <f>IF(RES_hh_fec_in!J27=0,0,1000*11630*RES_hh_fec_in!J27/RES_hh_num_in!J27)</f>
        <v>300.11682671223241</v>
      </c>
      <c r="K27" s="69">
        <f>IF(RES_hh_fec_in!K27=0,0,1000*11630*RES_hh_fec_in!K27/RES_hh_num_in!K27)</f>
        <v>301.68865870719389</v>
      </c>
      <c r="L27" s="69">
        <f>IF(RES_hh_fec_in!L27=0,0,1000*11630*RES_hh_fec_in!L27/RES_hh_num_in!L27)</f>
        <v>336.22070241448944</v>
      </c>
      <c r="M27" s="69">
        <f>IF(RES_hh_fec_in!M27=0,0,1000*11630*RES_hh_fec_in!M27/RES_hh_num_in!M27)</f>
        <v>328.22612334117247</v>
      </c>
      <c r="N27" s="69">
        <f>IF(RES_hh_fec_in!N27=0,0,1000*11630*RES_hh_fec_in!N27/RES_hh_num_in!N27)</f>
        <v>325.83816183493343</v>
      </c>
      <c r="O27" s="69">
        <f>IF(RES_hh_fec_in!O27=0,0,1000*11630*RES_hh_fec_in!O27/RES_hh_num_in!O27)</f>
        <v>347.01580323745441</v>
      </c>
      <c r="P27" s="69">
        <f>IF(RES_hh_fec_in!P27=0,0,1000*11630*RES_hh_fec_in!P27/RES_hh_num_in!P27)</f>
        <v>348.80217176449071</v>
      </c>
      <c r="Q27" s="69">
        <f>IF(RES_hh_fec_in!Q27=0,0,1000*11630*RES_hh_fec_in!Q27/RES_hh_num_in!Q27)</f>
        <v>351.70194249593266</v>
      </c>
      <c r="R27" s="69">
        <f>IF(RES_hh_fec_in!R27=0,0,1000*11630*RES_hh_fec_in!R27/RES_hh_num_in!R27)</f>
        <v>357.81682613234489</v>
      </c>
      <c r="S27" s="69">
        <f>IF(RES_hh_fec_in!S27=0,0,1000*11630*RES_hh_fec_in!S27/RES_hh_num_in!S27)</f>
        <v>343.56132932928688</v>
      </c>
      <c r="T27" s="69">
        <f>IF(RES_hh_fec_in!T27=0,0,1000*11630*RES_hh_fec_in!T27/RES_hh_num_in!T27)</f>
        <v>338.97382295215726</v>
      </c>
      <c r="U27" s="69">
        <f>IF(RES_hh_fec_in!U27=0,0,1000*11630*RES_hh_fec_in!U27/RES_hh_num_in!U27)</f>
        <v>333.82497707031297</v>
      </c>
      <c r="V27" s="69">
        <f>IF(RES_hh_fec_in!V27=0,0,1000*11630*RES_hh_fec_in!V27/RES_hh_num_in!V27)</f>
        <v>346.78982276424074</v>
      </c>
      <c r="W27" s="69">
        <f>IF(RES_hh_fec_in!W27=0,0,1000*11630*RES_hh_fec_in!W27/RES_hh_num_in!W27)</f>
        <v>350.5511311019531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348.36617975502071</v>
      </c>
      <c r="D30" s="72">
        <f>IF(RES_hh_fec_in!D30=0,0,1000*11630*RES_hh_fec_in!D30/RES_hh_num_in!D30)</f>
        <v>347.94856607599473</v>
      </c>
      <c r="E30" s="72">
        <f>IF(RES_hh_fec_in!E30=0,0,1000*11630*RES_hh_fec_in!E30/RES_hh_num_in!E30)</f>
        <v>358.1211057212538</v>
      </c>
      <c r="F30" s="72">
        <f>IF(RES_hh_fec_in!F30=0,0,1000*11630*RES_hh_fec_in!F30/RES_hh_num_in!F30)</f>
        <v>360.2006201819392</v>
      </c>
      <c r="G30" s="72">
        <f>IF(RES_hh_fec_in!G30=0,0,1000*11630*RES_hh_fec_in!G30/RES_hh_num_in!G30)</f>
        <v>365.36174287475603</v>
      </c>
      <c r="H30" s="72">
        <f>IF(RES_hh_fec_in!H30=0,0,1000*11630*RES_hh_fec_in!H30/RES_hh_num_in!H30)</f>
        <v>376.01984129290139</v>
      </c>
      <c r="I30" s="72">
        <f>IF(RES_hh_fec_in!I30=0,0,1000*11630*RES_hh_fec_in!I30/RES_hh_num_in!I30)</f>
        <v>359.24695062054673</v>
      </c>
      <c r="J30" s="72">
        <f>IF(RES_hh_fec_in!J30=0,0,1000*11630*RES_hh_fec_in!J30/RES_hh_num_in!J30)</f>
        <v>373.66311052461356</v>
      </c>
      <c r="K30" s="72">
        <f>IF(RES_hh_fec_in!K30=0,0,1000*11630*RES_hh_fec_in!K30/RES_hh_num_in!K30)</f>
        <v>380.33625007061471</v>
      </c>
      <c r="L30" s="72">
        <f>IF(RES_hh_fec_in!L30=0,0,1000*11630*RES_hh_fec_in!L30/RES_hh_num_in!L30)</f>
        <v>427.5979014126944</v>
      </c>
      <c r="M30" s="72">
        <f>IF(RES_hh_fec_in!M30=0,0,1000*11630*RES_hh_fec_in!M30/RES_hh_num_in!M30)</f>
        <v>414.14397308799715</v>
      </c>
      <c r="N30" s="72">
        <f>IF(RES_hh_fec_in!N30=0,0,1000*11630*RES_hh_fec_in!N30/RES_hh_num_in!N30)</f>
        <v>419.95835293341355</v>
      </c>
      <c r="O30" s="72">
        <f>IF(RES_hh_fec_in!O30=0,0,1000*11630*RES_hh_fec_in!O30/RES_hh_num_in!O30)</f>
        <v>450.99618011778972</v>
      </c>
      <c r="P30" s="72">
        <f>IF(RES_hh_fec_in!P30=0,0,1000*11630*RES_hh_fec_in!P30/RES_hh_num_in!P30)</f>
        <v>446.6585987882076</v>
      </c>
      <c r="Q30" s="72">
        <f>IF(RES_hh_fec_in!Q30=0,0,1000*11630*RES_hh_fec_in!Q30/RES_hh_num_in!Q30)</f>
        <v>452.91861891630083</v>
      </c>
      <c r="R30" s="72">
        <f>IF(RES_hh_fec_in!R30=0,0,1000*11630*RES_hh_fec_in!R30/RES_hh_num_in!R30)</f>
        <v>470.98681552547743</v>
      </c>
      <c r="S30" s="72">
        <f>IF(RES_hh_fec_in!S30=0,0,1000*11630*RES_hh_fec_in!S30/RES_hh_num_in!S30)</f>
        <v>467.48357223113544</v>
      </c>
      <c r="T30" s="72">
        <f>IF(RES_hh_fec_in!T30=0,0,1000*11630*RES_hh_fec_in!T30/RES_hh_num_in!T30)</f>
        <v>468.28544088062995</v>
      </c>
      <c r="U30" s="72">
        <f>IF(RES_hh_fec_in!U30=0,0,1000*11630*RES_hh_fec_in!U30/RES_hh_num_in!U30)</f>
        <v>467.56688590534912</v>
      </c>
      <c r="V30" s="72">
        <f>IF(RES_hh_fec_in!V30=0,0,1000*11630*RES_hh_fec_in!V30/RES_hh_num_in!V30)</f>
        <v>464.92787714793025</v>
      </c>
      <c r="W30" s="72">
        <f>IF(RES_hh_fec_in!W30=0,0,1000*11630*RES_hh_fec_in!W30/RES_hh_num_in!W30)</f>
        <v>493.49357162862083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278.60741433246613</v>
      </c>
      <c r="D32" s="77">
        <f>IF(RES_hh_fec_in!D32=0,0,1000*11630*RES_hh_fec_in!D32/RES_hh_num_in!D32)</f>
        <v>282.79128501424861</v>
      </c>
      <c r="E32" s="77">
        <f>IF(RES_hh_fec_in!E32=0,0,1000*11630*RES_hh_fec_in!E32/RES_hh_num_in!E32)</f>
        <v>281.03053985600013</v>
      </c>
      <c r="F32" s="77">
        <f>IF(RES_hh_fec_in!F32=0,0,1000*11630*RES_hh_fec_in!F32/RES_hh_num_in!F32)</f>
        <v>282.64781359359125</v>
      </c>
      <c r="G32" s="77">
        <f>IF(RES_hh_fec_in!G32=0,0,1000*11630*RES_hh_fec_in!G32/RES_hh_num_in!G32)</f>
        <v>287.16930383024732</v>
      </c>
      <c r="H32" s="77">
        <f>IF(RES_hh_fec_in!H32=0,0,1000*11630*RES_hh_fec_in!H32/RES_hh_num_in!H32)</f>
        <v>296.49544834053199</v>
      </c>
      <c r="I32" s="77">
        <f>IF(RES_hh_fec_in!I32=0,0,1000*11630*RES_hh_fec_in!I32/RES_hh_num_in!I32)</f>
        <v>293.18664187467232</v>
      </c>
      <c r="J32" s="77">
        <f>IF(RES_hh_fec_in!J32=0,0,1000*11630*RES_hh_fec_in!J32/RES_hh_num_in!J32)</f>
        <v>299.02993105496063</v>
      </c>
      <c r="K32" s="77">
        <f>IF(RES_hh_fec_in!K32=0,0,1000*11630*RES_hh_fec_in!K32/RES_hh_num_in!K32)</f>
        <v>300.4986066461779</v>
      </c>
      <c r="L32" s="77">
        <f>IF(RES_hh_fec_in!L32=0,0,1000*11630*RES_hh_fec_in!L32/RES_hh_num_in!L32)</f>
        <v>334.58311363179519</v>
      </c>
      <c r="M32" s="77">
        <f>IF(RES_hh_fec_in!M32=0,0,1000*11630*RES_hh_fec_in!M32/RES_hh_num_in!M32)</f>
        <v>326.83575956421197</v>
      </c>
      <c r="N32" s="77">
        <f>IF(RES_hh_fec_in!N32=0,0,1000*11630*RES_hh_fec_in!N32/RES_hh_num_in!N32)</f>
        <v>324.40768010598509</v>
      </c>
      <c r="O32" s="77">
        <f>IF(RES_hh_fec_in!O32=0,0,1000*11630*RES_hh_fec_in!O32/RES_hh_num_in!O32)</f>
        <v>345.84813267321658</v>
      </c>
      <c r="P32" s="77">
        <f>IF(RES_hh_fec_in!P32=0,0,1000*11630*RES_hh_fec_in!P32/RES_hh_num_in!P32)</f>
        <v>348.42790435279051</v>
      </c>
      <c r="Q32" s="77">
        <f>IF(RES_hh_fec_in!Q32=0,0,1000*11630*RES_hh_fec_in!Q32/RES_hh_num_in!Q32)</f>
        <v>351.23262452188118</v>
      </c>
      <c r="R32" s="77">
        <f>IF(RES_hh_fec_in!R32=0,0,1000*11630*RES_hh_fec_in!R32/RES_hh_num_in!R32)</f>
        <v>356.91364406281809</v>
      </c>
      <c r="S32" s="77">
        <f>IF(RES_hh_fec_in!S32=0,0,1000*11630*RES_hh_fec_in!S32/RES_hh_num_in!S32)</f>
        <v>342.21245981205408</v>
      </c>
      <c r="T32" s="77">
        <f>IF(RES_hh_fec_in!T32=0,0,1000*11630*RES_hh_fec_in!T32/RES_hh_num_in!T32)</f>
        <v>337.55442842833753</v>
      </c>
      <c r="U32" s="77">
        <f>IF(RES_hh_fec_in!U32=0,0,1000*11630*RES_hh_fec_in!U32/RES_hh_num_in!U32)</f>
        <v>332.59760704670441</v>
      </c>
      <c r="V32" s="77">
        <f>IF(RES_hh_fec_in!V32=0,0,1000*11630*RES_hh_fec_in!V32/RES_hh_num_in!V32)</f>
        <v>346.0659666749977</v>
      </c>
      <c r="W32" s="77">
        <f>IF(RES_hh_fec_in!W32=0,0,1000*11630*RES_hh_fec_in!W32/RES_hh_num_in!W32)</f>
        <v>349.85055493268777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11779.681445460988</v>
      </c>
      <c r="D3" s="65">
        <f>IF(RES_hh_tes_in!D3=0,0,1000*11630*RES_hh_tes_in!D3/RES_hh_num_in!D3)</f>
        <v>11243.183635312374</v>
      </c>
      <c r="E3" s="65">
        <f>IF(RES_hh_tes_in!E3=0,0,1000*11630*RES_hh_tes_in!E3/RES_hh_num_in!E3)</f>
        <v>11432.987880559895</v>
      </c>
      <c r="F3" s="65">
        <f>IF(RES_hh_tes_in!F3=0,0,1000*11630*RES_hh_tes_in!F3/RES_hh_num_in!F3)</f>
        <v>11226.418141444379</v>
      </c>
      <c r="G3" s="65">
        <f>IF(RES_hh_tes_in!G3=0,0,1000*11630*RES_hh_tes_in!G3/RES_hh_num_in!G3)</f>
        <v>11257.141827962048</v>
      </c>
      <c r="H3" s="65">
        <f>IF(RES_hh_tes_in!H3=0,0,1000*11630*RES_hh_tes_in!H3/RES_hh_num_in!H3)</f>
        <v>11231.573094967624</v>
      </c>
      <c r="I3" s="65">
        <f>IF(RES_hh_tes_in!I3=0,0,1000*11630*RES_hh_tes_in!I3/RES_hh_num_in!I3)</f>
        <v>11255.732828398317</v>
      </c>
      <c r="J3" s="65">
        <f>IF(RES_hh_tes_in!J3=0,0,1000*11630*RES_hh_tes_in!J3/RES_hh_num_in!J3)</f>
        <v>10960.666757035107</v>
      </c>
      <c r="K3" s="65">
        <f>IF(RES_hh_tes_in!K3=0,0,1000*11630*RES_hh_tes_in!K3/RES_hh_num_in!K3)</f>
        <v>10817.24775994536</v>
      </c>
      <c r="L3" s="65">
        <f>IF(RES_hh_tes_in!L3=0,0,1000*11630*RES_hh_tes_in!L3/RES_hh_num_in!L3)</f>
        <v>12183.522198844834</v>
      </c>
      <c r="M3" s="65">
        <f>IF(RES_hh_tes_in!M3=0,0,1000*11630*RES_hh_tes_in!M3/RES_hh_num_in!M3)</f>
        <v>10620.037788809457</v>
      </c>
      <c r="N3" s="65">
        <f>IF(RES_hh_tes_in!N3=0,0,1000*11630*RES_hh_tes_in!N3/RES_hh_num_in!N3)</f>
        <v>10436.741816238593</v>
      </c>
      <c r="O3" s="65">
        <f>IF(RES_hh_tes_in!O3=0,0,1000*11630*RES_hh_tes_in!O3/RES_hh_num_in!O3)</f>
        <v>10470.749542492023</v>
      </c>
      <c r="P3" s="65">
        <f>IF(RES_hh_tes_in!P3=0,0,1000*11630*RES_hh_tes_in!P3/RES_hh_num_in!P3)</f>
        <v>9298.8692004988552</v>
      </c>
      <c r="Q3" s="65">
        <f>IF(RES_hh_tes_in!Q3=0,0,1000*11630*RES_hh_tes_in!Q3/RES_hh_num_in!Q3)</f>
        <v>9815.5753701899102</v>
      </c>
      <c r="R3" s="65">
        <f>IF(RES_hh_tes_in!R3=0,0,1000*11630*RES_hh_tes_in!R3/RES_hh_num_in!R3)</f>
        <v>9774.4333629185458</v>
      </c>
      <c r="S3" s="65">
        <f>IF(RES_hh_tes_in!S3=0,0,1000*11630*RES_hh_tes_in!S3/RES_hh_num_in!S3)</f>
        <v>9245.152818353492</v>
      </c>
      <c r="T3" s="65">
        <f>IF(RES_hh_tes_in!T3=0,0,1000*11630*RES_hh_tes_in!T3/RES_hh_num_in!T3)</f>
        <v>8794.7211074024435</v>
      </c>
      <c r="U3" s="65">
        <f>IF(RES_hh_tes_in!U3=0,0,1000*11630*RES_hh_tes_in!U3/RES_hh_num_in!U3)</f>
        <v>8193.2165435068691</v>
      </c>
      <c r="V3" s="65">
        <f>IF(RES_hh_tes_in!V3=0,0,1000*11630*RES_hh_tes_in!V3/RES_hh_num_in!V3)</f>
        <v>7599.8427352552289</v>
      </c>
      <c r="W3" s="65">
        <f>IF(RES_hh_tes_in!W3=0,0,1000*11630*RES_hh_tes_in!W3/RES_hh_num_in!W3)</f>
        <v>7271.8342064936305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10631.893602906517</v>
      </c>
      <c r="D4" s="69">
        <f>IF(RES_hh_tes_in!D4=0,0,1000*11630*RES_hh_tes_in!D4/RES_hh_num_in!D4)</f>
        <v>10097.906139098188</v>
      </c>
      <c r="E4" s="69">
        <f>IF(RES_hh_tes_in!E4=0,0,1000*11630*RES_hh_tes_in!E4/RES_hh_num_in!E4)</f>
        <v>10293.57710260497</v>
      </c>
      <c r="F4" s="69">
        <f>IF(RES_hh_tes_in!F4=0,0,1000*11630*RES_hh_tes_in!F4/RES_hh_num_in!F4)</f>
        <v>10053.683340658943</v>
      </c>
      <c r="G4" s="69">
        <f>IF(RES_hh_tes_in!G4=0,0,1000*11630*RES_hh_tes_in!G4/RES_hh_num_in!G4)</f>
        <v>10078.946653579944</v>
      </c>
      <c r="H4" s="69">
        <f>IF(RES_hh_tes_in!H4=0,0,1000*11630*RES_hh_tes_in!H4/RES_hh_num_in!H4)</f>
        <v>10021.977711516098</v>
      </c>
      <c r="I4" s="69">
        <f>IF(RES_hh_tes_in!I4=0,0,1000*11630*RES_hh_tes_in!I4/RES_hh_num_in!I4)</f>
        <v>10103.921584506752</v>
      </c>
      <c r="J4" s="69">
        <f>IF(RES_hh_tes_in!J4=0,0,1000*11630*RES_hh_tes_in!J4/RES_hh_num_in!J4)</f>
        <v>9788.5025815288664</v>
      </c>
      <c r="K4" s="69">
        <f>IF(RES_hh_tes_in!K4=0,0,1000*11630*RES_hh_tes_in!K4/RES_hh_num_in!K4)</f>
        <v>9663.3108429265958</v>
      </c>
      <c r="L4" s="69">
        <f>IF(RES_hh_tes_in!L4=0,0,1000*11630*RES_hh_tes_in!L4/RES_hh_num_in!L4)</f>
        <v>10833.017225267462</v>
      </c>
      <c r="M4" s="69">
        <f>IF(RES_hh_tes_in!M4=0,0,1000*11630*RES_hh_tes_in!M4/RES_hh_num_in!M4)</f>
        <v>9245.1961794113358</v>
      </c>
      <c r="N4" s="69">
        <f>IF(RES_hh_tes_in!N4=0,0,1000*11630*RES_hh_tes_in!N4/RES_hh_num_in!N4)</f>
        <v>9051.0393317946982</v>
      </c>
      <c r="O4" s="69">
        <f>IF(RES_hh_tes_in!O4=0,0,1000*11630*RES_hh_tes_in!O4/RES_hh_num_in!O4)</f>
        <v>9021.8411582949575</v>
      </c>
      <c r="P4" s="69">
        <f>IF(RES_hh_tes_in!P4=0,0,1000*11630*RES_hh_tes_in!P4/RES_hh_num_in!P4)</f>
        <v>7876.2981317658059</v>
      </c>
      <c r="Q4" s="69">
        <f>IF(RES_hh_tes_in!Q4=0,0,1000*11630*RES_hh_tes_in!Q4/RES_hh_num_in!Q4)</f>
        <v>8368.9972470827433</v>
      </c>
      <c r="R4" s="69">
        <f>IF(RES_hh_tes_in!R4=0,0,1000*11630*RES_hh_tes_in!R4/RES_hh_num_in!R4)</f>
        <v>8313.7283299661085</v>
      </c>
      <c r="S4" s="69">
        <f>IF(RES_hh_tes_in!S4=0,0,1000*11630*RES_hh_tes_in!S4/RES_hh_num_in!S4)</f>
        <v>7829.1831170663663</v>
      </c>
      <c r="T4" s="69">
        <f>IF(RES_hh_tes_in!T4=0,0,1000*11630*RES_hh_tes_in!T4/RES_hh_num_in!T4)</f>
        <v>7390.0116621634206</v>
      </c>
      <c r="U4" s="69">
        <f>IF(RES_hh_tes_in!U4=0,0,1000*11630*RES_hh_tes_in!U4/RES_hh_num_in!U4)</f>
        <v>6786.2814895490519</v>
      </c>
      <c r="V4" s="69">
        <f>IF(RES_hh_tes_in!V4=0,0,1000*11630*RES_hh_tes_in!V4/RES_hh_num_in!V4)</f>
        <v>6154.8786524548268</v>
      </c>
      <c r="W4" s="69">
        <f>IF(RES_hh_tes_in!W4=0,0,1000*11630*RES_hh_tes_in!W4/RES_hh_num_in!W4)</f>
        <v>5844.0177961314885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10572.608228145989</v>
      </c>
      <c r="D6" s="72">
        <f>IF(RES_hh_tes_in!D6=0,0,1000*11630*RES_hh_tes_in!D6/RES_hh_num_in!D6)</f>
        <v>9330.8017133705707</v>
      </c>
      <c r="E6" s="72">
        <f>IF(RES_hh_tes_in!E6=0,0,1000*11630*RES_hh_tes_in!E6/RES_hh_num_in!E6)</f>
        <v>9834.5532965748989</v>
      </c>
      <c r="F6" s="72">
        <f>IF(RES_hh_tes_in!F6=0,0,1000*11630*RES_hh_tes_in!F6/RES_hh_num_in!F6)</f>
        <v>9887.0985801433144</v>
      </c>
      <c r="G6" s="72">
        <f>IF(RES_hh_tes_in!G6=0,0,1000*11630*RES_hh_tes_in!G6/RES_hh_num_in!G6)</f>
        <v>9835.807586016319</v>
      </c>
      <c r="H6" s="72">
        <f>IF(RES_hh_tes_in!H6=0,0,1000*11630*RES_hh_tes_in!H6/RES_hh_num_in!H6)</f>
        <v>10392.722373850896</v>
      </c>
      <c r="I6" s="72">
        <f>IF(RES_hh_tes_in!I6=0,0,1000*11630*RES_hh_tes_in!I6/RES_hh_num_in!I6)</f>
        <v>10336.773112068342</v>
      </c>
      <c r="J6" s="72">
        <f>IF(RES_hh_tes_in!J6=0,0,1000*11630*RES_hh_tes_in!J6/RES_hh_num_in!J6)</f>
        <v>9559.6086042303377</v>
      </c>
      <c r="K6" s="72">
        <f>IF(RES_hh_tes_in!K6=0,0,1000*11630*RES_hh_tes_in!K6/RES_hh_num_in!K6)</f>
        <v>8782.3647868518383</v>
      </c>
      <c r="L6" s="72">
        <f>IF(RES_hh_tes_in!L6=0,0,1000*11630*RES_hh_tes_in!L6/RES_hh_num_in!L6)</f>
        <v>10303.975072350817</v>
      </c>
      <c r="M6" s="72">
        <f>IF(RES_hh_tes_in!M6=0,0,1000*11630*RES_hh_tes_in!M6/RES_hh_num_in!M6)</f>
        <v>9868.3128885569258</v>
      </c>
      <c r="N6" s="72">
        <f>IF(RES_hh_tes_in!N6=0,0,1000*11630*RES_hh_tes_in!N6/RES_hh_num_in!N6)</f>
        <v>9147.615502124394</v>
      </c>
      <c r="O6" s="72">
        <f>IF(RES_hh_tes_in!O6=0,0,1000*11630*RES_hh_tes_in!O6/RES_hh_num_in!O6)</f>
        <v>8393.5974796849714</v>
      </c>
      <c r="P6" s="72">
        <f>IF(RES_hh_tes_in!P6=0,0,1000*11630*RES_hh_tes_in!P6/RES_hh_num_in!P6)</f>
        <v>6225.102286756578</v>
      </c>
      <c r="Q6" s="72">
        <f>IF(RES_hh_tes_in!Q6=0,0,1000*11630*RES_hh_tes_in!Q6/RES_hh_num_in!Q6)</f>
        <v>8297.686926785882</v>
      </c>
      <c r="R6" s="72">
        <f>IF(RES_hh_tes_in!R6=0,0,1000*11630*RES_hh_tes_in!R6/RES_hh_num_in!R6)</f>
        <v>8271.7616462678125</v>
      </c>
      <c r="S6" s="72">
        <f>IF(RES_hh_tes_in!S6=0,0,1000*11630*RES_hh_tes_in!S6/RES_hh_num_in!S6)</f>
        <v>8052.5626695657356</v>
      </c>
      <c r="T6" s="72">
        <f>IF(RES_hh_tes_in!T6=0,0,1000*11630*RES_hh_tes_in!T6/RES_hh_num_in!T6)</f>
        <v>7606.33996899255</v>
      </c>
      <c r="U6" s="72">
        <f>IF(RES_hh_tes_in!U6=0,0,1000*11630*RES_hh_tes_in!U6/RES_hh_num_in!U6)</f>
        <v>6672.7660390018764</v>
      </c>
      <c r="V6" s="72">
        <f>IF(RES_hh_tes_in!V6=0,0,1000*11630*RES_hh_tes_in!V6/RES_hh_num_in!V6)</f>
        <v>6099.9048991213886</v>
      </c>
      <c r="W6" s="72">
        <f>IF(RES_hh_tes_in!W6=0,0,1000*11630*RES_hh_tes_in!W6/RES_hh_num_in!W6)</f>
        <v>5620.5141462213551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10478.054641605098</v>
      </c>
      <c r="D7" s="72">
        <f>IF(RES_hh_tes_in!D7=0,0,1000*11630*RES_hh_tes_in!D7/RES_hh_num_in!D7)</f>
        <v>10123.261902035858</v>
      </c>
      <c r="E7" s="72">
        <f>IF(RES_hh_tes_in!E7=0,0,1000*11630*RES_hh_tes_in!E7/RES_hh_num_in!E7)</f>
        <v>9996.2958764531068</v>
      </c>
      <c r="F7" s="72">
        <f>IF(RES_hh_tes_in!F7=0,0,1000*11630*RES_hh_tes_in!F7/RES_hh_num_in!F7)</f>
        <v>9896.126580674254</v>
      </c>
      <c r="G7" s="72">
        <f>IF(RES_hh_tes_in!G7=0,0,1000*11630*RES_hh_tes_in!G7/RES_hh_num_in!G7)</f>
        <v>10057.352589246158</v>
      </c>
      <c r="H7" s="72">
        <f>IF(RES_hh_tes_in!H7=0,0,1000*11630*RES_hh_tes_in!H7/RES_hh_num_in!H7)</f>
        <v>9702.5909461247829</v>
      </c>
      <c r="I7" s="72">
        <f>IF(RES_hh_tes_in!I7=0,0,1000*11630*RES_hh_tes_in!I7/RES_hh_num_in!I7)</f>
        <v>9519.0932623199096</v>
      </c>
      <c r="J7" s="72">
        <f>IF(RES_hh_tes_in!J7=0,0,1000*11630*RES_hh_tes_in!J7/RES_hh_num_in!J7)</f>
        <v>9497.6495425546054</v>
      </c>
      <c r="K7" s="72">
        <f>IF(RES_hh_tes_in!K7=0,0,1000*11630*RES_hh_tes_in!K7/RES_hh_num_in!K7)</f>
        <v>9515.1770697272659</v>
      </c>
      <c r="L7" s="72">
        <f>IF(RES_hh_tes_in!L7=0,0,1000*11630*RES_hh_tes_in!L7/RES_hh_num_in!L7)</f>
        <v>10521.362068181568</v>
      </c>
      <c r="M7" s="72">
        <f>IF(RES_hh_tes_in!M7=0,0,1000*11630*RES_hh_tes_in!M7/RES_hh_num_in!M7)</f>
        <v>9247.8565786411491</v>
      </c>
      <c r="N7" s="72">
        <f>IF(RES_hh_tes_in!N7=0,0,1000*11630*RES_hh_tes_in!N7/RES_hh_num_in!N7)</f>
        <v>8794.6773412612711</v>
      </c>
      <c r="O7" s="72">
        <f>IF(RES_hh_tes_in!O7=0,0,1000*11630*RES_hh_tes_in!O7/RES_hh_num_in!O7)</f>
        <v>9145.7455239698265</v>
      </c>
      <c r="P7" s="72">
        <f>IF(RES_hh_tes_in!P7=0,0,1000*11630*RES_hh_tes_in!P7/RES_hh_num_in!P7)</f>
        <v>0</v>
      </c>
      <c r="Q7" s="72">
        <f>IF(RES_hh_tes_in!Q7=0,0,1000*11630*RES_hh_tes_in!Q7/RES_hh_num_in!Q7)</f>
        <v>7891.7487011795993</v>
      </c>
      <c r="R7" s="72">
        <f>IF(RES_hh_tes_in!R7=0,0,1000*11630*RES_hh_tes_in!R7/RES_hh_num_in!R7)</f>
        <v>0</v>
      </c>
      <c r="S7" s="72">
        <f>IF(RES_hh_tes_in!S7=0,0,1000*11630*RES_hh_tes_in!S7/RES_hh_num_in!S7)</f>
        <v>7317.9864898310552</v>
      </c>
      <c r="T7" s="72">
        <f>IF(RES_hh_tes_in!T7=0,0,1000*11630*RES_hh_tes_in!T7/RES_hh_num_in!T7)</f>
        <v>7310.4737666284109</v>
      </c>
      <c r="U7" s="72">
        <f>IF(RES_hh_tes_in!U7=0,0,1000*11630*RES_hh_tes_in!U7/RES_hh_num_in!U7)</f>
        <v>6624.7366364340678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10437.82413019975</v>
      </c>
      <c r="D8" s="72">
        <f>IF(RES_hh_tes_in!D8=0,0,1000*11630*RES_hh_tes_in!D8/RES_hh_num_in!D8)</f>
        <v>9789.5019180706331</v>
      </c>
      <c r="E8" s="72">
        <f>IF(RES_hh_tes_in!E8=0,0,1000*11630*RES_hh_tes_in!E8/RES_hh_num_in!E8)</f>
        <v>10252.438518166795</v>
      </c>
      <c r="F8" s="72">
        <f>IF(RES_hh_tes_in!F8=0,0,1000*11630*RES_hh_tes_in!F8/RES_hh_num_in!F8)</f>
        <v>10075.46541054887</v>
      </c>
      <c r="G8" s="72">
        <f>IF(RES_hh_tes_in!G8=0,0,1000*11630*RES_hh_tes_in!G8/RES_hh_num_in!G8)</f>
        <v>10048.491857360019</v>
      </c>
      <c r="H8" s="72">
        <f>IF(RES_hh_tes_in!H8=0,0,1000*11630*RES_hh_tes_in!H8/RES_hh_num_in!H8)</f>
        <v>9921.4818033413067</v>
      </c>
      <c r="I8" s="72">
        <f>IF(RES_hh_tes_in!I8=0,0,1000*11630*RES_hh_tes_in!I8/RES_hh_num_in!I8)</f>
        <v>9488.9849854388358</v>
      </c>
      <c r="J8" s="72">
        <f>IF(RES_hh_tes_in!J8=0,0,1000*11630*RES_hh_tes_in!J8/RES_hh_num_in!J8)</f>
        <v>9451.5746726299021</v>
      </c>
      <c r="K8" s="72">
        <f>IF(RES_hh_tes_in!K8=0,0,1000*11630*RES_hh_tes_in!K8/RES_hh_num_in!K8)</f>
        <v>9417.423309708498</v>
      </c>
      <c r="L8" s="72">
        <f>IF(RES_hh_tes_in!L8=0,0,1000*11630*RES_hh_tes_in!L8/RES_hh_num_in!L8)</f>
        <v>10790.149998133882</v>
      </c>
      <c r="M8" s="72">
        <f>IF(RES_hh_tes_in!M8=0,0,1000*11630*RES_hh_tes_in!M8/RES_hh_num_in!M8)</f>
        <v>9071.2776434545576</v>
      </c>
      <c r="N8" s="72">
        <f>IF(RES_hh_tes_in!N8=0,0,1000*11630*RES_hh_tes_in!N8/RES_hh_num_in!N8)</f>
        <v>8979.3011522572233</v>
      </c>
      <c r="O8" s="72">
        <f>IF(RES_hh_tes_in!O8=0,0,1000*11630*RES_hh_tes_in!O8/RES_hh_num_in!O8)</f>
        <v>8951.0194986101469</v>
      </c>
      <c r="P8" s="72">
        <f>IF(RES_hh_tes_in!P8=0,0,1000*11630*RES_hh_tes_in!P8/RES_hh_num_in!P8)</f>
        <v>7655.6228254445823</v>
      </c>
      <c r="Q8" s="72">
        <f>IF(RES_hh_tes_in!Q8=0,0,1000*11630*RES_hh_tes_in!Q8/RES_hh_num_in!Q8)</f>
        <v>7943.5409118704792</v>
      </c>
      <c r="R8" s="72">
        <f>IF(RES_hh_tes_in!R8=0,0,1000*11630*RES_hh_tes_in!R8/RES_hh_num_in!R8)</f>
        <v>8072.1783688865571</v>
      </c>
      <c r="S8" s="72">
        <f>IF(RES_hh_tes_in!S8=0,0,1000*11630*RES_hh_tes_in!S8/RES_hh_num_in!S8)</f>
        <v>7701.1328717811484</v>
      </c>
      <c r="T8" s="72">
        <f>IF(RES_hh_tes_in!T8=0,0,1000*11630*RES_hh_tes_in!T8/RES_hh_num_in!T8)</f>
        <v>7222.4182366999476</v>
      </c>
      <c r="U8" s="72">
        <f>IF(RES_hh_tes_in!U8=0,0,1000*11630*RES_hh_tes_in!U8/RES_hh_num_in!U8)</f>
        <v>6808.7910471971836</v>
      </c>
      <c r="V8" s="72">
        <f>IF(RES_hh_tes_in!V8=0,0,1000*11630*RES_hh_tes_in!V8/RES_hh_num_in!V8)</f>
        <v>6135.5969972866387</v>
      </c>
      <c r="W8" s="72">
        <f>IF(RES_hh_tes_in!W8=0,0,1000*11630*RES_hh_tes_in!W8/RES_hh_num_in!W8)</f>
        <v>5478.6405019860367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10517.339557622488</v>
      </c>
      <c r="D9" s="72">
        <f>IF(RES_hh_tes_in!D9=0,0,1000*11630*RES_hh_tes_in!D9/RES_hh_num_in!D9)</f>
        <v>9879.7809010432247</v>
      </c>
      <c r="E9" s="72">
        <f>IF(RES_hh_tes_in!E9=0,0,1000*11630*RES_hh_tes_in!E9/RES_hh_num_in!E9)</f>
        <v>10155.063287841413</v>
      </c>
      <c r="F9" s="72">
        <f>IF(RES_hh_tes_in!F9=0,0,1000*11630*RES_hh_tes_in!F9/RES_hh_num_in!F9)</f>
        <v>9718.1705239534513</v>
      </c>
      <c r="G9" s="72">
        <f>IF(RES_hh_tes_in!G9=0,0,1000*11630*RES_hh_tes_in!G9/RES_hh_num_in!G9)</f>
        <v>9987.9435164861425</v>
      </c>
      <c r="H9" s="72">
        <f>IF(RES_hh_tes_in!H9=0,0,1000*11630*RES_hh_tes_in!H9/RES_hh_num_in!H9)</f>
        <v>9848.4223859394406</v>
      </c>
      <c r="I9" s="72">
        <f>IF(RES_hh_tes_in!I9=0,0,1000*11630*RES_hh_tes_in!I9/RES_hh_num_in!I9)</f>
        <v>10603.031988715105</v>
      </c>
      <c r="J9" s="72">
        <f>IF(RES_hh_tes_in!J9=0,0,1000*11630*RES_hh_tes_in!J9/RES_hh_num_in!J9)</f>
        <v>9911.7443424024677</v>
      </c>
      <c r="K9" s="72">
        <f>IF(RES_hh_tes_in!K9=0,0,1000*11630*RES_hh_tes_in!K9/RES_hh_num_in!K9)</f>
        <v>9739.1384309771711</v>
      </c>
      <c r="L9" s="72">
        <f>IF(RES_hh_tes_in!L9=0,0,1000*11630*RES_hh_tes_in!L9/RES_hh_num_in!L9)</f>
        <v>10460.927450977308</v>
      </c>
      <c r="M9" s="72">
        <f>IF(RES_hh_tes_in!M9=0,0,1000*11630*RES_hh_tes_in!M9/RES_hh_num_in!M9)</f>
        <v>9237.0716032963392</v>
      </c>
      <c r="N9" s="72">
        <f>IF(RES_hh_tes_in!N9=0,0,1000*11630*RES_hh_tes_in!N9/RES_hh_num_in!N9)</f>
        <v>8745.1817241631688</v>
      </c>
      <c r="O9" s="72">
        <f>IF(RES_hh_tes_in!O9=0,0,1000*11630*RES_hh_tes_in!O9/RES_hh_num_in!O9)</f>
        <v>8647.6614963407192</v>
      </c>
      <c r="P9" s="72">
        <f>IF(RES_hh_tes_in!P9=0,0,1000*11630*RES_hh_tes_in!P9/RES_hh_num_in!P9)</f>
        <v>7789.4729332077741</v>
      </c>
      <c r="Q9" s="72">
        <f>IF(RES_hh_tes_in!Q9=0,0,1000*11630*RES_hh_tes_in!Q9/RES_hh_num_in!Q9)</f>
        <v>8471.3054496786754</v>
      </c>
      <c r="R9" s="72">
        <f>IF(RES_hh_tes_in!R9=0,0,1000*11630*RES_hh_tes_in!R9/RES_hh_num_in!R9)</f>
        <v>8507.6264376132567</v>
      </c>
      <c r="S9" s="72">
        <f>IF(RES_hh_tes_in!S9=0,0,1000*11630*RES_hh_tes_in!S9/RES_hh_num_in!S9)</f>
        <v>7912.1140793737404</v>
      </c>
      <c r="T9" s="72">
        <f>IF(RES_hh_tes_in!T9=0,0,1000*11630*RES_hh_tes_in!T9/RES_hh_num_in!T9)</f>
        <v>7401.1175216772608</v>
      </c>
      <c r="U9" s="72">
        <f>IF(RES_hh_tes_in!U9=0,0,1000*11630*RES_hh_tes_in!U9/RES_hh_num_in!U9)</f>
        <v>6684.7878825046992</v>
      </c>
      <c r="V9" s="72">
        <f>IF(RES_hh_tes_in!V9=0,0,1000*11630*RES_hh_tes_in!V9/RES_hh_num_in!V9)</f>
        <v>6104.6924280164612</v>
      </c>
      <c r="W9" s="72">
        <f>IF(RES_hh_tes_in!W9=0,0,1000*11630*RES_hh_tes_in!W9/RES_hh_num_in!W9)</f>
        <v>5697.5017741163083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10612.963213281038</v>
      </c>
      <c r="D11" s="72">
        <f>IF(RES_hh_tes_in!D11=0,0,1000*11630*RES_hh_tes_in!D11/RES_hh_num_in!D11)</f>
        <v>10139.832870074864</v>
      </c>
      <c r="E11" s="72">
        <f>IF(RES_hh_tes_in!E11=0,0,1000*11630*RES_hh_tes_in!E11/RES_hh_num_in!E11)</f>
        <v>10257.236885265052</v>
      </c>
      <c r="F11" s="72">
        <f>IF(RES_hh_tes_in!F11=0,0,1000*11630*RES_hh_tes_in!F11/RES_hh_num_in!F11)</f>
        <v>10127.752996719182</v>
      </c>
      <c r="G11" s="72">
        <f>IF(RES_hh_tes_in!G11=0,0,1000*11630*RES_hh_tes_in!G11/RES_hh_num_in!G11)</f>
        <v>10006.072042938211</v>
      </c>
      <c r="H11" s="72">
        <f>IF(RES_hh_tes_in!H11=0,0,1000*11630*RES_hh_tes_in!H11/RES_hh_num_in!H11)</f>
        <v>10003.669434871819</v>
      </c>
      <c r="I11" s="72">
        <f>IF(RES_hh_tes_in!I11=0,0,1000*11630*RES_hh_tes_in!I11/RES_hh_num_in!I11)</f>
        <v>9804.8287522691899</v>
      </c>
      <c r="J11" s="72">
        <f>IF(RES_hh_tes_in!J11=0,0,1000*11630*RES_hh_tes_in!J11/RES_hh_num_in!J11)</f>
        <v>9773.2793976667836</v>
      </c>
      <c r="K11" s="72">
        <f>IF(RES_hh_tes_in!K11=0,0,1000*11630*RES_hh_tes_in!K11/RES_hh_num_in!K11)</f>
        <v>9737.091917153768</v>
      </c>
      <c r="L11" s="72">
        <f>IF(RES_hh_tes_in!L11=0,0,1000*11630*RES_hh_tes_in!L11/RES_hh_num_in!L11)</f>
        <v>10947.453720259138</v>
      </c>
      <c r="M11" s="72">
        <f>IF(RES_hh_tes_in!M11=0,0,1000*11630*RES_hh_tes_in!M11/RES_hh_num_in!M11)</f>
        <v>9230.5943829746848</v>
      </c>
      <c r="N11" s="72">
        <f>IF(RES_hh_tes_in!N11=0,0,1000*11630*RES_hh_tes_in!N11/RES_hh_num_in!N11)</f>
        <v>9127.3273676469071</v>
      </c>
      <c r="O11" s="72">
        <f>IF(RES_hh_tes_in!O11=0,0,1000*11630*RES_hh_tes_in!O11/RES_hh_num_in!O11)</f>
        <v>8873.7937449092697</v>
      </c>
      <c r="P11" s="72">
        <f>IF(RES_hh_tes_in!P11=0,0,1000*11630*RES_hh_tes_in!P11/RES_hh_num_in!P11)</f>
        <v>7851.9981460476147</v>
      </c>
      <c r="Q11" s="72">
        <f>IF(RES_hh_tes_in!Q11=0,0,1000*11630*RES_hh_tes_in!Q11/RES_hh_num_in!Q11)</f>
        <v>8213.054166335618</v>
      </c>
      <c r="R11" s="72">
        <f>IF(RES_hh_tes_in!R11=0,0,1000*11630*RES_hh_tes_in!R11/RES_hh_num_in!R11)</f>
        <v>8134.0842580489598</v>
      </c>
      <c r="S11" s="72">
        <f>IF(RES_hh_tes_in!S11=0,0,1000*11630*RES_hh_tes_in!S11/RES_hh_num_in!S11)</f>
        <v>7803.8358706441713</v>
      </c>
      <c r="T11" s="72">
        <f>IF(RES_hh_tes_in!T11=0,0,1000*11630*RES_hh_tes_in!T11/RES_hh_num_in!T11)</f>
        <v>7392.4057424976208</v>
      </c>
      <c r="U11" s="72">
        <f>IF(RES_hh_tes_in!U11=0,0,1000*11630*RES_hh_tes_in!U11/RES_hh_num_in!U11)</f>
        <v>6712.0309142140277</v>
      </c>
      <c r="V11" s="72">
        <f>IF(RES_hh_tes_in!V11=0,0,1000*11630*RES_hh_tes_in!V11/RES_hh_num_in!V11)</f>
        <v>6067.619005994884</v>
      </c>
      <c r="W11" s="72">
        <f>IF(RES_hh_tes_in!W11=0,0,1000*11630*RES_hh_tes_in!W11/RES_hh_num_in!W11)</f>
        <v>5792.0686292547798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10407.215011631053</v>
      </c>
      <c r="D12" s="72">
        <f>IF(RES_hh_tes_in!D12=0,0,1000*11630*RES_hh_tes_in!D12/RES_hh_num_in!D12)</f>
        <v>10278.288389321675</v>
      </c>
      <c r="E12" s="72">
        <f>IF(RES_hh_tes_in!E12=0,0,1000*11630*RES_hh_tes_in!E12/RES_hh_num_in!E12)</f>
        <v>10195.560178431049</v>
      </c>
      <c r="F12" s="72">
        <f>IF(RES_hh_tes_in!F12=0,0,1000*11630*RES_hh_tes_in!F12/RES_hh_num_in!F12)</f>
        <v>9970.0085343787705</v>
      </c>
      <c r="G12" s="72">
        <f>IF(RES_hh_tes_in!G12=0,0,1000*11630*RES_hh_tes_in!G12/RES_hh_num_in!G12)</f>
        <v>10075.308958560372</v>
      </c>
      <c r="H12" s="72">
        <f>IF(RES_hh_tes_in!H12=0,0,1000*11630*RES_hh_tes_in!H12/RES_hh_num_in!H12)</f>
        <v>10403.030272325874</v>
      </c>
      <c r="I12" s="72">
        <f>IF(RES_hh_tes_in!I12=0,0,1000*11630*RES_hh_tes_in!I12/RES_hh_num_in!I12)</f>
        <v>9717.6526669425875</v>
      </c>
      <c r="J12" s="72">
        <f>IF(RES_hh_tes_in!J12=0,0,1000*11630*RES_hh_tes_in!J12/RES_hh_num_in!J12)</f>
        <v>9920.854607690213</v>
      </c>
      <c r="K12" s="72">
        <f>IF(RES_hh_tes_in!K12=0,0,1000*11630*RES_hh_tes_in!K12/RES_hh_num_in!K12)</f>
        <v>10005.4573529878</v>
      </c>
      <c r="L12" s="72">
        <f>IF(RES_hh_tes_in!L12=0,0,1000*11630*RES_hh_tes_in!L12/RES_hh_num_in!L12)</f>
        <v>10073.810445162788</v>
      </c>
      <c r="M12" s="72">
        <f>IF(RES_hh_tes_in!M12=0,0,1000*11630*RES_hh_tes_in!M12/RES_hh_num_in!M12)</f>
        <v>9582.1964735148449</v>
      </c>
      <c r="N12" s="72">
        <f>IF(RES_hh_tes_in!N12=0,0,1000*11630*RES_hh_tes_in!N12/RES_hh_num_in!N12)</f>
        <v>9130.3702250924907</v>
      </c>
      <c r="O12" s="72">
        <f>IF(RES_hh_tes_in!O12=0,0,1000*11630*RES_hh_tes_in!O12/RES_hh_num_in!O12)</f>
        <v>8647.7570865913003</v>
      </c>
      <c r="P12" s="72">
        <f>IF(RES_hh_tes_in!P12=0,0,1000*11630*RES_hh_tes_in!P12/RES_hh_num_in!P12)</f>
        <v>8176.3552530852994</v>
      </c>
      <c r="Q12" s="72">
        <f>IF(RES_hh_tes_in!Q12=0,0,1000*11630*RES_hh_tes_in!Q12/RES_hh_num_in!Q12)</f>
        <v>8358.3788851157224</v>
      </c>
      <c r="R12" s="72">
        <f>IF(RES_hh_tes_in!R12=0,0,1000*11630*RES_hh_tes_in!R12/RES_hh_num_in!R12)</f>
        <v>8400.9816180840371</v>
      </c>
      <c r="S12" s="72">
        <f>IF(RES_hh_tes_in!S12=0,0,1000*11630*RES_hh_tes_in!S12/RES_hh_num_in!S12)</f>
        <v>7616.3884056941179</v>
      </c>
      <c r="T12" s="72">
        <f>IF(RES_hh_tes_in!T12=0,0,1000*11630*RES_hh_tes_in!T12/RES_hh_num_in!T12)</f>
        <v>7306.658654051198</v>
      </c>
      <c r="U12" s="72">
        <f>IF(RES_hh_tes_in!U12=0,0,1000*11630*RES_hh_tes_in!U12/RES_hh_num_in!U12)</f>
        <v>6863.2055629149772</v>
      </c>
      <c r="V12" s="72">
        <f>IF(RES_hh_tes_in!V12=0,0,1000*11630*RES_hh_tes_in!V12/RES_hh_num_in!V12)</f>
        <v>6390.9131539614245</v>
      </c>
      <c r="W12" s="72">
        <f>IF(RES_hh_tes_in!W12=0,0,1000*11630*RES_hh_tes_in!W12/RES_hh_num_in!W12)</f>
        <v>6073.7933713657285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0</v>
      </c>
      <c r="J13" s="74">
        <f>IF(RES_hh_tes_in!J13=0,0,1000*11630*RES_hh_tes_in!J13/RES_hh_num_in!J13)</f>
        <v>1767.2817568253622</v>
      </c>
      <c r="K13" s="74">
        <f>IF(RES_hh_tes_in!K13=0,0,1000*11630*RES_hh_tes_in!K13/RES_hh_num_in!K13)</f>
        <v>165.58252087201737</v>
      </c>
      <c r="L13" s="74">
        <f>IF(RES_hh_tes_in!L13=0,0,1000*11630*RES_hh_tes_in!L13/RES_hh_num_in!L13)</f>
        <v>7675.424908115393</v>
      </c>
      <c r="M13" s="74">
        <f>IF(RES_hh_tes_in!M13=0,0,1000*11630*RES_hh_tes_in!M13/RES_hh_num_in!M13)</f>
        <v>4971.8350146150588</v>
      </c>
      <c r="N13" s="74">
        <f>IF(RES_hh_tes_in!N13=0,0,1000*11630*RES_hh_tes_in!N13/RES_hh_num_in!N13)</f>
        <v>6641.849294100477</v>
      </c>
      <c r="O13" s="74">
        <f>IF(RES_hh_tes_in!O13=0,0,1000*11630*RES_hh_tes_in!O13/RES_hh_num_in!O13)</f>
        <v>13020.501768160737</v>
      </c>
      <c r="P13" s="74">
        <f>IF(RES_hh_tes_in!P13=0,0,1000*11630*RES_hh_tes_in!P13/RES_hh_num_in!P13)</f>
        <v>6670.4441055659954</v>
      </c>
      <c r="Q13" s="74">
        <f>IF(RES_hh_tes_in!Q13=0,0,1000*11630*RES_hh_tes_in!Q13/RES_hh_num_in!Q13)</f>
        <v>13013.371613940351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924.35716962458866</v>
      </c>
      <c r="W13" s="74">
        <f>IF(RES_hh_tes_in!W13=0,0,1000*11630*RES_hh_tes_in!W13/RES_hh_num_in!W13)</f>
        <v>8187.2823981157853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86.379884412643221</v>
      </c>
      <c r="D14" s="76">
        <f>IF(RES_hh_tes_in!D14=0,0,1000*11630*RES_hh_tes_in!D14/RES_hh_num_in!D14)</f>
        <v>78.3837810105301</v>
      </c>
      <c r="E14" s="76">
        <f>IF(RES_hh_tes_in!E14=0,0,1000*11630*RES_hh_tes_in!E14/RES_hh_num_in!E14)</f>
        <v>80.544937092193592</v>
      </c>
      <c r="F14" s="76">
        <f>IF(RES_hh_tes_in!F14=0,0,1000*11630*RES_hh_tes_in!F14/RES_hh_num_in!F14)</f>
        <v>76.457834328635144</v>
      </c>
      <c r="G14" s="76">
        <f>IF(RES_hh_tes_in!G14=0,0,1000*11630*RES_hh_tes_in!G14/RES_hh_num_in!G14)</f>
        <v>73.258150498878038</v>
      </c>
      <c r="H14" s="76">
        <f>IF(RES_hh_tes_in!H14=0,0,1000*11630*RES_hh_tes_in!H14/RES_hh_num_in!H14)</f>
        <v>69.548300464216268</v>
      </c>
      <c r="I14" s="76">
        <f>IF(RES_hh_tes_in!I14=0,0,1000*11630*RES_hh_tes_in!I14/RES_hh_num_in!I14)</f>
        <v>68.419525728139476</v>
      </c>
      <c r="J14" s="76">
        <f>IF(RES_hh_tes_in!J14=0,0,1000*11630*RES_hh_tes_in!J14/RES_hh_num_in!J14)</f>
        <v>67.435001297445766</v>
      </c>
      <c r="K14" s="76">
        <f>IF(RES_hh_tes_in!K14=0,0,1000*11630*RES_hh_tes_in!K14/RES_hh_num_in!K14)</f>
        <v>69.34612891594972</v>
      </c>
      <c r="L14" s="76">
        <f>IF(RES_hh_tes_in!L14=0,0,1000*11630*RES_hh_tes_in!L14/RES_hh_num_in!L14)</f>
        <v>83.103494897717553</v>
      </c>
      <c r="M14" s="76">
        <f>IF(RES_hh_tes_in!M14=0,0,1000*11630*RES_hh_tes_in!M14/RES_hh_num_in!M14)</f>
        <v>68.957076702285335</v>
      </c>
      <c r="N14" s="76">
        <f>IF(RES_hh_tes_in!N14=0,0,1000*11630*RES_hh_tes_in!N14/RES_hh_num_in!N14)</f>
        <v>64.675919646518324</v>
      </c>
      <c r="O14" s="76">
        <f>IF(RES_hh_tes_in!O14=0,0,1000*11630*RES_hh_tes_in!O14/RES_hh_num_in!O14)</f>
        <v>62.946396773629232</v>
      </c>
      <c r="P14" s="76">
        <f>IF(RES_hh_tes_in!P14=0,0,1000*11630*RES_hh_tes_in!P14/RES_hh_num_in!P14)</f>
        <v>46.439210154085139</v>
      </c>
      <c r="Q14" s="76">
        <f>IF(RES_hh_tes_in!Q14=0,0,1000*11630*RES_hh_tes_in!Q14/RES_hh_num_in!Q14)</f>
        <v>50.838742698418336</v>
      </c>
      <c r="R14" s="76">
        <f>IF(RES_hh_tes_in!R14=0,0,1000*11630*RES_hh_tes_in!R14/RES_hh_num_in!R14)</f>
        <v>53.93979319136087</v>
      </c>
      <c r="S14" s="76">
        <f>IF(RES_hh_tes_in!S14=0,0,1000*11630*RES_hh_tes_in!S14/RES_hh_num_in!S14)</f>
        <v>51.980411395838864</v>
      </c>
      <c r="T14" s="76">
        <f>IF(RES_hh_tes_in!T14=0,0,1000*11630*RES_hh_tes_in!T14/RES_hh_num_in!T14)</f>
        <v>50.365395936713767</v>
      </c>
      <c r="U14" s="76">
        <f>IF(RES_hh_tes_in!U14=0,0,1000*11630*RES_hh_tes_in!U14/RES_hh_num_in!U14)</f>
        <v>41.714251398118414</v>
      </c>
      <c r="V14" s="76">
        <f>IF(RES_hh_tes_in!V14=0,0,1000*11630*RES_hh_tes_in!V14/RES_hh_num_in!V14)</f>
        <v>38.431801585121676</v>
      </c>
      <c r="W14" s="76">
        <f>IF(RES_hh_tes_in!W14=0,0,1000*11630*RES_hh_tes_in!W14/RES_hh_num_in!W14)</f>
        <v>27.820504712467955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8.8218105545970786</v>
      </c>
      <c r="D15" s="69">
        <f t="shared" si="0"/>
        <v>5.0229175981072096</v>
      </c>
      <c r="E15" s="69">
        <f t="shared" si="0"/>
        <v>10.087019805520784</v>
      </c>
      <c r="F15" s="69">
        <f t="shared" si="0"/>
        <v>16.37599532263868</v>
      </c>
      <c r="G15" s="69">
        <f t="shared" si="0"/>
        <v>17.216877340570122</v>
      </c>
      <c r="H15" s="69">
        <f t="shared" si="0"/>
        <v>28.527144223687824</v>
      </c>
      <c r="I15" s="69">
        <f t="shared" si="0"/>
        <v>29.651810585444068</v>
      </c>
      <c r="J15" s="69">
        <f t="shared" si="0"/>
        <v>22.842475532223819</v>
      </c>
      <c r="K15" s="69">
        <f t="shared" si="0"/>
        <v>17.100310240498512</v>
      </c>
      <c r="L15" s="69">
        <f t="shared" si="0"/>
        <v>18.74070949450411</v>
      </c>
      <c r="M15" s="69">
        <f t="shared" si="0"/>
        <v>26.129601843121538</v>
      </c>
      <c r="N15" s="69">
        <f t="shared" si="0"/>
        <v>26.42008258310922</v>
      </c>
      <c r="O15" s="69">
        <f t="shared" si="0"/>
        <v>26.050911477406864</v>
      </c>
      <c r="P15" s="69">
        <f t="shared" si="0"/>
        <v>25.077482019858646</v>
      </c>
      <c r="Q15" s="69">
        <f t="shared" si="0"/>
        <v>26.063718312615048</v>
      </c>
      <c r="R15" s="69">
        <f t="shared" si="0"/>
        <v>32.095270259523176</v>
      </c>
      <c r="S15" s="69">
        <f t="shared" si="0"/>
        <v>30.901805192607569</v>
      </c>
      <c r="T15" s="69">
        <f t="shared" si="0"/>
        <v>46.032490958819167</v>
      </c>
      <c r="U15" s="69">
        <f t="shared" si="0"/>
        <v>32.189963420316516</v>
      </c>
      <c r="V15" s="69">
        <f t="shared" si="0"/>
        <v>61.87331865992725</v>
      </c>
      <c r="W15" s="69">
        <f t="shared" si="0"/>
        <v>35.730700071016393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8.8218105545970786</v>
      </c>
      <c r="D16" s="72">
        <f>IF(RES_hh_tes_in!D16=0,0,1000*11630*RES_hh_tes_in!D16/RES_hh_num_in!D$3)</f>
        <v>5.0229175981072096</v>
      </c>
      <c r="E16" s="72">
        <f>IF(RES_hh_tes_in!E16=0,0,1000*11630*RES_hh_tes_in!E16/RES_hh_num_in!E$3)</f>
        <v>10.087019805520784</v>
      </c>
      <c r="F16" s="72">
        <f>IF(RES_hh_tes_in!F16=0,0,1000*11630*RES_hh_tes_in!F16/RES_hh_num_in!F$3)</f>
        <v>16.37599532263868</v>
      </c>
      <c r="G16" s="72">
        <f>IF(RES_hh_tes_in!G16=0,0,1000*11630*RES_hh_tes_in!G16/RES_hh_num_in!G$3)</f>
        <v>17.216877340570122</v>
      </c>
      <c r="H16" s="72">
        <f>IF(RES_hh_tes_in!H16=0,0,1000*11630*RES_hh_tes_in!H16/RES_hh_num_in!H$3)</f>
        <v>28.527144223687824</v>
      </c>
      <c r="I16" s="72">
        <f>IF(RES_hh_tes_in!I16=0,0,1000*11630*RES_hh_tes_in!I16/RES_hh_num_in!I$3)</f>
        <v>29.651810585444068</v>
      </c>
      <c r="J16" s="72">
        <f>IF(RES_hh_tes_in!J16=0,0,1000*11630*RES_hh_tes_in!J16/RES_hh_num_in!J$3)</f>
        <v>22.842475532223819</v>
      </c>
      <c r="K16" s="72">
        <f>IF(RES_hh_tes_in!K16=0,0,1000*11630*RES_hh_tes_in!K16/RES_hh_num_in!K$3)</f>
        <v>17.100310240498512</v>
      </c>
      <c r="L16" s="72">
        <f>IF(RES_hh_tes_in!L16=0,0,1000*11630*RES_hh_tes_in!L16/RES_hh_num_in!L$3)</f>
        <v>18.74070949450411</v>
      </c>
      <c r="M16" s="72">
        <f>IF(RES_hh_tes_in!M16=0,0,1000*11630*RES_hh_tes_in!M16/RES_hh_num_in!M$3)</f>
        <v>26.129601843121538</v>
      </c>
      <c r="N16" s="72">
        <f>IF(RES_hh_tes_in!N16=0,0,1000*11630*RES_hh_tes_in!N16/RES_hh_num_in!N$3)</f>
        <v>26.42008258310922</v>
      </c>
      <c r="O16" s="72">
        <f>IF(RES_hh_tes_in!O16=0,0,1000*11630*RES_hh_tes_in!O16/RES_hh_num_in!O$3)</f>
        <v>26.050911477406864</v>
      </c>
      <c r="P16" s="72">
        <f>IF(RES_hh_tes_in!P16=0,0,1000*11630*RES_hh_tes_in!P16/RES_hh_num_in!P$3)</f>
        <v>25.077482019858646</v>
      </c>
      <c r="Q16" s="72">
        <f>IF(RES_hh_tes_in!Q16=0,0,1000*11630*RES_hh_tes_in!Q16/RES_hh_num_in!Q$3)</f>
        <v>26.063718312615048</v>
      </c>
      <c r="R16" s="72">
        <f>IF(RES_hh_tes_in!R16=0,0,1000*11630*RES_hh_tes_in!R16/RES_hh_num_in!R$3)</f>
        <v>32.095270259523176</v>
      </c>
      <c r="S16" s="72">
        <f>IF(RES_hh_tes_in!S16=0,0,1000*11630*RES_hh_tes_in!S16/RES_hh_num_in!S$3)</f>
        <v>30.901805192607569</v>
      </c>
      <c r="T16" s="72">
        <f>IF(RES_hh_tes_in!T16=0,0,1000*11630*RES_hh_tes_in!T16/RES_hh_num_in!T$3)</f>
        <v>46.032490958819167</v>
      </c>
      <c r="U16" s="72">
        <f>IF(RES_hh_tes_in!U16=0,0,1000*11630*RES_hh_tes_in!U16/RES_hh_num_in!U$3)</f>
        <v>32.189963420316516</v>
      </c>
      <c r="V16" s="72">
        <f>IF(RES_hh_tes_in!V16=0,0,1000*11630*RES_hh_tes_in!V16/RES_hh_num_in!V$3)</f>
        <v>61.87331865992725</v>
      </c>
      <c r="W16" s="72">
        <f>IF(RES_hh_tes_in!W16=0,0,1000*11630*RES_hh_tes_in!W16/RES_hh_num_in!W$3)</f>
        <v>35.730700071016393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923.54781624834834</v>
      </c>
      <c r="D17" s="69">
        <f>IF(RES_hh_tes_in!D17=0,0,1000*11630*RES_hh_tes_in!D17/RES_hh_num_in!D17)</f>
        <v>921.23761905818458</v>
      </c>
      <c r="E17" s="69">
        <f>IF(RES_hh_tes_in!E17=0,0,1000*11630*RES_hh_tes_in!E17/RES_hh_num_in!E17)</f>
        <v>911.20233788066423</v>
      </c>
      <c r="F17" s="69">
        <f>IF(RES_hh_tes_in!F17=0,0,1000*11630*RES_hh_tes_in!F17/RES_hh_num_in!F17)</f>
        <v>936.5811854841528</v>
      </c>
      <c r="G17" s="69">
        <f>IF(RES_hh_tes_in!G17=0,0,1000*11630*RES_hh_tes_in!G17/RES_hh_num_in!G17)</f>
        <v>937.26982712716506</v>
      </c>
      <c r="H17" s="69">
        <f>IF(RES_hh_tes_in!H17=0,0,1000*11630*RES_hh_tes_in!H17/RES_hh_num_in!H17)</f>
        <v>949.64943330846529</v>
      </c>
      <c r="I17" s="69">
        <f>IF(RES_hh_tes_in!I17=0,0,1000*11630*RES_hh_tes_in!I17/RES_hh_num_in!I17)</f>
        <v>892.88600452451851</v>
      </c>
      <c r="J17" s="69">
        <f>IF(RES_hh_tes_in!J17=0,0,1000*11630*RES_hh_tes_in!J17/RES_hh_num_in!J17)</f>
        <v>914.99315849306993</v>
      </c>
      <c r="K17" s="69">
        <f>IF(RES_hh_tes_in!K17=0,0,1000*11630*RES_hh_tes_in!K17/RES_hh_num_in!K17)</f>
        <v>900.77747343134581</v>
      </c>
      <c r="L17" s="69">
        <f>IF(RES_hh_tes_in!L17=0,0,1000*11630*RES_hh_tes_in!L17/RES_hh_num_in!L17)</f>
        <v>1068.2442505475033</v>
      </c>
      <c r="M17" s="69">
        <f>IF(RES_hh_tes_in!M17=0,0,1000*11630*RES_hh_tes_in!M17/RES_hh_num_in!M17)</f>
        <v>1090.4822302519685</v>
      </c>
      <c r="N17" s="69">
        <f>IF(RES_hh_tes_in!N17=0,0,1000*11630*RES_hh_tes_in!N17/RES_hh_num_in!N17)</f>
        <v>1101.7687295881553</v>
      </c>
      <c r="O17" s="69">
        <f>IF(RES_hh_tes_in!O17=0,0,1000*11630*RES_hh_tes_in!O17/RES_hh_num_in!O17)</f>
        <v>1146.6920559388493</v>
      </c>
      <c r="P17" s="69">
        <f>IF(RES_hh_tes_in!P17=0,0,1000*11630*RES_hh_tes_in!P17/RES_hh_num_in!P17)</f>
        <v>1117.1644304588519</v>
      </c>
      <c r="Q17" s="69">
        <f>IF(RES_hh_tes_in!Q17=0,0,1000*11630*RES_hh_tes_in!Q17/RES_hh_num_in!Q17)</f>
        <v>1135.1288962751114</v>
      </c>
      <c r="R17" s="69">
        <f>IF(RES_hh_tes_in!R17=0,0,1000*11630*RES_hh_tes_in!R17/RES_hh_num_in!R17)</f>
        <v>1134.7154955681733</v>
      </c>
      <c r="S17" s="69">
        <f>IF(RES_hh_tes_in!S17=0,0,1000*11630*RES_hh_tes_in!S17/RES_hh_num_in!S17)</f>
        <v>1098.5738773030394</v>
      </c>
      <c r="T17" s="69">
        <f>IF(RES_hh_tes_in!T17=0,0,1000*11630*RES_hh_tes_in!T17/RES_hh_num_in!T17)</f>
        <v>1071.1538612080533</v>
      </c>
      <c r="U17" s="69">
        <f>IF(RES_hh_tes_in!U17=0,0,1000*11630*RES_hh_tes_in!U17/RES_hh_num_in!U17)</f>
        <v>1086.8194209201304</v>
      </c>
      <c r="V17" s="69">
        <f>IF(RES_hh_tes_in!V17=0,0,1000*11630*RES_hh_tes_in!V17/RES_hh_num_in!V17)</f>
        <v>1079.6108588639502</v>
      </c>
      <c r="W17" s="69">
        <f>IF(RES_hh_tes_in!W17=0,0,1000*11630*RES_hh_tes_in!W17/RES_hh_num_in!W17)</f>
        <v>1082.1779360668395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941.09277567025367</v>
      </c>
      <c r="D19" s="72">
        <f>IF(RES_hh_tes_in!D19=0,0,1000*11630*RES_hh_tes_in!D19/RES_hh_num_in!D19)</f>
        <v>870.14029819332507</v>
      </c>
      <c r="E19" s="72">
        <f>IF(RES_hh_tes_in!E19=0,0,1000*11630*RES_hh_tes_in!E19/RES_hh_num_in!E19)</f>
        <v>900.43044895600406</v>
      </c>
      <c r="F19" s="72">
        <f>IF(RES_hh_tes_in!F19=0,0,1000*11630*RES_hh_tes_in!F19/RES_hh_num_in!F19)</f>
        <v>927.29848746409812</v>
      </c>
      <c r="G19" s="72">
        <f>IF(RES_hh_tes_in!G19=0,0,1000*11630*RES_hh_tes_in!G19/RES_hh_num_in!G19)</f>
        <v>918.52881891086986</v>
      </c>
      <c r="H19" s="72">
        <f>IF(RES_hh_tes_in!H19=0,0,1000*11630*RES_hh_tes_in!H19/RES_hh_num_in!H19)</f>
        <v>971.73118244940781</v>
      </c>
      <c r="I19" s="72">
        <f>IF(RES_hh_tes_in!I19=0,0,1000*11630*RES_hh_tes_in!I19/RES_hh_num_in!I19)</f>
        <v>973.77636356746302</v>
      </c>
      <c r="J19" s="72">
        <f>IF(RES_hh_tes_in!J19=0,0,1000*11630*RES_hh_tes_in!J19/RES_hh_num_in!J19)</f>
        <v>923.59285442711518</v>
      </c>
      <c r="K19" s="72">
        <f>IF(RES_hh_tes_in!K19=0,0,1000*11630*RES_hh_tes_in!K19/RES_hh_num_in!K19)</f>
        <v>879.01523895872765</v>
      </c>
      <c r="L19" s="72">
        <f>IF(RES_hh_tes_in!L19=0,0,1000*11630*RES_hh_tes_in!L19/RES_hh_num_in!L19)</f>
        <v>987.39350185030821</v>
      </c>
      <c r="M19" s="72">
        <f>IF(RES_hh_tes_in!M19=0,0,1000*11630*RES_hh_tes_in!M19/RES_hh_num_in!M19)</f>
        <v>1118.4836187783287</v>
      </c>
      <c r="N19" s="72">
        <f>IF(RES_hh_tes_in!N19=0,0,1000*11630*RES_hh_tes_in!N19/RES_hh_num_in!N19)</f>
        <v>1125.2273499188655</v>
      </c>
      <c r="O19" s="72">
        <f>IF(RES_hh_tes_in!O19=0,0,1000*11630*RES_hh_tes_in!O19/RES_hh_num_in!O19)</f>
        <v>1113.7674738520338</v>
      </c>
      <c r="P19" s="72">
        <f>IF(RES_hh_tes_in!P19=0,0,1000*11630*RES_hh_tes_in!P19/RES_hh_num_in!P19)</f>
        <v>980.82619472658121</v>
      </c>
      <c r="Q19" s="72">
        <f>IF(RES_hh_tes_in!Q19=0,0,1000*11630*RES_hh_tes_in!Q19/RES_hh_num_in!Q19)</f>
        <v>1138.8391080101449</v>
      </c>
      <c r="R19" s="72">
        <f>IF(RES_hh_tes_in!R19=0,0,1000*11630*RES_hh_tes_in!R19/RES_hh_num_in!R19)</f>
        <v>1146.6570838035743</v>
      </c>
      <c r="S19" s="72">
        <f>IF(RES_hh_tes_in!S19=0,0,1000*11630*RES_hh_tes_in!S19/RES_hh_num_in!S19)</f>
        <v>1122.9757187291116</v>
      </c>
      <c r="T19" s="72">
        <f>IF(RES_hh_tes_in!T19=0,0,1000*11630*RES_hh_tes_in!T19/RES_hh_num_in!T19)</f>
        <v>1059.2195392768422</v>
      </c>
      <c r="U19" s="72">
        <f>IF(RES_hh_tes_in!U19=0,0,1000*11630*RES_hh_tes_in!U19/RES_hh_num_in!U19)</f>
        <v>1088.2854476735961</v>
      </c>
      <c r="V19" s="72">
        <f>IF(RES_hh_tes_in!V19=0,0,1000*11630*RES_hh_tes_in!V19/RES_hh_num_in!V19)</f>
        <v>1061.0529253570194</v>
      </c>
      <c r="W19" s="72">
        <f>IF(RES_hh_tes_in!W19=0,0,1000*11630*RES_hh_tes_in!W19/RES_hh_num_in!W19)</f>
        <v>1118.4444761692496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924.93857110740407</v>
      </c>
      <c r="D20" s="72">
        <f>IF(RES_hh_tes_in!D20=0,0,1000*11630*RES_hh_tes_in!D20/RES_hh_num_in!D20)</f>
        <v>937.72467901397215</v>
      </c>
      <c r="E20" s="72">
        <f>IF(RES_hh_tes_in!E20=0,0,1000*11630*RES_hh_tes_in!E20/RES_hh_num_in!E20)</f>
        <v>903.13933648834893</v>
      </c>
      <c r="F20" s="72">
        <f>IF(RES_hh_tes_in!F20=0,0,1000*11630*RES_hh_tes_in!F20/RES_hh_num_in!F20)</f>
        <v>939.23355166898671</v>
      </c>
      <c r="G20" s="72">
        <f>IF(RES_hh_tes_in!G20=0,0,1000*11630*RES_hh_tes_in!G20/RES_hh_num_in!G20)</f>
        <v>951.86360390356344</v>
      </c>
      <c r="H20" s="72">
        <f>IF(RES_hh_tes_in!H20=0,0,1000*11630*RES_hh_tes_in!H20/RES_hh_num_in!H20)</f>
        <v>935.01697846735397</v>
      </c>
      <c r="I20" s="72">
        <f>IF(RES_hh_tes_in!I20=0,0,1000*11630*RES_hh_tes_in!I20/RES_hh_num_in!I20)</f>
        <v>862.03471612002477</v>
      </c>
      <c r="J20" s="72">
        <f>IF(RES_hh_tes_in!J20=0,0,1000*11630*RES_hh_tes_in!J20/RES_hh_num_in!J20)</f>
        <v>907.55299341858154</v>
      </c>
      <c r="K20" s="72">
        <f>IF(RES_hh_tes_in!K20=0,0,1000*11630*RES_hh_tes_in!K20/RES_hh_num_in!K20)</f>
        <v>903.8191520130373</v>
      </c>
      <c r="L20" s="72">
        <f>IF(RES_hh_tes_in!L20=0,0,1000*11630*RES_hh_tes_in!L20/RES_hh_num_in!L20)</f>
        <v>1064.1929356679577</v>
      </c>
      <c r="M20" s="72">
        <f>IF(RES_hh_tes_in!M20=0,0,1000*11630*RES_hh_tes_in!M20/RES_hh_num_in!M20)</f>
        <v>1132.7387763058475</v>
      </c>
      <c r="N20" s="72">
        <f>IF(RES_hh_tes_in!N20=0,0,1000*11630*RES_hh_tes_in!N20/RES_hh_num_in!N20)</f>
        <v>1096.569635185039</v>
      </c>
      <c r="O20" s="72">
        <f>IF(RES_hh_tes_in!O20=0,0,1000*11630*RES_hh_tes_in!O20/RES_hh_num_in!O20)</f>
        <v>1189.268992516344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1094.2302295997677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1061.931011344484</v>
      </c>
      <c r="T20" s="72">
        <f>IF(RES_hh_tes_in!T20=0,0,1000*11630*RES_hh_tes_in!T20/RES_hh_num_in!T20)</f>
        <v>1095.8671201060629</v>
      </c>
      <c r="U20" s="72">
        <f>IF(RES_hh_tes_in!U20=0,0,1000*11630*RES_hh_tes_in!U20/RES_hh_num_in!U20)</f>
        <v>1113.3708287491265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921.48554409447911</v>
      </c>
      <c r="D21" s="72">
        <f>IF(RES_hh_tes_in!D21=0,0,1000*11630*RES_hh_tes_in!D21/RES_hh_num_in!D21)</f>
        <v>906.07644670166792</v>
      </c>
      <c r="E21" s="72">
        <f>IF(RES_hh_tes_in!E21=0,0,1000*11630*RES_hh_tes_in!E21/RES_hh_num_in!E21)</f>
        <v>923.58537475284515</v>
      </c>
      <c r="F21" s="72">
        <f>IF(RES_hh_tes_in!F21=0,0,1000*11630*RES_hh_tes_in!F21/RES_hh_num_in!F21)</f>
        <v>953.32271509773523</v>
      </c>
      <c r="G21" s="72">
        <f>IF(RES_hh_tes_in!G21=0,0,1000*11630*RES_hh_tes_in!G21/RES_hh_num_in!G21)</f>
        <v>947.88202808787003</v>
      </c>
      <c r="H21" s="72">
        <f>IF(RES_hh_tes_in!H21=0,0,1000*11630*RES_hh_tes_in!H21/RES_hh_num_in!H21)</f>
        <v>951.49459774112995</v>
      </c>
      <c r="I21" s="72">
        <f>IF(RES_hh_tes_in!I21=0,0,1000*11630*RES_hh_tes_in!I21/RES_hh_num_in!I21)</f>
        <v>855.6109679857301</v>
      </c>
      <c r="J21" s="72">
        <f>IF(RES_hh_tes_in!J21=0,0,1000*11630*RES_hh_tes_in!J21/RES_hh_num_in!J21)</f>
        <v>898.10203381150006</v>
      </c>
      <c r="K21" s="72">
        <f>IF(RES_hh_tes_in!K21=0,0,1000*11630*RES_hh_tes_in!K21/RES_hh_num_in!K21)</f>
        <v>888.98514637891321</v>
      </c>
      <c r="L21" s="72">
        <f>IF(RES_hh_tes_in!L21=0,0,1000*11630*RES_hh_tes_in!L21/RES_hh_num_in!L21)</f>
        <v>1079.3537892184786</v>
      </c>
      <c r="M21" s="72">
        <f>IF(RES_hh_tes_in!M21=0,0,1000*11630*RES_hh_tes_in!M21/RES_hh_num_in!M21)</f>
        <v>1085.9281785813164</v>
      </c>
      <c r="N21" s="72">
        <f>IF(RES_hh_tes_in!N21=0,0,1000*11630*RES_hh_tes_in!N21/RES_hh_num_in!N21)</f>
        <v>1109.9384006794803</v>
      </c>
      <c r="O21" s="72">
        <f>IF(RES_hh_tes_in!O21=0,0,1000*11630*RES_hh_tes_in!O21/RES_hh_num_in!O21)</f>
        <v>1166.3525673702875</v>
      </c>
      <c r="P21" s="72">
        <f>IF(RES_hh_tes_in!P21=0,0,1000*11630*RES_hh_tes_in!P21/RES_hh_num_in!P21)</f>
        <v>1112.0564524029653</v>
      </c>
      <c r="Q21" s="72">
        <f>IF(RES_hh_tes_in!Q21=0,0,1000*11630*RES_hh_tes_in!Q21/RES_hh_num_in!Q21)</f>
        <v>1096.8672178553086</v>
      </c>
      <c r="R21" s="72">
        <f>IF(RES_hh_tes_in!R21=0,0,1000*11630*RES_hh_tes_in!R21/RES_hh_num_in!R21)</f>
        <v>1121.1067886636902</v>
      </c>
      <c r="S21" s="72">
        <f>IF(RES_hh_tes_in!S21=0,0,1000*11630*RES_hh_tes_in!S21/RES_hh_num_in!S21)</f>
        <v>1096.0030922872386</v>
      </c>
      <c r="T21" s="72">
        <f>IF(RES_hh_tes_in!T21=0,0,1000*11630*RES_hh_tes_in!T21/RES_hh_num_in!T21)</f>
        <v>1061.4673311666986</v>
      </c>
      <c r="U21" s="72">
        <f>IF(RES_hh_tes_in!U21=0,0,1000*11630*RES_hh_tes_in!U21/RES_hh_num_in!U21)</f>
        <v>1102.1237622448937</v>
      </c>
      <c r="V21" s="72">
        <f>IF(RES_hh_tes_in!V21=0,0,1000*11630*RES_hh_tes_in!V21/RES_hh_num_in!V21)</f>
        <v>1096.4475397842664</v>
      </c>
      <c r="W21" s="72">
        <f>IF(RES_hh_tes_in!W21=0,0,1000*11630*RES_hh_tes_in!W21/RES_hh_num_in!W21)</f>
        <v>1045.2682450725001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916.57628268164126</v>
      </c>
      <c r="D22" s="72">
        <f>IF(RES_hh_tes_in!D22=0,0,1000*11630*RES_hh_tes_in!D22/RES_hh_num_in!D22)</f>
        <v>897.4574074785321</v>
      </c>
      <c r="E22" s="72">
        <f>IF(RES_hh_tes_in!E22=0,0,1000*11630*RES_hh_tes_in!E22/RES_hh_num_in!E22)</f>
        <v>897.9820418005155</v>
      </c>
      <c r="F22" s="72">
        <f>IF(RES_hh_tes_in!F22=0,0,1000*11630*RES_hh_tes_in!F22/RES_hh_num_in!F22)</f>
        <v>900.75449200623609</v>
      </c>
      <c r="G22" s="72">
        <f>IF(RES_hh_tes_in!G22=0,0,1000*11630*RES_hh_tes_in!G22/RES_hh_num_in!G22)</f>
        <v>921.10608574882394</v>
      </c>
      <c r="H22" s="72">
        <f>IF(RES_hh_tes_in!H22=0,0,1000*11630*RES_hh_tes_in!H22/RES_hh_num_in!H22)</f>
        <v>923.64843248508259</v>
      </c>
      <c r="I22" s="72">
        <f>IF(RES_hh_tes_in!I22=0,0,1000*11630*RES_hh_tes_in!I22/RES_hh_num_in!I22)</f>
        <v>937.07042945416367</v>
      </c>
      <c r="J22" s="72">
        <f>IF(RES_hh_tes_in!J22=0,0,1000*11630*RES_hh_tes_in!J22/RES_hh_num_in!J22)</f>
        <v>927.86049033868085</v>
      </c>
      <c r="K22" s="72">
        <f>IF(RES_hh_tes_in!K22=0,0,1000*11630*RES_hh_tes_in!K22/RES_hh_num_in!K22)</f>
        <v>907.36751011422484</v>
      </c>
      <c r="L22" s="72">
        <f>IF(RES_hh_tes_in!L22=0,0,1000*11630*RES_hh_tes_in!L22/RES_hh_num_in!L22)</f>
        <v>1040.4755373853923</v>
      </c>
      <c r="M22" s="72">
        <f>IF(RES_hh_tes_in!M22=0,0,1000*11630*RES_hh_tes_in!M22/RES_hh_num_in!M22)</f>
        <v>1114.4604599881209</v>
      </c>
      <c r="N22" s="72">
        <f>IF(RES_hh_tes_in!N22=0,0,1000*11630*RES_hh_tes_in!N22/RES_hh_num_in!N22)</f>
        <v>1078.0933728521532</v>
      </c>
      <c r="O22" s="72">
        <f>IF(RES_hh_tes_in!O22=0,0,1000*11630*RES_hh_tes_in!O22/RES_hh_num_in!O22)</f>
        <v>1098.6219546012005</v>
      </c>
      <c r="P22" s="72">
        <f>IF(RES_hh_tes_in!P22=0,0,1000*11630*RES_hh_tes_in!P22/RES_hh_num_in!P22)</f>
        <v>1131.1943287406148</v>
      </c>
      <c r="Q22" s="72">
        <f>IF(RES_hh_tes_in!Q22=0,0,1000*11630*RES_hh_tes_in!Q22/RES_hh_num_in!Q22)</f>
        <v>1137.8833986738935</v>
      </c>
      <c r="R22" s="72">
        <f>IF(RES_hh_tes_in!R22=0,0,1000*11630*RES_hh_tes_in!R22/RES_hh_num_in!R22)</f>
        <v>1159.7699820585474</v>
      </c>
      <c r="S22" s="72">
        <f>IF(RES_hh_tes_in!S22=0,0,1000*11630*RES_hh_tes_in!S22/RES_hh_num_in!S22)</f>
        <v>1096.6890342326506</v>
      </c>
      <c r="T22" s="72">
        <f>IF(RES_hh_tes_in!T22=0,0,1000*11630*RES_hh_tes_in!T22/RES_hh_num_in!T22)</f>
        <v>1030.6936698507768</v>
      </c>
      <c r="U22" s="72">
        <f>IF(RES_hh_tes_in!U22=0,0,1000*11630*RES_hh_tes_in!U22/RES_hh_num_in!U22)</f>
        <v>1076.8120728435176</v>
      </c>
      <c r="V22" s="72">
        <f>IF(RES_hh_tes_in!V22=0,0,1000*11630*RES_hh_tes_in!V22/RES_hh_num_in!V22)</f>
        <v>1075.5395831285191</v>
      </c>
      <c r="W22" s="72">
        <f>IF(RES_hh_tes_in!W22=0,0,1000*11630*RES_hh_tes_in!W22/RES_hh_num_in!W22)</f>
        <v>1086.3357546540112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923.39395166020597</v>
      </c>
      <c r="D24" s="72">
        <f>IF(RES_hh_tes_in!D24=0,0,1000*11630*RES_hh_tes_in!D24/RES_hh_num_in!D24)</f>
        <v>924.06977954026399</v>
      </c>
      <c r="E24" s="72">
        <f>IF(RES_hh_tes_in!E24=0,0,1000*11630*RES_hh_tes_in!E24/RES_hh_num_in!E24)</f>
        <v>910.2300699404675</v>
      </c>
      <c r="F24" s="72">
        <f>IF(RES_hh_tes_in!F24=0,0,1000*11630*RES_hh_tes_in!F24/RES_hh_num_in!F24)</f>
        <v>944.13149648775061</v>
      </c>
      <c r="G24" s="72">
        <f>IF(RES_hh_tes_in!G24=0,0,1000*11630*RES_hh_tes_in!G24/RES_hh_num_in!G24)</f>
        <v>930.84152345400628</v>
      </c>
      <c r="H24" s="72">
        <f>IF(RES_hh_tes_in!H24=0,0,1000*11630*RES_hh_tes_in!H24/RES_hh_num_in!H24)</f>
        <v>944.04464049266278</v>
      </c>
      <c r="I24" s="72">
        <f>IF(RES_hh_tes_in!I24=0,0,1000*11630*RES_hh_tes_in!I24/RES_hh_num_in!I24)</f>
        <v>867.10310376775169</v>
      </c>
      <c r="J24" s="72">
        <f>IF(RES_hh_tes_in!J24=0,0,1000*11630*RES_hh_tes_in!J24/RES_hh_num_in!J24)</f>
        <v>908.17211113469307</v>
      </c>
      <c r="K24" s="72">
        <f>IF(RES_hh_tes_in!K24=0,0,1000*11630*RES_hh_tes_in!K24/RES_hh_num_in!K24)</f>
        <v>897.93279774459586</v>
      </c>
      <c r="L24" s="72">
        <f>IF(RES_hh_tes_in!L24=0,0,1000*11630*RES_hh_tes_in!L24/RES_hh_num_in!L24)</f>
        <v>1072.6917585281674</v>
      </c>
      <c r="M24" s="72">
        <f>IF(RES_hh_tes_in!M24=0,0,1000*11630*RES_hh_tes_in!M24/RES_hh_num_in!M24)</f>
        <v>1084.5074784426131</v>
      </c>
      <c r="N24" s="72">
        <f>IF(RES_hh_tes_in!N24=0,0,1000*11630*RES_hh_tes_in!N24/RES_hh_num_in!N24)</f>
        <v>1110.9558474614273</v>
      </c>
      <c r="O24" s="72">
        <f>IF(RES_hh_tes_in!O24=0,0,1000*11630*RES_hh_tes_in!O24/RES_hh_num_in!O24)</f>
        <v>1140.6686949812979</v>
      </c>
      <c r="P24" s="72">
        <f>IF(RES_hh_tes_in!P24=0,0,1000*11630*RES_hh_tes_in!P24/RES_hh_num_in!P24)</f>
        <v>1124.5714943150736</v>
      </c>
      <c r="Q24" s="72">
        <f>IF(RES_hh_tes_in!Q24=0,0,1000*11630*RES_hh_tes_in!Q24/RES_hh_num_in!Q24)</f>
        <v>1119.9729938467083</v>
      </c>
      <c r="R24" s="72">
        <f>IF(RES_hh_tes_in!R24=0,0,1000*11630*RES_hh_tes_in!R24/RES_hh_num_in!R24)</f>
        <v>1114.3241125673705</v>
      </c>
      <c r="S24" s="72">
        <f>IF(RES_hh_tes_in!S24=0,0,1000*11630*RES_hh_tes_in!S24/RES_hh_num_in!S24)</f>
        <v>1095.4730784533194</v>
      </c>
      <c r="T24" s="72">
        <f>IF(RES_hh_tes_in!T24=0,0,1000*11630*RES_hh_tes_in!T24/RES_hh_num_in!T24)</f>
        <v>1071.6864833560992</v>
      </c>
      <c r="U24" s="72">
        <f>IF(RES_hh_tes_in!U24=0,0,1000*11630*RES_hh_tes_in!U24/RES_hh_num_in!U24)</f>
        <v>1074.0216742223581</v>
      </c>
      <c r="V24" s="72">
        <f>IF(RES_hh_tes_in!V24=0,0,1000*11630*RES_hh_tes_in!V24/RES_hh_num_in!V24)</f>
        <v>1068.0914802929587</v>
      </c>
      <c r="W24" s="72">
        <f>IF(RES_hh_tes_in!W24=0,0,1000*11630*RES_hh_tes_in!W24/RES_hh_num_in!W24)</f>
        <v>1079.4773182938191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720.08987281513123</v>
      </c>
      <c r="D25" s="74">
        <f>IF(RES_hh_tes_in!D25=0,0,1000*11630*RES_hh_tes_in!D25/RES_hh_num_in!D25)</f>
        <v>767.0784003066625</v>
      </c>
      <c r="E25" s="74">
        <f>IF(RES_hh_tes_in!E25=0,0,1000*11630*RES_hh_tes_in!E25/RES_hh_num_in!E25)</f>
        <v>729.96981317042093</v>
      </c>
      <c r="F25" s="74">
        <f>IF(RES_hh_tes_in!F25=0,0,1000*11630*RES_hh_tes_in!F25/RES_hh_num_in!F25)</f>
        <v>785.30650729313481</v>
      </c>
      <c r="G25" s="74">
        <f>IF(RES_hh_tes_in!G25=0,0,1000*11630*RES_hh_tes_in!G25/RES_hh_num_in!G25)</f>
        <v>764.85434818812678</v>
      </c>
      <c r="H25" s="74">
        <f>IF(RES_hh_tes_in!H25=0,0,1000*11630*RES_hh_tes_in!H25/RES_hh_num_in!H25)</f>
        <v>777.87681788905377</v>
      </c>
      <c r="I25" s="74">
        <f>IF(RES_hh_tes_in!I25=0,0,1000*11630*RES_hh_tes_in!I25/RES_hh_num_in!I25)</f>
        <v>590.20125059576992</v>
      </c>
      <c r="J25" s="74">
        <f>IF(RES_hh_tes_in!J25=0,0,1000*11630*RES_hh_tes_in!J25/RES_hh_num_in!J25)</f>
        <v>639.89620772446233</v>
      </c>
      <c r="K25" s="74">
        <f>IF(RES_hh_tes_in!K25=0,0,1000*11630*RES_hh_tes_in!K25/RES_hh_num_in!K25)</f>
        <v>573.46652325047535</v>
      </c>
      <c r="L25" s="74">
        <f>IF(RES_hh_tes_in!L25=0,0,1000*11630*RES_hh_tes_in!L25/RES_hh_num_in!L25)</f>
        <v>795.50192437789599</v>
      </c>
      <c r="M25" s="74">
        <f>IF(RES_hh_tes_in!M25=0,0,1000*11630*RES_hh_tes_in!M25/RES_hh_num_in!M25)</f>
        <v>858.42469814508593</v>
      </c>
      <c r="N25" s="74">
        <f>IF(RES_hh_tes_in!N25=0,0,1000*11630*RES_hh_tes_in!N25/RES_hh_num_in!N25)</f>
        <v>871.54853967830945</v>
      </c>
      <c r="O25" s="74">
        <f>IF(RES_hh_tes_in!O25=0,0,1000*11630*RES_hh_tes_in!O25/RES_hh_num_in!O25)</f>
        <v>927.98785419563148</v>
      </c>
      <c r="P25" s="74">
        <f>IF(RES_hh_tes_in!P25=0,0,1000*11630*RES_hh_tes_in!P25/RES_hh_num_in!P25)</f>
        <v>888.51213403846759</v>
      </c>
      <c r="Q25" s="74">
        <f>IF(RES_hh_tes_in!Q25=0,0,1000*11630*RES_hh_tes_in!Q25/RES_hh_num_in!Q25)</f>
        <v>886.38373463643973</v>
      </c>
      <c r="R25" s="74">
        <f>IF(RES_hh_tes_in!R25=0,0,1000*11630*RES_hh_tes_in!R25/RES_hh_num_in!R25)</f>
        <v>863.23848016191778</v>
      </c>
      <c r="S25" s="74">
        <f>IF(RES_hh_tes_in!S25=0,0,1000*11630*RES_hh_tes_in!S25/RES_hh_num_in!S25)</f>
        <v>812.67827925695178</v>
      </c>
      <c r="T25" s="74">
        <f>IF(RES_hh_tes_in!T25=0,0,1000*11630*RES_hh_tes_in!T25/RES_hh_num_in!T25)</f>
        <v>828.9012198052335</v>
      </c>
      <c r="U25" s="74">
        <f>IF(RES_hh_tes_in!U25=0,0,1000*11630*RES_hh_tes_in!U25/RES_hh_num_in!U25)</f>
        <v>823.45513735922941</v>
      </c>
      <c r="V25" s="74">
        <f>IF(RES_hh_tes_in!V25=0,0,1000*11630*RES_hh_tes_in!V25/RES_hh_num_in!V25)</f>
        <v>834.68827373610793</v>
      </c>
      <c r="W25" s="74">
        <f>IF(RES_hh_tes_in!W25=0,0,1000*11630*RES_hh_tes_in!W25/RES_hh_num_in!W25)</f>
        <v>838.34307458458807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403.46509045065932</v>
      </c>
      <c r="D26" s="77">
        <f>IF(RES_hh_tes_in!D26=0,0,1000*11630*RES_hh_tes_in!D26/RES_hh_num_in!D26)</f>
        <v>403.02804897455377</v>
      </c>
      <c r="E26" s="77">
        <f>IF(RES_hh_tes_in!E26=0,0,1000*11630*RES_hh_tes_in!E26/RES_hh_num_in!E26)</f>
        <v>398.00957545168444</v>
      </c>
      <c r="F26" s="77">
        <f>IF(RES_hh_tes_in!F26=0,0,1000*11630*RES_hh_tes_in!F26/RES_hh_num_in!F26)</f>
        <v>410.33391584664059</v>
      </c>
      <c r="G26" s="77">
        <f>IF(RES_hh_tes_in!G26=0,0,1000*11630*RES_hh_tes_in!G26/RES_hh_num_in!G26)</f>
        <v>410.07271900663386</v>
      </c>
      <c r="H26" s="77">
        <f>IF(RES_hh_tes_in!H26=0,0,1000*11630*RES_hh_tes_in!H26/RES_hh_num_in!H26)</f>
        <v>414.25542998626611</v>
      </c>
      <c r="I26" s="77">
        <f>IF(RES_hh_tes_in!I26=0,0,1000*11630*RES_hh_tes_in!I26/RES_hh_num_in!I26)</f>
        <v>399.83980985531974</v>
      </c>
      <c r="J26" s="77">
        <f>IF(RES_hh_tes_in!J26=0,0,1000*11630*RES_hh_tes_in!J26/RES_hh_num_in!J26)</f>
        <v>425.60606719088355</v>
      </c>
      <c r="K26" s="77">
        <f>IF(RES_hh_tes_in!K26=0,0,1000*11630*RES_hh_tes_in!K26/RES_hh_num_in!K26)</f>
        <v>448.49847567546357</v>
      </c>
      <c r="L26" s="77">
        <f>IF(RES_hh_tes_in!L26=0,0,1000*11630*RES_hh_tes_in!L26/RES_hh_num_in!L26)</f>
        <v>449.9495621081079</v>
      </c>
      <c r="M26" s="77">
        <f>IF(RES_hh_tes_in!M26=0,0,1000*11630*RES_hh_tes_in!M26/RES_hh_num_in!M26)</f>
        <v>470.91918760645729</v>
      </c>
      <c r="N26" s="77">
        <f>IF(RES_hh_tes_in!N26=0,0,1000*11630*RES_hh_tes_in!N26/RES_hh_num_in!N26)</f>
        <v>482.66254316580796</v>
      </c>
      <c r="O26" s="77">
        <f>IF(RES_hh_tes_in!O26=0,0,1000*11630*RES_hh_tes_in!O26/RES_hh_num_in!O26)</f>
        <v>486.17438880726945</v>
      </c>
      <c r="P26" s="77">
        <f>IF(RES_hh_tes_in!P26=0,0,1000*11630*RES_hh_tes_in!P26/RES_hh_num_in!P26)</f>
        <v>493.04867318625026</v>
      </c>
      <c r="Q26" s="77">
        <f>IF(RES_hh_tes_in!Q26=0,0,1000*11630*RES_hh_tes_in!Q26/RES_hh_num_in!Q26)</f>
        <v>498.79781575754788</v>
      </c>
      <c r="R26" s="77">
        <f>IF(RES_hh_tes_in!R26=0,0,1000*11630*RES_hh_tes_in!R26/RES_hh_num_in!R26)</f>
        <v>493.6227578714732</v>
      </c>
      <c r="S26" s="77">
        <f>IF(RES_hh_tes_in!S26=0,0,1000*11630*RES_hh_tes_in!S26/RES_hh_num_in!S26)</f>
        <v>493.38092636949102</v>
      </c>
      <c r="T26" s="77">
        <f>IF(RES_hh_tes_in!T26=0,0,1000*11630*RES_hh_tes_in!T26/RES_hh_num_in!T26)</f>
        <v>489.53387059575158</v>
      </c>
      <c r="U26" s="77">
        <f>IF(RES_hh_tes_in!U26=0,0,1000*11630*RES_hh_tes_in!U26/RES_hh_num_in!U26)</f>
        <v>481.65253966762782</v>
      </c>
      <c r="V26" s="77">
        <f>IF(RES_hh_tes_in!V26=0,0,1000*11630*RES_hh_tes_in!V26/RES_hh_num_in!V26)</f>
        <v>474.6776706761068</v>
      </c>
      <c r="W26" s="77">
        <f>IF(RES_hh_tes_in!W26=0,0,1000*11630*RES_hh_tes_in!W26/RES_hh_num_in!W26)</f>
        <v>468.75815114825451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215.41821575152815</v>
      </c>
      <c r="D27" s="69">
        <f>IF(RES_hh_tes_in!D27=0,0,1000*11630*RES_hh_tes_in!D27/RES_hh_num_in!D27)</f>
        <v>219.01695955789788</v>
      </c>
      <c r="E27" s="69">
        <f>IF(RES_hh_tes_in!E27=0,0,1000*11630*RES_hh_tes_in!E27/RES_hh_num_in!E27)</f>
        <v>218.12142026873872</v>
      </c>
      <c r="F27" s="69">
        <f>IF(RES_hh_tes_in!F27=0,0,1000*11630*RES_hh_tes_in!F27/RES_hh_num_in!F27)</f>
        <v>219.77761997864536</v>
      </c>
      <c r="G27" s="69">
        <f>IF(RES_hh_tes_in!G27=0,0,1000*11630*RES_hh_tes_in!G27/RES_hh_num_in!G27)</f>
        <v>223.70846991436821</v>
      </c>
      <c r="H27" s="69">
        <f>IF(RES_hh_tes_in!H27=0,0,1000*11630*RES_hh_tes_in!H27/RES_hh_num_in!H27)</f>
        <v>231.41880591937274</v>
      </c>
      <c r="I27" s="69">
        <f>IF(RES_hh_tes_in!I27=0,0,1000*11630*RES_hh_tes_in!I27/RES_hh_num_in!I27)</f>
        <v>229.27342878160388</v>
      </c>
      <c r="J27" s="69">
        <f>IF(RES_hh_tes_in!J27=0,0,1000*11630*RES_hh_tes_in!J27/RES_hh_num_in!J27)</f>
        <v>234.32854148094941</v>
      </c>
      <c r="K27" s="69">
        <f>IF(RES_hh_tes_in!K27=0,0,1000*11630*RES_hh_tes_in!K27/RES_hh_num_in!K27)</f>
        <v>236.05913334691974</v>
      </c>
      <c r="L27" s="69">
        <f>IF(RES_hh_tes_in!L27=0,0,1000*11630*RES_hh_tes_in!L27/RES_hh_num_in!L27)</f>
        <v>263.52001353536394</v>
      </c>
      <c r="M27" s="69">
        <f>IF(RES_hh_tes_in!M27=0,0,1000*11630*RES_hh_tes_in!M27/RES_hh_num_in!M27)</f>
        <v>258.22977730303165</v>
      </c>
      <c r="N27" s="69">
        <f>IF(RES_hh_tes_in!N27=0,0,1000*11630*RES_hh_tes_in!N27/RES_hh_num_in!N27)</f>
        <v>257.51367227263029</v>
      </c>
      <c r="O27" s="69">
        <f>IF(RES_hh_tes_in!O27=0,0,1000*11630*RES_hh_tes_in!O27/RES_hh_num_in!O27)</f>
        <v>276.16541678081092</v>
      </c>
      <c r="P27" s="69">
        <f>IF(RES_hh_tes_in!P27=0,0,1000*11630*RES_hh_tes_in!P27/RES_hh_num_in!P27)</f>
        <v>280.32915625433924</v>
      </c>
      <c r="Q27" s="69">
        <f>IF(RES_hh_tes_in!Q27=0,0,1000*11630*RES_hh_tes_in!Q27/RES_hh_num_in!Q27)</f>
        <v>285.38550851944188</v>
      </c>
      <c r="R27" s="69">
        <f>IF(RES_hh_tes_in!R27=0,0,1000*11630*RES_hh_tes_in!R27/RES_hh_num_in!R27)</f>
        <v>293.89426712474017</v>
      </c>
      <c r="S27" s="69">
        <f>IF(RES_hh_tes_in!S27=0,0,1000*11630*RES_hh_tes_in!S27/RES_hh_num_in!S27)</f>
        <v>286.4940187914774</v>
      </c>
      <c r="T27" s="69">
        <f>IF(RES_hh_tes_in!T27=0,0,1000*11630*RES_hh_tes_in!T27/RES_hh_num_in!T27)</f>
        <v>287.52309307215137</v>
      </c>
      <c r="U27" s="69">
        <f>IF(RES_hh_tes_in!U27=0,0,1000*11630*RES_hh_tes_in!U27/RES_hh_num_in!U27)</f>
        <v>287.92566961737066</v>
      </c>
      <c r="V27" s="69">
        <f>IF(RES_hh_tes_in!V27=0,0,1000*11630*RES_hh_tes_in!V27/RES_hh_num_in!V27)</f>
        <v>303.47990527652519</v>
      </c>
      <c r="W27" s="69">
        <f>IF(RES_hh_tes_in!W27=0,0,1000*11630*RES_hh_tes_in!W27/RES_hh_num_in!W27)</f>
        <v>309.9077742242863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215.59360588563911</v>
      </c>
      <c r="D30" s="72">
        <f>IF(RES_hh_tes_in!D30=0,0,1000*11630*RES_hh_tes_in!D30/RES_hh_num_in!D30)</f>
        <v>215.43577615168729</v>
      </c>
      <c r="E30" s="72">
        <f>IF(RES_hh_tes_in!E30=0,0,1000*11630*RES_hh_tes_in!E30/RES_hh_num_in!E30)</f>
        <v>221.83630437260749</v>
      </c>
      <c r="F30" s="72">
        <f>IF(RES_hh_tes_in!F30=0,0,1000*11630*RES_hh_tes_in!F30/RES_hh_num_in!F30)</f>
        <v>223.22694188955205</v>
      </c>
      <c r="G30" s="72">
        <f>IF(RES_hh_tes_in!G30=0,0,1000*11630*RES_hh_tes_in!G30/RES_hh_num_in!G30)</f>
        <v>226.52803089120911</v>
      </c>
      <c r="H30" s="72">
        <f>IF(RES_hh_tes_in!H30=0,0,1000*11630*RES_hh_tes_in!H30/RES_hh_num_in!H30)</f>
        <v>233.24047808320753</v>
      </c>
      <c r="I30" s="72">
        <f>IF(RES_hh_tes_in!I30=0,0,1000*11630*RES_hh_tes_in!I30/RES_hh_num_in!I30)</f>
        <v>222.93463224264616</v>
      </c>
      <c r="J30" s="72">
        <f>IF(RES_hh_tes_in!J30=0,0,1000*11630*RES_hh_tes_in!J30/RES_hh_num_in!J30)</f>
        <v>231.98009093512968</v>
      </c>
      <c r="K30" s="72">
        <f>IF(RES_hh_tes_in!K30=0,0,1000*11630*RES_hh_tes_in!K30/RES_hh_num_in!K30)</f>
        <v>236.22022977139105</v>
      </c>
      <c r="L30" s="72">
        <f>IF(RES_hh_tes_in!L30=0,0,1000*11630*RES_hh_tes_in!L30/RES_hh_num_in!L30)</f>
        <v>265.6783364659521</v>
      </c>
      <c r="M30" s="72">
        <f>IF(RES_hh_tes_in!M30=0,0,1000*11630*RES_hh_tes_in!M30/RES_hh_num_in!M30)</f>
        <v>257.37361936900817</v>
      </c>
      <c r="N30" s="72">
        <f>IF(RES_hh_tes_in!N30=0,0,1000*11630*RES_hh_tes_in!N30/RES_hh_num_in!N30)</f>
        <v>260.98701973807033</v>
      </c>
      <c r="O30" s="72">
        <f>IF(RES_hh_tes_in!O30=0,0,1000*11630*RES_hh_tes_in!O30/RES_hh_num_in!O30)</f>
        <v>280.27576577541839</v>
      </c>
      <c r="P30" s="72">
        <f>IF(RES_hh_tes_in!P30=0,0,1000*11630*RES_hh_tes_in!P30/RES_hh_num_in!P30)</f>
        <v>277.58013556310863</v>
      </c>
      <c r="Q30" s="72">
        <f>IF(RES_hh_tes_in!Q30=0,0,1000*11630*RES_hh_tes_in!Q30/RES_hh_num_in!Q30)</f>
        <v>281.47048322572658</v>
      </c>
      <c r="R30" s="72">
        <f>IF(RES_hh_tes_in!R30=0,0,1000*11630*RES_hh_tes_in!R30/RES_hh_num_in!R30)</f>
        <v>293.09126962375751</v>
      </c>
      <c r="S30" s="72">
        <f>IF(RES_hh_tes_in!S30=0,0,1000*11630*RES_hh_tes_in!S30/RES_hh_num_in!S30)</f>
        <v>291.54769431534453</v>
      </c>
      <c r="T30" s="72">
        <f>IF(RES_hh_tes_in!T30=0,0,1000*11630*RES_hh_tes_in!T30/RES_hh_num_in!T30)</f>
        <v>292.79159801587429</v>
      </c>
      <c r="U30" s="72">
        <f>IF(RES_hh_tes_in!U30=0,0,1000*11630*RES_hh_tes_in!U30/RES_hh_num_in!U30)</f>
        <v>293.11152583852999</v>
      </c>
      <c r="V30" s="72">
        <f>IF(RES_hh_tes_in!V30=0,0,1000*11630*RES_hh_tes_in!V30/RES_hh_num_in!V30)</f>
        <v>292.16927415493518</v>
      </c>
      <c r="W30" s="72">
        <f>IF(RES_hh_tes_in!W30=0,0,1000*11630*RES_hh_tes_in!W30/RES_hh_num_in!W30)</f>
        <v>310.82035592609742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215.41755163530266</v>
      </c>
      <c r="D32" s="77">
        <f>IF(RES_hh_tes_in!D32=0,0,1000*11630*RES_hh_tes_in!D32/RES_hh_num_in!D32)</f>
        <v>219.04422071743133</v>
      </c>
      <c r="E32" s="77">
        <f>IF(RES_hh_tes_in!E32=0,0,1000*11630*RES_hh_tes_in!E32/RES_hh_num_in!E32)</f>
        <v>218.08406600170682</v>
      </c>
      <c r="F32" s="77">
        <f>IF(RES_hh_tes_in!F32=0,0,1000*11630*RES_hh_tes_in!F32/RES_hh_num_in!F32)</f>
        <v>219.74707458957934</v>
      </c>
      <c r="G32" s="77">
        <f>IF(RES_hh_tes_in!G32=0,0,1000*11630*RES_hh_tes_in!G32/RES_hh_num_in!G32)</f>
        <v>223.69039953416154</v>
      </c>
      <c r="H32" s="77">
        <f>IF(RES_hh_tes_in!H32=0,0,1000*11630*RES_hh_tes_in!H32/RES_hh_num_in!H32)</f>
        <v>231.4094769710463</v>
      </c>
      <c r="I32" s="77">
        <f>IF(RES_hh_tes_in!I32=0,0,1000*11630*RES_hh_tes_in!I32/RES_hh_num_in!I32)</f>
        <v>229.29171272202538</v>
      </c>
      <c r="J32" s="77">
        <f>IF(RES_hh_tes_in!J32=0,0,1000*11630*RES_hh_tes_in!J32/RES_hh_num_in!J32)</f>
        <v>234.36324779875716</v>
      </c>
      <c r="K32" s="77">
        <f>IF(RES_hh_tes_in!K32=0,0,1000*11630*RES_hh_tes_in!K32/RES_hh_num_in!K32)</f>
        <v>236.0566957245</v>
      </c>
      <c r="L32" s="77">
        <f>IF(RES_hh_tes_in!L32=0,0,1000*11630*RES_hh_tes_in!L32/RES_hh_num_in!L32)</f>
        <v>263.48133380497922</v>
      </c>
      <c r="M32" s="77">
        <f>IF(RES_hh_tes_in!M32=0,0,1000*11630*RES_hh_tes_in!M32/RES_hh_num_in!M32)</f>
        <v>258.24363206059758</v>
      </c>
      <c r="N32" s="77">
        <f>IF(RES_hh_tes_in!N32=0,0,1000*11630*RES_hh_tes_in!N32/RES_hh_num_in!N32)</f>
        <v>257.46088274862262</v>
      </c>
      <c r="O32" s="77">
        <f>IF(RES_hh_tes_in!O32=0,0,1000*11630*RES_hh_tes_in!O32/RES_hh_num_in!O32)</f>
        <v>276.11925871066592</v>
      </c>
      <c r="P32" s="77">
        <f>IF(RES_hh_tes_in!P32=0,0,1000*11630*RES_hh_tes_in!P32/RES_hh_num_in!P32)</f>
        <v>280.33967031958883</v>
      </c>
      <c r="Q32" s="77">
        <f>IF(RES_hh_tes_in!Q32=0,0,1000*11630*RES_hh_tes_in!Q32/RES_hh_num_in!Q32)</f>
        <v>285.40366157291277</v>
      </c>
      <c r="R32" s="77">
        <f>IF(RES_hh_tes_in!R32=0,0,1000*11630*RES_hh_tes_in!R32/RES_hh_num_in!R32)</f>
        <v>293.90067565184751</v>
      </c>
      <c r="S32" s="77">
        <f>IF(RES_hh_tes_in!S32=0,0,1000*11630*RES_hh_tes_in!S32/RES_hh_num_in!S32)</f>
        <v>286.43901051609026</v>
      </c>
      <c r="T32" s="77">
        <f>IF(RES_hh_tes_in!T32=0,0,1000*11630*RES_hh_tes_in!T32/RES_hh_num_in!T32)</f>
        <v>287.46526310152979</v>
      </c>
      <c r="U32" s="77">
        <f>IF(RES_hh_tes_in!U32=0,0,1000*11630*RES_hh_tes_in!U32/RES_hh_num_in!U32)</f>
        <v>287.87807821892244</v>
      </c>
      <c r="V32" s="77">
        <f>IF(RES_hh_tes_in!V32=0,0,1000*11630*RES_hh_tes_in!V32/RES_hh_num_in!V32)</f>
        <v>303.54920783320989</v>
      </c>
      <c r="W32" s="77">
        <f>IF(RES_hh_tes_in!W32=0,0,1000*11630*RES_hh_tes_in!W32/RES_hh_num_in!W32)</f>
        <v>309.90330156388927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1068.9330965564595</v>
      </c>
      <c r="D3" s="65">
        <f>IF(RES_hh_emi_in!D3=0,0,1000000*RES_hh_emi_in!D3/RES_hh_num_in!D3)</f>
        <v>838.34540490737527</v>
      </c>
      <c r="E3" s="65">
        <f>IF(RES_hh_emi_in!E3=0,0,1000000*RES_hh_emi_in!E3/RES_hh_num_in!E3)</f>
        <v>828.00704900963308</v>
      </c>
      <c r="F3" s="65">
        <f>IF(RES_hh_emi_in!F3=0,0,1000000*RES_hh_emi_in!F3/RES_hh_num_in!F3)</f>
        <v>743.74712509739936</v>
      </c>
      <c r="G3" s="65">
        <f>IF(RES_hh_emi_in!G3=0,0,1000000*RES_hh_emi_in!G3/RES_hh_num_in!G3)</f>
        <v>614.52556568228692</v>
      </c>
      <c r="H3" s="65">
        <f>IF(RES_hh_emi_in!H3=0,0,1000000*RES_hh_emi_in!H3/RES_hh_num_in!H3)</f>
        <v>526.69070567694803</v>
      </c>
      <c r="I3" s="65">
        <f>IF(RES_hh_emi_in!I3=0,0,1000000*RES_hh_emi_in!I3/RES_hh_num_in!I3)</f>
        <v>541.82599506670931</v>
      </c>
      <c r="J3" s="65">
        <f>IF(RES_hh_emi_in!J3=0,0,1000000*RES_hh_emi_in!J3/RES_hh_num_in!J3)</f>
        <v>746.04689796584148</v>
      </c>
      <c r="K3" s="65">
        <f>IF(RES_hh_emi_in!K3=0,0,1000000*RES_hh_emi_in!K3/RES_hh_num_in!K3)</f>
        <v>864.16398992452616</v>
      </c>
      <c r="L3" s="65">
        <f>IF(RES_hh_emi_in!L3=0,0,1000000*RES_hh_emi_in!L3/RES_hh_num_in!L3)</f>
        <v>1055.2335648308231</v>
      </c>
      <c r="M3" s="65">
        <f>IF(RES_hh_emi_in!M3=0,0,1000000*RES_hh_emi_in!M3/RES_hh_num_in!M3)</f>
        <v>839.98179045084612</v>
      </c>
      <c r="N3" s="65">
        <f>IF(RES_hh_emi_in!N3=0,0,1000000*RES_hh_emi_in!N3/RES_hh_num_in!N3)</f>
        <v>705.10036408187807</v>
      </c>
      <c r="O3" s="65">
        <f>IF(RES_hh_emi_in!O3=0,0,1000000*RES_hh_emi_in!O3/RES_hh_num_in!O3)</f>
        <v>581.22574215638372</v>
      </c>
      <c r="P3" s="65">
        <f>IF(RES_hh_emi_in!P3=0,0,1000000*RES_hh_emi_in!P3/RES_hh_num_in!P3)</f>
        <v>187.1939295602667</v>
      </c>
      <c r="Q3" s="65">
        <f>IF(RES_hh_emi_in!Q3=0,0,1000000*RES_hh_emi_in!Q3/RES_hh_num_in!Q3)</f>
        <v>248.74779588850879</v>
      </c>
      <c r="R3" s="65">
        <f>IF(RES_hh_emi_in!R3=0,0,1000000*RES_hh_emi_in!R3/RES_hh_num_in!R3)</f>
        <v>367.46095080405775</v>
      </c>
      <c r="S3" s="65">
        <f>IF(RES_hh_emi_in!S3=0,0,1000000*RES_hh_emi_in!S3/RES_hh_num_in!S3)</f>
        <v>431.38923032361282</v>
      </c>
      <c r="T3" s="65">
        <f>IF(RES_hh_emi_in!T3=0,0,1000000*RES_hh_emi_in!T3/RES_hh_num_in!T3)</f>
        <v>423.39608595337739</v>
      </c>
      <c r="U3" s="65">
        <f>IF(RES_hh_emi_in!U3=0,0,1000000*RES_hh_emi_in!U3/RES_hh_num_in!U3)</f>
        <v>312.62876509455992</v>
      </c>
      <c r="V3" s="65">
        <f>IF(RES_hh_emi_in!V3=0,0,1000000*RES_hh_emi_in!V3/RES_hh_num_in!V3)</f>
        <v>259.39709953571685</v>
      </c>
      <c r="W3" s="65">
        <f>IF(RES_hh_emi_in!W3=0,0,1000000*RES_hh_emi_in!W3/RES_hh_num_in!W3)</f>
        <v>116.19161617211245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1010.6301470599485</v>
      </c>
      <c r="D4" s="69">
        <f>IF(RES_hh_emi_in!D4=0,0,1000000*RES_hh_emi_in!D4/RES_hh_num_in!D4)</f>
        <v>779.29036221573097</v>
      </c>
      <c r="E4" s="69">
        <f>IF(RES_hh_emi_in!E4=0,0,1000000*RES_hh_emi_in!E4/RES_hh_num_in!E4)</f>
        <v>767.16719817654655</v>
      </c>
      <c r="F4" s="69">
        <f>IF(RES_hh_emi_in!F4=0,0,1000000*RES_hh_emi_in!F4/RES_hh_num_in!F4)</f>
        <v>686.63086927814879</v>
      </c>
      <c r="G4" s="69">
        <f>IF(RES_hh_emi_in!G4=0,0,1000000*RES_hh_emi_in!G4/RES_hh_num_in!G4)</f>
        <v>567.81951416711411</v>
      </c>
      <c r="H4" s="69">
        <f>IF(RES_hh_emi_in!H4=0,0,1000000*RES_hh_emi_in!H4/RES_hh_num_in!H4)</f>
        <v>485.50755277200898</v>
      </c>
      <c r="I4" s="69">
        <f>IF(RES_hh_emi_in!I4=0,0,1000000*RES_hh_emi_in!I4/RES_hh_num_in!I4)</f>
        <v>493.72314742943723</v>
      </c>
      <c r="J4" s="69">
        <f>IF(RES_hh_emi_in!J4=0,0,1000000*RES_hh_emi_in!J4/RES_hh_num_in!J4)</f>
        <v>678.79684053995402</v>
      </c>
      <c r="K4" s="69">
        <f>IF(RES_hh_emi_in!K4=0,0,1000000*RES_hh_emi_in!K4/RES_hh_num_in!K4)</f>
        <v>787.86063333735956</v>
      </c>
      <c r="L4" s="69">
        <f>IF(RES_hh_emi_in!L4=0,0,1000000*RES_hh_emi_in!L4/RES_hh_num_in!L4)</f>
        <v>958.6016881459318</v>
      </c>
      <c r="M4" s="69">
        <f>IF(RES_hh_emi_in!M4=0,0,1000000*RES_hh_emi_in!M4/RES_hh_num_in!M4)</f>
        <v>745.63928961153363</v>
      </c>
      <c r="N4" s="69">
        <f>IF(RES_hh_emi_in!N4=0,0,1000000*RES_hh_emi_in!N4/RES_hh_num_in!N4)</f>
        <v>624.27164954453087</v>
      </c>
      <c r="O4" s="69">
        <f>IF(RES_hh_emi_in!O4=0,0,1000000*RES_hh_emi_in!O4/RES_hh_num_in!O4)</f>
        <v>515.46450111216529</v>
      </c>
      <c r="P4" s="69">
        <f>IF(RES_hh_emi_in!P4=0,0,1000000*RES_hh_emi_in!P4/RES_hh_num_in!P4)</f>
        <v>160.13707169827677</v>
      </c>
      <c r="Q4" s="69">
        <f>IF(RES_hh_emi_in!Q4=0,0,1000000*RES_hh_emi_in!Q4/RES_hh_num_in!Q4)</f>
        <v>212.6620061318774</v>
      </c>
      <c r="R4" s="69">
        <f>IF(RES_hh_emi_in!R4=0,0,1000000*RES_hh_emi_in!R4/RES_hh_num_in!R4)</f>
        <v>319.75637324967357</v>
      </c>
      <c r="S4" s="69">
        <f>IF(RES_hh_emi_in!S4=0,0,1000000*RES_hh_emi_in!S4/RES_hh_num_in!S4)</f>
        <v>376.16833818881611</v>
      </c>
      <c r="T4" s="69">
        <f>IF(RES_hh_emi_in!T4=0,0,1000000*RES_hh_emi_in!T4/RES_hh_num_in!T4)</f>
        <v>368.53107788057281</v>
      </c>
      <c r="U4" s="69">
        <f>IF(RES_hh_emi_in!U4=0,0,1000000*RES_hh_emi_in!U4/RES_hh_num_in!U4)</f>
        <v>266.63320385611405</v>
      </c>
      <c r="V4" s="69">
        <f>IF(RES_hh_emi_in!V4=0,0,1000000*RES_hh_emi_in!V4/RES_hh_num_in!V4)</f>
        <v>216.84750747083362</v>
      </c>
      <c r="W4" s="69">
        <f>IF(RES_hh_emi_in!W4=0,0,1000000*RES_hh_emi_in!W4/RES_hh_num_in!W4)</f>
        <v>92.237998864386725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4051.9084096929828</v>
      </c>
      <c r="D6" s="72">
        <f>IF(RES_hh_emi_in!D6=0,0,1000000*RES_hh_emi_in!D6/RES_hh_num_in!D6)</f>
        <v>3542.8223615885045</v>
      </c>
      <c r="E6" s="72">
        <f>IF(RES_hh_emi_in!E6=0,0,1000000*RES_hh_emi_in!E6/RES_hh_num_in!E6)</f>
        <v>3698.5991022099402</v>
      </c>
      <c r="F6" s="72">
        <f>IF(RES_hh_emi_in!F6=0,0,1000000*RES_hh_emi_in!F6/RES_hh_num_in!F6)</f>
        <v>3683.5228468080159</v>
      </c>
      <c r="G6" s="72">
        <f>IF(RES_hh_emi_in!G6=0,0,1000000*RES_hh_emi_in!G6/RES_hh_num_in!G6)</f>
        <v>3629.4358429650547</v>
      </c>
      <c r="H6" s="72">
        <f>IF(RES_hh_emi_in!H6=0,0,1000000*RES_hh_emi_in!H6/RES_hh_num_in!H6)</f>
        <v>3797.8579990477947</v>
      </c>
      <c r="I6" s="72">
        <f>IF(RES_hh_emi_in!I6=0,0,1000000*RES_hh_emi_in!I6/RES_hh_num_in!I6)</f>
        <v>3740.1888833446515</v>
      </c>
      <c r="J6" s="72">
        <f>IF(RES_hh_emi_in!J6=0,0,1000000*RES_hh_emi_in!J6/RES_hh_num_in!J6)</f>
        <v>3423.2899103469922</v>
      </c>
      <c r="K6" s="72">
        <f>IF(RES_hh_emi_in!K6=0,0,1000000*RES_hh_emi_in!K6/RES_hh_num_in!K6)</f>
        <v>3110.3673902533656</v>
      </c>
      <c r="L6" s="72">
        <f>IF(RES_hh_emi_in!L6=0,0,1000000*RES_hh_emi_in!L6/RES_hh_num_in!L6)</f>
        <v>3606.5771194664871</v>
      </c>
      <c r="M6" s="72">
        <f>IF(RES_hh_emi_in!M6=0,0,1000000*RES_hh_emi_in!M6/RES_hh_num_in!M6)</f>
        <v>3390.7207257876557</v>
      </c>
      <c r="N6" s="72">
        <f>IF(RES_hh_emi_in!N6=0,0,1000000*RES_hh_emi_in!N6/RES_hh_num_in!N6)</f>
        <v>3060.5289210019755</v>
      </c>
      <c r="O6" s="72">
        <f>IF(RES_hh_emi_in!O6=0,0,1000000*RES_hh_emi_in!O6/RES_hh_num_in!O6)</f>
        <v>2711.601489153305</v>
      </c>
      <c r="P6" s="72">
        <f>IF(RES_hh_emi_in!P6=0,0,1000000*RES_hh_emi_in!P6/RES_hh_num_in!P6)</f>
        <v>1934.7488695858424</v>
      </c>
      <c r="Q6" s="72">
        <f>IF(RES_hh_emi_in!Q6=0,0,1000000*RES_hh_emi_in!Q6/RES_hh_num_in!Q6)</f>
        <v>2500.3963977751851</v>
      </c>
      <c r="R6" s="72">
        <f>IF(RES_hh_emi_in!R6=0,0,1000000*RES_hh_emi_in!R6/RES_hh_num_in!R6)</f>
        <v>2456.0688214047318</v>
      </c>
      <c r="S6" s="72">
        <f>IF(RES_hh_emi_in!S6=0,0,1000000*RES_hh_emi_in!S6/RES_hh_num_in!S6)</f>
        <v>2366.274389782368</v>
      </c>
      <c r="T6" s="72">
        <f>IF(RES_hh_emi_in!T6=0,0,1000000*RES_hh_emi_in!T6/RES_hh_num_in!T6)</f>
        <v>2218.3991199127954</v>
      </c>
      <c r="U6" s="72">
        <f>IF(RES_hh_emi_in!U6=0,0,1000000*RES_hh_emi_in!U6/RES_hh_num_in!U6)</f>
        <v>1934.8031929466715</v>
      </c>
      <c r="V6" s="72">
        <f>IF(RES_hh_emi_in!V6=0,0,1000000*RES_hh_emi_in!V6/RES_hh_num_in!V6)</f>
        <v>1759.7291607270752</v>
      </c>
      <c r="W6" s="72">
        <f>IF(RES_hh_emi_in!W6=0,0,1000000*RES_hh_emi_in!W6/RES_hh_num_in!W6)</f>
        <v>1616.0019016046331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4947.3102720100514</v>
      </c>
      <c r="D7" s="72">
        <f>IF(RES_hh_emi_in!D7=0,0,1000000*RES_hh_emi_in!D7/RES_hh_num_in!D7)</f>
        <v>4731.6617389187495</v>
      </c>
      <c r="E7" s="72">
        <f>IF(RES_hh_emi_in!E7=0,0,1000000*RES_hh_emi_in!E7/RES_hh_num_in!E7)</f>
        <v>4621.9044537403533</v>
      </c>
      <c r="F7" s="72">
        <f>IF(RES_hh_emi_in!F7=0,0,1000000*RES_hh_emi_in!F7/RES_hh_num_in!F7)</f>
        <v>4528.9660676518961</v>
      </c>
      <c r="G7" s="72">
        <f>IF(RES_hh_emi_in!G7=0,0,1000000*RES_hh_emi_in!G7/RES_hh_num_in!G7)</f>
        <v>4557.6533456201478</v>
      </c>
      <c r="H7" s="72">
        <f>IF(RES_hh_emi_in!H7=0,0,1000000*RES_hh_emi_in!H7/RES_hh_num_in!H7)</f>
        <v>4347.5797840882142</v>
      </c>
      <c r="I7" s="72">
        <f>IF(RES_hh_emi_in!I7=0,0,1000000*RES_hh_emi_in!I7/RES_hh_num_in!I7)</f>
        <v>4218.4467536789725</v>
      </c>
      <c r="J7" s="72">
        <f>IF(RES_hh_emi_in!J7=0,0,1000000*RES_hh_emi_in!J7/RES_hh_num_in!J7)</f>
        <v>4147.7018313593398</v>
      </c>
      <c r="K7" s="72">
        <f>IF(RES_hh_emi_in!K7=0,0,1000000*RES_hh_emi_in!K7/RES_hh_num_in!K7)</f>
        <v>4100.3673055769714</v>
      </c>
      <c r="L7" s="72">
        <f>IF(RES_hh_emi_in!L7=0,0,1000000*RES_hh_emi_in!L7/RES_hh_num_in!L7)</f>
        <v>4482.9860237386165</v>
      </c>
      <c r="M7" s="72">
        <f>IF(RES_hh_emi_in!M7=0,0,1000000*RES_hh_emi_in!M7/RES_hh_num_in!M7)</f>
        <v>3871.2674747529663</v>
      </c>
      <c r="N7" s="72">
        <f>IF(RES_hh_emi_in!N7=0,0,1000000*RES_hh_emi_in!N7/RES_hh_num_in!N7)</f>
        <v>3508.9744573663538</v>
      </c>
      <c r="O7" s="72">
        <f>IF(RES_hh_emi_in!O7=0,0,1000000*RES_hh_emi_in!O7/RES_hh_num_in!O7)</f>
        <v>3553.9138141277135</v>
      </c>
      <c r="P7" s="72">
        <f>IF(RES_hh_emi_in!P7=0,0,1000000*RES_hh_emi_in!P7/RES_hh_num_in!P7)</f>
        <v>0</v>
      </c>
      <c r="Q7" s="72">
        <f>IF(RES_hh_emi_in!Q7=0,0,1000000*RES_hh_emi_in!Q7/RES_hh_num_in!Q7)</f>
        <v>2856.5253943590251</v>
      </c>
      <c r="R7" s="72">
        <f>IF(RES_hh_emi_in!R7=0,0,1000000*RES_hh_emi_in!R7/RES_hh_num_in!R7)</f>
        <v>0</v>
      </c>
      <c r="S7" s="72">
        <f>IF(RES_hh_emi_in!S7=0,0,1000000*RES_hh_emi_in!S7/RES_hh_num_in!S7)</f>
        <v>2579.9205685791362</v>
      </c>
      <c r="T7" s="72">
        <f>IF(RES_hh_emi_in!T7=0,0,1000000*RES_hh_emi_in!T7/RES_hh_num_in!T7)</f>
        <v>2556.5250331204975</v>
      </c>
      <c r="U7" s="72">
        <f>IF(RES_hh_emi_in!U7=0,0,1000000*RES_hh_emi_in!U7/RES_hh_num_in!U7)</f>
        <v>2301.3603490745181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3206.4166922782197</v>
      </c>
      <c r="D8" s="72">
        <f>IF(RES_hh_emi_in!D8=0,0,1000000*RES_hh_emi_in!D8/RES_hh_num_in!D8)</f>
        <v>2971.0276204190536</v>
      </c>
      <c r="E8" s="72">
        <f>IF(RES_hh_emi_in!E8=0,0,1000000*RES_hh_emi_in!E8/RES_hh_num_in!E8)</f>
        <v>3074.4691021820508</v>
      </c>
      <c r="F8" s="72">
        <f>IF(RES_hh_emi_in!F8=0,0,1000000*RES_hh_emi_in!F8/RES_hh_num_in!F8)</f>
        <v>2986.272957440031</v>
      </c>
      <c r="G8" s="72">
        <f>IF(RES_hh_emi_in!G8=0,0,1000000*RES_hh_emi_in!G8/RES_hh_num_in!G8)</f>
        <v>2944.0703224622685</v>
      </c>
      <c r="H8" s="72">
        <f>IF(RES_hh_emi_in!H8=0,0,1000000*RES_hh_emi_in!H8/RES_hh_num_in!H8)</f>
        <v>2873.911407069183</v>
      </c>
      <c r="I8" s="72">
        <f>IF(RES_hh_emi_in!I8=0,0,1000000*RES_hh_emi_in!I8/RES_hh_num_in!I8)</f>
        <v>2717.7920758504779</v>
      </c>
      <c r="J8" s="72">
        <f>IF(RES_hh_emi_in!J8=0,0,1000000*RES_hh_emi_in!J8/RES_hh_num_in!J8)</f>
        <v>2676.6414408884598</v>
      </c>
      <c r="K8" s="72">
        <f>IF(RES_hh_emi_in!K8=0,0,1000000*RES_hh_emi_in!K8/RES_hh_num_in!K8)</f>
        <v>2636.6235427039569</v>
      </c>
      <c r="L8" s="72">
        <f>IF(RES_hh_emi_in!L8=0,0,1000000*RES_hh_emi_in!L8/RES_hh_num_in!L8)</f>
        <v>2986.083774364733</v>
      </c>
      <c r="M8" s="72">
        <f>IF(RES_hh_emi_in!M8=0,0,1000000*RES_hh_emi_in!M8/RES_hh_num_in!M8)</f>
        <v>2473.8625544967249</v>
      </c>
      <c r="N8" s="72">
        <f>IF(RES_hh_emi_in!N8=0,0,1000000*RES_hh_emi_in!N8/RES_hh_num_in!N8)</f>
        <v>2403.844642236736</v>
      </c>
      <c r="O8" s="72">
        <f>IF(RES_hh_emi_in!O8=0,0,1000000*RES_hh_emi_in!O8/RES_hh_num_in!O8)</f>
        <v>2342.4896271093648</v>
      </c>
      <c r="P8" s="72">
        <f>IF(RES_hh_emi_in!P8=0,0,1000000*RES_hh_emi_in!P8/RES_hh_num_in!P8)</f>
        <v>1954.7166027772198</v>
      </c>
      <c r="Q8" s="72">
        <f>IF(RES_hh_emi_in!Q8=0,0,1000000*RES_hh_emi_in!Q8/RES_hh_num_in!Q8)</f>
        <v>1987.1441536926407</v>
      </c>
      <c r="R8" s="72">
        <f>IF(RES_hh_emi_in!R8=0,0,1000000*RES_hh_emi_in!R8/RES_hh_num_in!R8)</f>
        <v>1996.2116234100424</v>
      </c>
      <c r="S8" s="72">
        <f>IF(RES_hh_emi_in!S8=0,0,1000000*RES_hh_emi_in!S8/RES_hh_num_in!S8)</f>
        <v>1887.6665267373892</v>
      </c>
      <c r="T8" s="72">
        <f>IF(RES_hh_emi_in!T8=0,0,1000000*RES_hh_emi_in!T8/RES_hh_num_in!T8)</f>
        <v>1757.8664491350307</v>
      </c>
      <c r="U8" s="72">
        <f>IF(RES_hh_emi_in!U8=0,0,1000000*RES_hh_emi_in!U8/RES_hh_num_in!U8)</f>
        <v>1647.4332876053977</v>
      </c>
      <c r="V8" s="72">
        <f>IF(RES_hh_emi_in!V8=0,0,1000000*RES_hh_emi_in!V8/RES_hh_num_in!V8)</f>
        <v>1476.9096622392283</v>
      </c>
      <c r="W8" s="72">
        <f>IF(RES_hh_emi_in!W8=0,0,1000000*RES_hh_emi_in!W8/RES_hh_num_in!W8)</f>
        <v>1313.9460123444551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58.037550715032275</v>
      </c>
      <c r="D17" s="69">
        <f>IF(RES_hh_emi_in!D17=0,0,1000000*RES_hh_emi_in!D17/RES_hh_num_in!D17)</f>
        <v>58.524152502693241</v>
      </c>
      <c r="E17" s="69">
        <f>IF(RES_hh_emi_in!E17=0,0,1000000*RES_hh_emi_in!E17/RES_hh_num_in!E17)</f>
        <v>60.119829975058437</v>
      </c>
      <c r="F17" s="69">
        <f>IF(RES_hh_emi_in!F17=0,0,1000000*RES_hh_emi_in!F17/RES_hh_num_in!F17)</f>
        <v>56.477708925660352</v>
      </c>
      <c r="G17" s="69">
        <f>IF(RES_hh_emi_in!G17=0,0,1000000*RES_hh_emi_in!G17/RES_hh_num_in!G17)</f>
        <v>46.236157679167007</v>
      </c>
      <c r="H17" s="69">
        <f>IF(RES_hh_emi_in!H17=0,0,1000000*RES_hh_emi_in!H17/RES_hh_num_in!H17)</f>
        <v>40.796233774375843</v>
      </c>
      <c r="I17" s="69">
        <f>IF(RES_hh_emi_in!I17=0,0,1000000*RES_hh_emi_in!I17/RES_hh_num_in!I17)</f>
        <v>47.894172580484216</v>
      </c>
      <c r="J17" s="69">
        <f>IF(RES_hh_emi_in!J17=0,0,1000000*RES_hh_emi_in!J17/RES_hh_num_in!J17)</f>
        <v>66.151047798842811</v>
      </c>
      <c r="K17" s="69">
        <f>IF(RES_hh_emi_in!K17=0,0,1000000*RES_hh_emi_in!K17/RES_hh_num_in!K17)</f>
        <v>75.158393900227196</v>
      </c>
      <c r="L17" s="69">
        <f>IF(RES_hh_emi_in!L17=0,0,1000000*RES_hh_emi_in!L17/RES_hh_num_in!L17)</f>
        <v>95.111490963245004</v>
      </c>
      <c r="M17" s="69">
        <f>IF(RES_hh_emi_in!M17=0,0,1000000*RES_hh_emi_in!M17/RES_hh_num_in!M17)</f>
        <v>93.010544312449952</v>
      </c>
      <c r="N17" s="69">
        <f>IF(RES_hh_emi_in!N17=0,0,1000000*RES_hh_emi_in!N17/RES_hh_num_in!N17)</f>
        <v>79.558958895031878</v>
      </c>
      <c r="O17" s="69">
        <f>IF(RES_hh_emi_in!O17=0,0,1000000*RES_hh_emi_in!O17/RES_hh_num_in!O17)</f>
        <v>64.74976093844505</v>
      </c>
      <c r="P17" s="69">
        <f>IF(RES_hh_emi_in!P17=0,0,1000000*RES_hh_emi_in!P17/RES_hh_num_in!P17)</f>
        <v>26.713160767558062</v>
      </c>
      <c r="Q17" s="69">
        <f>IF(RES_hh_emi_in!Q17=0,0,1000000*RES_hh_emi_in!Q17/RES_hh_num_in!Q17)</f>
        <v>35.663615659136504</v>
      </c>
      <c r="R17" s="69">
        <f>IF(RES_hh_emi_in!R17=0,0,1000000*RES_hh_emi_in!R17/RES_hh_num_in!R17)</f>
        <v>46.951454567871764</v>
      </c>
      <c r="S17" s="69">
        <f>IF(RES_hh_emi_in!S17=0,0,1000000*RES_hh_emi_in!S17/RES_hh_num_in!S17)</f>
        <v>54.204290690729856</v>
      </c>
      <c r="T17" s="69">
        <f>IF(RES_hh_emi_in!T17=0,0,1000000*RES_hh_emi_in!T17/RES_hh_num_in!T17)</f>
        <v>53.838173415402906</v>
      </c>
      <c r="U17" s="69">
        <f>IF(RES_hh_emi_in!U17=0,0,1000000*RES_hh_emi_in!U17/RES_hh_num_in!U17)</f>
        <v>45.136844966158328</v>
      </c>
      <c r="V17" s="69">
        <f>IF(RES_hh_emi_in!V17=0,0,1000000*RES_hh_emi_in!V17/RES_hh_num_in!V17)</f>
        <v>41.977770571934755</v>
      </c>
      <c r="W17" s="69">
        <f>IF(RES_hh_emi_in!W17=0,0,1000000*RES_hh_emi_in!W17/RES_hh_num_in!W17)</f>
        <v>23.467526168188922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325.35950715365288</v>
      </c>
      <c r="D19" s="72">
        <f>IF(RES_hh_emi_in!D19=0,0,1000000*RES_hh_emi_in!D19/RES_hh_num_in!D19)</f>
        <v>300.01551444019981</v>
      </c>
      <c r="E19" s="72">
        <f>IF(RES_hh_emi_in!E19=0,0,1000000*RES_hh_emi_in!E19/RES_hh_num_in!E19)</f>
        <v>309.48328660282601</v>
      </c>
      <c r="F19" s="72">
        <f>IF(RES_hh_emi_in!F19=0,0,1000000*RES_hh_emi_in!F19/RES_hh_num_in!F19)</f>
        <v>317.69992232932481</v>
      </c>
      <c r="G19" s="72">
        <f>IF(RES_hh_emi_in!G19=0,0,1000000*RES_hh_emi_in!G19/RES_hh_num_in!G19)</f>
        <v>313.56523021321755</v>
      </c>
      <c r="H19" s="72">
        <f>IF(RES_hh_emi_in!H19=0,0,1000000*RES_hh_emi_in!H19/RES_hh_num_in!H19)</f>
        <v>330.41985069655914</v>
      </c>
      <c r="I19" s="72">
        <f>IF(RES_hh_emi_in!I19=0,0,1000000*RES_hh_emi_in!I19/RES_hh_num_in!I19)</f>
        <v>329.66764105914484</v>
      </c>
      <c r="J19" s="72">
        <f>IF(RES_hh_emi_in!J19=0,0,1000000*RES_hh_emi_in!J19/RES_hh_num_in!J19)</f>
        <v>311.07059143566778</v>
      </c>
      <c r="K19" s="72">
        <f>IF(RES_hh_emi_in!K19=0,0,1000000*RES_hh_emi_in!K19/RES_hh_num_in!K19)</f>
        <v>294.22415446302921</v>
      </c>
      <c r="L19" s="72">
        <f>IF(RES_hh_emi_in!L19=0,0,1000000*RES_hh_emi_in!L19/RES_hh_num_in!L19)</f>
        <v>328.08978936582849</v>
      </c>
      <c r="M19" s="72">
        <f>IF(RES_hh_emi_in!M19=0,0,1000000*RES_hh_emi_in!M19/RES_hh_num_in!M19)</f>
        <v>366.03272871122107</v>
      </c>
      <c r="N19" s="72">
        <f>IF(RES_hh_emi_in!N19=0,0,1000000*RES_hh_emi_in!N19/RES_hh_num_in!N19)</f>
        <v>359.19106657777627</v>
      </c>
      <c r="O19" s="72">
        <f>IF(RES_hh_emi_in!O19=0,0,1000000*RES_hh_emi_in!O19/RES_hh_num_in!O19)</f>
        <v>343.12466920204264</v>
      </c>
      <c r="P19" s="72">
        <f>IF(RES_hh_emi_in!P19=0,0,1000000*RES_hh_emi_in!P19/RES_hh_num_in!P19)</f>
        <v>289.84326067243228</v>
      </c>
      <c r="Q19" s="72">
        <f>IF(RES_hh_emi_in!Q19=0,0,1000000*RES_hh_emi_in!Q19/RES_hh_num_in!Q19)</f>
        <v>324.51889797183043</v>
      </c>
      <c r="R19" s="72">
        <f>IF(RES_hh_emi_in!R19=0,0,1000000*RES_hh_emi_in!R19/RES_hh_num_in!R19)</f>
        <v>319.0568725463479</v>
      </c>
      <c r="S19" s="72">
        <f>IF(RES_hh_emi_in!S19=0,0,1000000*RES_hh_emi_in!S19/RES_hh_num_in!S19)</f>
        <v>305.53834426546672</v>
      </c>
      <c r="T19" s="72">
        <f>IF(RES_hh_emi_in!T19=0,0,1000000*RES_hh_emi_in!T19/RES_hh_num_in!T19)</f>
        <v>282.51761827315897</v>
      </c>
      <c r="U19" s="72">
        <f>IF(RES_hh_emi_in!U19=0,0,1000000*RES_hh_emi_in!U19/RES_hh_num_in!U19)</f>
        <v>285.58459204524632</v>
      </c>
      <c r="V19" s="72">
        <f>IF(RES_hh_emi_in!V19=0,0,1000000*RES_hh_emi_in!V19/RES_hh_num_in!V19)</f>
        <v>275.21744882653655</v>
      </c>
      <c r="W19" s="72">
        <f>IF(RES_hh_emi_in!W19=0,0,1000000*RES_hh_emi_in!W19/RES_hh_num_in!W19)</f>
        <v>288.53376316608131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415.26446790543599</v>
      </c>
      <c r="D20" s="72">
        <f>IF(RES_hh_emi_in!D20=0,0,1000000*RES_hh_emi_in!D20/RES_hh_num_in!D20)</f>
        <v>419.54200584058754</v>
      </c>
      <c r="E20" s="72">
        <f>IF(RES_hh_emi_in!E20=0,0,1000000*RES_hh_emi_in!E20/RES_hh_num_in!E20)</f>
        <v>402.24663628379801</v>
      </c>
      <c r="F20" s="72">
        <f>IF(RES_hh_emi_in!F20=0,0,1000000*RES_hh_emi_in!F20/RES_hh_num_in!F20)</f>
        <v>416.59866418176421</v>
      </c>
      <c r="G20" s="72">
        <f>IF(RES_hh_emi_in!G20=0,0,1000000*RES_hh_emi_in!G20/RES_hh_num_in!G20)</f>
        <v>420.49458494181073</v>
      </c>
      <c r="H20" s="72">
        <f>IF(RES_hh_emi_in!H20=0,0,1000000*RES_hh_emi_in!H20/RES_hh_num_in!H20)</f>
        <v>410.66635226572612</v>
      </c>
      <c r="I20" s="72">
        <f>IF(RES_hh_emi_in!I20=0,0,1000000*RES_hh_emi_in!I20/RES_hh_num_in!I20)</f>
        <v>376.37631292499003</v>
      </c>
      <c r="J20" s="72">
        <f>IF(RES_hh_emi_in!J20=0,0,1000000*RES_hh_emi_in!J20/RES_hh_num_in!J20)</f>
        <v>392.31050412625518</v>
      </c>
      <c r="K20" s="72">
        <f>IF(RES_hh_emi_in!K20=0,0,1000000*RES_hh_emi_in!K20/RES_hh_num_in!K20)</f>
        <v>387.10067471442801</v>
      </c>
      <c r="L20" s="72">
        <f>IF(RES_hh_emi_in!L20=0,0,1000000*RES_hh_emi_in!L20/RES_hh_num_in!L20)</f>
        <v>452.21474015076916</v>
      </c>
      <c r="M20" s="72">
        <f>IF(RES_hh_emi_in!M20=0,0,1000000*RES_hh_emi_in!M20/RES_hh_num_in!M20)</f>
        <v>473.2718648447983</v>
      </c>
      <c r="N20" s="72">
        <f>IF(RES_hh_emi_in!N20=0,0,1000000*RES_hh_emi_in!N20/RES_hh_num_in!N20)</f>
        <v>435.58305042389884</v>
      </c>
      <c r="O20" s="72">
        <f>IF(RES_hh_emi_in!O20=0,0,1000000*RES_hh_emi_in!O20/RES_hh_num_in!O20)</f>
        <v>457.0817111259787</v>
      </c>
      <c r="P20" s="72">
        <f>IF(RES_hh_emi_in!P20=0,0,1000000*RES_hh_emi_in!P20/RES_hh_num_in!P20)</f>
        <v>0</v>
      </c>
      <c r="Q20" s="72">
        <f>IF(RES_hh_emi_in!Q20=0,0,1000000*RES_hh_emi_in!Q20/RES_hh_num_in!Q20)</f>
        <v>383.48972876861416</v>
      </c>
      <c r="R20" s="72">
        <f>IF(RES_hh_emi_in!R20=0,0,1000000*RES_hh_emi_in!R20/RES_hh_num_in!R20)</f>
        <v>0</v>
      </c>
      <c r="S20" s="72">
        <f>IF(RES_hh_emi_in!S20=0,0,1000000*RES_hh_emi_in!S20/RES_hh_num_in!S20)</f>
        <v>352.03852519996616</v>
      </c>
      <c r="T20" s="72">
        <f>IF(RES_hh_emi_in!T20=0,0,1000000*RES_hh_emi_in!T20/RES_hh_num_in!T20)</f>
        <v>354.66868980822744</v>
      </c>
      <c r="U20" s="72">
        <f>IF(RES_hh_emi_in!U20=0,0,1000000*RES_hh_emi_in!U20/RES_hh_num_in!U20)</f>
        <v>353.20479997233662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284.25105569216493</v>
      </c>
      <c r="D21" s="72">
        <f>IF(RES_hh_emi_in!D21=0,0,1000000*RES_hh_emi_in!D21/RES_hh_num_in!D21)</f>
        <v>276.87774892097281</v>
      </c>
      <c r="E21" s="72">
        <f>IF(RES_hh_emi_in!E21=0,0,1000000*RES_hh_emi_in!E21/RES_hh_num_in!E21)</f>
        <v>279.49479733884891</v>
      </c>
      <c r="F21" s="72">
        <f>IF(RES_hh_emi_in!F21=0,0,1000000*RES_hh_emi_in!F21/RES_hh_num_in!F21)</f>
        <v>285.70454913794981</v>
      </c>
      <c r="G21" s="72">
        <f>IF(RES_hh_emi_in!G21=0,0,1000000*RES_hh_emi_in!G21/RES_hh_num_in!G21)</f>
        <v>281.2526351876981</v>
      </c>
      <c r="H21" s="72">
        <f>IF(RES_hh_emi_in!H21=0,0,1000000*RES_hh_emi_in!H21/RES_hh_num_in!H21)</f>
        <v>279.45930101571264</v>
      </c>
      <c r="I21" s="72">
        <f>IF(RES_hh_emi_in!I21=0,0,1000000*RES_hh_emi_in!I21/RES_hh_num_in!I21)</f>
        <v>248.67872815075279</v>
      </c>
      <c r="J21" s="72">
        <f>IF(RES_hh_emi_in!J21=0,0,1000000*RES_hh_emi_in!J21/RES_hh_num_in!J21)</f>
        <v>258.16964544590138</v>
      </c>
      <c r="K21" s="72">
        <f>IF(RES_hh_emi_in!K21=0,0,1000000*RES_hh_emi_in!K21/RES_hh_num_in!K21)</f>
        <v>252.56312039097818</v>
      </c>
      <c r="L21" s="72">
        <f>IF(RES_hh_emi_in!L21=0,0,1000000*RES_hh_emi_in!L21/RES_hh_num_in!L21)</f>
        <v>302.83320673732322</v>
      </c>
      <c r="M21" s="72">
        <f>IF(RES_hh_emi_in!M21=0,0,1000000*RES_hh_emi_in!M21/RES_hh_num_in!M21)</f>
        <v>299.05263197144438</v>
      </c>
      <c r="N21" s="72">
        <f>IF(RES_hh_emi_in!N21=0,0,1000000*RES_hh_emi_in!N21/RES_hh_num_in!N21)</f>
        <v>297.81157358408655</v>
      </c>
      <c r="O21" s="72">
        <f>IF(RES_hh_emi_in!O21=0,0,1000000*RES_hh_emi_in!O21/RES_hh_num_in!O21)</f>
        <v>302.48661415625719</v>
      </c>
      <c r="P21" s="72">
        <f>IF(RES_hh_emi_in!P21=0,0,1000000*RES_hh_emi_in!P21/RES_hh_num_in!P21)</f>
        <v>277.60625764698784</v>
      </c>
      <c r="Q21" s="72">
        <f>IF(RES_hh_emi_in!Q21=0,0,1000000*RES_hh_emi_in!Q21/RES_hh_num_in!Q21)</f>
        <v>264.99713903931831</v>
      </c>
      <c r="R21" s="72">
        <f>IF(RES_hh_emi_in!R21=0,0,1000000*RES_hh_emi_in!R21/RES_hh_num_in!R21)</f>
        <v>265.23724840844238</v>
      </c>
      <c r="S21" s="72">
        <f>IF(RES_hh_emi_in!S21=0,0,1000000*RES_hh_emi_in!S21/RES_hh_num_in!S21)</f>
        <v>254.48351204252813</v>
      </c>
      <c r="T21" s="72">
        <f>IF(RES_hh_emi_in!T21=0,0,1000000*RES_hh_emi_in!T21/RES_hh_num_in!T21)</f>
        <v>242.51072672533002</v>
      </c>
      <c r="U21" s="72">
        <f>IF(RES_hh_emi_in!U21=0,0,1000000*RES_hh_emi_in!U21/RES_hh_num_in!U21)</f>
        <v>248.49780202058102</v>
      </c>
      <c r="V21" s="72">
        <f>IF(RES_hh_emi_in!V21=0,0,1000000*RES_hh_emi_in!V21/RES_hh_num_in!V21)</f>
        <v>244.81394070118387</v>
      </c>
      <c r="W21" s="72">
        <f>IF(RES_hh_emi_in!W21=0,0,1000000*RES_hh_emi_in!W21/RES_hh_num_in!W21)</f>
        <v>232.22117810678242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0.26539878147866092</v>
      </c>
      <c r="D27" s="69">
        <f>IF(RES_hh_emi_in!D27=0,0,1000000*RES_hh_emi_in!D27/RES_hh_num_in!D27)</f>
        <v>0.53089018895120721</v>
      </c>
      <c r="E27" s="69">
        <f>IF(RES_hh_emi_in!E27=0,0,1000000*RES_hh_emi_in!E27/RES_hh_num_in!E27)</f>
        <v>0.72002085802797211</v>
      </c>
      <c r="F27" s="69">
        <f>IF(RES_hh_emi_in!F27=0,0,1000000*RES_hh_emi_in!F27/RES_hh_num_in!F27)</f>
        <v>0.63854689359022021</v>
      </c>
      <c r="G27" s="69">
        <f>IF(RES_hh_emi_in!G27=0,0,1000000*RES_hh_emi_in!G27/RES_hh_num_in!G27)</f>
        <v>0.46989383600583995</v>
      </c>
      <c r="H27" s="69">
        <f>IF(RES_hh_emi_in!H27=0,0,1000000*RES_hh_emi_in!H27/RES_hh_num_in!H27)</f>
        <v>0.38691913056329214</v>
      </c>
      <c r="I27" s="69">
        <f>IF(RES_hh_emi_in!I27=0,0,1000000*RES_hh_emi_in!I27/RES_hh_num_in!I27)</f>
        <v>0.20867505678775775</v>
      </c>
      <c r="J27" s="69">
        <f>IF(RES_hh_emi_in!J27=0,0,1000000*RES_hh_emi_in!J27/RES_hh_num_in!J27)</f>
        <v>1.0990096270447813</v>
      </c>
      <c r="K27" s="69">
        <f>IF(RES_hh_emi_in!K27=0,0,1000000*RES_hh_emi_in!K27/RES_hh_num_in!K27)</f>
        <v>1.144962686939351</v>
      </c>
      <c r="L27" s="69">
        <f>IF(RES_hh_emi_in!L27=0,0,1000000*RES_hh_emi_in!L27/RES_hh_num_in!L27)</f>
        <v>1.5203857216463668</v>
      </c>
      <c r="M27" s="69">
        <f>IF(RES_hh_emi_in!M27=0,0,1000000*RES_hh_emi_in!M27/RES_hh_num_in!M27)</f>
        <v>1.3319565268625824</v>
      </c>
      <c r="N27" s="69">
        <f>IF(RES_hh_emi_in!N27=0,0,1000000*RES_hh_emi_in!N27/RES_hh_num_in!N27)</f>
        <v>1.2697556423152934</v>
      </c>
      <c r="O27" s="69">
        <f>IF(RES_hh_emi_in!O27=0,0,1000000*RES_hh_emi_in!O27/RES_hh_num_in!O27)</f>
        <v>1.0114801057733074</v>
      </c>
      <c r="P27" s="69">
        <f>IF(RES_hh_emi_in!P27=0,0,1000000*RES_hh_emi_in!P27/RES_hh_num_in!P27)</f>
        <v>0.34369709443183599</v>
      </c>
      <c r="Q27" s="69">
        <f>IF(RES_hh_emi_in!Q27=0,0,1000000*RES_hh_emi_in!Q27/RES_hh_num_in!Q27)</f>
        <v>0.42217409749488405</v>
      </c>
      <c r="R27" s="69">
        <f>IF(RES_hh_emi_in!R27=0,0,1000000*RES_hh_emi_in!R27/RES_hh_num_in!R27)</f>
        <v>0.75312298651236365</v>
      </c>
      <c r="S27" s="69">
        <f>IF(RES_hh_emi_in!S27=0,0,1000000*RES_hh_emi_in!S27/RES_hh_num_in!S27)</f>
        <v>1.0166014440669067</v>
      </c>
      <c r="T27" s="69">
        <f>IF(RES_hh_emi_in!T27=0,0,1000000*RES_hh_emi_in!T27/RES_hh_num_in!T27)</f>
        <v>1.0268346574016662</v>
      </c>
      <c r="U27" s="69">
        <f>IF(RES_hh_emi_in!U27=0,0,1000000*RES_hh_emi_in!U27/RES_hh_num_in!U27)</f>
        <v>0.85871627228758207</v>
      </c>
      <c r="V27" s="69">
        <f>IF(RES_hh_emi_in!V27=0,0,1000000*RES_hh_emi_in!V27/RES_hh_num_in!V27)</f>
        <v>0.57182149294848916</v>
      </c>
      <c r="W27" s="69">
        <f>IF(RES_hh_emi_in!W27=0,0,1000000*RES_hh_emi_in!W27/RES_hh_num_in!W27)</f>
        <v>0.48609113953679367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70.356033663323998</v>
      </c>
      <c r="D30" s="72">
        <f>IF(RES_hh_emi_in!D30=0,0,1000000*RES_hh_emi_in!D30/RES_hh_num_in!D30)</f>
        <v>70.27169240470792</v>
      </c>
      <c r="E30" s="72">
        <f>IF(RES_hh_emi_in!E30=0,0,1000000*RES_hh_emi_in!E30/RES_hh_num_in!E30)</f>
        <v>72.326138511464436</v>
      </c>
      <c r="F30" s="72">
        <f>IF(RES_hh_emi_in!F30=0,0,1000000*RES_hh_emi_in!F30/RES_hh_num_in!F30)</f>
        <v>72.746117251944455</v>
      </c>
      <c r="G30" s="72">
        <f>IF(RES_hh_emi_in!G30=0,0,1000000*RES_hh_emi_in!G30/RES_hh_num_in!G30)</f>
        <v>73.788457590985729</v>
      </c>
      <c r="H30" s="72">
        <f>IF(RES_hh_emi_in!H30=0,0,1000000*RES_hh_emi_in!H30/RES_hh_num_in!H30)</f>
        <v>75.940967147514385</v>
      </c>
      <c r="I30" s="72">
        <f>IF(RES_hh_emi_in!I30=0,0,1000000*RES_hh_emi_in!I30/RES_hh_num_in!I30)</f>
        <v>72.553514147325629</v>
      </c>
      <c r="J30" s="72">
        <f>IF(RES_hh_emi_in!J30=0,0,1000000*RES_hh_emi_in!J30/RES_hh_num_in!J30)</f>
        <v>75.465001801550954</v>
      </c>
      <c r="K30" s="72">
        <f>IF(RES_hh_emi_in!K30=0,0,1000000*RES_hh_emi_in!K30/RES_hh_num_in!K30)</f>
        <v>76.812709064261355</v>
      </c>
      <c r="L30" s="72">
        <f>IF(RES_hh_emi_in!L30=0,0,1000000*RES_hh_emi_in!L30/RES_hh_num_in!L30)</f>
        <v>86.357672169307762</v>
      </c>
      <c r="M30" s="72">
        <f>IF(RES_hh_emi_in!M30=0,0,1000000*RES_hh_emi_in!M30/RES_hh_num_in!M30)</f>
        <v>83.640516804851913</v>
      </c>
      <c r="N30" s="72">
        <f>IF(RES_hh_emi_in!N30=0,0,1000000*RES_hh_emi_in!N30/RES_hh_num_in!N30)</f>
        <v>84.814788958432217</v>
      </c>
      <c r="O30" s="72">
        <f>IF(RES_hh_emi_in!O30=0,0,1000000*RES_hh_emi_in!O30/RES_hh_num_in!O30)</f>
        <v>91.083188536588821</v>
      </c>
      <c r="P30" s="72">
        <f>IF(RES_hh_emi_in!P30=0,0,1000000*RES_hh_emi_in!P30/RES_hh_num_in!P30)</f>
        <v>90.20717061126642</v>
      </c>
      <c r="Q30" s="72">
        <f>IF(RES_hh_emi_in!Q30=0,0,1000000*RES_hh_emi_in!Q30/RES_hh_num_in!Q30)</f>
        <v>91.471444276336129</v>
      </c>
      <c r="R30" s="72">
        <f>IF(RES_hh_emi_in!R30=0,0,1000000*RES_hh_emi_in!R30/RES_hh_num_in!R30)</f>
        <v>95.120497263525436</v>
      </c>
      <c r="S30" s="72">
        <f>IF(RES_hh_emi_in!S30=0,0,1000000*RES_hh_emi_in!S30/RES_hh_num_in!S30)</f>
        <v>94.41298224780013</v>
      </c>
      <c r="T30" s="72">
        <f>IF(RES_hh_emi_in!T30=0,0,1000000*RES_hh_emi_in!T30/RES_hh_num_in!T30)</f>
        <v>94.574927640252028</v>
      </c>
      <c r="U30" s="72">
        <f>IF(RES_hh_emi_in!U30=0,0,1000000*RES_hh_emi_in!U30/RES_hh_num_in!U30)</f>
        <v>94.429808277444323</v>
      </c>
      <c r="V30" s="72">
        <f>IF(RES_hh_emi_in!V30=0,0,1000000*RES_hh_emi_in!V30/RES_hh_num_in!V30)</f>
        <v>93.896834068795997</v>
      </c>
      <c r="W30" s="72">
        <f>IF(RES_hh_emi_in!W30=0,0,1000000*RES_hh_emi_in!W30/RES_hh_num_in!W30)</f>
        <v>99.665961726116294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133.2910842553166</v>
      </c>
      <c r="D3" s="65">
        <f>IF(RES_hh_fech_in!D3=0,0,RES_hh_fech_in!D3/RES_summary!D$21)</f>
        <v>125.983694495408</v>
      </c>
      <c r="E3" s="65">
        <f>IF(RES_hh_fech_in!E3=0,0,RES_hh_fech_in!E3/RES_summary!E$21)</f>
        <v>127.94438105297733</v>
      </c>
      <c r="F3" s="65">
        <f>IF(RES_hh_fech_in!F3=0,0,RES_hh_fech_in!F3/RES_summary!F$21)</f>
        <v>123.66605188304891</v>
      </c>
      <c r="G3" s="65">
        <f>IF(RES_hh_fech_in!G3=0,0,RES_hh_fech_in!G3/RES_summary!G$21)</f>
        <v>123.54934542352271</v>
      </c>
      <c r="H3" s="65">
        <f>IF(RES_hh_fech_in!H3=0,0,RES_hh_fech_in!H3/RES_summary!H$21)</f>
        <v>120.37939895941923</v>
      </c>
      <c r="I3" s="65">
        <f>IF(RES_hh_fech_in!I3=0,0,RES_hh_fech_in!I3/RES_summary!I$21)</f>
        <v>120.61126906980601</v>
      </c>
      <c r="J3" s="65">
        <f>IF(RES_hh_fech_in!J3=0,0,RES_hh_fech_in!J3/RES_summary!J$21)</f>
        <v>113.38898464617793</v>
      </c>
      <c r="K3" s="65">
        <f>IF(RES_hh_fech_in!K3=0,0,RES_hh_fech_in!K3/RES_summary!K$21)</f>
        <v>110.55494638289086</v>
      </c>
      <c r="L3" s="65">
        <f>IF(RES_hh_fech_in!L3=0,0,RES_hh_fech_in!L3/RES_summary!L$21)</f>
        <v>123.79072710551915</v>
      </c>
      <c r="M3" s="65">
        <f>IF(RES_hh_fech_in!M3=0,0,RES_hh_fech_in!M3/RES_summary!M$21)</f>
        <v>105.22620855279499</v>
      </c>
      <c r="N3" s="65">
        <f>IF(RES_hh_fech_in!N3=0,0,RES_hh_fech_in!N3/RES_summary!N$21)</f>
        <v>101.89680401644824</v>
      </c>
      <c r="O3" s="65">
        <f>IF(RES_hh_fech_in!O3=0,0,RES_hh_fech_in!O3/RES_summary!O$21)</f>
        <v>101.4457949086715</v>
      </c>
      <c r="P3" s="65">
        <f>IF(RES_hh_fech_in!P3=0,0,RES_hh_fech_in!P3/RES_summary!P$21)</f>
        <v>86.922915110552466</v>
      </c>
      <c r="Q3" s="65">
        <f>IF(RES_hh_fech_in!Q3=0,0,RES_hh_fech_in!Q3/RES_summary!Q$21)</f>
        <v>92.727289116738618</v>
      </c>
      <c r="R3" s="65">
        <f>IF(RES_hh_fech_in!R3=0,0,RES_hh_fech_in!R3/RES_summary!R$21)</f>
        <v>89.914990432865508</v>
      </c>
      <c r="S3" s="65">
        <f>IF(RES_hh_fech_in!S3=0,0,RES_hh_fech_in!S3/RES_summary!S$21)</f>
        <v>83.575947617701786</v>
      </c>
      <c r="T3" s="65">
        <f>IF(RES_hh_fech_in!T3=0,0,RES_hh_fech_in!T3/RES_summary!T$21)</f>
        <v>75.466105248871614</v>
      </c>
      <c r="U3" s="65">
        <f>IF(RES_hh_fech_in!U3=0,0,RES_hh_fech_in!U3/RES_summary!U$21)</f>
        <v>67.903950418226799</v>
      </c>
      <c r="V3" s="65">
        <f>IF(RES_hh_fech_in!V3=0,0,RES_hh_fech_in!V3/RES_summary!V$21)</f>
        <v>60.039112777077314</v>
      </c>
      <c r="W3" s="65">
        <f>IF(RES_hh_fech_in!W3=0,0,RES_hh_fech_in!W3/RES_summary!W$21)</f>
        <v>60.438857493535124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120.7838323144851</v>
      </c>
      <c r="D4" s="69">
        <f>IF(RES_hh_fech_in!D4=0,0,RES_hh_fech_in!D4/RES_summary!D$21)</f>
        <v>113.39662885548294</v>
      </c>
      <c r="E4" s="69">
        <f>IF(RES_hh_fech_in!E4=0,0,RES_hh_fech_in!E4/RES_summary!E$21)</f>
        <v>115.47608344864513</v>
      </c>
      <c r="F4" s="69">
        <f>IF(RES_hh_fech_in!F4=0,0,RES_hh_fech_in!F4/RES_summary!F$21)</f>
        <v>110.9084733220801</v>
      </c>
      <c r="G4" s="69">
        <f>IF(RES_hh_fech_in!G4=0,0,RES_hh_fech_in!G4/RES_summary!G$21)</f>
        <v>110.82054395435159</v>
      </c>
      <c r="H4" s="69">
        <f>IF(RES_hh_fech_in!H4=0,0,RES_hh_fech_in!H4/RES_summary!H$21)</f>
        <v>107.5077641030427</v>
      </c>
      <c r="I4" s="69">
        <f>IF(RES_hh_fech_in!I4=0,0,RES_hh_fech_in!I4/RES_summary!I$21)</f>
        <v>108.48970577606086</v>
      </c>
      <c r="J4" s="69">
        <f>IF(RES_hh_fech_in!J4=0,0,RES_hh_fech_in!J4/RES_summary!J$21)</f>
        <v>101.06676750011478</v>
      </c>
      <c r="K4" s="69">
        <f>IF(RES_hh_fech_in!K4=0,0,RES_hh_fech_in!K4/RES_summary!K$21)</f>
        <v>98.449865194999873</v>
      </c>
      <c r="L4" s="69">
        <f>IF(RES_hh_fech_in!L4=0,0,RES_hh_fech_in!L4/RES_summary!L$21)</f>
        <v>109.62257600941459</v>
      </c>
      <c r="M4" s="69">
        <f>IF(RES_hh_fech_in!M4=0,0,RES_hh_fech_in!M4/RES_summary!M$21)</f>
        <v>90.90655785861685</v>
      </c>
      <c r="N4" s="69">
        <f>IF(RES_hh_fech_in!N4=0,0,RES_hh_fech_in!N4/RES_summary!N$21)</f>
        <v>87.715743076946197</v>
      </c>
      <c r="O4" s="69">
        <f>IF(RES_hh_fech_in!O4=0,0,RES_hh_fech_in!O4/RES_summary!O$21)</f>
        <v>86.80752926261701</v>
      </c>
      <c r="P4" s="69">
        <f>IF(RES_hh_fech_in!P4=0,0,RES_hh_fech_in!P4/RES_summary!P$21)</f>
        <v>72.73483267986137</v>
      </c>
      <c r="Q4" s="69">
        <f>IF(RES_hh_fech_in!Q4=0,0,RES_hh_fech_in!Q4/RES_summary!Q$21)</f>
        <v>78.550478001718645</v>
      </c>
      <c r="R4" s="69">
        <f>IF(RES_hh_fech_in!R4=0,0,RES_hh_fech_in!R4/RES_summary!R$21)</f>
        <v>75.895316520805821</v>
      </c>
      <c r="S4" s="69">
        <f>IF(RES_hh_fech_in!S4=0,0,RES_hh_fech_in!S4/RES_summary!S$21)</f>
        <v>70.197911930365251</v>
      </c>
      <c r="T4" s="69">
        <f>IF(RES_hh_fech_in!T4=0,0,RES_hh_fech_in!T4/RES_summary!T$21)</f>
        <v>62.440334294775226</v>
      </c>
      <c r="U4" s="69">
        <f>IF(RES_hh_fech_in!U4=0,0,RES_hh_fech_in!U4/RES_summary!U$21)</f>
        <v>54.916947240904847</v>
      </c>
      <c r="V4" s="69">
        <f>IF(RES_hh_fech_in!V4=0,0,RES_hh_fech_in!V4/RES_summary!V$21)</f>
        <v>47.000127947960337</v>
      </c>
      <c r="W4" s="69">
        <f>IF(RES_hh_fech_in!W4=0,0,RES_hh_fech_in!W4/RES_summary!W$21)</f>
        <v>47.531620662995678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153.97158783819984</v>
      </c>
      <c r="D6" s="72">
        <f>IF(RES_hh_fech_in!D6=0,0,RES_hh_fech_in!D6/RES_summary!D$21)</f>
        <v>134.50287241874241</v>
      </c>
      <c r="E6" s="72">
        <f>IF(RES_hh_fech_in!E6=0,0,RES_hh_fech_in!E6/RES_summary!E$21)</f>
        <v>140.32137469378532</v>
      </c>
      <c r="F6" s="72">
        <f>IF(RES_hh_fech_in!F6=0,0,RES_hh_fech_in!F6/RES_summary!F$21)</f>
        <v>139.44171426211466</v>
      </c>
      <c r="G6" s="72">
        <f>IF(RES_hh_fech_in!G6=0,0,RES_hh_fech_in!G6/RES_summary!G$21)</f>
        <v>137.12232191940308</v>
      </c>
      <c r="H6" s="72">
        <f>IF(RES_hh_fech_in!H6=0,0,RES_hh_fech_in!H6/RES_summary!H$21)</f>
        <v>143.263859653022</v>
      </c>
      <c r="I6" s="72">
        <f>IF(RES_hh_fech_in!I6=0,0,RES_hh_fech_in!I6/RES_summary!I$21)</f>
        <v>140.99283258595017</v>
      </c>
      <c r="J6" s="72">
        <f>IF(RES_hh_fech_in!J6=0,0,RES_hh_fech_in!J6/RES_summary!J$21)</f>
        <v>128.93450188802024</v>
      </c>
      <c r="K6" s="72">
        <f>IF(RES_hh_fech_in!K6=0,0,RES_hh_fech_in!K6/RES_summary!K$21)</f>
        <v>116.9876678777408</v>
      </c>
      <c r="L6" s="72">
        <f>IF(RES_hh_fech_in!L6=0,0,RES_hh_fech_in!L6/RES_summary!L$21)</f>
        <v>135.50691953318329</v>
      </c>
      <c r="M6" s="72">
        <f>IF(RES_hh_fech_in!M6=0,0,RES_hh_fech_in!M6/RES_summary!M$21)</f>
        <v>127.19356800455503</v>
      </c>
      <c r="N6" s="72">
        <f>IF(RES_hh_fech_in!N6=0,0,RES_hh_fech_in!N6/RES_summary!N$21)</f>
        <v>114.6475208914173</v>
      </c>
      <c r="O6" s="72">
        <f>IF(RES_hh_fech_in!O6=0,0,RES_hh_fech_in!O6/RES_summary!O$21)</f>
        <v>101.50204924781052</v>
      </c>
      <c r="P6" s="72">
        <f>IF(RES_hh_fech_in!P6=0,0,RES_hh_fech_in!P6/RES_summary!P$21)</f>
        <v>72.371525344800219</v>
      </c>
      <c r="Q6" s="72">
        <f>IF(RES_hh_fech_in!Q6=0,0,RES_hh_fech_in!Q6/RES_summary!Q$21)</f>
        <v>93.457119137809983</v>
      </c>
      <c r="R6" s="72">
        <f>IF(RES_hh_fech_in!R6=0,0,RES_hh_fech_in!R6/RES_summary!R$21)</f>
        <v>91.756205260889203</v>
      </c>
      <c r="S6" s="72">
        <f>IF(RES_hh_fech_in!S6=0,0,RES_hh_fech_in!S6/RES_summary!S$21)</f>
        <v>88.357310365204086</v>
      </c>
      <c r="T6" s="72">
        <f>IF(RES_hh_fech_in!T6=0,0,RES_hh_fech_in!T6/RES_summary!T$21)</f>
        <v>82.75960309190107</v>
      </c>
      <c r="U6" s="72">
        <f>IF(RES_hh_fech_in!U6=0,0,RES_hh_fech_in!U6/RES_summary!U$21)</f>
        <v>72.146913175145954</v>
      </c>
      <c r="V6" s="72">
        <f>IF(RES_hh_fech_in!V6=0,0,RES_hh_fech_in!V6/RES_summary!V$21)</f>
        <v>65.623552149660398</v>
      </c>
      <c r="W6" s="72">
        <f>IF(RES_hh_fech_in!W6=0,0,RES_hh_fech_in!W6/RES_summary!W$21)</f>
        <v>60.160712831748619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160.51299997100207</v>
      </c>
      <c r="D7" s="72">
        <f>IF(RES_hh_fech_in!D7=0,0,RES_hh_fech_in!D7/RES_summary!D$21)</f>
        <v>153.37411437386436</v>
      </c>
      <c r="E7" s="72">
        <f>IF(RES_hh_fech_in!E7=0,0,RES_hh_fech_in!E7/RES_summary!E$21)</f>
        <v>149.78427946161372</v>
      </c>
      <c r="F7" s="72">
        <f>IF(RES_hh_fech_in!F7=0,0,RES_hh_fech_in!F7/RES_summary!F$21)</f>
        <v>146.45148748632198</v>
      </c>
      <c r="G7" s="72">
        <f>IF(RES_hh_fech_in!G7=0,0,RES_hh_fech_in!G7/RES_summary!G$21)</f>
        <v>147.0033037162305</v>
      </c>
      <c r="H7" s="72">
        <f>IF(RES_hh_fech_in!H7=0,0,RES_hh_fech_in!H7/RES_summary!H$21)</f>
        <v>140.11265043984696</v>
      </c>
      <c r="I7" s="72">
        <f>IF(RES_hh_fech_in!I7=0,0,RES_hh_fech_in!I7/RES_summary!I$21)</f>
        <v>135.90047132829861</v>
      </c>
      <c r="J7" s="72">
        <f>IF(RES_hh_fech_in!J7=0,0,RES_hh_fech_in!J7/RES_summary!J$21)</f>
        <v>133.95897728110825</v>
      </c>
      <c r="K7" s="72">
        <f>IF(RES_hh_fech_in!K7=0,0,RES_hh_fech_in!K7/RES_summary!K$21)</f>
        <v>132.42177045407848</v>
      </c>
      <c r="L7" s="72">
        <f>IF(RES_hh_fech_in!L7=0,0,RES_hh_fech_in!L7/RES_summary!L$21)</f>
        <v>144.41226732429084</v>
      </c>
      <c r="M7" s="72">
        <f>IF(RES_hh_fech_in!M7=0,0,RES_hh_fech_in!M7/RES_summary!M$21)</f>
        <v>124.20282289524904</v>
      </c>
      <c r="N7" s="72">
        <f>IF(RES_hh_fech_in!N7=0,0,RES_hh_fech_in!N7/RES_summary!N$21)</f>
        <v>114.58625064365765</v>
      </c>
      <c r="O7" s="72">
        <f>IF(RES_hh_fech_in!O7=0,0,RES_hh_fech_in!O7/RES_summary!O$21)</f>
        <v>114.63014159624541</v>
      </c>
      <c r="P7" s="72">
        <f>IF(RES_hh_fech_in!P7=0,0,RES_hh_fech_in!P7/RES_summary!P$21)</f>
        <v>0</v>
      </c>
      <c r="Q7" s="72">
        <f>IF(RES_hh_fech_in!Q7=0,0,RES_hh_fech_in!Q7/RES_summary!Q$21)</f>
        <v>91.605359084921119</v>
      </c>
      <c r="R7" s="72">
        <f>IF(RES_hh_fech_in!R7=0,0,RES_hh_fech_in!R7/RES_summary!R$21)</f>
        <v>0</v>
      </c>
      <c r="S7" s="72">
        <f>IF(RES_hh_fech_in!S7=0,0,RES_hh_fech_in!S7/RES_summary!S$21)</f>
        <v>82.58683151609111</v>
      </c>
      <c r="T7" s="72">
        <f>IF(RES_hh_fech_in!T7=0,0,RES_hh_fech_in!T7/RES_summary!T$21)</f>
        <v>81.75662832281057</v>
      </c>
      <c r="U7" s="72">
        <f>IF(RES_hh_fech_in!U7=0,0,RES_hh_fech_in!U7/RES_summary!U$21)</f>
        <v>73.588219337977748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137.04633548030938</v>
      </c>
      <c r="D8" s="72">
        <f>IF(RES_hh_fech_in!D8=0,0,RES_hh_fech_in!D8/RES_summary!D$21)</f>
        <v>126.86895691602048</v>
      </c>
      <c r="E8" s="72">
        <f>IF(RES_hh_fech_in!E8=0,0,RES_hh_fech_in!E8/RES_summary!E$21)</f>
        <v>131.19678769366206</v>
      </c>
      <c r="F8" s="72">
        <f>IF(RES_hh_fech_in!F8=0,0,RES_hh_fech_in!F8/RES_summary!F$21)</f>
        <v>127.15262922740072</v>
      </c>
      <c r="G8" s="72">
        <f>IF(RES_hh_fech_in!G8=0,0,RES_hh_fech_in!G8/RES_summary!G$21)</f>
        <v>125.10760555885287</v>
      </c>
      <c r="H8" s="72">
        <f>IF(RES_hh_fech_in!H8=0,0,RES_hh_fech_in!H8/RES_summary!H$21)</f>
        <v>121.93764379369821</v>
      </c>
      <c r="I8" s="72">
        <f>IF(RES_hh_fech_in!I8=0,0,RES_hh_fech_in!I8/RES_summary!I$21)</f>
        <v>115.23548306044894</v>
      </c>
      <c r="J8" s="72">
        <f>IF(RES_hh_fech_in!J8=0,0,RES_hh_fech_in!J8/RES_summary!J$21)</f>
        <v>113.3919339166558</v>
      </c>
      <c r="K8" s="72">
        <f>IF(RES_hh_fech_in!K8=0,0,RES_hh_fech_in!K8/RES_summary!K$21)</f>
        <v>111.54317881364447</v>
      </c>
      <c r="L8" s="72">
        <f>IF(RES_hh_fech_in!L8=0,0,RES_hh_fech_in!L8/RES_summary!L$21)</f>
        <v>126.19284602993591</v>
      </c>
      <c r="M8" s="72">
        <f>IF(RES_hh_fech_in!M8=0,0,RES_hh_fech_in!M8/RES_summary!M$21)</f>
        <v>104.37949569965305</v>
      </c>
      <c r="N8" s="72">
        <f>IF(RES_hh_fech_in!N8=0,0,RES_hh_fech_in!N8/RES_summary!N$21)</f>
        <v>101.28405363891122</v>
      </c>
      <c r="O8" s="72">
        <f>IF(RES_hh_fech_in!O8=0,0,RES_hh_fech_in!O8/RES_summary!O$21)</f>
        <v>98.626386381671097</v>
      </c>
      <c r="P8" s="72">
        <f>IF(RES_hh_fech_in!P8=0,0,RES_hh_fech_in!P8/RES_summary!P$21)</f>
        <v>82.241954770446696</v>
      </c>
      <c r="Q8" s="72">
        <f>IF(RES_hh_fech_in!Q8=0,0,RES_hh_fech_in!Q8/RES_summary!Q$21)</f>
        <v>83.540947443664237</v>
      </c>
      <c r="R8" s="72">
        <f>IF(RES_hh_fech_in!R8=0,0,RES_hh_fech_in!R8/RES_summary!R$21)</f>
        <v>83.881848088724496</v>
      </c>
      <c r="S8" s="72">
        <f>IF(RES_hh_fech_in!S8=0,0,RES_hh_fech_in!S8/RES_summary!S$21)</f>
        <v>79.281006788620999</v>
      </c>
      <c r="T8" s="72">
        <f>IF(RES_hh_fech_in!T8=0,0,RES_hh_fech_in!T8/RES_summary!T$21)</f>
        <v>73.761729325143847</v>
      </c>
      <c r="U8" s="72">
        <f>IF(RES_hh_fech_in!U8=0,0,RES_hh_fech_in!U8/RES_summary!U$21)</f>
        <v>69.096379831397286</v>
      </c>
      <c r="V8" s="72">
        <f>IF(RES_hh_fech_in!V8=0,0,RES_hh_fech_in!V8/RES_summary!V$21)</f>
        <v>61.949004753034046</v>
      </c>
      <c r="W8" s="72">
        <f>IF(RES_hh_fech_in!W8=0,0,RES_hh_fech_in!W8/RES_summary!W$21)</f>
        <v>55.019308178149473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145.18663382275344</v>
      </c>
      <c r="D9" s="72">
        <f>IF(RES_hh_fech_in!D9=0,0,RES_hh_fech_in!D9/RES_summary!D$21)</f>
        <v>133.63595264679117</v>
      </c>
      <c r="E9" s="72">
        <f>IF(RES_hh_fech_in!E9=0,0,RES_hh_fech_in!E9/RES_summary!E$21)</f>
        <v>134.64808722856134</v>
      </c>
      <c r="F9" s="72">
        <f>IF(RES_hh_fech_in!F9=0,0,RES_hh_fech_in!F9/RES_summary!F$21)</f>
        <v>126.1453616858481</v>
      </c>
      <c r="G9" s="72">
        <f>IF(RES_hh_fech_in!G9=0,0,RES_hh_fech_in!G9/RES_summary!G$21)</f>
        <v>126.97664207999486</v>
      </c>
      <c r="H9" s="72">
        <f>IF(RES_hh_fech_in!H9=0,0,RES_hh_fech_in!H9/RES_summary!H$21)</f>
        <v>122.7060554838296</v>
      </c>
      <c r="I9" s="72">
        <f>IF(RES_hh_fech_in!I9=0,0,RES_hh_fech_in!I9/RES_summary!I$21)</f>
        <v>129.6187280544496</v>
      </c>
      <c r="J9" s="72">
        <f>IF(RES_hh_fech_in!J9=0,0,RES_hh_fech_in!J9/RES_summary!J$21)</f>
        <v>118.89776685485103</v>
      </c>
      <c r="K9" s="72">
        <f>IF(RES_hh_fech_in!K9=0,0,RES_hh_fech_in!K9/RES_summary!K$21)</f>
        <v>114.62238508702359</v>
      </c>
      <c r="L9" s="72">
        <f>IF(RES_hh_fech_in!L9=0,0,RES_hh_fech_in!L9/RES_summary!L$21)</f>
        <v>120.88140736027002</v>
      </c>
      <c r="M9" s="72">
        <f>IF(RES_hh_fech_in!M9=0,0,RES_hh_fech_in!M9/RES_summary!M$21)</f>
        <v>104.91517578004755</v>
      </c>
      <c r="N9" s="72">
        <f>IF(RES_hh_fech_in!N9=0,0,RES_hh_fech_in!N9/RES_summary!N$21)</f>
        <v>97.866050802694076</v>
      </c>
      <c r="O9" s="72">
        <f>IF(RES_hh_fech_in!O9=0,0,RES_hh_fech_in!O9/RES_summary!O$21)</f>
        <v>95.648299009944694</v>
      </c>
      <c r="P9" s="72">
        <f>IF(RES_hh_fech_in!P9=0,0,RES_hh_fech_in!P9/RES_summary!P$21)</f>
        <v>85.280409960111911</v>
      </c>
      <c r="Q9" s="72">
        <f>IF(RES_hh_fech_in!Q9=0,0,RES_hh_fech_in!Q9/RES_summary!Q$21)</f>
        <v>91.639764732131155</v>
      </c>
      <c r="R9" s="72">
        <f>IF(RES_hh_fech_in!R9=0,0,RES_hh_fech_in!R9/RES_summary!R$21)</f>
        <v>90.501094576621284</v>
      </c>
      <c r="S9" s="72">
        <f>IF(RES_hh_fech_in!S9=0,0,RES_hh_fech_in!S9/RES_summary!S$21)</f>
        <v>82.626739270370408</v>
      </c>
      <c r="T9" s="72">
        <f>IF(RES_hh_fech_in!T9=0,0,RES_hh_fech_in!T9/RES_summary!T$21)</f>
        <v>75.862589742033478</v>
      </c>
      <c r="U9" s="72">
        <f>IF(RES_hh_fech_in!U9=0,0,RES_hh_fech_in!U9/RES_summary!U$21)</f>
        <v>67.398023334698991</v>
      </c>
      <c r="V9" s="72">
        <f>IF(RES_hh_fech_in!V9=0,0,RES_hh_fech_in!V9/RES_summary!V$21)</f>
        <v>60.743006136682716</v>
      </c>
      <c r="W9" s="72">
        <f>IF(RES_hh_fech_in!W9=0,0,RES_hh_fech_in!W9/RES_summary!W$21)</f>
        <v>56.001010520135438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105.54570334426164</v>
      </c>
      <c r="D11" s="72">
        <f>IF(RES_hh_fech_in!D11=0,0,RES_hh_fech_in!D11/RES_summary!D$21)</f>
        <v>100.55483587942744</v>
      </c>
      <c r="E11" s="72">
        <f>IF(RES_hh_fech_in!E11=0,0,RES_hh_fech_in!E11/RES_summary!E$21)</f>
        <v>101.45025968135397</v>
      </c>
      <c r="F11" s="72">
        <f>IF(RES_hh_fech_in!F11=0,0,RES_hh_fech_in!F11/RES_summary!F$21)</f>
        <v>99.752433833258337</v>
      </c>
      <c r="G11" s="72">
        <f>IF(RES_hh_fech_in!G11=0,0,RES_hh_fech_in!G11/RES_summary!G$21)</f>
        <v>98.161158511650456</v>
      </c>
      <c r="H11" s="72">
        <f>IF(RES_hh_fech_in!H11=0,0,RES_hh_fech_in!H11/RES_summary!H$21)</f>
        <v>97.785306873959613</v>
      </c>
      <c r="I11" s="72">
        <f>IF(RES_hh_fech_in!I11=0,0,RES_hh_fech_in!I11/RES_summary!I$21)</f>
        <v>95.575893527648162</v>
      </c>
      <c r="J11" s="72">
        <f>IF(RES_hh_fech_in!J11=0,0,RES_hh_fech_in!J11/RES_summary!J$21)</f>
        <v>94.977531495803092</v>
      </c>
      <c r="K11" s="72">
        <f>IF(RES_hh_fech_in!K11=0,0,RES_hh_fech_in!K11/RES_summary!K$21)</f>
        <v>94.277940031244427</v>
      </c>
      <c r="L11" s="72">
        <f>IF(RES_hh_fech_in!L11=0,0,RES_hh_fech_in!L11/RES_summary!L$21)</f>
        <v>105.62642637218084</v>
      </c>
      <c r="M11" s="72">
        <f>IF(RES_hh_fech_in!M11=0,0,RES_hh_fech_in!M11/RES_summary!M$21)</f>
        <v>88.620392679106558</v>
      </c>
      <c r="N11" s="72">
        <f>IF(RES_hh_fech_in!N11=0,0,RES_hh_fech_in!N11/RES_summary!N$21)</f>
        <v>87.110811802208104</v>
      </c>
      <c r="O11" s="72">
        <f>IF(RES_hh_fech_in!O11=0,0,RES_hh_fech_in!O11/RES_summary!O$21)</f>
        <v>84.130096064360941</v>
      </c>
      <c r="P11" s="72">
        <f>IF(RES_hh_fech_in!P11=0,0,RES_hh_fech_in!P11/RES_summary!P$21)</f>
        <v>73.882753442893033</v>
      </c>
      <c r="Q11" s="72">
        <f>IF(RES_hh_fech_in!Q11=0,0,RES_hh_fech_in!Q11/RES_summary!Q$21)</f>
        <v>76.725764807372713</v>
      </c>
      <c r="R11" s="72">
        <f>IF(RES_hh_fech_in!R11=0,0,RES_hh_fech_in!R11/RES_summary!R$21)</f>
        <v>75.581105357873398</v>
      </c>
      <c r="S11" s="72">
        <f>IF(RES_hh_fech_in!S11=0,0,RES_hh_fech_in!S11/RES_summary!S$21)</f>
        <v>72.133900568353724</v>
      </c>
      <c r="T11" s="72">
        <f>IF(RES_hh_fech_in!T11=0,0,RES_hh_fech_in!T11/RES_summary!T$21)</f>
        <v>67.958376692338689</v>
      </c>
      <c r="U11" s="72">
        <f>IF(RES_hh_fech_in!U11=0,0,RES_hh_fech_in!U11/RES_summary!U$21)</f>
        <v>61.408832348640757</v>
      </c>
      <c r="V11" s="72">
        <f>IF(RES_hh_fech_in!V11=0,0,RES_hh_fech_in!V11/RES_summary!V$21)</f>
        <v>55.290537854248953</v>
      </c>
      <c r="W11" s="72">
        <f>IF(RES_hh_fech_in!W11=0,0,RES_hh_fech_in!W11/RES_summary!W$21)</f>
        <v>52.491932994051929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46.83306198256475</v>
      </c>
      <c r="D12" s="72">
        <f>IF(RES_hh_fech_in!D12=0,0,RES_hh_fech_in!D12/RES_summary!D$21)</f>
        <v>44.04318656994316</v>
      </c>
      <c r="E12" s="72">
        <f>IF(RES_hh_fech_in!E12=0,0,RES_hh_fech_in!E12/RES_summary!E$21)</f>
        <v>41.64966975001235</v>
      </c>
      <c r="F12" s="72">
        <f>IF(RES_hh_fech_in!F12=0,0,RES_hh_fech_in!F12/RES_summary!F$21)</f>
        <v>38.810157874951521</v>
      </c>
      <c r="G12" s="72">
        <f>IF(RES_hh_fech_in!G12=0,0,RES_hh_fech_in!G12/RES_summary!G$21)</f>
        <v>37.414434357442616</v>
      </c>
      <c r="H12" s="72">
        <f>IF(RES_hh_fech_in!H12=0,0,RES_hh_fech_in!H12/RES_summary!H$21)</f>
        <v>36.901620959505777</v>
      </c>
      <c r="I12" s="72">
        <f>IF(RES_hh_fech_in!I12=0,0,RES_hh_fech_in!I12/RES_summary!I$21)</f>
        <v>32.983006964434814</v>
      </c>
      <c r="J12" s="72">
        <f>IF(RES_hh_fech_in!J12=0,0,RES_hh_fech_in!J12/RES_summary!J$21)</f>
        <v>32.235910505880796</v>
      </c>
      <c r="K12" s="72">
        <f>IF(RES_hh_fech_in!K12=0,0,RES_hh_fech_in!K12/RES_summary!K$21)</f>
        <v>31.12676104510189</v>
      </c>
      <c r="L12" s="72">
        <f>IF(RES_hh_fech_in!L12=0,0,RES_hh_fech_in!L12/RES_summary!L$21)</f>
        <v>30.03269690779327</v>
      </c>
      <c r="M12" s="72">
        <f>IF(RES_hh_fech_in!M12=0,0,RES_hh_fech_in!M12/RES_summary!M$21)</f>
        <v>27.30048251867624</v>
      </c>
      <c r="N12" s="72">
        <f>IF(RES_hh_fech_in!N12=0,0,RES_hh_fech_in!N12/RES_summary!N$21)</f>
        <v>24.801264707328681</v>
      </c>
      <c r="O12" s="72">
        <f>IF(RES_hh_fech_in!O12=0,0,RES_hh_fech_in!O12/RES_summary!O$21)</f>
        <v>22.372564780861584</v>
      </c>
      <c r="P12" s="72">
        <f>IF(RES_hh_fech_in!P12=0,0,RES_hh_fech_in!P12/RES_summary!P$21)</f>
        <v>20.188080543154378</v>
      </c>
      <c r="Q12" s="72">
        <f>IF(RES_hh_fech_in!Q12=0,0,RES_hh_fech_in!Q12/RES_summary!Q$21)</f>
        <v>19.888636500755577</v>
      </c>
      <c r="R12" s="72">
        <f>IF(RES_hh_fech_in!R12=0,0,RES_hh_fech_in!R12/RES_summary!R$21)</f>
        <v>19.63976208488922</v>
      </c>
      <c r="S12" s="72">
        <f>IF(RES_hh_fech_in!S12=0,0,RES_hh_fech_in!S12/RES_summary!S$21)</f>
        <v>17.606628955339264</v>
      </c>
      <c r="T12" s="72">
        <f>IF(RES_hh_fech_in!T12=0,0,RES_hh_fech_in!T12/RES_summary!T$21)</f>
        <v>16.760372021259549</v>
      </c>
      <c r="U12" s="72">
        <f>IF(RES_hh_fech_in!U12=0,0,RES_hh_fech_in!U12/RES_summary!U$21)</f>
        <v>15.65127836755309</v>
      </c>
      <c r="V12" s="72">
        <f>IF(RES_hh_fech_in!V12=0,0,RES_hh_fech_in!V12/RES_summary!V$21)</f>
        <v>14.481234759812207</v>
      </c>
      <c r="W12" s="72">
        <f>IF(RES_hh_fech_in!W12=0,0,RES_hh_fech_in!W12/RES_summary!W$21)</f>
        <v>13.638485231868797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0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0</v>
      </c>
      <c r="I13" s="74">
        <f>IF(RES_hh_fech_in!I13=0,0,RES_hh_fech_in!I13/RES_summary!I$21)</f>
        <v>0</v>
      </c>
      <c r="J13" s="74">
        <f>IF(RES_hh_fech_in!J13=0,0,RES_hh_fech_in!J13/RES_summary!J$21)</f>
        <v>18.486196313309129</v>
      </c>
      <c r="K13" s="74">
        <f>IF(RES_hh_fech_in!K13=0,0,RES_hh_fech_in!K13/RES_summary!K$21)</f>
        <v>1.7212534932094319</v>
      </c>
      <c r="L13" s="74">
        <f>IF(RES_hh_fech_in!L13=0,0,RES_hh_fech_in!L13/RES_summary!L$21)</f>
        <v>79.295495471064967</v>
      </c>
      <c r="M13" s="74">
        <f>IF(RES_hh_fech_in!M13=0,0,RES_hh_fech_in!M13/RES_summary!M$21)</f>
        <v>50.936918400104304</v>
      </c>
      <c r="N13" s="74">
        <f>IF(RES_hh_fech_in!N13=0,0,RES_hh_fech_in!N13/RES_summary!N$21)</f>
        <v>67.357129144348804</v>
      </c>
      <c r="O13" s="74">
        <f>IF(RES_hh_fech_in!O13=0,0,RES_hh_fech_in!O13/RES_summary!O$21)</f>
        <v>130.46617379397892</v>
      </c>
      <c r="P13" s="74">
        <f>IF(RES_hh_fech_in!P13=0,0,RES_hh_fech_in!P13/RES_summary!P$21)</f>
        <v>65.90554969307145</v>
      </c>
      <c r="Q13" s="74">
        <f>IF(RES_hh_fech_in!Q13=0,0,RES_hh_fech_in!Q13/RES_summary!Q$21)</f>
        <v>126.68914868314504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8.3383738843957271</v>
      </c>
      <c r="W13" s="74">
        <f>IF(RES_hh_fech_in!W13=0,0,RES_hh_fech_in!W13/RES_summary!W$21)</f>
        <v>73.34341325002741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0.74563356057929753</v>
      </c>
      <c r="D14" s="76">
        <f>IF(RES_hh_fech_in!D14=0,0,RES_hh_fech_in!D14/RES_summary!D$21)</f>
        <v>0.67598996781965692</v>
      </c>
      <c r="E14" s="76">
        <f>IF(RES_hh_fech_in!E14=0,0,RES_hh_fech_in!E14/RES_summary!E$21)</f>
        <v>0.69415535362661618</v>
      </c>
      <c r="F14" s="76">
        <f>IF(RES_hh_fech_in!F14=0,0,RES_hh_fech_in!F14/RES_summary!F$21)</f>
        <v>0.65748098606510741</v>
      </c>
      <c r="G14" s="76">
        <f>IF(RES_hh_fech_in!G14=0,0,RES_hh_fech_in!G14/RES_summary!G$21)</f>
        <v>0.62871937627161456</v>
      </c>
      <c r="H14" s="76">
        <f>IF(RES_hh_fech_in!H14=0,0,RES_hh_fech_in!H14/RES_summary!H$21)</f>
        <v>0.59595889526064894</v>
      </c>
      <c r="I14" s="76">
        <f>IF(RES_hh_fech_in!I14=0,0,RES_hh_fech_in!I14/RES_summary!I$21)</f>
        <v>0.58588910228670976</v>
      </c>
      <c r="J14" s="76">
        <f>IF(RES_hh_fech_in!J14=0,0,RES_hh_fech_in!J14/RES_summary!J$21)</f>
        <v>0.57695600373670486</v>
      </c>
      <c r="K14" s="76">
        <f>IF(RES_hh_fech_in!K14=0,0,RES_hh_fech_in!K14/RES_summary!K$21)</f>
        <v>0.59249198000720082</v>
      </c>
      <c r="L14" s="76">
        <f>IF(RES_hh_fech_in!L14=0,0,RES_hh_fech_in!L14/RES_summary!L$21)</f>
        <v>0.70927948365981008</v>
      </c>
      <c r="M14" s="76">
        <f>IF(RES_hh_fech_in!M14=0,0,RES_hh_fech_in!M14/RES_summary!M$21)</f>
        <v>0.58760276603308015</v>
      </c>
      <c r="N14" s="76">
        <f>IF(RES_hh_fech_in!N14=0,0,RES_hh_fech_in!N14/RES_summary!N$21)</f>
        <v>0.55035466632753749</v>
      </c>
      <c r="O14" s="76">
        <f>IF(RES_hh_fech_in!O14=0,0,RES_hh_fech_in!O14/RES_summary!O$21)</f>
        <v>0.53524384469794206</v>
      </c>
      <c r="P14" s="76">
        <f>IF(RES_hh_fech_in!P14=0,0,RES_hh_fech_in!P14/RES_summary!P$21)</f>
        <v>0.39460247889791406</v>
      </c>
      <c r="Q14" s="76">
        <f>IF(RES_hh_fech_in!Q14=0,0,RES_hh_fech_in!Q14/RES_summary!Q$21)</f>
        <v>0.43164845065449864</v>
      </c>
      <c r="R14" s="76">
        <f>IF(RES_hh_fech_in!R14=0,0,RES_hh_fech_in!R14/RES_summary!R$21)</f>
        <v>0.45775811204691241</v>
      </c>
      <c r="S14" s="76">
        <f>IF(RES_hh_fech_in!S14=0,0,RES_hh_fech_in!S14/RES_summary!S$21)</f>
        <v>0.44090899228468328</v>
      </c>
      <c r="T14" s="76">
        <f>IF(RES_hh_fech_in!T14=0,0,RES_hh_fech_in!T14/RES_summary!T$21)</f>
        <v>0.42681809913004393</v>
      </c>
      <c r="U14" s="76">
        <f>IF(RES_hh_fech_in!U14=0,0,RES_hh_fech_in!U14/RES_summary!U$21)</f>
        <v>0.35334363554780951</v>
      </c>
      <c r="V14" s="76">
        <f>IF(RES_hh_fech_in!V14=0,0,RES_hh_fech_in!V14/RES_summary!V$21)</f>
        <v>0.32556409870568975</v>
      </c>
      <c r="W14" s="76">
        <f>IF(RES_hh_fech_in!W14=0,0,RES_hh_fech_in!W14/RES_summary!W$21)</f>
        <v>0.23527076823027235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2.5312023169638584E-2</v>
      </c>
      <c r="D15" s="69">
        <f>IF(RES_hh_fech_in!D15=0,0,RES_hh_fech_in!D15/RES_summary!D$21)</f>
        <v>1.3856427793906397E-2</v>
      </c>
      <c r="E15" s="69">
        <f>IF(RES_hh_fech_in!E15=0,0,RES_hh_fech_in!E15/RES_summary!E$21)</f>
        <v>2.6787834096965949E-2</v>
      </c>
      <c r="F15" s="69">
        <f>IF(RES_hh_fech_in!F15=0,0,RES_hh_fech_in!F15/RES_summary!F$21)</f>
        <v>4.185700981704011E-2</v>
      </c>
      <c r="G15" s="69">
        <f>IF(RES_hh_fech_in!G15=0,0,RES_hh_fech_in!G15/RES_summary!G$21)</f>
        <v>4.2403462944760849E-2</v>
      </c>
      <c r="H15" s="69">
        <f>IF(RES_hh_fech_in!H15=0,0,RES_hh_fech_in!H15/RES_summary!H$21)</f>
        <v>6.779188479843816E-2</v>
      </c>
      <c r="I15" s="69">
        <f>IF(RES_hh_fech_in!I15=0,0,RES_hh_fech_in!I15/RES_summary!I$21)</f>
        <v>6.8103022694771101E-2</v>
      </c>
      <c r="J15" s="69">
        <f>IF(RES_hh_fech_in!J15=0,0,RES_hh_fech_in!J15/RES_summary!J$21)</f>
        <v>5.0720859088804283E-2</v>
      </c>
      <c r="K15" s="69">
        <f>IF(RES_hh_fech_in!K15=0,0,RES_hh_fech_in!K15/RES_summary!K$21)</f>
        <v>3.6700784502759015E-2</v>
      </c>
      <c r="L15" s="69">
        <f>IF(RES_hh_fech_in!L15=0,0,RES_hh_fech_in!L15/RES_summary!L$21)</f>
        <v>3.8897373539035662E-2</v>
      </c>
      <c r="M15" s="69">
        <f>IF(RES_hh_fech_in!M15=0,0,RES_hh_fech_in!M15/RES_summary!M$21)</f>
        <v>5.2160223891263804E-2</v>
      </c>
      <c r="N15" s="69">
        <f>IF(RES_hh_fech_in!N15=0,0,RES_hh_fech_in!N15/RES_summary!N$21)</f>
        <v>5.0429370390970084E-2</v>
      </c>
      <c r="O15" s="69">
        <f>IF(RES_hh_fech_in!O15=0,0,RES_hh_fech_in!O15/RES_summary!O$21)</f>
        <v>4.7289233765194942E-2</v>
      </c>
      <c r="P15" s="69">
        <f>IF(RES_hh_fech_in!P15=0,0,RES_hh_fech_in!P15/RES_summary!P$21)</f>
        <v>4.3226862319834768E-2</v>
      </c>
      <c r="Q15" s="69">
        <f>IF(RES_hh_fech_in!Q15=0,0,RES_hh_fech_in!Q15/RES_summary!Q$21)</f>
        <v>4.3051003867483409E-2</v>
      </c>
      <c r="R15" s="69">
        <f>IF(RES_hh_fech_in!R15=0,0,RES_hh_fech_in!R15/RES_summary!R$21)</f>
        <v>5.1659320734033579E-2</v>
      </c>
      <c r="S15" s="69">
        <f>IF(RES_hh_fech_in!S15=0,0,RES_hh_fech_in!S15/RES_summary!S$21)</f>
        <v>4.8740511311369743E-2</v>
      </c>
      <c r="T15" s="69">
        <f>IF(RES_hh_fech_in!T15=0,0,RES_hh_fech_in!T15/RES_summary!T$21)</f>
        <v>7.1371976097887202E-2</v>
      </c>
      <c r="U15" s="69">
        <f>IF(RES_hh_fech_in!U15=0,0,RES_hh_fech_in!U15/RES_summary!U$21)</f>
        <v>4.9166680992888109E-2</v>
      </c>
      <c r="V15" s="69">
        <f>IF(RES_hh_fech_in!V15=0,0,RES_hh_fech_in!V15/RES_summary!V$21)</f>
        <v>9.3141027581370578E-2</v>
      </c>
      <c r="W15" s="69">
        <f>IF(RES_hh_fech_in!W15=0,0,RES_hh_fech_in!W15/RES_summary!W$21)</f>
        <v>5.2943460361937374E-2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2.5312023169638584E-2</v>
      </c>
      <c r="D16" s="72">
        <f>IF(RES_hh_fech_in!D16=0,0,RES_hh_fech_in!D16/RES_summary!D$21)</f>
        <v>1.3856427793906397E-2</v>
      </c>
      <c r="E16" s="72">
        <f>IF(RES_hh_fech_in!E16=0,0,RES_hh_fech_in!E16/RES_summary!E$21)</f>
        <v>2.6787834096965949E-2</v>
      </c>
      <c r="F16" s="72">
        <f>IF(RES_hh_fech_in!F16=0,0,RES_hh_fech_in!F16/RES_summary!F$21)</f>
        <v>4.185700981704011E-2</v>
      </c>
      <c r="G16" s="72">
        <f>IF(RES_hh_fech_in!G16=0,0,RES_hh_fech_in!G16/RES_summary!G$21)</f>
        <v>4.2403462944760849E-2</v>
      </c>
      <c r="H16" s="72">
        <f>IF(RES_hh_fech_in!H16=0,0,RES_hh_fech_in!H16/RES_summary!H$21)</f>
        <v>6.779188479843816E-2</v>
      </c>
      <c r="I16" s="72">
        <f>IF(RES_hh_fech_in!I16=0,0,RES_hh_fech_in!I16/RES_summary!I$21)</f>
        <v>6.8103022694771101E-2</v>
      </c>
      <c r="J16" s="72">
        <f>IF(RES_hh_fech_in!J16=0,0,RES_hh_fech_in!J16/RES_summary!J$21)</f>
        <v>5.0720859088804283E-2</v>
      </c>
      <c r="K16" s="72">
        <f>IF(RES_hh_fech_in!K16=0,0,RES_hh_fech_in!K16/RES_summary!K$21)</f>
        <v>3.6700784502759015E-2</v>
      </c>
      <c r="L16" s="72">
        <f>IF(RES_hh_fech_in!L16=0,0,RES_hh_fech_in!L16/RES_summary!L$21)</f>
        <v>3.8897373539035662E-2</v>
      </c>
      <c r="M16" s="72">
        <f>IF(RES_hh_fech_in!M16=0,0,RES_hh_fech_in!M16/RES_summary!M$21)</f>
        <v>5.2160223891263804E-2</v>
      </c>
      <c r="N16" s="72">
        <f>IF(RES_hh_fech_in!N16=0,0,RES_hh_fech_in!N16/RES_summary!N$21)</f>
        <v>5.0429370390970084E-2</v>
      </c>
      <c r="O16" s="72">
        <f>IF(RES_hh_fech_in!O16=0,0,RES_hh_fech_in!O16/RES_summary!O$21)</f>
        <v>4.7289233765194942E-2</v>
      </c>
      <c r="P16" s="72">
        <f>IF(RES_hh_fech_in!P16=0,0,RES_hh_fech_in!P16/RES_summary!P$21)</f>
        <v>4.3226862319834768E-2</v>
      </c>
      <c r="Q16" s="72">
        <f>IF(RES_hh_fech_in!Q16=0,0,RES_hh_fech_in!Q16/RES_summary!Q$21)</f>
        <v>4.3051003867483409E-2</v>
      </c>
      <c r="R16" s="72">
        <f>IF(RES_hh_fech_in!R16=0,0,RES_hh_fech_in!R16/RES_summary!R$21)</f>
        <v>5.1659320734033579E-2</v>
      </c>
      <c r="S16" s="72">
        <f>IF(RES_hh_fech_in!S16=0,0,RES_hh_fech_in!S16/RES_summary!S$21)</f>
        <v>4.8740511311369743E-2</v>
      </c>
      <c r="T16" s="72">
        <f>IF(RES_hh_fech_in!T16=0,0,RES_hh_fech_in!T16/RES_summary!T$21)</f>
        <v>7.1371976097887202E-2</v>
      </c>
      <c r="U16" s="72">
        <f>IF(RES_hh_fech_in!U16=0,0,RES_hh_fech_in!U16/RES_summary!U$21)</f>
        <v>4.9166680992888109E-2</v>
      </c>
      <c r="V16" s="72">
        <f>IF(RES_hh_fech_in!V16=0,0,RES_hh_fech_in!V16/RES_summary!V$21)</f>
        <v>9.3141027581370578E-2</v>
      </c>
      <c r="W16" s="72">
        <f>IF(RES_hh_fech_in!W16=0,0,RES_hh_fech_in!W16/RES_summary!W$21)</f>
        <v>5.2943460361937374E-2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10.074721500203507</v>
      </c>
      <c r="D17" s="69">
        <f>IF(RES_hh_fech_in!D17=0,0,RES_hh_fech_in!D17/RES_summary!D$21)</f>
        <v>10.130142210130037</v>
      </c>
      <c r="E17" s="69">
        <f>IF(RES_hh_fech_in!E17=0,0,RES_hh_fech_in!E17/RES_summary!E$21)</f>
        <v>10.012907905027863</v>
      </c>
      <c r="F17" s="69">
        <f>IF(RES_hh_fech_in!F17=0,0,RES_hh_fech_in!F17/RES_summary!F$21)</f>
        <v>10.279304961061399</v>
      </c>
      <c r="G17" s="69">
        <f>IF(RES_hh_fech_in!G17=0,0,RES_hh_fech_in!G17/RES_summary!G$21)</f>
        <v>10.217567327234629</v>
      </c>
      <c r="H17" s="69">
        <f>IF(RES_hh_fech_in!H17=0,0,RES_hh_fech_in!H17/RES_summary!H$21)</f>
        <v>10.259703613625765</v>
      </c>
      <c r="I17" s="69">
        <f>IF(RES_hh_fech_in!I17=0,0,RES_hh_fech_in!I17/RES_summary!I$21)</f>
        <v>9.5412216187603374</v>
      </c>
      <c r="J17" s="69">
        <f>IF(RES_hh_fech_in!J17=0,0,RES_hh_fech_in!J17/RES_summary!J$21)</f>
        <v>9.7037762356278385</v>
      </c>
      <c r="K17" s="69">
        <f>IF(RES_hh_fech_in!K17=0,0,RES_hh_fech_in!K17/RES_summary!K$21)</f>
        <v>9.4907583567446121</v>
      </c>
      <c r="L17" s="69">
        <f>IF(RES_hh_fech_in!L17=0,0,RES_hh_fech_in!L17/RES_summary!L$21)</f>
        <v>11.259645813803107</v>
      </c>
      <c r="M17" s="69">
        <f>IF(RES_hh_fech_in!M17=0,0,RES_hh_fech_in!M17/RES_summary!M$21)</f>
        <v>11.470582782446986</v>
      </c>
      <c r="N17" s="69">
        <f>IF(RES_hh_fech_in!N17=0,0,RES_hh_fech_in!N17/RES_summary!N$21)</f>
        <v>11.357937283300542</v>
      </c>
      <c r="O17" s="69">
        <f>IF(RES_hh_fech_in!O17=0,0,RES_hh_fech_in!O17/RES_summary!O$21)</f>
        <v>11.640242419306029</v>
      </c>
      <c r="P17" s="69">
        <f>IF(RES_hh_fech_in!P17=0,0,RES_hh_fech_in!P17/RES_summary!P$21)</f>
        <v>11.181019595137411</v>
      </c>
      <c r="Q17" s="69">
        <f>IF(RES_hh_fech_in!Q17=0,0,RES_hh_fech_in!Q17/RES_summary!Q$21)</f>
        <v>11.147620200669017</v>
      </c>
      <c r="R17" s="69">
        <f>IF(RES_hh_fech_in!R17=0,0,RES_hh_fech_in!R17/RES_summary!R$21)</f>
        <v>10.931414984651717</v>
      </c>
      <c r="S17" s="69">
        <f>IF(RES_hh_fech_in!S17=0,0,RES_hh_fech_in!S17/RES_summary!S$21)</f>
        <v>10.415134332837088</v>
      </c>
      <c r="T17" s="69">
        <f>IF(RES_hh_fech_in!T17=0,0,RES_hh_fech_in!T17/RES_summary!T$21)</f>
        <v>10.081788526388443</v>
      </c>
      <c r="U17" s="69">
        <f>IF(RES_hh_fech_in!U17=0,0,RES_hh_fech_in!U17/RES_summary!U$21)</f>
        <v>10.110147467250421</v>
      </c>
      <c r="V17" s="69">
        <f>IF(RES_hh_fech_in!V17=0,0,RES_hh_fech_in!V17/RES_summary!V$21)</f>
        <v>10.008112250271177</v>
      </c>
      <c r="W17" s="69">
        <f>IF(RES_hh_fech_in!W17=0,0,RES_hh_fech_in!W17/RES_summary!W$21)</f>
        <v>9.8897736833227228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12.363586455918409</v>
      </c>
      <c r="D19" s="72">
        <f>IF(RES_hh_fech_in!D19=0,0,RES_hh_fech_in!D19/RES_summary!D$21)</f>
        <v>11.390056950047143</v>
      </c>
      <c r="E19" s="72">
        <f>IF(RES_hh_fech_in!E19=0,0,RES_hh_fech_in!E19/RES_summary!E$21)</f>
        <v>11.741505099839362</v>
      </c>
      <c r="F19" s="72">
        <f>IF(RES_hh_fech_in!F19=0,0,RES_hh_fech_in!F19/RES_summary!F$21)</f>
        <v>12.026699339989371</v>
      </c>
      <c r="G19" s="72">
        <f>IF(RES_hh_fech_in!G19=0,0,RES_hh_fech_in!G19/RES_summary!G$21)</f>
        <v>11.846687557067403</v>
      </c>
      <c r="H19" s="72">
        <f>IF(RES_hh_fech_in!H19=0,0,RES_hh_fech_in!H19/RES_summary!H$21)</f>
        <v>12.464189848233605</v>
      </c>
      <c r="I19" s="72">
        <f>IF(RES_hh_fech_in!I19=0,0,RES_hh_fech_in!I19/RES_summary!I$21)</f>
        <v>12.427386951455736</v>
      </c>
      <c r="J19" s="72">
        <f>IF(RES_hh_fech_in!J19=0,0,RES_hh_fech_in!J19/RES_summary!J$21)</f>
        <v>11.71613646788807</v>
      </c>
      <c r="K19" s="72">
        <f>IF(RES_hh_fech_in!K19=0,0,RES_hh_fech_in!K19/RES_summary!K$21)</f>
        <v>11.066408994574152</v>
      </c>
      <c r="L19" s="72">
        <f>IF(RES_hh_fech_in!L19=0,0,RES_hh_fech_in!L19/RES_summary!L$21)</f>
        <v>12.32704451189748</v>
      </c>
      <c r="M19" s="72">
        <f>IF(RES_hh_fech_in!M19=0,0,RES_hh_fech_in!M19/RES_summary!M$21)</f>
        <v>13.730711708912112</v>
      </c>
      <c r="N19" s="72">
        <f>IF(RES_hh_fech_in!N19=0,0,RES_hh_fech_in!N19/RES_summary!N$21)</f>
        <v>13.455309971716975</v>
      </c>
      <c r="O19" s="72">
        <f>IF(RES_hh_fech_in!O19=0,0,RES_hh_fech_in!O19/RES_summary!O$21)</f>
        <v>12.844017533844688</v>
      </c>
      <c r="P19" s="72">
        <f>IF(RES_hh_fech_in!P19=0,0,RES_hh_fech_in!P19/RES_summary!P$21)</f>
        <v>10.841923319104838</v>
      </c>
      <c r="Q19" s="72">
        <f>IF(RES_hh_fech_in!Q19=0,0,RES_hh_fech_in!Q19/RES_summary!Q$21)</f>
        <v>12.129517278624339</v>
      </c>
      <c r="R19" s="72">
        <f>IF(RES_hh_fech_in!R19=0,0,RES_hh_fech_in!R19/RES_summary!R$21)</f>
        <v>11.919636629121888</v>
      </c>
      <c r="S19" s="72">
        <f>IF(RES_hh_fech_in!S19=0,0,RES_hh_fech_in!S19/RES_summary!S$21)</f>
        <v>11.408882431093438</v>
      </c>
      <c r="T19" s="72">
        <f>IF(RES_hh_fech_in!T19=0,0,RES_hh_fech_in!T19/RES_summary!T$21)</f>
        <v>10.539602970846364</v>
      </c>
      <c r="U19" s="72">
        <f>IF(RES_hh_fech_in!U19=0,0,RES_hh_fech_in!U19/RES_summary!U$21)</f>
        <v>10.649169301332535</v>
      </c>
      <c r="V19" s="72">
        <f>IF(RES_hh_fech_in!V19=0,0,RES_hh_fech_in!V19/RES_summary!V$21)</f>
        <v>10.263367232092962</v>
      </c>
      <c r="W19" s="72">
        <f>IF(RES_hh_fech_in!W19=0,0,RES_hh_fech_in!W19/RES_summary!W$21)</f>
        <v>10.741569580371229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13.473047344932725</v>
      </c>
      <c r="D20" s="72">
        <f>IF(RES_hh_fech_in!D20=0,0,RES_hh_fech_in!D20/RES_summary!D$21)</f>
        <v>13.599214639366618</v>
      </c>
      <c r="E20" s="72">
        <f>IF(RES_hh_fech_in!E20=0,0,RES_hh_fech_in!E20/RES_summary!E$21)</f>
        <v>13.035800108950328</v>
      </c>
      <c r="F20" s="72">
        <f>IF(RES_hh_fech_in!F20=0,0,RES_hh_fech_in!F20/RES_summary!F$21)</f>
        <v>13.471395709941</v>
      </c>
      <c r="G20" s="72">
        <f>IF(RES_hh_fech_in!G20=0,0,RES_hh_fech_in!G20/RES_summary!G$21)</f>
        <v>13.562701788330152</v>
      </c>
      <c r="H20" s="72">
        <f>IF(RES_hh_fech_in!H20=0,0,RES_hh_fech_in!H20/RES_summary!H$21)</f>
        <v>13.234846493905597</v>
      </c>
      <c r="I20" s="72">
        <f>IF(RES_hh_fech_in!I20=0,0,RES_hh_fech_in!I20/RES_summary!I$21)</f>
        <v>12.125249246942584</v>
      </c>
      <c r="J20" s="72">
        <f>IF(RES_hh_fech_in!J20=0,0,RES_hh_fech_in!J20/RES_summary!J$21)</f>
        <v>12.670513948724615</v>
      </c>
      <c r="K20" s="72">
        <f>IF(RES_hh_fech_in!K20=0,0,RES_hh_fech_in!K20/RES_summary!K$21)</f>
        <v>12.501454837944062</v>
      </c>
      <c r="L20" s="72">
        <f>IF(RES_hh_fech_in!L20=0,0,RES_hh_fech_in!L20/RES_summary!L$21)</f>
        <v>14.567378884705009</v>
      </c>
      <c r="M20" s="72">
        <f>IF(RES_hh_fech_in!M20=0,0,RES_hh_fech_in!M20/RES_summary!M$21)</f>
        <v>15.184097196583842</v>
      </c>
      <c r="N20" s="72">
        <f>IF(RES_hh_fech_in!N20=0,0,RES_hh_fech_in!N20/RES_summary!N$21)</f>
        <v>14.224050131576893</v>
      </c>
      <c r="O20" s="72">
        <f>IF(RES_hh_fech_in!O20=0,0,RES_hh_fech_in!O20/RES_summary!O$21)</f>
        <v>14.742997159677945</v>
      </c>
      <c r="P20" s="72">
        <f>IF(RES_hh_fech_in!P20=0,0,RES_hh_fech_in!P20/RES_summary!P$21)</f>
        <v>0</v>
      </c>
      <c r="Q20" s="72">
        <f>IF(RES_hh_fech_in!Q20=0,0,RES_hh_fech_in!Q20/RES_summary!Q$21)</f>
        <v>12.298057765774093</v>
      </c>
      <c r="R20" s="72">
        <f>IF(RES_hh_fech_in!R20=0,0,RES_hh_fech_in!R20/RES_summary!R$21)</f>
        <v>0</v>
      </c>
      <c r="S20" s="72">
        <f>IF(RES_hh_fech_in!S20=0,0,RES_hh_fech_in!S20/RES_summary!S$21)</f>
        <v>11.269240891348396</v>
      </c>
      <c r="T20" s="72">
        <f>IF(RES_hh_fech_in!T20=0,0,RES_hh_fech_in!T20/RES_summary!T$21)</f>
        <v>11.342160109809784</v>
      </c>
      <c r="U20" s="72">
        <f>IF(RES_hh_fech_in!U20=0,0,RES_hh_fech_in!U20/RES_summary!U$21)</f>
        <v>11.29406453102545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12.149252351646748</v>
      </c>
      <c r="D21" s="72">
        <f>IF(RES_hh_fech_in!D21=0,0,RES_hh_fech_in!D21/RES_summary!D$21)</f>
        <v>11.823246259119282</v>
      </c>
      <c r="E21" s="72">
        <f>IF(RES_hh_fech_in!E21=0,0,RES_hh_fech_in!E21/RES_summary!E$21)</f>
        <v>11.926878550161071</v>
      </c>
      <c r="F21" s="72">
        <f>IF(RES_hh_fech_in!F21=0,0,RES_hh_fech_in!F21/RES_summary!F$21)</f>
        <v>12.165024806125393</v>
      </c>
      <c r="G21" s="72">
        <f>IF(RES_hh_fech_in!G21=0,0,RES_hh_fech_in!G21/RES_summary!G$21)</f>
        <v>11.951767414312986</v>
      </c>
      <c r="H21" s="72">
        <f>IF(RES_hh_fech_in!H21=0,0,RES_hh_fech_in!H21/RES_summary!H$21)</f>
        <v>11.857223092635694</v>
      </c>
      <c r="I21" s="72">
        <f>IF(RES_hh_fech_in!I21=0,0,RES_hh_fech_in!I21/RES_summary!I$21)</f>
        <v>10.544078636458073</v>
      </c>
      <c r="J21" s="72">
        <f>IF(RES_hh_fech_in!J21=0,0,RES_hh_fech_in!J21/RES_summary!J$21)</f>
        <v>10.936973076965829</v>
      </c>
      <c r="K21" s="72">
        <f>IF(RES_hh_fech_in!K21=0,0,RES_hh_fech_in!K21/RES_summary!K$21)</f>
        <v>10.684761340866951</v>
      </c>
      <c r="L21" s="72">
        <f>IF(RES_hh_fech_in!L21=0,0,RES_hh_fech_in!L21/RES_summary!L$21)</f>
        <v>12.797827227297002</v>
      </c>
      <c r="M21" s="72">
        <f>IF(RES_hh_fech_in!M21=0,0,RES_hh_fech_in!M21/RES_summary!M$21)</f>
        <v>12.617905087772179</v>
      </c>
      <c r="N21" s="72">
        <f>IF(RES_hh_fech_in!N21=0,0,RES_hh_fech_in!N21/RES_summary!N$21)</f>
        <v>12.548050262146932</v>
      </c>
      <c r="O21" s="72">
        <f>IF(RES_hh_fech_in!O21=0,0,RES_hh_fech_in!O21/RES_summary!O$21)</f>
        <v>12.73566437084831</v>
      </c>
      <c r="P21" s="72">
        <f>IF(RES_hh_fech_in!P21=0,0,RES_hh_fech_in!P21/RES_summary!P$21)</f>
        <v>11.679893265836547</v>
      </c>
      <c r="Q21" s="72">
        <f>IF(RES_hh_fech_in!Q21=0,0,RES_hh_fech_in!Q21/RES_summary!Q$21)</f>
        <v>11.140667386443299</v>
      </c>
      <c r="R21" s="72">
        <f>IF(RES_hh_fech_in!R21=0,0,RES_hh_fech_in!R21/RES_summary!R$21)</f>
        <v>11.145406788315329</v>
      </c>
      <c r="S21" s="72">
        <f>IF(RES_hh_fech_in!S21=0,0,RES_hh_fech_in!S21/RES_summary!S$21)</f>
        <v>10.688174399483122</v>
      </c>
      <c r="T21" s="72">
        <f>IF(RES_hh_fech_in!T21=0,0,RES_hh_fech_in!T21/RES_summary!T$21)</f>
        <v>10.175978153493757</v>
      </c>
      <c r="U21" s="72">
        <f>IF(RES_hh_fech_in!U21=0,0,RES_hh_fech_in!U21/RES_summary!U$21)</f>
        <v>10.422454520534222</v>
      </c>
      <c r="V21" s="72">
        <f>IF(RES_hh_fech_in!V21=0,0,RES_hh_fech_in!V21/RES_summary!V$21)</f>
        <v>10.26872554487362</v>
      </c>
      <c r="W21" s="72">
        <f>IF(RES_hh_fech_in!W21=0,0,RES_hh_fech_in!W21/RES_summary!W$21)</f>
        <v>9.72387635695382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11.749264401053461</v>
      </c>
      <c r="D22" s="72">
        <f>IF(RES_hh_fech_in!D22=0,0,RES_hh_fech_in!D22/RES_summary!D$21)</f>
        <v>11.286367508095724</v>
      </c>
      <c r="E22" s="72">
        <f>IF(RES_hh_fech_in!E22=0,0,RES_hh_fech_in!E22/RES_summary!E$21)</f>
        <v>11.083516382164738</v>
      </c>
      <c r="F22" s="72">
        <f>IF(RES_hh_fech_in!F22=0,0,RES_hh_fech_in!F22/RES_summary!F$21)</f>
        <v>10.896791924603837</v>
      </c>
      <c r="G22" s="72">
        <f>IF(RES_hh_fech_in!G22=0,0,RES_hh_fech_in!G22/RES_summary!G$21)</f>
        <v>10.925998365231152</v>
      </c>
      <c r="H22" s="72">
        <f>IF(RES_hh_fech_in!H22=0,0,RES_hh_fech_in!H22/RES_summary!H$21)</f>
        <v>10.749623662124812</v>
      </c>
      <c r="I22" s="72">
        <f>IF(RES_hh_fech_in!I22=0,0,RES_hh_fech_in!I22/RES_summary!I$21)</f>
        <v>10.711883954887245</v>
      </c>
      <c r="J22" s="72">
        <f>IF(RES_hh_fech_in!J22=0,0,RES_hh_fech_in!J22/RES_summary!J$21)</f>
        <v>10.418744565964282</v>
      </c>
      <c r="K22" s="72">
        <f>IF(RES_hh_fech_in!K22=0,0,RES_hh_fech_in!K22/RES_summary!K$21)</f>
        <v>10.006398976458694</v>
      </c>
      <c r="L22" s="72">
        <f>IF(RES_hh_fech_in!L22=0,0,RES_hh_fech_in!L22/RES_summary!L$21)</f>
        <v>11.276809617089929</v>
      </c>
      <c r="M22" s="72">
        <f>IF(RES_hh_fech_in!M22=0,0,RES_hh_fech_in!M22/RES_summary!M$21)</f>
        <v>11.882499001778557</v>
      </c>
      <c r="N22" s="72">
        <f>IF(RES_hh_fech_in!N22=0,0,RES_hh_fech_in!N22/RES_summary!N$21)</f>
        <v>11.333804736886302</v>
      </c>
      <c r="O22" s="72">
        <f>IF(RES_hh_fech_in!O22=0,0,RES_hh_fech_in!O22/RES_summary!O$21)</f>
        <v>11.421913222440393</v>
      </c>
      <c r="P22" s="72">
        <f>IF(RES_hh_fech_in!P22=0,0,RES_hh_fech_in!P22/RES_summary!P$21)</f>
        <v>11.646894696307474</v>
      </c>
      <c r="Q22" s="72">
        <f>IF(RES_hh_fech_in!Q22=0,0,RES_hh_fech_in!Q22/RES_summary!Q$21)</f>
        <v>11.582957259529019</v>
      </c>
      <c r="R22" s="72">
        <f>IF(RES_hh_fech_in!R22=0,0,RES_hh_fech_in!R22/RES_summary!R$21)</f>
        <v>11.619122573250866</v>
      </c>
      <c r="S22" s="72">
        <f>IF(RES_hh_fech_in!S22=0,0,RES_hh_fech_in!S22/RES_summary!S$21)</f>
        <v>10.796090306530317</v>
      </c>
      <c r="T22" s="72">
        <f>IF(RES_hh_fech_in!T22=0,0,RES_hh_fech_in!T22/RES_summary!T$21)</f>
        <v>9.9678621528986362</v>
      </c>
      <c r="U22" s="72">
        <f>IF(RES_hh_fech_in!U22=0,0,RES_hh_fech_in!U22/RES_summary!U$21)</f>
        <v>10.251479023068812</v>
      </c>
      <c r="V22" s="72">
        <f>IF(RES_hh_fech_in!V22=0,0,RES_hh_fech_in!V22/RES_summary!V$21)</f>
        <v>10.111766571794169</v>
      </c>
      <c r="W22" s="72">
        <f>IF(RES_hh_fech_in!W22=0,0,RES_hh_fech_in!W22/RES_summary!W$21)</f>
        <v>10.094027799171533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9.1224733129749769</v>
      </c>
      <c r="D24" s="72">
        <f>IF(RES_hh_fech_in!D24=0,0,RES_hh_fech_in!D24/RES_summary!D$21)</f>
        <v>9.0992790137369823</v>
      </c>
      <c r="E24" s="72">
        <f>IF(RES_hh_fech_in!E24=0,0,RES_hh_fech_in!E24/RES_summary!E$21)</f>
        <v>8.9352777389046008</v>
      </c>
      <c r="F24" s="72">
        <f>IF(RES_hh_fech_in!F24=0,0,RES_hh_fech_in!F24/RES_summary!F$21)</f>
        <v>9.225314797507199</v>
      </c>
      <c r="G24" s="72">
        <f>IF(RES_hh_fech_in!G24=0,0,RES_hh_fech_in!G24/RES_summary!G$21)</f>
        <v>9.0550422289212165</v>
      </c>
      <c r="H24" s="72">
        <f>IF(RES_hh_fech_in!H24=0,0,RES_hh_fech_in!H24/RES_summary!H$21)</f>
        <v>9.1462394154519178</v>
      </c>
      <c r="I24" s="72">
        <f>IF(RES_hh_fech_in!I24=0,0,RES_hh_fech_in!I24/RES_summary!I$21)</f>
        <v>8.3735134931186046</v>
      </c>
      <c r="J24" s="72">
        <f>IF(RES_hh_fech_in!J24=0,0,RES_hh_fech_in!J24/RES_summary!J$21)</f>
        <v>8.7390070842259782</v>
      </c>
      <c r="K24" s="72">
        <f>IF(RES_hh_fech_in!K24=0,0,RES_hh_fech_in!K24/RES_summary!K$21)</f>
        <v>8.604217606878402</v>
      </c>
      <c r="L24" s="72">
        <f>IF(RES_hh_fech_in!L24=0,0,RES_hh_fech_in!L24/RES_summary!L$21)</f>
        <v>10.237229423951785</v>
      </c>
      <c r="M24" s="72">
        <f>IF(RES_hh_fech_in!M24=0,0,RES_hh_fech_in!M24/RES_summary!M$21)</f>
        <v>10.290966834033904</v>
      </c>
      <c r="N24" s="72">
        <f>IF(RES_hh_fech_in!N24=0,0,RES_hh_fech_in!N24/RES_summary!N$21)</f>
        <v>10.468981945332818</v>
      </c>
      <c r="O24" s="72">
        <f>IF(RES_hh_fech_in!O24=0,0,RES_hh_fech_in!O24/RES_summary!O$21)</f>
        <v>10.663768948884853</v>
      </c>
      <c r="P24" s="72">
        <f>IF(RES_hh_fech_in!P24=0,0,RES_hh_fech_in!P24/RES_summary!P$21)</f>
        <v>10.418470223151219</v>
      </c>
      <c r="Q24" s="72">
        <f>IF(RES_hh_fech_in!Q24=0,0,RES_hh_fech_in!Q24/RES_summary!Q$21)</f>
        <v>10.287006231834953</v>
      </c>
      <c r="R24" s="72">
        <f>IF(RES_hh_fech_in!R24=0,0,RES_hh_fech_in!R24/RES_summary!R$21)</f>
        <v>10.169511831053786</v>
      </c>
      <c r="S24" s="72">
        <f>IF(RES_hh_fech_in!S24=0,0,RES_hh_fech_in!S24/RES_summary!S$21)</f>
        <v>9.9351258910700491</v>
      </c>
      <c r="T24" s="72">
        <f>IF(RES_hh_fech_in!T24=0,0,RES_hh_fech_in!T24/RES_summary!T$21)</f>
        <v>9.6569822383546953</v>
      </c>
      <c r="U24" s="72">
        <f>IF(RES_hh_fech_in!U24=0,0,RES_hh_fech_in!U24/RES_summary!U$21)</f>
        <v>9.6228700216656975</v>
      </c>
      <c r="V24" s="72">
        <f>IF(RES_hh_fech_in!V24=0,0,RES_hh_fech_in!V24/RES_summary!V$21)</f>
        <v>9.5230977386698594</v>
      </c>
      <c r="W24" s="72">
        <f>IF(RES_hh_fech_in!W24=0,0,RES_hh_fech_in!W24/RES_summary!W$21)</f>
        <v>9.5645603165039379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8.4316361424121595</v>
      </c>
      <c r="D25" s="74">
        <f>IF(RES_hh_fech_in!D25=0,0,RES_hh_fech_in!D25/RES_summary!D$21)</f>
        <v>8.9588623353834382</v>
      </c>
      <c r="E25" s="74">
        <f>IF(RES_hh_fech_in!E25=0,0,RES_hh_fech_in!E25/RES_summary!E$21)</f>
        <v>8.5046332369818725</v>
      </c>
      <c r="F25" s="74">
        <f>IF(RES_hh_fech_in!F25=0,0,RES_hh_fech_in!F25/RES_summary!F$21)</f>
        <v>9.1129681985184536</v>
      </c>
      <c r="G25" s="74">
        <f>IF(RES_hh_fech_in!G25=0,0,RES_hh_fech_in!G25/RES_summary!G$21)</f>
        <v>8.841317953084296</v>
      </c>
      <c r="H25" s="74">
        <f>IF(RES_hh_fech_in!H25=0,0,RES_hh_fech_in!H25/RES_summary!H$21)</f>
        <v>8.9600774029083876</v>
      </c>
      <c r="I25" s="74">
        <f>IF(RES_hh_fech_in!I25=0,0,RES_hh_fech_in!I25/RES_summary!I$21)</f>
        <v>6.7793068616077568</v>
      </c>
      <c r="J25" s="74">
        <f>IF(RES_hh_fech_in!J25=0,0,RES_hh_fech_in!J25/RES_summary!J$21)</f>
        <v>7.3264856372927696</v>
      </c>
      <c r="K25" s="74">
        <f>IF(RES_hh_fech_in!K25=0,0,RES_hh_fech_in!K25/RES_summary!K$21)</f>
        <v>6.5393957992685046</v>
      </c>
      <c r="L25" s="74">
        <f>IF(RES_hh_fech_in!L25=0,0,RES_hh_fech_in!L25/RES_summary!L$21)</f>
        <v>9.0343686860303336</v>
      </c>
      <c r="M25" s="74">
        <f>IF(RES_hh_fech_in!M25=0,0,RES_hh_fech_in!M25/RES_summary!M$21)</f>
        <v>9.6805931357533446</v>
      </c>
      <c r="N25" s="74">
        <f>IF(RES_hh_fech_in!N25=0,0,RES_hh_fech_in!N25/RES_summary!N$21)</f>
        <v>9.7295753744687801</v>
      </c>
      <c r="O25" s="74">
        <f>IF(RES_hh_fech_in!O25=0,0,RES_hh_fech_in!O25/RES_summary!O$21)</f>
        <v>10.217476706037965</v>
      </c>
      <c r="P25" s="74">
        <f>IF(RES_hh_fech_in!P25=0,0,RES_hh_fech_in!P25/RES_summary!P$21)</f>
        <v>9.6134053627759144</v>
      </c>
      <c r="Q25" s="74">
        <f>IF(RES_hh_fech_in!Q25=0,0,RES_hh_fech_in!Q25/RES_summary!Q$21)</f>
        <v>9.4290462308126592</v>
      </c>
      <c r="R25" s="74">
        <f>IF(RES_hh_fech_in!R25=0,0,RES_hh_fech_in!R25/RES_summary!R$21)</f>
        <v>9.0740041056050167</v>
      </c>
      <c r="S25" s="74">
        <f>IF(RES_hh_fech_in!S25=0,0,RES_hh_fech_in!S25/RES_summary!S$21)</f>
        <v>8.4431496857781205</v>
      </c>
      <c r="T25" s="74">
        <f>IF(RES_hh_fech_in!T25=0,0,RES_hh_fech_in!T25/RES_summary!T$21)</f>
        <v>8.5119096039698796</v>
      </c>
      <c r="U25" s="74">
        <f>IF(RES_hh_fech_in!U25=0,0,RES_hh_fech_in!U25/RES_summary!U$21)</f>
        <v>8.3681857941986948</v>
      </c>
      <c r="V25" s="74">
        <f>IF(RES_hh_fech_in!V25=0,0,RES_hh_fech_in!V25/RES_summary!V$21)</f>
        <v>8.4087727887172949</v>
      </c>
      <c r="W25" s="74">
        <f>IF(RES_hh_fech_in!W25=0,0,RES_hh_fech_in!W25/RES_summary!W$21)</f>
        <v>8.373494910281611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3.4827218629403562</v>
      </c>
      <c r="D26" s="77">
        <f>IF(RES_hh_fech_in!D26=0,0,RES_hh_fech_in!D26/RES_summary!D$21)</f>
        <v>3.4757562641706152</v>
      </c>
      <c r="E26" s="77">
        <f>IF(RES_hh_fech_in!E26=0,0,RES_hh_fech_in!E26/RES_summary!E$21)</f>
        <v>3.4301408327901028</v>
      </c>
      <c r="F26" s="77">
        <f>IF(RES_hh_fech_in!F26=0,0,RES_hh_fech_in!F26/RES_summary!F$21)</f>
        <v>3.5285690469232267</v>
      </c>
      <c r="G26" s="77">
        <f>IF(RES_hh_fech_in!G26=0,0,RES_hh_fech_in!G26/RES_summary!G$21)</f>
        <v>3.5193444328601289</v>
      </c>
      <c r="H26" s="77">
        <f>IF(RES_hh_fech_in!H26=0,0,RES_hh_fech_in!H26/RES_summary!H$21)</f>
        <v>3.5497518524893876</v>
      </c>
      <c r="I26" s="77">
        <f>IF(RES_hh_fech_in!I26=0,0,RES_hh_fech_in!I26/RES_summary!I$21)</f>
        <v>3.4239025301848178</v>
      </c>
      <c r="J26" s="77">
        <f>IF(RES_hh_fech_in!J26=0,0,RES_hh_fech_in!J26/RES_summary!J$21)</f>
        <v>3.6413727436503898</v>
      </c>
      <c r="K26" s="77">
        <f>IF(RES_hh_fech_in!K26=0,0,RES_hh_fech_in!K26/RES_summary!K$21)</f>
        <v>3.8319622744226187</v>
      </c>
      <c r="L26" s="77">
        <f>IF(RES_hh_fech_in!L26=0,0,RES_hh_fech_in!L26/RES_summary!L$21)</f>
        <v>3.8402716212812567</v>
      </c>
      <c r="M26" s="77">
        <f>IF(RES_hh_fech_in!M26=0,0,RES_hh_fech_in!M26/RES_summary!M$21)</f>
        <v>4.0128356718235798</v>
      </c>
      <c r="N26" s="77">
        <f>IF(RES_hh_fech_in!N26=0,0,RES_hh_fech_in!N26/RES_summary!N$21)</f>
        <v>4.1071790605318244</v>
      </c>
      <c r="O26" s="77">
        <f>IF(RES_hh_fech_in!O26=0,0,RES_hh_fech_in!O26/RES_summary!O$21)</f>
        <v>4.1340229528101027</v>
      </c>
      <c r="P26" s="77">
        <f>IF(RES_hh_fech_in!P26=0,0,RES_hh_fech_in!P26/RES_summary!P$21)</f>
        <v>4.1895249297108696</v>
      </c>
      <c r="Q26" s="77">
        <f>IF(RES_hh_fech_in!Q26=0,0,RES_hh_fech_in!Q26/RES_summary!Q$21)</f>
        <v>4.2350635152173437</v>
      </c>
      <c r="R26" s="77">
        <f>IF(RES_hh_fech_in!R26=0,0,RES_hh_fech_in!R26/RES_summary!R$21)</f>
        <v>4.1891117547485521</v>
      </c>
      <c r="S26" s="77">
        <f>IF(RES_hh_fech_in!S26=0,0,RES_hh_fech_in!S26/RES_summary!S$21)</f>
        <v>4.1849627814886823</v>
      </c>
      <c r="T26" s="77">
        <f>IF(RES_hh_fech_in!T26=0,0,RES_hh_fech_in!T26/RES_summary!T$21)</f>
        <v>4.1485212658706363</v>
      </c>
      <c r="U26" s="77">
        <f>IF(RES_hh_fech_in!U26=0,0,RES_hh_fech_in!U26/RES_summary!U$21)</f>
        <v>4.0798732743091204</v>
      </c>
      <c r="V26" s="77">
        <f>IF(RES_hh_fech_in!V26=0,0,RES_hh_fech_in!V26/RES_summary!V$21)</f>
        <v>4.0210971553623471</v>
      </c>
      <c r="W26" s="77">
        <f>IF(RES_hh_fech_in!W26=0,0,RES_hh_fech_in!W26/RES_summary!W$21)</f>
        <v>3.9641656927031566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2.4072184174583886</v>
      </c>
      <c r="D27" s="69">
        <f>IF(RES_hh_fech_in!D27=0,0,RES_hh_fech_in!D27/RES_summary!D$21)</f>
        <v>2.4430670020011185</v>
      </c>
      <c r="E27" s="69">
        <f>IF(RES_hh_fech_in!E27=0,0,RES_hh_fech_in!E27/RES_summary!E$21)</f>
        <v>2.4286018652073831</v>
      </c>
      <c r="F27" s="69">
        <f>IF(RES_hh_fech_in!F27=0,0,RES_hh_fech_in!F27/RES_summary!F$21)</f>
        <v>2.4364165900903672</v>
      </c>
      <c r="G27" s="69">
        <f>IF(RES_hh_fech_in!G27=0,0,RES_hh_fech_in!G27/RES_summary!G$21)</f>
        <v>2.4688306789917287</v>
      </c>
      <c r="H27" s="69">
        <f>IF(RES_hh_fech_in!H27=0,0,RES_hh_fech_in!H27/RES_summary!H$21)</f>
        <v>2.5441393579523202</v>
      </c>
      <c r="I27" s="69">
        <f>IF(RES_hh_fech_in!I27=0,0,RES_hh_fech_in!I27/RES_summary!I$21)</f>
        <v>2.5122386522900508</v>
      </c>
      <c r="J27" s="69">
        <f>IF(RES_hh_fech_in!J27=0,0,RES_hh_fech_in!J27/RES_summary!J$21)</f>
        <v>2.5677200513465301</v>
      </c>
      <c r="K27" s="69">
        <f>IF(RES_hh_fech_in!K27=0,0,RES_hh_fech_in!K27/RES_summary!K$21)</f>
        <v>2.5776220466436106</v>
      </c>
      <c r="L27" s="69">
        <f>IF(RES_hh_fech_in!L27=0,0,RES_hh_fech_in!L27/RES_summary!L$21)</f>
        <v>2.8696079087624202</v>
      </c>
      <c r="M27" s="69">
        <f>IF(RES_hh_fech_in!M27=0,0,RES_hh_fech_in!M27/RES_summary!M$21)</f>
        <v>2.7969076878399051</v>
      </c>
      <c r="N27" s="69">
        <f>IF(RES_hh_fech_in!N27=0,0,RES_hh_fech_in!N27/RES_summary!N$21)</f>
        <v>2.7726942858105392</v>
      </c>
      <c r="O27" s="69">
        <f>IF(RES_hh_fech_in!O27=0,0,RES_hh_fech_in!O27/RES_summary!O$21)</f>
        <v>2.9507339929832614</v>
      </c>
      <c r="P27" s="69">
        <f>IF(RES_hh_fech_in!P27=0,0,RES_hh_fech_in!P27/RES_summary!P$21)</f>
        <v>2.963835973233846</v>
      </c>
      <c r="Q27" s="69">
        <f>IF(RES_hh_fech_in!Q27=0,0,RES_hh_fech_in!Q27/RES_summary!Q$21)</f>
        <v>2.9861399104834665</v>
      </c>
      <c r="R27" s="69">
        <f>IF(RES_hh_fech_in!R27=0,0,RES_hh_fech_in!R27/RES_summary!R$21)</f>
        <v>3.0365996066739478</v>
      </c>
      <c r="S27" s="69">
        <f>IF(RES_hh_fech_in!S27=0,0,RES_hh_fech_in!S27/RES_summary!S$21)</f>
        <v>2.9141608431880996</v>
      </c>
      <c r="T27" s="69">
        <f>IF(RES_hh_fech_in!T27=0,0,RES_hh_fech_in!T27/RES_summary!T$21)</f>
        <v>2.8726104516100799</v>
      </c>
      <c r="U27" s="69">
        <f>IF(RES_hh_fech_in!U27=0,0,RES_hh_fech_in!U27/RES_summary!U$21)</f>
        <v>2.8276890290786585</v>
      </c>
      <c r="V27" s="69">
        <f>IF(RES_hh_fech_in!V27=0,0,RES_hh_fech_in!V27/RES_summary!V$21)</f>
        <v>2.9377315512644206</v>
      </c>
      <c r="W27" s="69">
        <f>IF(RES_hh_fech_in!W27=0,0,RES_hh_fech_in!W27/RES_summary!W$21)</f>
        <v>2.9645196868547798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3.0071065359995339</v>
      </c>
      <c r="D30" s="72">
        <f>IF(RES_hh_fech_in!D30=0,0,RES_hh_fech_in!D30/RES_summary!D$21)</f>
        <v>3.0007450132191162</v>
      </c>
      <c r="E30" s="72">
        <f>IF(RES_hh_fech_in!E30=0,0,RES_hh_fech_in!E30/RES_summary!E$21)</f>
        <v>3.0863725487617919</v>
      </c>
      <c r="F30" s="72">
        <f>IF(RES_hh_fech_in!F30=0,0,RES_hh_fech_in!F30/RES_summary!F$21)</f>
        <v>3.0974596785013624</v>
      </c>
      <c r="G30" s="72">
        <f>IF(RES_hh_fech_in!G30=0,0,RES_hh_fech_in!G30/RES_summary!G$21)</f>
        <v>3.1356238934430194</v>
      </c>
      <c r="H30" s="72">
        <f>IF(RES_hh_fech_in!H30=0,0,RES_hh_fech_in!H30/RES_summary!H$21)</f>
        <v>3.2221113631425289</v>
      </c>
      <c r="I30" s="72">
        <f>IF(RES_hh_fech_in!I30=0,0,RES_hh_fech_in!I30/RES_summary!I$21)</f>
        <v>3.0762983396674533</v>
      </c>
      <c r="J30" s="72">
        <f>IF(RES_hh_fech_in!J30=0,0,RES_hh_fech_in!J30/RES_summary!J$21)</f>
        <v>3.1969625690549739</v>
      </c>
      <c r="K30" s="72">
        <f>IF(RES_hh_fech_in!K30=0,0,RES_hh_fech_in!K30/RES_summary!K$21)</f>
        <v>3.2495855413354215</v>
      </c>
      <c r="L30" s="72">
        <f>IF(RES_hh_fech_in!L30=0,0,RES_hh_fech_in!L30/RES_summary!L$21)</f>
        <v>3.6495025762910975</v>
      </c>
      <c r="M30" s="72">
        <f>IF(RES_hh_fech_in!M30=0,0,RES_hh_fech_in!M30/RES_summary!M$21)</f>
        <v>3.5290380010319029</v>
      </c>
      <c r="N30" s="72">
        <f>IF(RES_hh_fech_in!N30=0,0,RES_hh_fech_in!N30/RES_summary!N$21)</f>
        <v>3.5736026710301778</v>
      </c>
      <c r="O30" s="72">
        <f>IF(RES_hh_fech_in!O30=0,0,RES_hh_fech_in!O30/RES_summary!O$21)</f>
        <v>3.8348967020056741</v>
      </c>
      <c r="P30" s="72">
        <f>IF(RES_hh_fech_in!P30=0,0,RES_hh_fech_in!P30/RES_summary!P$21)</f>
        <v>3.7953399663364227</v>
      </c>
      <c r="Q30" s="72">
        <f>IF(RES_hh_fech_in!Q30=0,0,RES_hh_fech_in!Q30/RES_summary!Q$21)</f>
        <v>3.8455242940907524</v>
      </c>
      <c r="R30" s="72">
        <f>IF(RES_hh_fech_in!R30=0,0,RES_hh_fech_in!R30/RES_summary!R$21)</f>
        <v>3.997012645359209</v>
      </c>
      <c r="S30" s="72">
        <f>IF(RES_hh_fech_in!S30=0,0,RES_hh_fech_in!S30/RES_summary!S$21)</f>
        <v>3.965295872178765</v>
      </c>
      <c r="T30" s="72">
        <f>IF(RES_hh_fech_in!T30=0,0,RES_hh_fech_in!T30/RES_summary!T$21)</f>
        <v>3.96845290322136</v>
      </c>
      <c r="U30" s="72">
        <f>IF(RES_hh_fech_in!U30=0,0,RES_hh_fech_in!U30/RES_summary!U$21)</f>
        <v>3.9605597077792951</v>
      </c>
      <c r="V30" s="72">
        <f>IF(RES_hh_fech_in!V30=0,0,RES_hh_fech_in!V30/RES_summary!V$21)</f>
        <v>3.9385045468546003</v>
      </c>
      <c r="W30" s="72">
        <f>IF(RES_hh_fech_in!W30=0,0,RES_hh_fech_in!W30/RES_summary!W$21)</f>
        <v>4.1733467064576102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2.4049469360264859</v>
      </c>
      <c r="D32" s="77">
        <f>IF(RES_hh_fech_in!D32=0,0,RES_hh_fech_in!D32/RES_summary!D$21)</f>
        <v>2.4388217714424916</v>
      </c>
      <c r="E32" s="77">
        <f>IF(RES_hh_fech_in!E32=0,0,RES_hh_fech_in!E32/RES_summary!E$21)</f>
        <v>2.4219877849097933</v>
      </c>
      <c r="F32" s="77">
        <f>IF(RES_hh_fech_in!F32=0,0,RES_hh_fech_in!F32/RES_summary!F$21)</f>
        <v>2.4305627385663673</v>
      </c>
      <c r="G32" s="77">
        <f>IF(RES_hh_fech_in!G32=0,0,RES_hh_fech_in!G32/RES_summary!G$21)</f>
        <v>2.4645572452893418</v>
      </c>
      <c r="H32" s="77">
        <f>IF(RES_hh_fech_in!H32=0,0,RES_hh_fech_in!H32/RES_summary!H$21)</f>
        <v>2.5406674018403774</v>
      </c>
      <c r="I32" s="77">
        <f>IF(RES_hh_fech_in!I32=0,0,RES_hh_fech_in!I32/RES_summary!I$21)</f>
        <v>2.5106116504365001</v>
      </c>
      <c r="J32" s="77">
        <f>IF(RES_hh_fech_in!J32=0,0,RES_hh_fech_in!J32/RES_summary!J$21)</f>
        <v>2.5584208600833418</v>
      </c>
      <c r="K32" s="77">
        <f>IF(RES_hh_fech_in!K32=0,0,RES_hh_fech_in!K32/RES_summary!K$21)</f>
        <v>2.5674542649236298</v>
      </c>
      <c r="L32" s="77">
        <f>IF(RES_hh_fech_in!L32=0,0,RES_hh_fech_in!L32/RES_summary!L$21)</f>
        <v>2.8556312628022709</v>
      </c>
      <c r="M32" s="77">
        <f>IF(RES_hh_fech_in!M32=0,0,RES_hh_fech_in!M32/RES_summary!M$21)</f>
        <v>2.7850600046113745</v>
      </c>
      <c r="N32" s="77">
        <f>IF(RES_hh_fech_in!N32=0,0,RES_hh_fech_in!N32/RES_summary!N$21)</f>
        <v>2.7605217137168481</v>
      </c>
      <c r="O32" s="77">
        <f>IF(RES_hh_fech_in!O32=0,0,RES_hh_fech_in!O32/RES_summary!O$21)</f>
        <v>2.9408050929321452</v>
      </c>
      <c r="P32" s="77">
        <f>IF(RES_hh_fech_in!P32=0,0,RES_hh_fech_in!P32/RES_summary!P$21)</f>
        <v>2.9606557544502454</v>
      </c>
      <c r="Q32" s="77">
        <f>IF(RES_hh_fech_in!Q32=0,0,RES_hh_fech_in!Q32/RES_summary!Q$21)</f>
        <v>2.9821551467853284</v>
      </c>
      <c r="R32" s="77">
        <f>IF(RES_hh_fech_in!R32=0,0,RES_hh_fech_in!R32/RES_summary!R$21)</f>
        <v>3.0289347845728605</v>
      </c>
      <c r="S32" s="77">
        <f>IF(RES_hh_fech_in!S32=0,0,RES_hh_fech_in!S32/RES_summary!S$21)</f>
        <v>2.9027194427913678</v>
      </c>
      <c r="T32" s="77">
        <f>IF(RES_hh_fech_in!T32=0,0,RES_hh_fech_in!T32/RES_summary!T$21)</f>
        <v>2.8605818899100277</v>
      </c>
      <c r="U32" s="77">
        <f>IF(RES_hh_fech_in!U32=0,0,RES_hh_fech_in!U32/RES_summary!U$21)</f>
        <v>2.8172925009912864</v>
      </c>
      <c r="V32" s="77">
        <f>IF(RES_hh_fech_in!V32=0,0,RES_hh_fech_in!V32/RES_summary!V$21)</f>
        <v>2.9315996098625825</v>
      </c>
      <c r="W32" s="77">
        <f>IF(RES_hh_fech_in!W32=0,0,RES_hh_fech_in!W32/RES_summary!W$21)</f>
        <v>2.958595096512139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101.68253729896595</v>
      </c>
      <c r="D3" s="65">
        <f>IF(RES_hh_tesh_in!D3=0,0,RES_hh_tesh_in!D3/RES_summary!D$21)</f>
        <v>96.962397652191356</v>
      </c>
      <c r="E3" s="65">
        <f>IF(RES_hh_tesh_in!E3=0,0,RES_hh_tesh_in!E3/RES_summary!E$21)</f>
        <v>98.532198692449569</v>
      </c>
      <c r="F3" s="65">
        <f>IF(RES_hh_tesh_in!F3=0,0,RES_hh_tesh_in!F3/RES_summary!F$21)</f>
        <v>96.538916311570901</v>
      </c>
      <c r="G3" s="65">
        <f>IF(RES_hh_tesh_in!G3=0,0,RES_hh_tesh_in!G3/RES_summary!G$21)</f>
        <v>96.61154616216794</v>
      </c>
      <c r="H3" s="65">
        <f>IF(RES_hh_tesh_in!H3=0,0,RES_hh_tesh_in!H3/RES_summary!H$21)</f>
        <v>96.243270490269936</v>
      </c>
      <c r="I3" s="65">
        <f>IF(RES_hh_tesh_in!I3=0,0,RES_hh_tesh_in!I3/RES_summary!I$21)</f>
        <v>96.384930065323687</v>
      </c>
      <c r="J3" s="65">
        <f>IF(RES_hh_tesh_in!J3=0,0,RES_hh_tesh_in!J3/RES_summary!J$21)</f>
        <v>93.77656066966297</v>
      </c>
      <c r="K3" s="65">
        <f>IF(RES_hh_tesh_in!K3=0,0,RES_hh_tesh_in!K3/RES_summary!K$21)</f>
        <v>92.422354985187553</v>
      </c>
      <c r="L3" s="65">
        <f>IF(RES_hh_tesh_in!L3=0,0,RES_hh_tesh_in!L3/RES_summary!L$21)</f>
        <v>103.98506518877871</v>
      </c>
      <c r="M3" s="65">
        <f>IF(RES_hh_tesh_in!M3=0,0,RES_hh_tesh_in!M3/RES_summary!M$21)</f>
        <v>90.496347561576073</v>
      </c>
      <c r="N3" s="65">
        <f>IF(RES_hh_tesh_in!N3=0,0,RES_hh_tesh_in!N3/RES_summary!N$21)</f>
        <v>88.81063603294055</v>
      </c>
      <c r="O3" s="65">
        <f>IF(RES_hh_tesh_in!O3=0,0,RES_hh_tesh_in!O3/RES_summary!O$21)</f>
        <v>89.034552083218813</v>
      </c>
      <c r="P3" s="65">
        <f>IF(RES_hh_tesh_in!P3=0,0,RES_hh_tesh_in!P3/RES_summary!P$21)</f>
        <v>79.014195661153565</v>
      </c>
      <c r="Q3" s="65">
        <f>IF(RES_hh_tesh_in!Q3=0,0,RES_hh_tesh_in!Q3/RES_summary!Q$21)</f>
        <v>83.339549248072714</v>
      </c>
      <c r="R3" s="65">
        <f>IF(RES_hh_tesh_in!R3=0,0,RES_hh_tesh_in!R3/RES_summary!R$21)</f>
        <v>82.950376666526878</v>
      </c>
      <c r="S3" s="65">
        <f>IF(RES_hh_tesh_in!S3=0,0,RES_hh_tesh_in!S3/RES_summary!S$21)</f>
        <v>78.419368050335422</v>
      </c>
      <c r="T3" s="65">
        <f>IF(RES_hh_tesh_in!T3=0,0,RES_hh_tesh_in!T3/RES_summary!T$21)</f>
        <v>74.530261812239615</v>
      </c>
      <c r="U3" s="65">
        <f>IF(RES_hh_tesh_in!U3=0,0,RES_hh_tesh_in!U3/RES_summary!U$21)</f>
        <v>69.401243538647307</v>
      </c>
      <c r="V3" s="65">
        <f>IF(RES_hh_tesh_in!V3=0,0,RES_hh_tesh_in!V3/RES_summary!V$21)</f>
        <v>64.379910604196539</v>
      </c>
      <c r="W3" s="65">
        <f>IF(RES_hh_tesh_in!W3=0,0,RES_hh_tesh_in!W3/RES_summary!W$21)</f>
        <v>61.496009432143765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91.774800773814334</v>
      </c>
      <c r="D4" s="69">
        <f>IF(RES_hh_tesh_in!D4=0,0,RES_hh_tesh_in!D4/RES_summary!D$21)</f>
        <v>87.085404123308138</v>
      </c>
      <c r="E4" s="69">
        <f>IF(RES_hh_tesh_in!E4=0,0,RES_hh_tesh_in!E4/RES_summary!E$21)</f>
        <v>88.712486615550631</v>
      </c>
      <c r="F4" s="69">
        <f>IF(RES_hh_tesh_in!F4=0,0,RES_hh_tesh_in!F4/RES_summary!F$21)</f>
        <v>86.454261939867095</v>
      </c>
      <c r="G4" s="69">
        <f>IF(RES_hh_tesh_in!G4=0,0,RES_hh_tesh_in!G4/RES_summary!G$21)</f>
        <v>86.499986832328077</v>
      </c>
      <c r="H4" s="69">
        <f>IF(RES_hh_tesh_in!H4=0,0,RES_hh_tesh_in!H4/RES_summary!H$21)</f>
        <v>85.878256196282237</v>
      </c>
      <c r="I4" s="69">
        <f>IF(RES_hh_tesh_in!I4=0,0,RES_hh_tesh_in!I4/RES_summary!I$21)</f>
        <v>86.521756526694162</v>
      </c>
      <c r="J4" s="69">
        <f>IF(RES_hh_tesh_in!J4=0,0,RES_hh_tesh_in!J4/RES_summary!J$21)</f>
        <v>83.747834556936908</v>
      </c>
      <c r="K4" s="69">
        <f>IF(RES_hh_tesh_in!K4=0,0,RES_hh_tesh_in!K4/RES_summary!K$21)</f>
        <v>82.56314035481472</v>
      </c>
      <c r="L4" s="69">
        <f>IF(RES_hh_tesh_in!L4=0,0,RES_hh_tesh_in!L4/RES_summary!L$21)</f>
        <v>92.458648983083464</v>
      </c>
      <c r="M4" s="69">
        <f>IF(RES_hh_tesh_in!M4=0,0,RES_hh_tesh_in!M4/RES_summary!M$21)</f>
        <v>78.780933115752646</v>
      </c>
      <c r="N4" s="69">
        <f>IF(RES_hh_tesh_in!N4=0,0,RES_hh_tesh_in!N4/RES_summary!N$21)</f>
        <v>77.019109408758823</v>
      </c>
      <c r="O4" s="69">
        <f>IF(RES_hh_tesh_in!O4=0,0,RES_hh_tesh_in!O4/RES_summary!O$21)</f>
        <v>76.714239342178544</v>
      </c>
      <c r="P4" s="69">
        <f>IF(RES_hh_tesh_in!P4=0,0,RES_hh_tesh_in!P4/RES_summary!P$21)</f>
        <v>66.926348596831005</v>
      </c>
      <c r="Q4" s="69">
        <f>IF(RES_hh_tesh_in!Q4=0,0,RES_hh_tesh_in!Q4/RES_summary!Q$21)</f>
        <v>71.05731777563058</v>
      </c>
      <c r="R4" s="69">
        <f>IF(RES_hh_tesh_in!R4=0,0,RES_hh_tesh_in!R4/RES_summary!R$21)</f>
        <v>70.554156017894087</v>
      </c>
      <c r="S4" s="69">
        <f>IF(RES_hh_tesh_in!S4=0,0,RES_hh_tesh_in!S4/RES_summary!S$21)</f>
        <v>66.408809508466561</v>
      </c>
      <c r="T4" s="69">
        <f>IF(RES_hh_tesh_in!T4=0,0,RES_hh_tesh_in!T4/RES_summary!T$21)</f>
        <v>62.626147805068797</v>
      </c>
      <c r="U4" s="69">
        <f>IF(RES_hh_tesh_in!U4=0,0,RES_hh_tesh_in!U4/RES_summary!U$21)</f>
        <v>57.483696650402472</v>
      </c>
      <c r="V4" s="69">
        <f>IF(RES_hh_tesh_in!V4=0,0,RES_hh_tesh_in!V4/RES_summary!V$21)</f>
        <v>52.139307513106317</v>
      </c>
      <c r="W4" s="69">
        <f>IF(RES_hh_tesh_in!W4=0,0,RES_hh_tesh_in!W4/RES_summary!W$21)</f>
        <v>49.421337630551882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91.263047772828614</v>
      </c>
      <c r="D6" s="72">
        <f>IF(RES_hh_tesh_in!D6=0,0,RES_hh_tesh_in!D6/RES_summary!D$21)</f>
        <v>80.469814911143629</v>
      </c>
      <c r="E6" s="72">
        <f>IF(RES_hh_tesh_in!E6=0,0,RES_hh_tesh_in!E6/RES_summary!E$21)</f>
        <v>84.756510685826782</v>
      </c>
      <c r="F6" s="72">
        <f>IF(RES_hh_tesh_in!F6=0,0,RES_hh_tesh_in!F6/RES_summary!F$21)</f>
        <v>85.021755858979901</v>
      </c>
      <c r="G6" s="72">
        <f>IF(RES_hh_tesh_in!G6=0,0,RES_hh_tesh_in!G6/RES_summary!G$21)</f>
        <v>84.413307850332686</v>
      </c>
      <c r="H6" s="72">
        <f>IF(RES_hh_tesh_in!H6=0,0,RES_hh_tesh_in!H6/RES_summary!H$21)</f>
        <v>89.055164588206367</v>
      </c>
      <c r="I6" s="72">
        <f>IF(RES_hh_tesh_in!I6=0,0,RES_hh_tesh_in!I6/RES_summary!I$21)</f>
        <v>88.515707390826506</v>
      </c>
      <c r="J6" s="72">
        <f>IF(RES_hh_tesh_in!J6=0,0,RES_hh_tesh_in!J6/RES_summary!J$21)</f>
        <v>81.789478334193561</v>
      </c>
      <c r="K6" s="72">
        <f>IF(RES_hh_tesh_in!K6=0,0,RES_hh_tesh_in!K6/RES_summary!K$21)</f>
        <v>75.036354343790279</v>
      </c>
      <c r="L6" s="72">
        <f>IF(RES_hh_tesh_in!L6=0,0,RES_hh_tesh_in!L6/RES_summary!L$21)</f>
        <v>87.943330517634678</v>
      </c>
      <c r="M6" s="72">
        <f>IF(RES_hh_tesh_in!M6=0,0,RES_hh_tesh_in!M6/RES_summary!M$21)</f>
        <v>84.090686941834491</v>
      </c>
      <c r="N6" s="72">
        <f>IF(RES_hh_tesh_in!N6=0,0,RES_hh_tesh_in!N6/RES_summary!N$21)</f>
        <v>77.840916756647871</v>
      </c>
      <c r="O6" s="72">
        <f>IF(RES_hh_tesh_in!O6=0,0,RES_hh_tesh_in!O6/RES_summary!O$21)</f>
        <v>71.372177219771856</v>
      </c>
      <c r="P6" s="72">
        <f>IF(RES_hh_tesh_in!P6=0,0,RES_hh_tesh_in!P6/RES_summary!P$21)</f>
        <v>52.895834911850507</v>
      </c>
      <c r="Q6" s="72">
        <f>IF(RES_hh_tesh_in!Q6=0,0,RES_hh_tesh_in!Q6/RES_summary!Q$21)</f>
        <v>70.451854547430528</v>
      </c>
      <c r="R6" s="72">
        <f>IF(RES_hh_tesh_in!R6=0,0,RES_hh_tesh_in!R6/RES_summary!R$21)</f>
        <v>70.198007268297488</v>
      </c>
      <c r="S6" s="72">
        <f>IF(RES_hh_tesh_in!S6=0,0,RES_hh_tesh_in!S6/RES_summary!S$21)</f>
        <v>68.303562757714303</v>
      </c>
      <c r="T6" s="72">
        <f>IF(RES_hh_tesh_in!T6=0,0,RES_hh_tesh_in!T6/RES_summary!T$21)</f>
        <v>64.45940722836113</v>
      </c>
      <c r="U6" s="72">
        <f>IF(RES_hh_tesh_in!U6=0,0,RES_hh_tesh_in!U6/RES_summary!U$21)</f>
        <v>56.522155674768527</v>
      </c>
      <c r="V6" s="72">
        <f>IF(RES_hh_tesh_in!V6=0,0,RES_hh_tesh_in!V6/RES_summary!V$21)</f>
        <v>51.673612965406569</v>
      </c>
      <c r="W6" s="72">
        <f>IF(RES_hh_tesh_in!W6=0,0,RES_hh_tesh_in!W6/RES_summary!W$21)</f>
        <v>47.531225428774995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90.446858588536216</v>
      </c>
      <c r="D7" s="72">
        <f>IF(RES_hh_tesh_in!D7=0,0,RES_hh_tesh_in!D7/RES_summary!D$21)</f>
        <v>87.304074888500949</v>
      </c>
      <c r="E7" s="72">
        <f>IF(RES_hh_tesh_in!E7=0,0,RES_hh_tesh_in!E7/RES_summary!E$21)</f>
        <v>86.150446565413191</v>
      </c>
      <c r="F7" s="72">
        <f>IF(RES_hh_tesh_in!F7=0,0,RES_hh_tesh_in!F7/RES_summary!F$21)</f>
        <v>85.099390005217501</v>
      </c>
      <c r="G7" s="72">
        <f>IF(RES_hh_tesh_in!G7=0,0,RES_hh_tesh_in!G7/RES_summary!G$21)</f>
        <v>86.314661287434419</v>
      </c>
      <c r="H7" s="72">
        <f>IF(RES_hh_tesh_in!H7=0,0,RES_hh_tesh_in!H7/RES_summary!H$21)</f>
        <v>83.141433260380111</v>
      </c>
      <c r="I7" s="72">
        <f>IF(RES_hh_tesh_in!I7=0,0,RES_hh_tesh_in!I7/RES_summary!I$21)</f>
        <v>81.513763018534405</v>
      </c>
      <c r="J7" s="72">
        <f>IF(RES_hh_tesh_in!J7=0,0,RES_hh_tesh_in!J7/RES_summary!J$21)</f>
        <v>81.259373018972624</v>
      </c>
      <c r="K7" s="72">
        <f>IF(RES_hh_tesh_in!K7=0,0,RES_hh_tesh_in!K7/RES_summary!K$21)</f>
        <v>81.297488270684866</v>
      </c>
      <c r="L7" s="72">
        <f>IF(RES_hh_tesh_in!L7=0,0,RES_hh_tesh_in!L7/RES_summary!L$21)</f>
        <v>89.798705389016021</v>
      </c>
      <c r="M7" s="72">
        <f>IF(RES_hh_tesh_in!M7=0,0,RES_hh_tesh_in!M7/RES_summary!M$21)</f>
        <v>78.803603130506019</v>
      </c>
      <c r="N7" s="72">
        <f>IF(RES_hh_tesh_in!N7=0,0,RES_hh_tesh_in!N7/RES_summary!N$21)</f>
        <v>74.837617154296794</v>
      </c>
      <c r="O7" s="72">
        <f>IF(RES_hh_tesh_in!O7=0,0,RES_hh_tesh_in!O7/RES_summary!O$21)</f>
        <v>77.767819093489436</v>
      </c>
      <c r="P7" s="72">
        <f>IF(RES_hh_tesh_in!P7=0,0,RES_hh_tesh_in!P7/RES_summary!P$21)</f>
        <v>0</v>
      </c>
      <c r="Q7" s="72">
        <f>IF(RES_hh_tesh_in!Q7=0,0,RES_hh_tesh_in!Q7/RES_summary!Q$21)</f>
        <v>67.005219228696731</v>
      </c>
      <c r="R7" s="72">
        <f>IF(RES_hh_tesh_in!R7=0,0,RES_hh_tesh_in!R7/RES_summary!R$21)</f>
        <v>0</v>
      </c>
      <c r="S7" s="72">
        <f>IF(RES_hh_tesh_in!S7=0,0,RES_hh_tesh_in!S7/RES_summary!S$21)</f>
        <v>62.072730133156092</v>
      </c>
      <c r="T7" s="72">
        <f>IF(RES_hh_tesh_in!T7=0,0,RES_hh_tesh_in!T7/RES_summary!T$21)</f>
        <v>61.952109355659715</v>
      </c>
      <c r="U7" s="72">
        <f>IF(RES_hh_tesh_in!U7=0,0,RES_hh_tesh_in!U7/RES_summary!U$21)</f>
        <v>56.11531908660757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90.099587697088879</v>
      </c>
      <c r="D8" s="72">
        <f>IF(RES_hh_tesh_in!D8=0,0,RES_hh_tesh_in!D8/RES_summary!D$21)</f>
        <v>84.42569369903228</v>
      </c>
      <c r="E8" s="72">
        <f>IF(RES_hh_tesh_in!E8=0,0,RES_hh_tesh_in!E8/RES_summary!E$21)</f>
        <v>88.35794454674631</v>
      </c>
      <c r="F8" s="72">
        <f>IF(RES_hh_tesh_in!F8=0,0,RES_hh_tesh_in!F8/RES_summary!F$21)</f>
        <v>86.641571676214213</v>
      </c>
      <c r="G8" s="72">
        <f>IF(RES_hh_tesh_in!G8=0,0,RES_hh_tesh_in!G8/RES_summary!G$21)</f>
        <v>86.238616317873678</v>
      </c>
      <c r="H8" s="72">
        <f>IF(RES_hh_tesh_in!H8=0,0,RES_hh_tesh_in!H8/RES_summary!H$21)</f>
        <v>85.017107469220548</v>
      </c>
      <c r="I8" s="72">
        <f>IF(RES_hh_tesh_in!I8=0,0,RES_hh_tesh_in!I8/RES_summary!I$21)</f>
        <v>81.255940253387749</v>
      </c>
      <c r="J8" s="72">
        <f>IF(RES_hh_tesh_in!J8=0,0,RES_hh_tesh_in!J8/RES_summary!J$21)</f>
        <v>80.86516863974839</v>
      </c>
      <c r="K8" s="72">
        <f>IF(RES_hh_tesh_in!K8=0,0,RES_hh_tesh_in!K8/RES_summary!K$21)</f>
        <v>80.462282041698856</v>
      </c>
      <c r="L8" s="72">
        <f>IF(RES_hh_tesh_in!L8=0,0,RES_hh_tesh_in!L8/RES_summary!L$21)</f>
        <v>92.092781762160257</v>
      </c>
      <c r="M8" s="72">
        <f>IF(RES_hh_tesh_in!M8=0,0,RES_hh_tesh_in!M8/RES_summary!M$21)</f>
        <v>77.298924050405475</v>
      </c>
      <c r="N8" s="72">
        <f>IF(RES_hh_tesh_in!N8=0,0,RES_hh_tesh_in!N8/RES_summary!N$21)</f>
        <v>76.408658995713665</v>
      </c>
      <c r="O8" s="72">
        <f>IF(RES_hh_tesh_in!O8=0,0,RES_hh_tesh_in!O8/RES_summary!O$21)</f>
        <v>76.112030806654104</v>
      </c>
      <c r="P8" s="72">
        <f>IF(RES_hh_tesh_in!P8=0,0,RES_hh_tesh_in!P8/RES_summary!P$21)</f>
        <v>65.051230079160632</v>
      </c>
      <c r="Q8" s="72">
        <f>IF(RES_hh_tesh_in!Q8=0,0,RES_hh_tesh_in!Q8/RES_summary!Q$21)</f>
        <v>67.444963138834495</v>
      </c>
      <c r="R8" s="72">
        <f>IF(RES_hh_tesh_in!R8=0,0,RES_hh_tesh_in!R8/RES_summary!R$21)</f>
        <v>68.504250973643934</v>
      </c>
      <c r="S8" s="72">
        <f>IF(RES_hh_tesh_in!S8=0,0,RES_hh_tesh_in!S8/RES_summary!S$21)</f>
        <v>65.322659878357399</v>
      </c>
      <c r="T8" s="72">
        <f>IF(RES_hh_tesh_in!T8=0,0,RES_hh_tesh_in!T8/RES_summary!T$21)</f>
        <v>61.205888796822435</v>
      </c>
      <c r="U8" s="72">
        <f>IF(RES_hh_tesh_in!U8=0,0,RES_hh_tesh_in!U8/RES_summary!U$21)</f>
        <v>57.674365514576856</v>
      </c>
      <c r="V8" s="72">
        <f>IF(RES_hh_tesh_in!V8=0,0,RES_hh_tesh_in!V8/RES_summary!V$21)</f>
        <v>51.975968444223966</v>
      </c>
      <c r="W8" s="72">
        <f>IF(RES_hh_tesh_in!W8=0,0,RES_hh_tesh_in!W8/RES_summary!W$21)</f>
        <v>46.331436941260144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90.78596707434032</v>
      </c>
      <c r="D9" s="72">
        <f>IF(RES_hh_tesh_in!D9=0,0,RES_hh_tesh_in!D9/RES_summary!D$21)</f>
        <v>85.20426913909985</v>
      </c>
      <c r="E9" s="72">
        <f>IF(RES_hh_tesh_in!E9=0,0,RES_hh_tesh_in!E9/RES_summary!E$21)</f>
        <v>87.518741737963694</v>
      </c>
      <c r="F9" s="72">
        <f>IF(RES_hh_tesh_in!F9=0,0,RES_hh_tesh_in!F9/RES_summary!F$21)</f>
        <v>83.569099163521088</v>
      </c>
      <c r="G9" s="72">
        <f>IF(RES_hh_tesh_in!G9=0,0,RES_hh_tesh_in!G9/RES_summary!G$21)</f>
        <v>85.718975638314234</v>
      </c>
      <c r="H9" s="72">
        <f>IF(RES_hh_tesh_in!H9=0,0,RES_hh_tesh_in!H9/RES_summary!H$21)</f>
        <v>84.391061837730177</v>
      </c>
      <c r="I9" s="72">
        <f>IF(RES_hh_tesh_in!I9=0,0,RES_hh_tesh_in!I9/RES_summary!I$21)</f>
        <v>90.795731587929083</v>
      </c>
      <c r="J9" s="72">
        <f>IF(RES_hh_tesh_in!J9=0,0,RES_hh_tesh_in!J9/RES_summary!J$21)</f>
        <v>84.802258409225033</v>
      </c>
      <c r="K9" s="72">
        <f>IF(RES_hh_tesh_in!K9=0,0,RES_hh_tesh_in!K9/RES_summary!K$21)</f>
        <v>83.21100979591516</v>
      </c>
      <c r="L9" s="72">
        <f>IF(RES_hh_tesh_in!L9=0,0,RES_hh_tesh_in!L9/RES_summary!L$21)</f>
        <v>89.282902363661023</v>
      </c>
      <c r="M9" s="72">
        <f>IF(RES_hh_tesh_in!M9=0,0,RES_hh_tesh_in!M9/RES_summary!M$21)</f>
        <v>78.711701303350992</v>
      </c>
      <c r="N9" s="72">
        <f>IF(RES_hh_tesh_in!N9=0,0,RES_hh_tesh_in!N9/RES_summary!N$21)</f>
        <v>74.416438082061248</v>
      </c>
      <c r="O9" s="72">
        <f>IF(RES_hh_tesh_in!O9=0,0,RES_hh_tesh_in!O9/RES_summary!O$21)</f>
        <v>73.532526469996043</v>
      </c>
      <c r="P9" s="72">
        <f>IF(RES_hh_tesh_in!P9=0,0,RES_hh_tesh_in!P9/RES_summary!P$21)</f>
        <v>66.188578973529417</v>
      </c>
      <c r="Q9" s="72">
        <f>IF(RES_hh_tesh_in!Q9=0,0,RES_hh_tesh_in!Q9/RES_summary!Q$21)</f>
        <v>71.925969807443209</v>
      </c>
      <c r="R9" s="72">
        <f>IF(RES_hh_tesh_in!R9=0,0,RES_hh_tesh_in!R9/RES_summary!R$21)</f>
        <v>72.199665324374763</v>
      </c>
      <c r="S9" s="72">
        <f>IF(RES_hh_tesh_in!S9=0,0,RES_hh_tesh_in!S9/RES_summary!S$21)</f>
        <v>67.112247708324091</v>
      </c>
      <c r="T9" s="72">
        <f>IF(RES_hh_tesh_in!T9=0,0,RES_hh_tesh_in!T9/RES_summary!T$21)</f>
        <v>62.72026365105279</v>
      </c>
      <c r="U9" s="72">
        <f>IF(RES_hh_tesh_in!U9=0,0,RES_hh_tesh_in!U9/RES_summary!U$21)</f>
        <v>56.623987584653065</v>
      </c>
      <c r="V9" s="72">
        <f>IF(RES_hh_tesh_in!V9=0,0,RES_hh_tesh_in!V9/RES_summary!V$21)</f>
        <v>51.714169157556441</v>
      </c>
      <c r="W9" s="72">
        <f>IF(RES_hh_tesh_in!W9=0,0,RES_hh_tesh_in!W9/RES_summary!W$21)</f>
        <v>48.182289762304308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91.611393124966725</v>
      </c>
      <c r="D11" s="72">
        <f>IF(RES_hh_tesh_in!D11=0,0,RES_hh_tesh_in!D11/RES_summary!D$21)</f>
        <v>87.446984658953639</v>
      </c>
      <c r="E11" s="72">
        <f>IF(RES_hh_tesh_in!E11=0,0,RES_hh_tesh_in!E11/RES_summary!E$21)</f>
        <v>88.399298011410508</v>
      </c>
      <c r="F11" s="72">
        <f>IF(RES_hh_tesh_in!F11=0,0,RES_hh_tesh_in!F11/RES_summary!F$21)</f>
        <v>87.09120635415259</v>
      </c>
      <c r="G11" s="72">
        <f>IF(RES_hh_tesh_in!G11=0,0,RES_hh_tesh_in!G11/RES_summary!G$21)</f>
        <v>85.87455908897536</v>
      </c>
      <c r="H11" s="72">
        <f>IF(RES_hh_tesh_in!H11=0,0,RES_hh_tesh_in!H11/RES_summary!H$21)</f>
        <v>85.721372703080789</v>
      </c>
      <c r="I11" s="72">
        <f>IF(RES_hh_tesh_in!I11=0,0,RES_hh_tesh_in!I11/RES_summary!I$21)</f>
        <v>83.960569071575861</v>
      </c>
      <c r="J11" s="72">
        <f>IF(RES_hh_tesh_in!J11=0,0,RES_hh_tesh_in!J11/RES_summary!J$21)</f>
        <v>83.617589029299481</v>
      </c>
      <c r="K11" s="72">
        <f>IF(RES_hh_tesh_in!K11=0,0,RES_hh_tesh_in!K11/RES_summary!K$21)</f>
        <v>83.193524421514383</v>
      </c>
      <c r="L11" s="72">
        <f>IF(RES_hh_tesh_in!L11=0,0,RES_hh_tesh_in!L11/RES_summary!L$21)</f>
        <v>93.43535228755259</v>
      </c>
      <c r="M11" s="72">
        <f>IF(RES_hh_tesh_in!M11=0,0,RES_hh_tesh_in!M11/RES_summary!M$21)</f>
        <v>78.656507075880455</v>
      </c>
      <c r="N11" s="72">
        <f>IF(RES_hh_tesh_in!N11=0,0,RES_hh_tesh_in!N11/RES_summary!N$21)</f>
        <v>77.668276467313135</v>
      </c>
      <c r="O11" s="72">
        <f>IF(RES_hh_tesh_in!O11=0,0,RES_hh_tesh_in!O11/RES_summary!O$21)</f>
        <v>75.455367177928807</v>
      </c>
      <c r="P11" s="72">
        <f>IF(RES_hh_tesh_in!P11=0,0,RES_hh_tesh_in!P11/RES_summary!P$21)</f>
        <v>66.719867165089028</v>
      </c>
      <c r="Q11" s="72">
        <f>IF(RES_hh_tesh_in!Q11=0,0,RES_hh_tesh_in!Q11/RES_summary!Q$21)</f>
        <v>69.733276589283932</v>
      </c>
      <c r="R11" s="72">
        <f>IF(RES_hh_tesh_in!R11=0,0,RES_hh_tesh_in!R11/RES_summary!R$21)</f>
        <v>69.029613072216193</v>
      </c>
      <c r="S11" s="72">
        <f>IF(RES_hh_tesh_in!S11=0,0,RES_hh_tesh_in!S11/RES_summary!S$21)</f>
        <v>66.193808730729415</v>
      </c>
      <c r="T11" s="72">
        <f>IF(RES_hh_tesh_in!T11=0,0,RES_hh_tesh_in!T11/RES_summary!T$21)</f>
        <v>62.646436274927979</v>
      </c>
      <c r="U11" s="72">
        <f>IF(RES_hh_tesh_in!U11=0,0,RES_hh_tesh_in!U11/RES_summary!U$21)</f>
        <v>56.854751689122949</v>
      </c>
      <c r="V11" s="72">
        <f>IF(RES_hh_tesh_in!V11=0,0,RES_hh_tesh_in!V11/RES_summary!V$21)</f>
        <v>51.400112185762978</v>
      </c>
      <c r="W11" s="72">
        <f>IF(RES_hh_tesh_in!W11=0,0,RES_hh_tesh_in!W11/RES_summary!W$21)</f>
        <v>48.982017045741337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89.835368935744597</v>
      </c>
      <c r="D12" s="72">
        <f>IF(RES_hh_tesh_in!D12=0,0,RES_hh_tesh_in!D12/RES_summary!D$21)</f>
        <v>88.64103961258661</v>
      </c>
      <c r="E12" s="72">
        <f>IF(RES_hh_tesh_in!E12=0,0,RES_hh_tesh_in!E12/RES_summary!E$21)</f>
        <v>87.867753537126816</v>
      </c>
      <c r="F12" s="72">
        <f>IF(RES_hh_tesh_in!F12=0,0,RES_hh_tesh_in!F12/RES_summary!F$21)</f>
        <v>85.734720317677954</v>
      </c>
      <c r="G12" s="72">
        <f>IF(RES_hh_tesh_in!G12=0,0,RES_hh_tesh_in!G12/RES_summary!G$21)</f>
        <v>86.468767243405935</v>
      </c>
      <c r="H12" s="72">
        <f>IF(RES_hh_tesh_in!H12=0,0,RES_hh_tesh_in!H12/RES_summary!H$21)</f>
        <v>89.143492897404471</v>
      </c>
      <c r="I12" s="72">
        <f>IF(RES_hh_tesh_in!I12=0,0,RES_hh_tesh_in!I12/RES_summary!I$21)</f>
        <v>83.214064066910694</v>
      </c>
      <c r="J12" s="72">
        <f>IF(RES_hh_tesh_in!J12=0,0,RES_hh_tesh_in!J12/RES_summary!J$21)</f>
        <v>84.880203425199966</v>
      </c>
      <c r="K12" s="72">
        <f>IF(RES_hh_tesh_in!K12=0,0,RES_hh_tesh_in!K12/RES_summary!K$21)</f>
        <v>85.486433498465459</v>
      </c>
      <c r="L12" s="72">
        <f>IF(RES_hh_tesh_in!L12=0,0,RES_hh_tesh_in!L12/RES_summary!L$21)</f>
        <v>85.978899922632564</v>
      </c>
      <c r="M12" s="72">
        <f>IF(RES_hh_tesh_in!M12=0,0,RES_hh_tesh_in!M12/RES_summary!M$21)</f>
        <v>81.652607995825107</v>
      </c>
      <c r="N12" s="72">
        <f>IF(RES_hh_tesh_in!N12=0,0,RES_hh_tesh_in!N12/RES_summary!N$21)</f>
        <v>77.694169424124553</v>
      </c>
      <c r="O12" s="72">
        <f>IF(RES_hh_tesh_in!O12=0,0,RES_hh_tesh_in!O12/RES_summary!O$21)</f>
        <v>73.533339290043884</v>
      </c>
      <c r="P12" s="72">
        <f>IF(RES_hh_tesh_in!P12=0,0,RES_hh_tesh_in!P12/RES_summary!P$21)</f>
        <v>69.475988943658237</v>
      </c>
      <c r="Q12" s="72">
        <f>IF(RES_hh_tesh_in!Q12=0,0,RES_hh_tesh_in!Q12/RES_summary!Q$21)</f>
        <v>70.967162133530167</v>
      </c>
      <c r="R12" s="72">
        <f>IF(RES_hh_tesh_in!R12=0,0,RES_hh_tesh_in!R12/RES_summary!R$21)</f>
        <v>71.294627904707795</v>
      </c>
      <c r="S12" s="72">
        <f>IF(RES_hh_tesh_in!S12=0,0,RES_hh_tesh_in!S12/RES_summary!S$21)</f>
        <v>64.603839150687534</v>
      </c>
      <c r="T12" s="72">
        <f>IF(RES_hh_tesh_in!T12=0,0,RES_hh_tesh_in!T12/RES_summary!T$21)</f>
        <v>61.919778445361324</v>
      </c>
      <c r="U12" s="72">
        <f>IF(RES_hh_tesh_in!U12=0,0,RES_hh_tesh_in!U12/RES_summary!U$21)</f>
        <v>58.135287673452417</v>
      </c>
      <c r="V12" s="72">
        <f>IF(RES_hh_tesh_in!V12=0,0,RES_hh_tesh_in!V12/RES_summary!V$21)</f>
        <v>54.138806796954398</v>
      </c>
      <c r="W12" s="72">
        <f>IF(RES_hh_tesh_in!W12=0,0,RES_hh_tesh_in!W12/RES_summary!W$21)</f>
        <v>51.364489872562977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0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0</v>
      </c>
      <c r="I13" s="74">
        <f>IF(RES_hh_tesh_in!I13=0,0,RES_hh_tesh_in!I13/RES_summary!I$21)</f>
        <v>0</v>
      </c>
      <c r="J13" s="74">
        <f>IF(RES_hh_tesh_in!J13=0,0,RES_hh_tesh_in!J13/RES_summary!J$21)</f>
        <v>15.120394458024057</v>
      </c>
      <c r="K13" s="74">
        <f>IF(RES_hh_tesh_in!K13=0,0,RES_hh_tesh_in!K13/RES_summary!K$21)</f>
        <v>1.4147338457054179</v>
      </c>
      <c r="L13" s="74">
        <f>IF(RES_hh_tesh_in!L13=0,0,RES_hh_tesh_in!L13/RES_summary!L$21)</f>
        <v>65.508934641053855</v>
      </c>
      <c r="M13" s="74">
        <f>IF(RES_hh_tesh_in!M13=0,0,RES_hh_tesh_in!M13/RES_summary!M$21)</f>
        <v>42.366413232118738</v>
      </c>
      <c r="N13" s="74">
        <f>IF(RES_hh_tesh_in!N13=0,0,RES_hh_tesh_in!N13/RES_summary!N$21)</f>
        <v>56.518295712386312</v>
      </c>
      <c r="O13" s="74">
        <f>IF(RES_hh_tesh_in!O13=0,0,RES_hh_tesh_in!O13/RES_summary!O$21)</f>
        <v>110.71552596329643</v>
      </c>
      <c r="P13" s="74">
        <f>IF(RES_hh_tesh_in!P13=0,0,RES_hh_tesh_in!P13/RES_summary!P$21)</f>
        <v>56.679985957400596</v>
      </c>
      <c r="Q13" s="74">
        <f>IF(RES_hh_tesh_in!Q13=0,0,RES_hh_tesh_in!Q13/RES_summary!Q$21)</f>
        <v>110.49057071042286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7.8304293943762255</v>
      </c>
      <c r="W13" s="74">
        <f>IF(RES_hh_tesh_in!W13=0,0,RES_hh_tesh_in!W13/RES_summary!W$21)</f>
        <v>69.237716548673347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0.74563356057929753</v>
      </c>
      <c r="D14" s="76">
        <f>IF(RES_hh_tesh_in!D14=0,0,RES_hh_tesh_in!D14/RES_summary!D$21)</f>
        <v>0.67598996781965692</v>
      </c>
      <c r="E14" s="76">
        <f>IF(RES_hh_tesh_in!E14=0,0,RES_hh_tesh_in!E14/RES_summary!E$21)</f>
        <v>0.69415535362661618</v>
      </c>
      <c r="F14" s="76">
        <f>IF(RES_hh_tesh_in!F14=0,0,RES_hh_tesh_in!F14/RES_summary!F$21)</f>
        <v>0.65748098606510741</v>
      </c>
      <c r="G14" s="76">
        <f>IF(RES_hh_tesh_in!G14=0,0,RES_hh_tesh_in!G14/RES_summary!G$21)</f>
        <v>0.62871937627161456</v>
      </c>
      <c r="H14" s="76">
        <f>IF(RES_hh_tesh_in!H14=0,0,RES_hh_tesh_in!H14/RES_summary!H$21)</f>
        <v>0.59595889526064894</v>
      </c>
      <c r="I14" s="76">
        <f>IF(RES_hh_tesh_in!I14=0,0,RES_hh_tesh_in!I14/RES_summary!I$21)</f>
        <v>0.58588910228670976</v>
      </c>
      <c r="J14" s="76">
        <f>IF(RES_hh_tesh_in!J14=0,0,RES_hh_tesh_in!J14/RES_summary!J$21)</f>
        <v>0.57695600373670486</v>
      </c>
      <c r="K14" s="76">
        <f>IF(RES_hh_tesh_in!K14=0,0,RES_hh_tesh_in!K14/RES_summary!K$21)</f>
        <v>0.59249198000720082</v>
      </c>
      <c r="L14" s="76">
        <f>IF(RES_hh_tesh_in!L14=0,0,RES_hh_tesh_in!L14/RES_summary!L$21)</f>
        <v>0.70927948365981008</v>
      </c>
      <c r="M14" s="76">
        <f>IF(RES_hh_tesh_in!M14=0,0,RES_hh_tesh_in!M14/RES_summary!M$21)</f>
        <v>0.58760276603308015</v>
      </c>
      <c r="N14" s="76">
        <f>IF(RES_hh_tesh_in!N14=0,0,RES_hh_tesh_in!N14/RES_summary!N$21)</f>
        <v>0.55035466632753749</v>
      </c>
      <c r="O14" s="76">
        <f>IF(RES_hh_tesh_in!O14=0,0,RES_hh_tesh_in!O14/RES_summary!O$21)</f>
        <v>0.53524384469794206</v>
      </c>
      <c r="P14" s="76">
        <f>IF(RES_hh_tesh_in!P14=0,0,RES_hh_tesh_in!P14/RES_summary!P$21)</f>
        <v>0.39460247889791406</v>
      </c>
      <c r="Q14" s="76">
        <f>IF(RES_hh_tesh_in!Q14=0,0,RES_hh_tesh_in!Q14/RES_summary!Q$21)</f>
        <v>0.43164845065449864</v>
      </c>
      <c r="R14" s="76">
        <f>IF(RES_hh_tesh_in!R14=0,0,RES_hh_tesh_in!R14/RES_summary!R$21)</f>
        <v>0.45775811204691241</v>
      </c>
      <c r="S14" s="76">
        <f>IF(RES_hh_tesh_in!S14=0,0,RES_hh_tesh_in!S14/RES_summary!S$21)</f>
        <v>0.44090899228468328</v>
      </c>
      <c r="T14" s="76">
        <f>IF(RES_hh_tesh_in!T14=0,0,RES_hh_tesh_in!T14/RES_summary!T$21)</f>
        <v>0.42681809913004393</v>
      </c>
      <c r="U14" s="76">
        <f>IF(RES_hh_tesh_in!U14=0,0,RES_hh_tesh_in!U14/RES_summary!U$21)</f>
        <v>0.35334363554780951</v>
      </c>
      <c r="V14" s="76">
        <f>IF(RES_hh_tesh_in!V14=0,0,RES_hh_tesh_in!V14/RES_summary!V$21)</f>
        <v>0.32556409870568975</v>
      </c>
      <c r="W14" s="76">
        <f>IF(RES_hh_tesh_in!W14=0,0,RES_hh_tesh_in!W14/RES_summary!W$21)</f>
        <v>0.23527076823027235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7.6150113644021786E-2</v>
      </c>
      <c r="D15" s="69">
        <f>IF(RES_hh_tesh_in!D15=0,0,RES_hh_tesh_in!D15/RES_summary!D$21)</f>
        <v>4.3318169418864044E-2</v>
      </c>
      <c r="E15" s="69">
        <f>IF(RES_hh_tesh_in!E15=0,0,RES_hh_tesh_in!E15/RES_summary!E$21)</f>
        <v>8.6932326883877961E-2</v>
      </c>
      <c r="F15" s="69">
        <f>IF(RES_hh_tesh_in!F15=0,0,RES_hh_tesh_in!F15/RES_summary!F$21)</f>
        <v>0.14082148215508145</v>
      </c>
      <c r="G15" s="69">
        <f>IF(RES_hh_tesh_in!G15=0,0,RES_hh_tesh_in!G15/RES_summary!G$21)</f>
        <v>0.14775945487558986</v>
      </c>
      <c r="H15" s="69">
        <f>IF(RES_hh_tesh_in!H15=0,0,RES_hh_tesh_in!H15/RES_summary!H$21)</f>
        <v>0.24444889728452088</v>
      </c>
      <c r="I15" s="69">
        <f>IF(RES_hh_tesh_in!I15=0,0,RES_hh_tesh_in!I15/RES_summary!I$21)</f>
        <v>0.25391395950493084</v>
      </c>
      <c r="J15" s="69">
        <f>IF(RES_hh_tesh_in!J15=0,0,RES_hh_tesh_in!J15/RES_summary!J$21)</f>
        <v>0.19543416838377817</v>
      </c>
      <c r="K15" s="69">
        <f>IF(RES_hh_tesh_in!K15=0,0,RES_hh_tesh_in!K15/RES_summary!K$21)</f>
        <v>0.14610471891531998</v>
      </c>
      <c r="L15" s="69">
        <f>IF(RES_hh_tesh_in!L15=0,0,RES_hh_tesh_in!L15/RES_summary!L$21)</f>
        <v>0.15994996082945068</v>
      </c>
      <c r="M15" s="69">
        <f>IF(RES_hh_tesh_in!M15=0,0,RES_hh_tesh_in!M15/RES_summary!M$21)</f>
        <v>0.22265773220999141</v>
      </c>
      <c r="N15" s="69">
        <f>IF(RES_hh_tesh_in!N15=0,0,RES_hh_tesh_in!N15/RES_summary!N$21)</f>
        <v>0.22481962087037455</v>
      </c>
      <c r="O15" s="69">
        <f>IF(RES_hh_tesh_in!O15=0,0,RES_hh_tesh_in!O15/RES_summary!O$21)</f>
        <v>0.22151530082329549</v>
      </c>
      <c r="P15" s="69">
        <f>IF(RES_hh_tesh_in!P15=0,0,RES_hh_tesh_in!P15/RES_summary!P$21)</f>
        <v>0.21308796029735222</v>
      </c>
      <c r="Q15" s="69">
        <f>IF(RES_hh_tesh_in!Q15=0,0,RES_hh_tesh_in!Q15/RES_summary!Q$21)</f>
        <v>0.2212950799093146</v>
      </c>
      <c r="R15" s="69">
        <f>IF(RES_hh_tesh_in!R15=0,0,RES_hh_tesh_in!R15/RES_summary!R$21)</f>
        <v>0.27237535500947807</v>
      </c>
      <c r="S15" s="69">
        <f>IF(RES_hh_tesh_in!S15=0,0,RES_hh_tesh_in!S15/RES_summary!S$21)</f>
        <v>0.26211573593549697</v>
      </c>
      <c r="T15" s="69">
        <f>IF(RES_hh_tesh_in!T15=0,0,RES_hh_tesh_in!T15/RES_summary!T$21)</f>
        <v>0.39009919258754638</v>
      </c>
      <c r="U15" s="69">
        <f>IF(RES_hh_tesh_in!U15=0,0,RES_hh_tesh_in!U15/RES_summary!U$21)</f>
        <v>0.27266745349285321</v>
      </c>
      <c r="V15" s="69">
        <f>IF(RES_hh_tesh_in!V15=0,0,RES_hh_tesh_in!V15/RES_summary!V$21)</f>
        <v>0.52414225700123074</v>
      </c>
      <c r="W15" s="69">
        <f>IF(RES_hh_tesh_in!W15=0,0,RES_hh_tesh_in!W15/RES_summary!W$21)</f>
        <v>0.30216523179560045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7.6150113644021786E-2</v>
      </c>
      <c r="D16" s="72">
        <f>IF(RES_hh_tesh_in!D16=0,0,RES_hh_tesh_in!D16/RES_summary!D$21)</f>
        <v>4.3318169418864044E-2</v>
      </c>
      <c r="E16" s="72">
        <f>IF(RES_hh_tesh_in!E16=0,0,RES_hh_tesh_in!E16/RES_summary!E$21)</f>
        <v>8.6932326883877961E-2</v>
      </c>
      <c r="F16" s="72">
        <f>IF(RES_hh_tesh_in!F16=0,0,RES_hh_tesh_in!F16/RES_summary!F$21)</f>
        <v>0.14082148215508145</v>
      </c>
      <c r="G16" s="72">
        <f>IF(RES_hh_tesh_in!G16=0,0,RES_hh_tesh_in!G16/RES_summary!G$21)</f>
        <v>0.14775945487558986</v>
      </c>
      <c r="H16" s="72">
        <f>IF(RES_hh_tesh_in!H16=0,0,RES_hh_tesh_in!H16/RES_summary!H$21)</f>
        <v>0.24444889728452088</v>
      </c>
      <c r="I16" s="72">
        <f>IF(RES_hh_tesh_in!I16=0,0,RES_hh_tesh_in!I16/RES_summary!I$21)</f>
        <v>0.25391395950493084</v>
      </c>
      <c r="J16" s="72">
        <f>IF(RES_hh_tesh_in!J16=0,0,RES_hh_tesh_in!J16/RES_summary!J$21)</f>
        <v>0.19543416838377817</v>
      </c>
      <c r="K16" s="72">
        <f>IF(RES_hh_tesh_in!K16=0,0,RES_hh_tesh_in!K16/RES_summary!K$21)</f>
        <v>0.14610471891531998</v>
      </c>
      <c r="L16" s="72">
        <f>IF(RES_hh_tesh_in!L16=0,0,RES_hh_tesh_in!L16/RES_summary!L$21)</f>
        <v>0.15994996082945068</v>
      </c>
      <c r="M16" s="72">
        <f>IF(RES_hh_tesh_in!M16=0,0,RES_hh_tesh_in!M16/RES_summary!M$21)</f>
        <v>0.22265773220999141</v>
      </c>
      <c r="N16" s="72">
        <f>IF(RES_hh_tesh_in!N16=0,0,RES_hh_tesh_in!N16/RES_summary!N$21)</f>
        <v>0.22481962087037455</v>
      </c>
      <c r="O16" s="72">
        <f>IF(RES_hh_tesh_in!O16=0,0,RES_hh_tesh_in!O16/RES_summary!O$21)</f>
        <v>0.22151530082329549</v>
      </c>
      <c r="P16" s="72">
        <f>IF(RES_hh_tesh_in!P16=0,0,RES_hh_tesh_in!P16/RES_summary!P$21)</f>
        <v>0.21308796029735222</v>
      </c>
      <c r="Q16" s="72">
        <f>IF(RES_hh_tesh_in!Q16=0,0,RES_hh_tesh_in!Q16/RES_summary!Q$21)</f>
        <v>0.2212950799093146</v>
      </c>
      <c r="R16" s="72">
        <f>IF(RES_hh_tesh_in!R16=0,0,RES_hh_tesh_in!R16/RES_summary!R$21)</f>
        <v>0.27237535500947807</v>
      </c>
      <c r="S16" s="72">
        <f>IF(RES_hh_tesh_in!S16=0,0,RES_hh_tesh_in!S16/RES_summary!S$21)</f>
        <v>0.26211573593549697</v>
      </c>
      <c r="T16" s="72">
        <f>IF(RES_hh_tesh_in!T16=0,0,RES_hh_tesh_in!T16/RES_summary!T$21)</f>
        <v>0.39009919258754638</v>
      </c>
      <c r="U16" s="72">
        <f>IF(RES_hh_tesh_in!U16=0,0,RES_hh_tesh_in!U16/RES_summary!U$21)</f>
        <v>0.27266745349285321</v>
      </c>
      <c r="V16" s="72">
        <f>IF(RES_hh_tesh_in!V16=0,0,RES_hh_tesh_in!V16/RES_summary!V$21)</f>
        <v>0.52414225700123074</v>
      </c>
      <c r="W16" s="72">
        <f>IF(RES_hh_tesh_in!W16=0,0,RES_hh_tesh_in!W16/RES_summary!W$21)</f>
        <v>0.30216523179560045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7.9720903920739428</v>
      </c>
      <c r="D17" s="69">
        <f>IF(RES_hh_tesh_in!D17=0,0,RES_hh_tesh_in!D17/RES_summary!D$21)</f>
        <v>7.9448500752692635</v>
      </c>
      <c r="E17" s="69">
        <f>IF(RES_hh_tesh_in!E17=0,0,RES_hh_tesh_in!E17/RES_summary!E$21)</f>
        <v>7.8529576645265671</v>
      </c>
      <c r="F17" s="69">
        <f>IF(RES_hh_tesh_in!F17=0,0,RES_hh_tesh_in!F17/RES_summary!F$21)</f>
        <v>8.0539074480628248</v>
      </c>
      <c r="G17" s="69">
        <f>IF(RES_hh_tesh_in!G17=0,0,RES_hh_tesh_in!G17/RES_summary!G$21)</f>
        <v>8.0438790373041176</v>
      </c>
      <c r="H17" s="69">
        <f>IF(RES_hh_tesh_in!H17=0,0,RES_hh_tesh_in!H17/RES_summary!H$21)</f>
        <v>8.1375392839485094</v>
      </c>
      <c r="I17" s="69">
        <f>IF(RES_hh_tesh_in!I17=0,0,RES_hh_tesh_in!I17/RES_summary!I$21)</f>
        <v>7.6459486391921043</v>
      </c>
      <c r="J17" s="69">
        <f>IF(RES_hh_tesh_in!J17=0,0,RES_hh_tesh_in!J17/RES_summary!J$21)</f>
        <v>7.8284390303790605</v>
      </c>
      <c r="K17" s="69">
        <f>IF(RES_hh_tesh_in!K17=0,0,RES_hh_tesh_in!K17/RES_summary!K$21)</f>
        <v>7.6962252561508047</v>
      </c>
      <c r="L17" s="69">
        <f>IF(RES_hh_tesh_in!L17=0,0,RES_hh_tesh_in!L17/RES_summary!L$21)</f>
        <v>9.1173509776386528</v>
      </c>
      <c r="M17" s="69">
        <f>IF(RES_hh_tesh_in!M17=0,0,RES_hh_tesh_in!M17/RES_summary!M$21)</f>
        <v>9.2923076999397054</v>
      </c>
      <c r="N17" s="69">
        <f>IF(RES_hh_tesh_in!N17=0,0,RES_hh_tesh_in!N17/RES_summary!N$21)</f>
        <v>9.3754146034048116</v>
      </c>
      <c r="O17" s="69">
        <f>IF(RES_hh_tesh_in!O17=0,0,RES_hh_tesh_in!O17/RES_summary!O$21)</f>
        <v>9.7505162513515948</v>
      </c>
      <c r="P17" s="69">
        <f>IF(RES_hh_tesh_in!P17=0,0,RES_hh_tesh_in!P17/RES_summary!P$21)</f>
        <v>9.4927508916053362</v>
      </c>
      <c r="Q17" s="69">
        <f>IF(RES_hh_tesh_in!Q17=0,0,RES_hh_tesh_in!Q17/RES_summary!Q$21)</f>
        <v>9.6378589115963091</v>
      </c>
      <c r="R17" s="69">
        <f>IF(RES_hh_tesh_in!R17=0,0,RES_hh_tesh_in!R17/RES_summary!R$21)</f>
        <v>9.6297221815239737</v>
      </c>
      <c r="S17" s="69">
        <f>IF(RES_hh_tesh_in!S17=0,0,RES_hh_tesh_in!S17/RES_summary!S$21)</f>
        <v>9.3183391240096132</v>
      </c>
      <c r="T17" s="69">
        <f>IF(RES_hh_tesh_in!T17=0,0,RES_hh_tesh_in!T17/RES_summary!T$21)</f>
        <v>9.0774200502881772</v>
      </c>
      <c r="U17" s="69">
        <f>IF(RES_hh_tesh_in!U17=0,0,RES_hh_tesh_in!U17/RES_summary!U$21)</f>
        <v>9.2059838664444023</v>
      </c>
      <c r="V17" s="69">
        <f>IF(RES_hh_tesh_in!V17=0,0,RES_hh_tesh_in!V17/RES_summary!V$21)</f>
        <v>9.1456169558022751</v>
      </c>
      <c r="W17" s="69">
        <f>IF(RES_hh_tesh_in!W17=0,0,RES_hh_tesh_in!W17/RES_summary!W$21)</f>
        <v>9.151697174860848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8.1235389689379769</v>
      </c>
      <c r="D19" s="72">
        <f>IF(RES_hh_tesh_in!D19=0,0,RES_hh_tesh_in!D19/RES_summary!D$21)</f>
        <v>7.5041814083358993</v>
      </c>
      <c r="E19" s="72">
        <f>IF(RES_hh_tesh_in!E19=0,0,RES_hh_tesh_in!E19/RES_summary!E$21)</f>
        <v>7.7601229732887385</v>
      </c>
      <c r="F19" s="72">
        <f>IF(RES_hh_tesh_in!F19=0,0,RES_hh_tesh_in!F19/RES_summary!F$21)</f>
        <v>7.9740830912632701</v>
      </c>
      <c r="G19" s="72">
        <f>IF(RES_hh_tesh_in!G19=0,0,RES_hh_tesh_in!G19/RES_summary!G$21)</f>
        <v>7.883039118247865</v>
      </c>
      <c r="H19" s="72">
        <f>IF(RES_hh_tesh_in!H19=0,0,RES_hh_tesh_in!H19/RES_summary!H$21)</f>
        <v>8.3267576363111218</v>
      </c>
      <c r="I19" s="72">
        <f>IF(RES_hh_tesh_in!I19=0,0,RES_hh_tesh_in!I19/RES_summary!I$21)</f>
        <v>8.3386278026173599</v>
      </c>
      <c r="J19" s="72">
        <f>IF(RES_hh_tesh_in!J19=0,0,RES_hh_tesh_in!J19/RES_summary!J$21)</f>
        <v>7.9020157502425699</v>
      </c>
      <c r="K19" s="72">
        <f>IF(RES_hh_tesh_in!K19=0,0,RES_hh_tesh_in!K19/RES_summary!K$21)</f>
        <v>7.5102891470467119</v>
      </c>
      <c r="L19" s="72">
        <f>IF(RES_hh_tesh_in!L19=0,0,RES_hh_tesh_in!L19/RES_summary!L$21)</f>
        <v>8.4272984430246058</v>
      </c>
      <c r="M19" s="72">
        <f>IF(RES_hh_tesh_in!M19=0,0,RES_hh_tesh_in!M19/RES_summary!M$21)</f>
        <v>9.5309154562094971</v>
      </c>
      <c r="N19" s="72">
        <f>IF(RES_hh_tesh_in!N19=0,0,RES_hh_tesh_in!N19/RES_summary!N$21)</f>
        <v>9.5750338934771317</v>
      </c>
      <c r="O19" s="72">
        <f>IF(RES_hh_tesh_in!O19=0,0,RES_hh_tesh_in!O19/RES_summary!O$21)</f>
        <v>9.4705529682331715</v>
      </c>
      <c r="P19" s="72">
        <f>IF(RES_hh_tesh_in!P19=0,0,RES_hh_tesh_in!P19/RES_summary!P$21)</f>
        <v>8.3342599179213313</v>
      </c>
      <c r="Q19" s="72">
        <f>IF(RES_hh_tesh_in!Q19=0,0,RES_hh_tesh_in!Q19/RES_summary!Q$21)</f>
        <v>9.6693606180119787</v>
      </c>
      <c r="R19" s="72">
        <f>IF(RES_hh_tesh_in!R19=0,0,RES_hh_tesh_in!R19/RES_summary!R$21)</f>
        <v>9.7310640399565038</v>
      </c>
      <c r="S19" s="72">
        <f>IF(RES_hh_tesh_in!S19=0,0,RES_hh_tesh_in!S19/RES_summary!S$21)</f>
        <v>9.5253207739070849</v>
      </c>
      <c r="T19" s="72">
        <f>IF(RES_hh_tesh_in!T19=0,0,RES_hh_tesh_in!T19/RES_summary!T$21)</f>
        <v>8.9762834562765654</v>
      </c>
      <c r="U19" s="72">
        <f>IF(RES_hh_tesh_in!U19=0,0,RES_hh_tesh_in!U19/RES_summary!U$21)</f>
        <v>9.2184019539209352</v>
      </c>
      <c r="V19" s="72">
        <f>IF(RES_hh_tesh_in!V19=0,0,RES_hh_tesh_in!V19/RES_summary!V$21)</f>
        <v>8.9884086895532356</v>
      </c>
      <c r="W19" s="72">
        <f>IF(RES_hh_tesh_in!W19=0,0,RES_hh_tesh_in!W19/RES_summary!W$21)</f>
        <v>9.4583938663527221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7.9840954266314901</v>
      </c>
      <c r="D20" s="72">
        <f>IF(RES_hh_tesh_in!D20=0,0,RES_hh_tesh_in!D20/RES_summary!D$21)</f>
        <v>8.0870362135911229</v>
      </c>
      <c r="E20" s="72">
        <f>IF(RES_hh_tesh_in!E20=0,0,RES_hh_tesh_in!E20/RES_summary!E$21)</f>
        <v>7.7834688079350212</v>
      </c>
      <c r="F20" s="72">
        <f>IF(RES_hh_tesh_in!F20=0,0,RES_hh_tesh_in!F20/RES_summary!F$21)</f>
        <v>8.0767158410800093</v>
      </c>
      <c r="G20" s="72">
        <f>IF(RES_hh_tesh_in!G20=0,0,RES_hh_tesh_in!G20/RES_summary!G$21)</f>
        <v>8.1691264011785965</v>
      </c>
      <c r="H20" s="72">
        <f>IF(RES_hh_tesh_in!H20=0,0,RES_hh_tesh_in!H20/RES_summary!H$21)</f>
        <v>8.0121538818056237</v>
      </c>
      <c r="I20" s="72">
        <f>IF(RES_hh_tesh_in!I20=0,0,RES_hh_tesh_in!I20/RES_summary!I$21)</f>
        <v>7.3817633284151958</v>
      </c>
      <c r="J20" s="72">
        <f>IF(RES_hh_tesh_in!J20=0,0,RES_hh_tesh_in!J20/RES_summary!J$21)</f>
        <v>7.7647829493242986</v>
      </c>
      <c r="K20" s="72">
        <f>IF(RES_hh_tesh_in!K20=0,0,RES_hh_tesh_in!K20/RES_summary!K$21)</f>
        <v>7.7222132989382573</v>
      </c>
      <c r="L20" s="72">
        <f>IF(RES_hh_tesh_in!L20=0,0,RES_hh_tesh_in!L20/RES_summary!L$21)</f>
        <v>9.0827734363518022</v>
      </c>
      <c r="M20" s="72">
        <f>IF(RES_hh_tesh_in!M20=0,0,RES_hh_tesh_in!M20/RES_summary!M$21)</f>
        <v>9.6523876878351409</v>
      </c>
      <c r="N20" s="72">
        <f>IF(RES_hh_tesh_in!N20=0,0,RES_hh_tesh_in!N20/RES_summary!N$21)</f>
        <v>9.3311733172959954</v>
      </c>
      <c r="O20" s="72">
        <f>IF(RES_hh_tesh_in!O20=0,0,RES_hh_tesh_in!O20/RES_summary!O$21)</f>
        <v>10.112555135184035</v>
      </c>
      <c r="P20" s="72">
        <f>IF(RES_hh_tesh_in!P20=0,0,RES_hh_tesh_in!P20/RES_summary!P$21)</f>
        <v>0</v>
      </c>
      <c r="Q20" s="72">
        <f>IF(RES_hh_tesh_in!Q20=0,0,RES_hh_tesh_in!Q20/RES_summary!Q$21)</f>
        <v>9.2906070881400975</v>
      </c>
      <c r="R20" s="72">
        <f>IF(RES_hh_tesh_in!R20=0,0,RES_hh_tesh_in!R20/RES_summary!R$21)</f>
        <v>0</v>
      </c>
      <c r="S20" s="72">
        <f>IF(RES_hh_tesh_in!S20=0,0,RES_hh_tesh_in!S20/RES_summary!S$21)</f>
        <v>9.0075264799699628</v>
      </c>
      <c r="T20" s="72">
        <f>IF(RES_hh_tesh_in!T20=0,0,RES_hh_tesh_in!T20/RES_summary!T$21)</f>
        <v>9.2868508705960569</v>
      </c>
      <c r="U20" s="72">
        <f>IF(RES_hh_tesh_in!U20=0,0,RES_hh_tesh_in!U20/RES_summary!U$21)</f>
        <v>9.4308895199504654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7.9542888015829512</v>
      </c>
      <c r="D21" s="72">
        <f>IF(RES_hh_tesh_in!D21=0,0,RES_hh_tesh_in!D21/RES_summary!D$21)</f>
        <v>7.8140985309923536</v>
      </c>
      <c r="E21" s="72">
        <f>IF(RES_hh_tesh_in!E21=0,0,RES_hh_tesh_in!E21/RES_summary!E$21)</f>
        <v>7.9596776105505027</v>
      </c>
      <c r="F21" s="72">
        <f>IF(RES_hh_tesh_in!F21=0,0,RES_hh_tesh_in!F21/RES_summary!F$21)</f>
        <v>8.1978722555312711</v>
      </c>
      <c r="G21" s="72">
        <f>IF(RES_hh_tesh_in!G21=0,0,RES_hh_tesh_in!G21/RES_summary!G$21)</f>
        <v>8.1349555431051428</v>
      </c>
      <c r="H21" s="72">
        <f>IF(RES_hh_tesh_in!H21=0,0,RES_hh_tesh_in!H21/RES_summary!H$21)</f>
        <v>8.153350484934375</v>
      </c>
      <c r="I21" s="72">
        <f>IF(RES_hh_tesh_in!I21=0,0,RES_hh_tesh_in!I21/RES_summary!I$21)</f>
        <v>7.3267555804417261</v>
      </c>
      <c r="J21" s="72">
        <f>IF(RES_hh_tesh_in!J21=0,0,RES_hh_tesh_in!J21/RES_summary!J$21)</f>
        <v>7.6839230430224168</v>
      </c>
      <c r="K21" s="72">
        <f>IF(RES_hh_tesh_in!K21=0,0,RES_hh_tesh_in!K21/RES_summary!K$21)</f>
        <v>7.5954718426090535</v>
      </c>
      <c r="L21" s="72">
        <f>IF(RES_hh_tesh_in!L21=0,0,RES_hh_tesh_in!L21/RES_summary!L$21)</f>
        <v>9.2121697077287212</v>
      </c>
      <c r="M21" s="72">
        <f>IF(RES_hh_tesh_in!M21=0,0,RES_hh_tesh_in!M21/RES_summary!M$21)</f>
        <v>9.2535013368178181</v>
      </c>
      <c r="N21" s="72">
        <f>IF(RES_hh_tesh_in!N21=0,0,RES_hh_tesh_in!N21/RES_summary!N$21)</f>
        <v>9.4449337788884478</v>
      </c>
      <c r="O21" s="72">
        <f>IF(RES_hh_tesh_in!O21=0,0,RES_hh_tesh_in!O21/RES_summary!O$21)</f>
        <v>9.9176929011149593</v>
      </c>
      <c r="P21" s="72">
        <f>IF(RES_hh_tesh_in!P21=0,0,RES_hh_tesh_in!P21/RES_summary!P$21)</f>
        <v>9.449347466001818</v>
      </c>
      <c r="Q21" s="72">
        <f>IF(RES_hh_tesh_in!Q21=0,0,RES_hh_tesh_in!Q21/RES_summary!Q$21)</f>
        <v>9.3129965461495257</v>
      </c>
      <c r="R21" s="72">
        <f>IF(RES_hh_tesh_in!R21=0,0,RES_hh_tesh_in!R21/RES_summary!R$21)</f>
        <v>9.5142323805546649</v>
      </c>
      <c r="S21" s="72">
        <f>IF(RES_hh_tesh_in!S21=0,0,RES_hh_tesh_in!S21/RES_summary!S$21)</f>
        <v>9.2965331744170694</v>
      </c>
      <c r="T21" s="72">
        <f>IF(RES_hh_tesh_in!T21=0,0,RES_hh_tesh_in!T21/RES_summary!T$21)</f>
        <v>8.9953322147311585</v>
      </c>
      <c r="U21" s="72">
        <f>IF(RES_hh_tesh_in!U21=0,0,RES_hh_tesh_in!U21/RES_summary!U$21)</f>
        <v>9.3356204156358462</v>
      </c>
      <c r="V21" s="72">
        <f>IF(RES_hh_tesh_in!V21=0,0,RES_hh_tesh_in!V21/RES_summary!V$21)</f>
        <v>9.28824411932146</v>
      </c>
      <c r="W21" s="72">
        <f>IF(RES_hh_tesh_in!W21=0,0,RES_hh_tesh_in!W21/RES_summary!W$21)</f>
        <v>8.8395615236521721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7.9119119207621544</v>
      </c>
      <c r="D22" s="72">
        <f>IF(RES_hh_tesh_in!D22=0,0,RES_hh_tesh_in!D22/RES_summary!D$21)</f>
        <v>7.7397670306236588</v>
      </c>
      <c r="E22" s="72">
        <f>IF(RES_hh_tesh_in!E22=0,0,RES_hh_tesh_in!E22/RES_summary!E$21)</f>
        <v>7.7390220202531088</v>
      </c>
      <c r="F22" s="72">
        <f>IF(RES_hh_tesh_in!F22=0,0,RES_hh_tesh_in!F22/RES_summary!F$21)</f>
        <v>7.7458243070459591</v>
      </c>
      <c r="G22" s="72">
        <f>IF(RES_hh_tesh_in!G22=0,0,RES_hh_tesh_in!G22/RES_summary!G$21)</f>
        <v>7.9051578529935478</v>
      </c>
      <c r="H22" s="72">
        <f>IF(RES_hh_tesh_in!H22=0,0,RES_hh_tesh_in!H22/RES_summary!H$21)</f>
        <v>7.9147368916118763</v>
      </c>
      <c r="I22" s="72">
        <f>IF(RES_hh_tesh_in!I22=0,0,RES_hh_tesh_in!I22/RES_summary!I$21)</f>
        <v>8.024308073601885</v>
      </c>
      <c r="J22" s="72">
        <f>IF(RES_hh_tesh_in!J22=0,0,RES_hh_tesh_in!J22/RES_summary!J$21)</f>
        <v>7.9385285123626392</v>
      </c>
      <c r="K22" s="72">
        <f>IF(RES_hh_tesh_in!K22=0,0,RES_hh_tesh_in!K22/RES_summary!K$21)</f>
        <v>7.7525304017097083</v>
      </c>
      <c r="L22" s="72">
        <f>IF(RES_hh_tesh_in!L22=0,0,RES_hh_tesh_in!L22/RES_summary!L$21)</f>
        <v>8.8803479664204037</v>
      </c>
      <c r="M22" s="72">
        <f>IF(RES_hh_tesh_in!M22=0,0,RES_hh_tesh_in!M22/RES_summary!M$21)</f>
        <v>9.4966329815691815</v>
      </c>
      <c r="N22" s="72">
        <f>IF(RES_hh_tesh_in!N22=0,0,RES_hh_tesh_in!N22/RES_summary!N$21)</f>
        <v>9.1739510118881924</v>
      </c>
      <c r="O22" s="72">
        <f>IF(RES_hh_tesh_in!O22=0,0,RES_hh_tesh_in!O22/RES_summary!O$21)</f>
        <v>9.3417680596558643</v>
      </c>
      <c r="P22" s="72">
        <f>IF(RES_hh_tesh_in!P22=0,0,RES_hh_tesh_in!P22/RES_summary!P$21)</f>
        <v>9.6119655083548459</v>
      </c>
      <c r="Q22" s="72">
        <f>IF(RES_hh_tesh_in!Q22=0,0,RES_hh_tesh_in!Q22/RES_summary!Q$21)</f>
        <v>9.6612461283064377</v>
      </c>
      <c r="R22" s="72">
        <f>IF(RES_hh_tesh_in!R22=0,0,RES_hh_tesh_in!R22/RES_summary!R$21)</f>
        <v>9.8423461786804065</v>
      </c>
      <c r="S22" s="72">
        <f>IF(RES_hh_tesh_in!S22=0,0,RES_hh_tesh_in!S22/RES_summary!S$21)</f>
        <v>9.3023514810405832</v>
      </c>
      <c r="T22" s="72">
        <f>IF(RES_hh_tesh_in!T22=0,0,RES_hh_tesh_in!T22/RES_summary!T$21)</f>
        <v>8.7345429291145447</v>
      </c>
      <c r="U22" s="72">
        <f>IF(RES_hh_tesh_in!U22=0,0,RES_hh_tesh_in!U22/RES_summary!U$21)</f>
        <v>9.1212158882818546</v>
      </c>
      <c r="V22" s="72">
        <f>IF(RES_hh_tesh_in!V22=0,0,RES_hh_tesh_in!V22/RES_summary!V$21)</f>
        <v>9.1111282989941316</v>
      </c>
      <c r="W22" s="72">
        <f>IF(RES_hh_tesh_in!W22=0,0,RES_hh_tesh_in!W22/RES_summary!W$21)</f>
        <v>9.1868587646046738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7.9707622286770619</v>
      </c>
      <c r="D24" s="72">
        <f>IF(RES_hh_tesh_in!D24=0,0,RES_hh_tesh_in!D24/RES_summary!D$21)</f>
        <v>7.9692749250080608</v>
      </c>
      <c r="E24" s="72">
        <f>IF(RES_hh_tesh_in!E24=0,0,RES_hh_tesh_in!E24/RES_summary!E$21)</f>
        <v>7.8445784290312979</v>
      </c>
      <c r="F24" s="72">
        <f>IF(RES_hh_tesh_in!F24=0,0,RES_hh_tesh_in!F24/RES_summary!F$21)</f>
        <v>8.1188345541904496</v>
      </c>
      <c r="G24" s="72">
        <f>IF(RES_hh_tesh_in!G24=0,0,RES_hh_tesh_in!G24/RES_summary!G$21)</f>
        <v>7.9887097619627365</v>
      </c>
      <c r="H24" s="72">
        <f>IF(RES_hh_tesh_in!H24=0,0,RES_hh_tesh_in!H24/RES_summary!H$21)</f>
        <v>8.0895118539124713</v>
      </c>
      <c r="I24" s="72">
        <f>IF(RES_hh_tesh_in!I24=0,0,RES_hh_tesh_in!I24/RES_summary!I$21)</f>
        <v>7.4251648728919424</v>
      </c>
      <c r="J24" s="72">
        <f>IF(RES_hh_tesh_in!J24=0,0,RES_hh_tesh_in!J24/RES_summary!J$21)</f>
        <v>7.7700799564638805</v>
      </c>
      <c r="K24" s="72">
        <f>IF(RES_hh_tesh_in!K24=0,0,RES_hh_tesh_in!K24/RES_summary!K$21)</f>
        <v>7.6719204022754912</v>
      </c>
      <c r="L24" s="72">
        <f>IF(RES_hh_tesh_in!L24=0,0,RES_hh_tesh_in!L24/RES_summary!L$21)</f>
        <v>9.1553099848739183</v>
      </c>
      <c r="M24" s="72">
        <f>IF(RES_hh_tesh_in!M24=0,0,RES_hh_tesh_in!M24/RES_summary!M$21)</f>
        <v>9.241395148865422</v>
      </c>
      <c r="N24" s="72">
        <f>IF(RES_hh_tesh_in!N24=0,0,RES_hh_tesh_in!N24/RES_summary!N$21)</f>
        <v>9.4535916624909522</v>
      </c>
      <c r="O24" s="72">
        <f>IF(RES_hh_tesh_in!O24=0,0,RES_hh_tesh_in!O24/RES_summary!O$21)</f>
        <v>9.6992985956608724</v>
      </c>
      <c r="P24" s="72">
        <f>IF(RES_hh_tesh_in!P24=0,0,RES_hh_tesh_in!P24/RES_summary!P$21)</f>
        <v>9.5556900705733288</v>
      </c>
      <c r="Q24" s="72">
        <f>IF(RES_hh_tesh_in!Q24=0,0,RES_hh_tesh_in!Q24/RES_summary!Q$21)</f>
        <v>9.5091770942606786</v>
      </c>
      <c r="R24" s="72">
        <f>IF(RES_hh_tesh_in!R24=0,0,RES_hh_tesh_in!R24/RES_summary!R$21)</f>
        <v>9.4566714441702384</v>
      </c>
      <c r="S24" s="72">
        <f>IF(RES_hh_tesh_in!S24=0,0,RES_hh_tesh_in!S24/RES_summary!S$21)</f>
        <v>9.2920374834609003</v>
      </c>
      <c r="T24" s="72">
        <f>IF(RES_hh_tesh_in!T24=0,0,RES_hh_tesh_in!T24/RES_summary!T$21)</f>
        <v>9.0819337202108592</v>
      </c>
      <c r="U24" s="72">
        <f>IF(RES_hh_tesh_in!U24=0,0,RES_hh_tesh_in!U24/RES_summary!U$21)</f>
        <v>9.0975796114608212</v>
      </c>
      <c r="V24" s="72">
        <f>IF(RES_hh_tesh_in!V24=0,0,RES_hh_tesh_in!V24/RES_summary!V$21)</f>
        <v>9.0480338098805824</v>
      </c>
      <c r="W24" s="72">
        <f>IF(RES_hh_tesh_in!W24=0,0,RES_hh_tesh_in!W24/RES_summary!W$21)</f>
        <v>9.1288587531743381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6.2158357753677613</v>
      </c>
      <c r="D25" s="74">
        <f>IF(RES_hh_tesh_in!D25=0,0,RES_hh_tesh_in!D25/RES_summary!D$21)</f>
        <v>6.6153647661981791</v>
      </c>
      <c r="E25" s="74">
        <f>IF(RES_hh_tesh_in!E25=0,0,RES_hh_tesh_in!E25/RES_summary!E$21)</f>
        <v>6.2910528220796014</v>
      </c>
      <c r="F25" s="74">
        <f>IF(RES_hh_tesh_in!F25=0,0,RES_hh_tesh_in!F25/RES_summary!F$21)</f>
        <v>6.7530567836795372</v>
      </c>
      <c r="G25" s="74">
        <f>IF(RES_hh_tesh_in!G25=0,0,RES_hh_tesh_in!G25/RES_summary!G$21)</f>
        <v>6.5641672012841239</v>
      </c>
      <c r="H25" s="74">
        <f>IF(RES_hh_tesh_in!H25=0,0,RES_hh_tesh_in!H25/RES_summary!H$21)</f>
        <v>6.6656209561375297</v>
      </c>
      <c r="I25" s="74">
        <f>IF(RES_hh_tesh_in!I25=0,0,RES_hh_tesh_in!I25/RES_summary!I$21)</f>
        <v>5.0540028917188486</v>
      </c>
      <c r="J25" s="74">
        <f>IF(RES_hh_tesh_in!J25=0,0,RES_hh_tesh_in!J25/RES_summary!J$21)</f>
        <v>5.4747824084191432</v>
      </c>
      <c r="K25" s="74">
        <f>IF(RES_hh_tesh_in!K25=0,0,RES_hh_tesh_in!K25/RES_summary!K$21)</f>
        <v>4.8996868482787219</v>
      </c>
      <c r="L25" s="74">
        <f>IF(RES_hh_tesh_in!L25=0,0,RES_hh_tesh_in!L25/RES_summary!L$21)</f>
        <v>6.7895242536741511</v>
      </c>
      <c r="M25" s="74">
        <f>IF(RES_hh_tesh_in!M25=0,0,RES_hh_tesh_in!M25/RES_summary!M$21)</f>
        <v>7.3148797945555515</v>
      </c>
      <c r="N25" s="74">
        <f>IF(RES_hh_tesh_in!N25=0,0,RES_hh_tesh_in!N25/RES_summary!N$21)</f>
        <v>7.4163739513015177</v>
      </c>
      <c r="O25" s="74">
        <f>IF(RES_hh_tesh_in!O25=0,0,RES_hh_tesh_in!O25/RES_summary!O$21)</f>
        <v>7.8908374803234258</v>
      </c>
      <c r="P25" s="74">
        <f>IF(RES_hh_tesh_in!P25=0,0,RES_hh_tesh_in!P25/RES_summary!P$21)</f>
        <v>7.5498504272388622</v>
      </c>
      <c r="Q25" s="74">
        <f>IF(RES_hh_tesh_in!Q25=0,0,RES_hh_tesh_in!Q25/RES_summary!Q$21)</f>
        <v>7.525877813517817</v>
      </c>
      <c r="R25" s="74">
        <f>IF(RES_hh_tesh_in!R25=0,0,RES_hh_tesh_in!R25/RES_summary!R$21)</f>
        <v>7.3258422686806748</v>
      </c>
      <c r="S25" s="74">
        <f>IF(RES_hh_tesh_in!S25=0,0,RES_hh_tesh_in!S25/RES_summary!S$21)</f>
        <v>6.8933113751292288</v>
      </c>
      <c r="T25" s="74">
        <f>IF(RES_hh_tesh_in!T25=0,0,RES_hh_tesh_in!T25/RES_summary!T$21)</f>
        <v>7.0244666288019761</v>
      </c>
      <c r="U25" s="74">
        <f>IF(RES_hh_tesh_in!U25=0,0,RES_hh_tesh_in!U25/RES_summary!U$21)</f>
        <v>6.9751373258050444</v>
      </c>
      <c r="V25" s="74">
        <f>IF(RES_hh_tesh_in!V25=0,0,RES_hh_tesh_in!V25/RES_summary!V$21)</f>
        <v>7.0708247943366267</v>
      </c>
      <c r="W25" s="74">
        <f>IF(RES_hh_tesh_in!W25=0,0,RES_hh_tesh_in!W25/RES_summary!W$21)</f>
        <v>7.0896492078970486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3.4827218629403562</v>
      </c>
      <c r="D26" s="77">
        <f>IF(RES_hh_tesh_in!D26=0,0,RES_hh_tesh_in!D26/RES_summary!D$21)</f>
        <v>3.4757562641706152</v>
      </c>
      <c r="E26" s="77">
        <f>IF(RES_hh_tesh_in!E26=0,0,RES_hh_tesh_in!E26/RES_summary!E$21)</f>
        <v>3.4301408327901028</v>
      </c>
      <c r="F26" s="77">
        <f>IF(RES_hh_tesh_in!F26=0,0,RES_hh_tesh_in!F26/RES_summary!F$21)</f>
        <v>3.5285690469232267</v>
      </c>
      <c r="G26" s="77">
        <f>IF(RES_hh_tesh_in!G26=0,0,RES_hh_tesh_in!G26/RES_summary!G$21)</f>
        <v>3.5193444328601289</v>
      </c>
      <c r="H26" s="77">
        <f>IF(RES_hh_tesh_in!H26=0,0,RES_hh_tesh_in!H26/RES_summary!H$21)</f>
        <v>3.5497518524893876</v>
      </c>
      <c r="I26" s="77">
        <f>IF(RES_hh_tesh_in!I26=0,0,RES_hh_tesh_in!I26/RES_summary!I$21)</f>
        <v>3.4239025301848178</v>
      </c>
      <c r="J26" s="77">
        <f>IF(RES_hh_tesh_in!J26=0,0,RES_hh_tesh_in!J26/RES_summary!J$21)</f>
        <v>3.6413727436503898</v>
      </c>
      <c r="K26" s="77">
        <f>IF(RES_hh_tesh_in!K26=0,0,RES_hh_tesh_in!K26/RES_summary!K$21)</f>
        <v>3.8319622744226187</v>
      </c>
      <c r="L26" s="77">
        <f>IF(RES_hh_tesh_in!L26=0,0,RES_hh_tesh_in!L26/RES_summary!L$21)</f>
        <v>3.8402716212812567</v>
      </c>
      <c r="M26" s="77">
        <f>IF(RES_hh_tesh_in!M26=0,0,RES_hh_tesh_in!M26/RES_summary!M$21)</f>
        <v>4.0128356718235798</v>
      </c>
      <c r="N26" s="77">
        <f>IF(RES_hh_tesh_in!N26=0,0,RES_hh_tesh_in!N26/RES_summary!N$21)</f>
        <v>4.1071790605318244</v>
      </c>
      <c r="O26" s="77">
        <f>IF(RES_hh_tesh_in!O26=0,0,RES_hh_tesh_in!O26/RES_summary!O$21)</f>
        <v>4.1340229528101027</v>
      </c>
      <c r="P26" s="77">
        <f>IF(RES_hh_tesh_in!P26=0,0,RES_hh_tesh_in!P26/RES_summary!P$21)</f>
        <v>4.1895249297108696</v>
      </c>
      <c r="Q26" s="77">
        <f>IF(RES_hh_tesh_in!Q26=0,0,RES_hh_tesh_in!Q26/RES_summary!Q$21)</f>
        <v>4.2350635152173437</v>
      </c>
      <c r="R26" s="77">
        <f>IF(RES_hh_tesh_in!R26=0,0,RES_hh_tesh_in!R26/RES_summary!R$21)</f>
        <v>4.1891117547485521</v>
      </c>
      <c r="S26" s="77">
        <f>IF(RES_hh_tesh_in!S26=0,0,RES_hh_tesh_in!S26/RES_summary!S$21)</f>
        <v>4.1849627814886823</v>
      </c>
      <c r="T26" s="77">
        <f>IF(RES_hh_tesh_in!T26=0,0,RES_hh_tesh_in!T26/RES_summary!T$21)</f>
        <v>4.1485212658706363</v>
      </c>
      <c r="U26" s="77">
        <f>IF(RES_hh_tesh_in!U26=0,0,RES_hh_tesh_in!U26/RES_summary!U$21)</f>
        <v>4.0798732743091204</v>
      </c>
      <c r="V26" s="77">
        <f>IF(RES_hh_tesh_in!V26=0,0,RES_hh_tesh_in!V26/RES_summary!V$21)</f>
        <v>4.0210971553623471</v>
      </c>
      <c r="W26" s="77">
        <f>IF(RES_hh_tesh_in!W26=0,0,RES_hh_tesh_in!W26/RES_summary!W$21)</f>
        <v>3.9641656927031566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1.8594960194336776</v>
      </c>
      <c r="D27" s="69">
        <f>IF(RES_hh_tesh_in!D27=0,0,RES_hh_tesh_in!D27/RES_summary!D$21)</f>
        <v>1.888825284195119</v>
      </c>
      <c r="E27" s="69">
        <f>IF(RES_hh_tesh_in!E27=0,0,RES_hh_tesh_in!E27/RES_summary!E$21)</f>
        <v>1.8798220854884837</v>
      </c>
      <c r="F27" s="69">
        <f>IF(RES_hh_tesh_in!F27=0,0,RES_hh_tesh_in!F27/RES_summary!F$21)</f>
        <v>1.8899254414859084</v>
      </c>
      <c r="G27" s="69">
        <f>IF(RES_hh_tesh_in!G27=0,0,RES_hh_tesh_in!G27/RES_summary!G$21)</f>
        <v>1.9199208376601442</v>
      </c>
      <c r="H27" s="69">
        <f>IF(RES_hh_tesh_in!H27=0,0,RES_hh_tesh_in!H27/RES_summary!H$21)</f>
        <v>1.98302611275466</v>
      </c>
      <c r="I27" s="69">
        <f>IF(RES_hh_tesh_in!I27=0,0,RES_hh_tesh_in!I27/RES_summary!I$21)</f>
        <v>1.9633109399325057</v>
      </c>
      <c r="J27" s="69">
        <f>IF(RES_hh_tesh_in!J27=0,0,RES_hh_tesh_in!J27/RES_summary!J$21)</f>
        <v>2.0048529139632434</v>
      </c>
      <c r="K27" s="69">
        <f>IF(RES_hh_tesh_in!K27=0,0,RES_hh_tesh_in!K27/RES_summary!K$21)</f>
        <v>2.0168846553067157</v>
      </c>
      <c r="L27" s="69">
        <f>IF(RES_hh_tesh_in!L27=0,0,RES_hh_tesh_in!L27/RES_summary!L$21)</f>
        <v>2.2491152672271379</v>
      </c>
      <c r="M27" s="69">
        <f>IF(RES_hh_tesh_in!M27=0,0,RES_hh_tesh_in!M27/RES_summary!M$21)</f>
        <v>2.2004490136737327</v>
      </c>
      <c r="N27" s="69">
        <f>IF(RES_hh_tesh_in!N27=0,0,RES_hh_tesh_in!N27/RES_summary!N$21)</f>
        <v>2.1912923999065494</v>
      </c>
      <c r="O27" s="69">
        <f>IF(RES_hh_tesh_in!O27=0,0,RES_hh_tesh_in!O27/RES_summary!O$21)</f>
        <v>2.3482811888653932</v>
      </c>
      <c r="P27" s="69">
        <f>IF(RES_hh_tesh_in!P27=0,0,RES_hh_tesh_in!P27/RES_summary!P$21)</f>
        <v>2.3820082124198687</v>
      </c>
      <c r="Q27" s="69">
        <f>IF(RES_hh_tesh_in!Q27=0,0,RES_hh_tesh_in!Q27/RES_summary!Q$21)</f>
        <v>2.4230774809365183</v>
      </c>
      <c r="R27" s="69">
        <f>IF(RES_hh_tesh_in!R27=0,0,RES_hh_tesh_in!R27/RES_summary!R$21)</f>
        <v>2.4941231120993446</v>
      </c>
      <c r="S27" s="69">
        <f>IF(RES_hh_tesh_in!S27=0,0,RES_hh_tesh_in!S27/RES_summary!S$21)</f>
        <v>2.4301036819237529</v>
      </c>
      <c r="T27" s="69">
        <f>IF(RES_hh_tesh_in!T27=0,0,RES_hh_tesh_in!T27/RES_summary!T$21)</f>
        <v>2.4365947642950978</v>
      </c>
      <c r="U27" s="69">
        <f>IF(RES_hh_tesh_in!U27=0,0,RES_hh_tesh_in!U27/RES_summary!U$21)</f>
        <v>2.4388955683075793</v>
      </c>
      <c r="V27" s="69">
        <f>IF(RES_hh_tesh_in!V27=0,0,RES_hh_tesh_in!V27/RES_summary!V$21)</f>
        <v>2.5708438782867225</v>
      </c>
      <c r="W27" s="69">
        <f>IF(RES_hh_tesh_in!W27=0,0,RES_hh_tesh_in!W27/RES_summary!W$21)</f>
        <v>2.6208093949354376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1.8610099919410139</v>
      </c>
      <c r="D30" s="72">
        <f>IF(RES_hh_tesh_in!D30=0,0,RES_hh_tesh_in!D30/RES_summary!D$21)</f>
        <v>1.8579407820148099</v>
      </c>
      <c r="E30" s="72">
        <f>IF(RES_hh_tesh_in!E30=0,0,RES_hh_tesh_in!E30/RES_summary!E$21)</f>
        <v>1.911837836967081</v>
      </c>
      <c r="F30" s="72">
        <f>IF(RES_hh_tesh_in!F30=0,0,RES_hh_tesh_in!F30/RES_summary!F$21)</f>
        <v>1.9195870659767493</v>
      </c>
      <c r="G30" s="72">
        <f>IF(RES_hh_tesh_in!G30=0,0,RES_hh_tesh_in!G30/RES_summary!G$21)</f>
        <v>1.9441190000031363</v>
      </c>
      <c r="H30" s="72">
        <f>IF(RES_hh_tesh_in!H30=0,0,RES_hh_tesh_in!H30/RES_summary!H$21)</f>
        <v>1.9986360086549149</v>
      </c>
      <c r="I30" s="72">
        <f>IF(RES_hh_tesh_in!I30=0,0,RES_hh_tesh_in!I30/RES_summary!I$21)</f>
        <v>1.9090306482428978</v>
      </c>
      <c r="J30" s="72">
        <f>IF(RES_hh_tesh_in!J30=0,0,RES_hh_tesh_in!J30/RES_summary!J$21)</f>
        <v>1.9847601933312242</v>
      </c>
      <c r="K30" s="72">
        <f>IF(RES_hh_tesh_in!K30=0,0,RES_hh_tesh_in!K30/RES_summary!K$21)</f>
        <v>2.0182610600318127</v>
      </c>
      <c r="L30" s="72">
        <f>IF(RES_hh_tesh_in!L30=0,0,RES_hh_tesh_in!L30/RES_summary!L$21)</f>
        <v>2.2675363237141468</v>
      </c>
      <c r="M30" s="72">
        <f>IF(RES_hh_tesh_in!M30=0,0,RES_hh_tesh_in!M30/RES_summary!M$21)</f>
        <v>2.1931534496177711</v>
      </c>
      <c r="N30" s="72">
        <f>IF(RES_hh_tesh_in!N30=0,0,RES_hh_tesh_in!N30/RES_summary!N$21)</f>
        <v>2.2208485777827884</v>
      </c>
      <c r="O30" s="72">
        <f>IF(RES_hh_tesh_in!O30=0,0,RES_hh_tesh_in!O30/RES_summary!O$21)</f>
        <v>2.3832321806884185</v>
      </c>
      <c r="P30" s="72">
        <f>IF(RES_hh_tesh_in!P30=0,0,RES_hh_tesh_in!P30/RES_summary!P$21)</f>
        <v>2.3586492798346246</v>
      </c>
      <c r="Q30" s="72">
        <f>IF(RES_hh_tesh_in!Q30=0,0,RES_hh_tesh_in!Q30/RES_summary!Q$21)</f>
        <v>2.3898367965173506</v>
      </c>
      <c r="R30" s="72">
        <f>IF(RES_hh_tesh_in!R30=0,0,RES_hh_tesh_in!R30/RES_summary!R$21)</f>
        <v>2.4873085027306332</v>
      </c>
      <c r="S30" s="72">
        <f>IF(RES_hh_tesh_in!S30=0,0,RES_hh_tesh_in!S30/RES_summary!S$21)</f>
        <v>2.4729700410526534</v>
      </c>
      <c r="T30" s="72">
        <f>IF(RES_hh_tesh_in!T30=0,0,RES_hh_tesh_in!T30/RES_summary!T$21)</f>
        <v>2.481242348683447</v>
      </c>
      <c r="U30" s="72">
        <f>IF(RES_hh_tesh_in!U30=0,0,RES_hh_tesh_in!U30/RES_summary!U$21)</f>
        <v>2.4828227449725619</v>
      </c>
      <c r="V30" s="72">
        <f>IF(RES_hh_tesh_in!V30=0,0,RES_hh_tesh_in!V30/RES_summary!V$21)</f>
        <v>2.4750290771320835</v>
      </c>
      <c r="W30" s="72">
        <f>IF(RES_hh_tesh_in!W30=0,0,RES_hh_tesh_in!W30/RES_summary!W$21)</f>
        <v>2.6285268608936225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1.85949028676398</v>
      </c>
      <c r="D32" s="77">
        <f>IF(RES_hh_tesh_in!D32=0,0,RES_hh_tesh_in!D32/RES_summary!D$21)</f>
        <v>1.8890603873008658</v>
      </c>
      <c r="E32" s="77">
        <f>IF(RES_hh_tesh_in!E32=0,0,RES_hh_tesh_in!E32/RES_summary!E$21)</f>
        <v>1.8795001575638108</v>
      </c>
      <c r="F32" s="77">
        <f>IF(RES_hh_tesh_in!F32=0,0,RES_hh_tesh_in!F32/RES_summary!F$21)</f>
        <v>1.8896627736677676</v>
      </c>
      <c r="G32" s="77">
        <f>IF(RES_hh_tesh_in!G32=0,0,RES_hh_tesh_in!G32/RES_summary!G$21)</f>
        <v>1.9197657532347914</v>
      </c>
      <c r="H32" s="77">
        <f>IF(RES_hh_tesh_in!H32=0,0,RES_hh_tesh_in!H32/RES_summary!H$21)</f>
        <v>1.9829461730623676</v>
      </c>
      <c r="I32" s="77">
        <f>IF(RES_hh_tesh_in!I32=0,0,RES_hh_tesh_in!I32/RES_summary!I$21)</f>
        <v>1.9634675087091205</v>
      </c>
      <c r="J32" s="77">
        <f>IF(RES_hh_tesh_in!J32=0,0,RES_hh_tesh_in!J32/RES_summary!J$21)</f>
        <v>2.0051498520227304</v>
      </c>
      <c r="K32" s="77">
        <f>IF(RES_hh_tesh_in!K32=0,0,RES_hh_tesh_in!K32/RES_summary!K$21)</f>
        <v>2.0168638283080562</v>
      </c>
      <c r="L32" s="77">
        <f>IF(RES_hh_tesh_in!L32=0,0,RES_hh_tesh_in!L32/RES_summary!L$21)</f>
        <v>2.2487851398452614</v>
      </c>
      <c r="M32" s="77">
        <f>IF(RES_hh_tesh_in!M32=0,0,RES_hh_tesh_in!M32/RES_summary!M$21)</f>
        <v>2.2005670739839691</v>
      </c>
      <c r="N32" s="77">
        <f>IF(RES_hh_tesh_in!N32=0,0,RES_hh_tesh_in!N32/RES_summary!N$21)</f>
        <v>2.1908431915917759</v>
      </c>
      <c r="O32" s="77">
        <f>IF(RES_hh_tesh_in!O32=0,0,RES_hh_tesh_in!O32/RES_summary!O$21)</f>
        <v>2.3478886989979095</v>
      </c>
      <c r="P32" s="77">
        <f>IF(RES_hh_tesh_in!P32=0,0,RES_hh_tesh_in!P32/RES_summary!P$21)</f>
        <v>2.3820975523590495</v>
      </c>
      <c r="Q32" s="77">
        <f>IF(RES_hh_tesh_in!Q32=0,0,RES_hh_tesh_in!Q32/RES_summary!Q$21)</f>
        <v>2.4232316101889242</v>
      </c>
      <c r="R32" s="77">
        <f>IF(RES_hh_tesh_in!R32=0,0,RES_hh_tesh_in!R32/RES_summary!R$21)</f>
        <v>2.4941774978338107</v>
      </c>
      <c r="S32" s="77">
        <f>IF(RES_hh_tesh_in!S32=0,0,RES_hh_tesh_in!S32/RES_summary!S$21)</f>
        <v>2.429637089940023</v>
      </c>
      <c r="T32" s="77">
        <f>IF(RES_hh_tesh_in!T32=0,0,RES_hh_tesh_in!T32/RES_summary!T$21)</f>
        <v>2.4361046881689323</v>
      </c>
      <c r="U32" s="77">
        <f>IF(RES_hh_tesh_in!U32=0,0,RES_hh_tesh_in!U32/RES_summary!U$21)</f>
        <v>2.4384924418655389</v>
      </c>
      <c r="V32" s="77">
        <f>IF(RES_hh_tesh_in!V32=0,0,RES_hh_tesh_in!V32/RES_summary!V$21)</f>
        <v>2.5714309552249475</v>
      </c>
      <c r="W32" s="77">
        <f>IF(RES_hh_tesh_in!W32=0,0,RES_hh_tesh_in!W32/RES_summary!W$21)</f>
        <v>2.6207715708104438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9.2270601683021845</v>
      </c>
      <c r="D3" s="65">
        <f>IF(RES_hh_emih_in!D3=0,0,RES_hh_emih_in!D3/RES_summary!D$21)</f>
        <v>7.2299789060821329</v>
      </c>
      <c r="E3" s="65">
        <f>IF(RES_hh_emih_in!E3=0,0,RES_hh_emih_in!E3/RES_summary!E$21)</f>
        <v>7.1359609512479087</v>
      </c>
      <c r="F3" s="65">
        <f>IF(RES_hh_emih_in!F3=0,0,RES_hh_emih_in!F3/RES_summary!F$21)</f>
        <v>6.3956767476604535</v>
      </c>
      <c r="G3" s="65">
        <f>IF(RES_hh_emih_in!G3=0,0,RES_hh_emih_in!G3/RES_summary!G$21)</f>
        <v>5.2740087993983114</v>
      </c>
      <c r="H3" s="65">
        <f>IF(RES_hh_emih_in!H3=0,0,RES_hh_emih_in!H3/RES_summary!H$21)</f>
        <v>4.5132089354330809</v>
      </c>
      <c r="I3" s="65">
        <f>IF(RES_hh_emih_in!I3=0,0,RES_hh_emih_in!I3/RES_summary!I$21)</f>
        <v>4.6397565967733279</v>
      </c>
      <c r="J3" s="65">
        <f>IF(RES_hh_emih_in!J3=0,0,RES_hh_emih_in!J3/RES_summary!J$21)</f>
        <v>6.3829795887738898</v>
      </c>
      <c r="K3" s="65">
        <f>IF(RES_hh_emih_in!K3=0,0,RES_hh_emih_in!K3/RES_summary!K$21)</f>
        <v>7.3834003634418028</v>
      </c>
      <c r="L3" s="65">
        <f>IF(RES_hh_emih_in!L3=0,0,RES_hh_emih_in!L3/RES_summary!L$21)</f>
        <v>9.006306159866007</v>
      </c>
      <c r="M3" s="65">
        <f>IF(RES_hh_emih_in!M3=0,0,RES_hh_emih_in!M3/RES_summary!M$21)</f>
        <v>7.1577225585895308</v>
      </c>
      <c r="N3" s="65">
        <f>IF(RES_hh_emih_in!N3=0,0,RES_hh_emih_in!N3/RES_summary!N$21)</f>
        <v>5.9999962539782334</v>
      </c>
      <c r="O3" s="65">
        <f>IF(RES_hh_emih_in!O3=0,0,RES_hh_emih_in!O3/RES_summary!O$21)</f>
        <v>4.9422606664521389</v>
      </c>
      <c r="P3" s="65">
        <f>IF(RES_hh_emih_in!P3=0,0,RES_hh_emih_in!P3/RES_summary!P$21)</f>
        <v>1.5906211237019681</v>
      </c>
      <c r="Q3" s="65">
        <f>IF(RES_hh_emih_in!Q3=0,0,RES_hh_emih_in!Q3/RES_summary!Q$21)</f>
        <v>2.1120034642858463</v>
      </c>
      <c r="R3" s="65">
        <f>IF(RES_hh_emih_in!R3=0,0,RES_hh_emih_in!R3/RES_summary!R$21)</f>
        <v>3.1184441233261806</v>
      </c>
      <c r="S3" s="65">
        <f>IF(RES_hh_emih_in!S3=0,0,RES_hh_emih_in!S3/RES_summary!S$21)</f>
        <v>3.6591359267248014</v>
      </c>
      <c r="T3" s="65">
        <f>IF(RES_hh_emih_in!T3=0,0,RES_hh_emih_in!T3/RES_summary!T$21)</f>
        <v>3.5880411386578763</v>
      </c>
      <c r="U3" s="65">
        <f>IF(RES_hh_emih_in!U3=0,0,RES_hh_emih_in!U3/RES_summary!U$21)</f>
        <v>2.6481449560501198</v>
      </c>
      <c r="V3" s="65">
        <f>IF(RES_hh_emih_in!V3=0,0,RES_hh_emih_in!V3/RES_summary!V$21)</f>
        <v>2.197408901848346</v>
      </c>
      <c r="W3" s="65">
        <f>IF(RES_hh_emih_in!W3=0,0,RES_hh_emih_in!W3/RES_summary!W$21)</f>
        <v>0.98260225978139037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8.7237874894723948</v>
      </c>
      <c r="D4" s="69">
        <f>IF(RES_hh_emih_in!D4=0,0,RES_hh_emih_in!D4/RES_summary!D$21)</f>
        <v>6.7206820095296411</v>
      </c>
      <c r="E4" s="69">
        <f>IF(RES_hh_emih_in!E4=0,0,RES_hh_emih_in!E4/RES_summary!E$21)</f>
        <v>6.6116287002798346</v>
      </c>
      <c r="F4" s="69">
        <f>IF(RES_hh_emih_in!F4=0,0,RES_hh_emih_in!F4/RES_summary!F$21)</f>
        <v>5.9045190719803378</v>
      </c>
      <c r="G4" s="69">
        <f>IF(RES_hh_emih_in!G4=0,0,RES_hh_emih_in!G4/RES_summary!G$21)</f>
        <v>4.8731660347808905</v>
      </c>
      <c r="H4" s="69">
        <f>IF(RES_hh_emih_in!H4=0,0,RES_hh_emih_in!H4/RES_summary!H$21)</f>
        <v>4.160310789184261</v>
      </c>
      <c r="I4" s="69">
        <f>IF(RES_hh_emih_in!I4=0,0,RES_hh_emih_in!I4/RES_summary!I$21)</f>
        <v>4.2278429811832581</v>
      </c>
      <c r="J4" s="69">
        <f>IF(RES_hh_emih_in!J4=0,0,RES_hh_emih_in!J4/RES_summary!J$21)</f>
        <v>5.8076059158000959</v>
      </c>
      <c r="K4" s="69">
        <f>IF(RES_hh_emih_in!K4=0,0,RES_hh_emih_in!K4/RES_summary!K$21)</f>
        <v>6.7314659651955635</v>
      </c>
      <c r="L4" s="69">
        <f>IF(RES_hh_emih_in!L4=0,0,RES_hh_emih_in!L4/RES_summary!L$21)</f>
        <v>8.1815633775739407</v>
      </c>
      <c r="M4" s="69">
        <f>IF(RES_hh_emih_in!M4=0,0,RES_hh_emih_in!M4/RES_summary!M$21)</f>
        <v>6.3538034091888571</v>
      </c>
      <c r="N4" s="69">
        <f>IF(RES_hh_emih_in!N4=0,0,RES_hh_emih_in!N4/RES_summary!N$21)</f>
        <v>5.3121906462340815</v>
      </c>
      <c r="O4" s="69">
        <f>IF(RES_hh_emih_in!O4=0,0,RES_hh_emih_in!O4/RES_summary!O$21)</f>
        <v>4.3830817254367007</v>
      </c>
      <c r="P4" s="69">
        <f>IF(RES_hh_emih_in!P4=0,0,RES_hh_emih_in!P4/RES_summary!P$21)</f>
        <v>1.3607140441434553</v>
      </c>
      <c r="Q4" s="69">
        <f>IF(RES_hh_emih_in!Q4=0,0,RES_hh_emih_in!Q4/RES_summary!Q$21)</f>
        <v>1.8056155716604347</v>
      </c>
      <c r="R4" s="69">
        <f>IF(RES_hh_emih_in!R4=0,0,RES_hh_emih_in!R4/RES_summary!R$21)</f>
        <v>2.7136009441946021</v>
      </c>
      <c r="S4" s="69">
        <f>IF(RES_hh_emih_in!S4=0,0,RES_hh_emih_in!S4/RES_summary!S$21)</f>
        <v>3.190740482163863</v>
      </c>
      <c r="T4" s="69">
        <f>IF(RES_hh_emih_in!T4=0,0,RES_hh_emih_in!T4/RES_summary!T$21)</f>
        <v>3.1230913845883581</v>
      </c>
      <c r="U4" s="69">
        <f>IF(RES_hh_emih_in!U4=0,0,RES_hh_emih_in!U4/RES_summary!U$21)</f>
        <v>2.258536170507166</v>
      </c>
      <c r="V4" s="69">
        <f>IF(RES_hh_emih_in!V4=0,0,RES_hh_emih_in!V4/RES_summary!V$21)</f>
        <v>1.8369621098805888</v>
      </c>
      <c r="W4" s="69">
        <f>IF(RES_hh_emih_in!W4=0,0,RES_hh_emih_in!W4/RES_summary!W$21)</f>
        <v>0.78003275199827127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34.976185893325486</v>
      </c>
      <c r="D6" s="72">
        <f>IF(RES_hh_emih_in!D6=0,0,RES_hh_emih_in!D6/RES_summary!D$21)</f>
        <v>30.553672498641536</v>
      </c>
      <c r="E6" s="72">
        <f>IF(RES_hh_emih_in!E6=0,0,RES_hh_emih_in!E6/RES_summary!E$21)</f>
        <v>31.875403475440276</v>
      </c>
      <c r="F6" s="72">
        <f>IF(RES_hh_emih_in!F6=0,0,RES_hh_emih_in!F6/RES_summary!F$21)</f>
        <v>31.675579811781972</v>
      </c>
      <c r="G6" s="72">
        <f>IF(RES_hh_emih_in!G6=0,0,RES_hh_emih_in!G6/RES_summary!G$21)</f>
        <v>31.148706647211608</v>
      </c>
      <c r="H6" s="72">
        <f>IF(RES_hh_emih_in!H6=0,0,RES_hh_emih_in!H6/RES_summary!H$21)</f>
        <v>32.543818358780477</v>
      </c>
      <c r="I6" s="72">
        <f>IF(RES_hh_emih_in!I6=0,0,RES_hh_emih_in!I6/RES_summary!I$21)</f>
        <v>32.027931850224448</v>
      </c>
      <c r="J6" s="72">
        <f>IF(RES_hh_emih_in!J6=0,0,RES_hh_emih_in!J6/RES_summary!J$21)</f>
        <v>29.288761448882685</v>
      </c>
      <c r="K6" s="72">
        <f>IF(RES_hh_emih_in!K6=0,0,RES_hh_emih_in!K6/RES_summary!K$21)</f>
        <v>26.574918635107604</v>
      </c>
      <c r="L6" s="72">
        <f>IF(RES_hh_emih_in!L6=0,0,RES_hh_emih_in!L6/RES_summary!L$21)</f>
        <v>30.781751841157924</v>
      </c>
      <c r="M6" s="72">
        <f>IF(RES_hh_emih_in!M6=0,0,RES_hh_emih_in!M6/RES_summary!M$21)</f>
        <v>28.893290907914732</v>
      </c>
      <c r="N6" s="72">
        <f>IF(RES_hh_emih_in!N6=0,0,RES_hh_emih_in!N6/RES_summary!N$21)</f>
        <v>26.04333084569436</v>
      </c>
      <c r="O6" s="72">
        <f>IF(RES_hh_emih_in!O6=0,0,RES_hh_emih_in!O6/RES_summary!O$21)</f>
        <v>23.05720550713264</v>
      </c>
      <c r="P6" s="72">
        <f>IF(RES_hh_emih_in!P6=0,0,RES_hh_emih_in!P6/RES_summary!P$21)</f>
        <v>16.439915697324821</v>
      </c>
      <c r="Q6" s="72">
        <f>IF(RES_hh_emih_in!Q6=0,0,RES_hh_emih_in!Q6/RES_summary!Q$21)</f>
        <v>21.229719183344919</v>
      </c>
      <c r="R6" s="72">
        <f>IF(RES_hh_emih_in!R6=0,0,RES_hh_emih_in!R6/RES_summary!R$21)</f>
        <v>20.843339587063593</v>
      </c>
      <c r="S6" s="72">
        <f>IF(RES_hh_emih_in!S6=0,0,RES_hh_emih_in!S6/RES_summary!S$21)</f>
        <v>20.071246622559762</v>
      </c>
      <c r="T6" s="72">
        <f>IF(RES_hh_emih_in!T6=0,0,RES_hh_emih_in!T6/RES_summary!T$21)</f>
        <v>18.799671438356249</v>
      </c>
      <c r="U6" s="72">
        <f>IF(RES_hh_emih_in!U6=0,0,RES_hh_emih_in!U6/RES_summary!U$21)</f>
        <v>16.388892796866159</v>
      </c>
      <c r="V6" s="72">
        <f>IF(RES_hh_emih_in!V6=0,0,RES_hh_emih_in!V6/RES_summary!V$21)</f>
        <v>14.907046106316857</v>
      </c>
      <c r="W6" s="72">
        <f>IF(RES_hh_emih_in!W6=0,0,RES_hh_emih_in!W6/RES_summary!W$21)</f>
        <v>13.666107526860021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42.705319629594861</v>
      </c>
      <c r="D7" s="72">
        <f>IF(RES_hh_emih_in!D7=0,0,RES_hh_emih_in!D7/RES_summary!D$21)</f>
        <v>40.806348269873489</v>
      </c>
      <c r="E7" s="72">
        <f>IF(RES_hh_emih_in!E7=0,0,RES_hh_emih_in!E7/RES_summary!E$21)</f>
        <v>39.832667779506117</v>
      </c>
      <c r="F7" s="72">
        <f>IF(RES_hh_emih_in!F7=0,0,RES_hh_emih_in!F7/RES_summary!F$21)</f>
        <v>38.94576797998532</v>
      </c>
      <c r="G7" s="72">
        <f>IF(RES_hh_emih_in!G7=0,0,RES_hh_emih_in!G7/RES_summary!G$21)</f>
        <v>39.114896420493473</v>
      </c>
      <c r="H7" s="72">
        <f>IF(RES_hh_emih_in!H7=0,0,RES_hh_emih_in!H7/RES_summary!H$21)</f>
        <v>37.254380450545206</v>
      </c>
      <c r="I7" s="72">
        <f>IF(RES_hh_emih_in!I7=0,0,RES_hh_emih_in!I7/RES_summary!I$21)</f>
        <v>36.123342792198954</v>
      </c>
      <c r="J7" s="72">
        <f>IF(RES_hh_emih_in!J7=0,0,RES_hh_emih_in!J7/RES_summary!J$21)</f>
        <v>35.486637907177411</v>
      </c>
      <c r="K7" s="72">
        <f>IF(RES_hh_emih_in!K7=0,0,RES_hh_emih_in!K7/RES_summary!K$21)</f>
        <v>35.033458703695821</v>
      </c>
      <c r="L7" s="72">
        <f>IF(RES_hh_emih_in!L7=0,0,RES_hh_emih_in!L7/RES_summary!L$21)</f>
        <v>38.261808556727757</v>
      </c>
      <c r="M7" s="72">
        <f>IF(RES_hh_emih_in!M7=0,0,RES_hh_emih_in!M7/RES_summary!M$21)</f>
        <v>32.988165754760765</v>
      </c>
      <c r="N7" s="72">
        <f>IF(RES_hh_emih_in!N7=0,0,RES_hh_emih_in!N7/RES_summary!N$21)</f>
        <v>29.859342970157087</v>
      </c>
      <c r="O7" s="72">
        <f>IF(RES_hh_emih_in!O7=0,0,RES_hh_emih_in!O7/RES_summary!O$21)</f>
        <v>30.219529490141635</v>
      </c>
      <c r="P7" s="72">
        <f>IF(RES_hh_emih_in!P7=0,0,RES_hh_emih_in!P7/RES_summary!P$21)</f>
        <v>0</v>
      </c>
      <c r="Q7" s="72">
        <f>IF(RES_hh_emih_in!Q7=0,0,RES_hh_emih_in!Q7/RES_summary!Q$21)</f>
        <v>24.253447179933204</v>
      </c>
      <c r="R7" s="72">
        <f>IF(RES_hh_emih_in!R7=0,0,RES_hh_emih_in!R7/RES_summary!R$21)</f>
        <v>0</v>
      </c>
      <c r="S7" s="72">
        <f>IF(RES_hh_emih_in!S7=0,0,RES_hh_emih_in!S7/RES_summary!S$21)</f>
        <v>21.883439309559101</v>
      </c>
      <c r="T7" s="72">
        <f>IF(RES_hh_emih_in!T7=0,0,RES_hh_emih_in!T7/RES_summary!T$21)</f>
        <v>21.66509633689698</v>
      </c>
      <c r="U7" s="72">
        <f>IF(RES_hh_emih_in!U7=0,0,RES_hh_emih_in!U7/RES_summary!U$21)</f>
        <v>19.493842156885634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27.677877913603286</v>
      </c>
      <c r="D8" s="72">
        <f>IF(RES_hh_emih_in!D8=0,0,RES_hh_emih_in!D8/RES_summary!D$21)</f>
        <v>25.622454538759502</v>
      </c>
      <c r="E8" s="72">
        <f>IF(RES_hh_emih_in!E8=0,0,RES_hh_emih_in!E8/RES_summary!E$21)</f>
        <v>26.496503242611993</v>
      </c>
      <c r="F8" s="72">
        <f>IF(RES_hh_emih_in!F8=0,0,RES_hh_emih_in!F8/RES_summary!F$21)</f>
        <v>25.679744998765848</v>
      </c>
      <c r="G8" s="72">
        <f>IF(RES_hh_emih_in!G8=0,0,RES_hh_emih_in!G8/RES_summary!G$21)</f>
        <v>25.26673201866592</v>
      </c>
      <c r="H8" s="72">
        <f>IF(RES_hh_emih_in!H8=0,0,RES_hh_emih_in!H8/RES_summary!H$21)</f>
        <v>24.626526540575298</v>
      </c>
      <c r="I8" s="72">
        <f>IF(RES_hh_emih_in!I8=0,0,RES_hh_emih_in!I8/RES_summary!I$21)</f>
        <v>23.272958158888276</v>
      </c>
      <c r="J8" s="72">
        <f>IF(RES_hh_emih_in!J8=0,0,RES_hh_emih_in!J8/RES_summary!J$21)</f>
        <v>22.900634973807808</v>
      </c>
      <c r="K8" s="72">
        <f>IF(RES_hh_emih_in!K8=0,0,RES_hh_emih_in!K8/RES_summary!K$21)</f>
        <v>22.52726039320364</v>
      </c>
      <c r="L8" s="72">
        <f>IF(RES_hh_emih_in!L8=0,0,RES_hh_emih_in!L8/RES_summary!L$21)</f>
        <v>25.48590718420586</v>
      </c>
      <c r="M8" s="72">
        <f>IF(RES_hh_emih_in!M8=0,0,RES_hh_emih_in!M8/RES_summary!M$21)</f>
        <v>21.080482951501931</v>
      </c>
      <c r="N8" s="72">
        <f>IF(RES_hh_emih_in!N8=0,0,RES_hh_emih_in!N8/RES_summary!N$21)</f>
        <v>20.455327472914508</v>
      </c>
      <c r="O8" s="72">
        <f>IF(RES_hh_emih_in!O8=0,0,RES_hh_emih_in!O8/RES_summary!O$21)</f>
        <v>19.918584993642298</v>
      </c>
      <c r="P8" s="72">
        <f>IF(RES_hh_emih_in!P8=0,0,RES_hh_emih_in!P8/RES_summary!P$21)</f>
        <v>16.609585185439414</v>
      </c>
      <c r="Q8" s="72">
        <f>IF(RES_hh_emih_in!Q8=0,0,RES_hh_emih_in!Q8/RES_summary!Q$21)</f>
        <v>16.871929745722429</v>
      </c>
      <c r="R8" s="72">
        <f>IF(RES_hh_emih_in!R8=0,0,RES_hh_emih_in!R8/RES_summary!R$21)</f>
        <v>16.940778039998801</v>
      </c>
      <c r="S8" s="72">
        <f>IF(RES_hh_emih_in!S8=0,0,RES_hh_emih_in!S8/RES_summary!S$21)</f>
        <v>16.0115921310299</v>
      </c>
      <c r="T8" s="72">
        <f>IF(RES_hh_emih_in!T8=0,0,RES_hh_emih_in!T8/RES_summary!T$21)</f>
        <v>14.896918854506055</v>
      </c>
      <c r="U8" s="72">
        <f>IF(RES_hh_emih_in!U8=0,0,RES_hh_emih_in!U8/RES_summary!U$21)</f>
        <v>13.954704870749</v>
      </c>
      <c r="V8" s="72">
        <f>IF(RES_hh_emih_in!V8=0,0,RES_hh_emih_in!V8/RES_summary!V$21)</f>
        <v>12.511220999922758</v>
      </c>
      <c r="W8" s="72">
        <f>IF(RES_hh_emih_in!W8=0,0,RES_hh_emih_in!W8/RES_summary!W$21)</f>
        <v>11.11169947965907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0.50098174917929206</v>
      </c>
      <c r="D17" s="69">
        <f>IF(RES_hh_emih_in!D17=0,0,RES_hh_emih_in!D17/RES_summary!D$21)</f>
        <v>0.50471844375118324</v>
      </c>
      <c r="E17" s="69">
        <f>IF(RES_hh_emih_in!E17=0,0,RES_hh_emih_in!E17/RES_summary!E$21)</f>
        <v>0.51812694059889508</v>
      </c>
      <c r="F17" s="69">
        <f>IF(RES_hh_emih_in!F17=0,0,RES_hh_emih_in!F17/RES_summary!F$21)</f>
        <v>0.48566664333617088</v>
      </c>
      <c r="G17" s="69">
        <f>IF(RES_hh_emih_in!G17=0,0,RES_hh_emih_in!G17/RES_summary!G$21)</f>
        <v>0.39681002071826954</v>
      </c>
      <c r="H17" s="69">
        <f>IF(RES_hh_emih_in!H17=0,0,RES_hh_emih_in!H17/RES_summary!H$21)</f>
        <v>0.34958263895293273</v>
      </c>
      <c r="I17" s="69">
        <f>IF(RES_hh_emih_in!I17=0,0,RES_hh_emih_in!I17/RES_summary!I$21)</f>
        <v>0.41012669233402615</v>
      </c>
      <c r="J17" s="69">
        <f>IF(RES_hh_emih_in!J17=0,0,RES_hh_emih_in!J17/RES_summary!J$21)</f>
        <v>0.56597083779490809</v>
      </c>
      <c r="K17" s="69">
        <f>IF(RES_hh_emih_in!K17=0,0,RES_hh_emih_in!K17/RES_summary!K$21)</f>
        <v>0.64215185926354712</v>
      </c>
      <c r="L17" s="69">
        <f>IF(RES_hh_emih_in!L17=0,0,RES_hh_emih_in!L17/RES_summary!L$21)</f>
        <v>0.81176645198321162</v>
      </c>
      <c r="M17" s="69">
        <f>IF(RES_hh_emih_in!M17=0,0,RES_hh_emih_in!M17/RES_summary!M$21)</f>
        <v>0.79256917087998713</v>
      </c>
      <c r="N17" s="69">
        <f>IF(RES_hh_emih_in!N17=0,0,RES_hh_emih_in!N17/RES_summary!N$21)</f>
        <v>0.67700072168047842</v>
      </c>
      <c r="O17" s="69">
        <f>IF(RES_hh_emih_in!O17=0,0,RES_hh_emih_in!O17/RES_summary!O$21)</f>
        <v>0.55057815481640293</v>
      </c>
      <c r="P17" s="69">
        <f>IF(RES_hh_emih_in!P17=0,0,RES_hh_emih_in!P17/RES_summary!P$21)</f>
        <v>0.2269866223629052</v>
      </c>
      <c r="Q17" s="69">
        <f>IF(RES_hh_emih_in!Q17=0,0,RES_hh_emih_in!Q17/RES_summary!Q$21)</f>
        <v>0.30280340596390715</v>
      </c>
      <c r="R17" s="69">
        <f>IF(RES_hh_emih_in!R17=0,0,RES_hh_emih_in!R17/RES_summary!R$21)</f>
        <v>0.39845182803347562</v>
      </c>
      <c r="S17" s="69">
        <f>IF(RES_hh_emih_in!S17=0,0,RES_hh_emih_in!S17/RES_summary!S$21)</f>
        <v>0.45977241318772855</v>
      </c>
      <c r="T17" s="69">
        <f>IF(RES_hh_emih_in!T17=0,0,RES_hh_emih_in!T17/RES_summary!T$21)</f>
        <v>0.45624791407716014</v>
      </c>
      <c r="U17" s="69">
        <f>IF(RES_hh_emih_in!U17=0,0,RES_hh_emih_in!U17/RES_summary!U$21)</f>
        <v>0.38233496617943924</v>
      </c>
      <c r="V17" s="69">
        <f>IF(RES_hh_emih_in!V17=0,0,RES_hh_emih_in!V17/RES_summary!V$21)</f>
        <v>0.3556027684951657</v>
      </c>
      <c r="W17" s="69">
        <f>IF(RES_hh_emih_in!W17=0,0,RES_hh_emih_in!W17/RES_summary!W$21)</f>
        <v>0.19845876151842251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2.8085122993264271</v>
      </c>
      <c r="D19" s="72">
        <f>IF(RES_hh_emih_in!D19=0,0,RES_hh_emih_in!D19/RES_summary!D$21)</f>
        <v>2.587365336772709</v>
      </c>
      <c r="E19" s="72">
        <f>IF(RES_hh_emih_in!E19=0,0,RES_hh_emih_in!E19/RES_summary!E$21)</f>
        <v>2.6672002984795098</v>
      </c>
      <c r="F19" s="72">
        <f>IF(RES_hh_emih_in!F19=0,0,RES_hh_emih_in!F19/RES_summary!F$21)</f>
        <v>2.7319850220719859</v>
      </c>
      <c r="G19" s="72">
        <f>IF(RES_hh_emih_in!G19=0,0,RES_hh_emih_in!G19/RES_summary!G$21)</f>
        <v>2.6910935454634317</v>
      </c>
      <c r="H19" s="72">
        <f>IF(RES_hh_emih_in!H19=0,0,RES_hh_emih_in!H19/RES_summary!H$21)</f>
        <v>2.8313653659247469</v>
      </c>
      <c r="I19" s="72">
        <f>IF(RES_hh_emih_in!I19=0,0,RES_hh_emih_in!I19/RES_summary!I$21)</f>
        <v>2.8230052198926852</v>
      </c>
      <c r="J19" s="72">
        <f>IF(RES_hh_emih_in!J19=0,0,RES_hh_emih_in!J19/RES_summary!J$21)</f>
        <v>2.6614375600454547</v>
      </c>
      <c r="K19" s="72">
        <f>IF(RES_hh_emih_in!K19=0,0,RES_hh_emih_in!K19/RES_summary!K$21)</f>
        <v>2.5138454672074646</v>
      </c>
      <c r="L19" s="72">
        <f>IF(RES_hh_emih_in!L19=0,0,RES_hh_emih_in!L19/RES_summary!L$21)</f>
        <v>2.8002114313226318</v>
      </c>
      <c r="M19" s="72">
        <f>IF(RES_hh_emih_in!M19=0,0,RES_hh_emih_in!M19/RES_summary!M$21)</f>
        <v>3.1190684717964765</v>
      </c>
      <c r="N19" s="72">
        <f>IF(RES_hh_emih_in!N19=0,0,RES_hh_emih_in!N19/RES_summary!N$21)</f>
        <v>3.0565082131752281</v>
      </c>
      <c r="O19" s="72">
        <f>IF(RES_hh_emih_in!O19=0,0,RES_hh_emih_in!O19/RES_summary!O$21)</f>
        <v>2.9176470229881604</v>
      </c>
      <c r="P19" s="72">
        <f>IF(RES_hh_emih_in!P19=0,0,RES_hh_emih_in!P19/RES_summary!P$21)</f>
        <v>2.4628513011678552</v>
      </c>
      <c r="Q19" s="72">
        <f>IF(RES_hh_emih_in!Q19=0,0,RES_hh_emih_in!Q19/RES_summary!Q$21)</f>
        <v>2.7553411450123049</v>
      </c>
      <c r="R19" s="72">
        <f>IF(RES_hh_emih_in!R19=0,0,RES_hh_emih_in!R19/RES_summary!R$21)</f>
        <v>2.7076646566713283</v>
      </c>
      <c r="S19" s="72">
        <f>IF(RES_hh_emih_in!S19=0,0,RES_hh_emih_in!S19/RES_summary!S$21)</f>
        <v>2.591641733047187</v>
      </c>
      <c r="T19" s="72">
        <f>IF(RES_hh_emih_in!T19=0,0,RES_hh_emih_in!T19/RES_summary!T$21)</f>
        <v>2.3941762108574602</v>
      </c>
      <c r="U19" s="72">
        <f>IF(RES_hh_emih_in!U19=0,0,RES_hh_emih_in!U19/RES_summary!U$21)</f>
        <v>2.4190652984906991</v>
      </c>
      <c r="V19" s="72">
        <f>IF(RES_hh_emih_in!V19=0,0,RES_hh_emih_in!V19/RES_summary!V$21)</f>
        <v>2.3314265004422374</v>
      </c>
      <c r="W19" s="72">
        <f>IF(RES_hh_emih_in!W19=0,0,RES_hh_emih_in!W19/RES_summary!W$21)</f>
        <v>2.440054945877129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3.5845744167385929</v>
      </c>
      <c r="D20" s="72">
        <f>IF(RES_hh_emih_in!D20=0,0,RES_hh_emih_in!D20/RES_summary!D$21)</f>
        <v>3.6181743642740756</v>
      </c>
      <c r="E20" s="72">
        <f>IF(RES_hh_emih_in!E20=0,0,RES_hh_emih_in!E20/RES_summary!E$21)</f>
        <v>3.4666568270466596</v>
      </c>
      <c r="F20" s="72">
        <f>IF(RES_hh_emih_in!F20=0,0,RES_hh_emih_in!F20/RES_summary!F$21)</f>
        <v>3.5824412622298034</v>
      </c>
      <c r="G20" s="72">
        <f>IF(RES_hh_emih_in!G20=0,0,RES_hh_emih_in!G20/RES_summary!G$21)</f>
        <v>3.6087874368908017</v>
      </c>
      <c r="H20" s="72">
        <f>IF(RES_hh_emih_in!H20=0,0,RES_hh_emih_in!H20/RES_summary!H$21)</f>
        <v>3.5189970708619325</v>
      </c>
      <c r="I20" s="72">
        <f>IF(RES_hh_emih_in!I20=0,0,RES_hh_emih_in!I20/RES_summary!I$21)</f>
        <v>3.222980249494936</v>
      </c>
      <c r="J20" s="72">
        <f>IF(RES_hh_emih_in!J20=0,0,RES_hh_emih_in!J20/RES_summary!J$21)</f>
        <v>3.3565047279563047</v>
      </c>
      <c r="K20" s="72">
        <f>IF(RES_hh_emih_in!K20=0,0,RES_hh_emih_in!K20/RES_summary!K$21)</f>
        <v>3.30738065424908</v>
      </c>
      <c r="L20" s="72">
        <f>IF(RES_hh_emih_in!L20=0,0,RES_hh_emih_in!L20/RES_summary!L$21)</f>
        <v>3.8596046747764645</v>
      </c>
      <c r="M20" s="72">
        <f>IF(RES_hh_emih_in!M20=0,0,RES_hh_emih_in!M20/RES_summary!M$21)</f>
        <v>4.0328835003996195</v>
      </c>
      <c r="N20" s="72">
        <f>IF(RES_hh_emih_in!N20=0,0,RES_hh_emih_in!N20/RES_summary!N$21)</f>
        <v>3.7065598090321212</v>
      </c>
      <c r="O20" s="72">
        <f>IF(RES_hh_emih_in!O20=0,0,RES_hh_emih_in!O20/RES_summary!O$21)</f>
        <v>3.8866430001387582</v>
      </c>
      <c r="P20" s="72">
        <f>IF(RES_hh_emih_in!P20=0,0,RES_hh_emih_in!P20/RES_summary!P$21)</f>
        <v>0</v>
      </c>
      <c r="Q20" s="72">
        <f>IF(RES_hh_emih_in!Q20=0,0,RES_hh_emih_in!Q20/RES_summary!Q$21)</f>
        <v>3.2560354265023195</v>
      </c>
      <c r="R20" s="72">
        <f>IF(RES_hh_emih_in!R20=0,0,RES_hh_emih_in!R20/RES_summary!R$21)</f>
        <v>0</v>
      </c>
      <c r="S20" s="72">
        <f>IF(RES_hh_emih_in!S20=0,0,RES_hh_emih_in!S20/RES_summary!S$21)</f>
        <v>2.9860662357845169</v>
      </c>
      <c r="T20" s="72">
        <f>IF(RES_hh_emih_in!T20=0,0,RES_hh_emih_in!T20/RES_summary!T$21)</f>
        <v>3.0056155260866988</v>
      </c>
      <c r="U20" s="72">
        <f>IF(RES_hh_emih_in!U20=0,0,RES_hh_emih_in!U20/RES_summary!U$21)</f>
        <v>2.9918472448193496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2.4536630049385773</v>
      </c>
      <c r="D21" s="72">
        <f>IF(RES_hh_emih_in!D21=0,0,RES_hh_emih_in!D21/RES_summary!D$21)</f>
        <v>2.3878228144917308</v>
      </c>
      <c r="E21" s="72">
        <f>IF(RES_hh_emih_in!E21=0,0,RES_hh_emih_in!E21/RES_summary!E$21)</f>
        <v>2.40875239199053</v>
      </c>
      <c r="F21" s="72">
        <f>IF(RES_hh_emih_in!F21=0,0,RES_hh_emih_in!F21/RES_summary!F$21)</f>
        <v>2.4568484098450849</v>
      </c>
      <c r="G21" s="72">
        <f>IF(RES_hh_emih_in!G21=0,0,RES_hh_emih_in!G21/RES_summary!G$21)</f>
        <v>2.4137789469946509</v>
      </c>
      <c r="H21" s="72">
        <f>IF(RES_hh_emih_in!H21=0,0,RES_hh_emih_in!H21/RES_summary!H$21)</f>
        <v>2.3946847757887055</v>
      </c>
      <c r="I21" s="72">
        <f>IF(RES_hh_emih_in!I21=0,0,RES_hh_emih_in!I21/RES_summary!I$21)</f>
        <v>2.1294821214190729</v>
      </c>
      <c r="J21" s="72">
        <f>IF(RES_hh_emih_in!J21=0,0,RES_hh_emih_in!J21/RES_summary!J$21)</f>
        <v>2.2088310826240187</v>
      </c>
      <c r="K21" s="72">
        <f>IF(RES_hh_emih_in!K21=0,0,RES_hh_emih_in!K21/RES_summary!K$21)</f>
        <v>2.1578944004014895</v>
      </c>
      <c r="L21" s="72">
        <f>IF(RES_hh_emih_in!L21=0,0,RES_hh_emih_in!L21/RES_summary!L$21)</f>
        <v>2.5846491868249029</v>
      </c>
      <c r="M21" s="72">
        <f>IF(RES_hh_emih_in!M21=0,0,RES_hh_emih_in!M21/RES_summary!M$21)</f>
        <v>2.5483121115264695</v>
      </c>
      <c r="N21" s="72">
        <f>IF(RES_hh_emih_in!N21=0,0,RES_hh_emih_in!N21/RES_summary!N$21)</f>
        <v>2.5342042309431947</v>
      </c>
      <c r="O21" s="72">
        <f>IF(RES_hh_emih_in!O21=0,0,RES_hh_emih_in!O21/RES_summary!O$21)</f>
        <v>2.5720947763365252</v>
      </c>
      <c r="P21" s="72">
        <f>IF(RES_hh_emih_in!P21=0,0,RES_hh_emih_in!P21/RES_summary!P$21)</f>
        <v>2.3588712439683492</v>
      </c>
      <c r="Q21" s="72">
        <f>IF(RES_hh_emih_in!Q21=0,0,RES_hh_emih_in!Q21/RES_summary!Q$21)</f>
        <v>2.2499691853660888</v>
      </c>
      <c r="R21" s="72">
        <f>IF(RES_hh_emih_in!R21=0,0,RES_hh_emih_in!R21/RES_summary!R$21)</f>
        <v>2.250926354968164</v>
      </c>
      <c r="S21" s="72">
        <f>IF(RES_hh_emih_in!S21=0,0,RES_hh_emih_in!S21/RES_summary!S$21)</f>
        <v>2.1585837017196119</v>
      </c>
      <c r="T21" s="72">
        <f>IF(RES_hh_emih_in!T21=0,0,RES_hh_emih_in!T21/RES_summary!T$21)</f>
        <v>2.0551405478796001</v>
      </c>
      <c r="U21" s="72">
        <f>IF(RES_hh_emih_in!U21=0,0,RES_hh_emih_in!U21/RES_summary!U$21)</f>
        <v>2.1049189149670919</v>
      </c>
      <c r="V21" s="72">
        <f>IF(RES_hh_emih_in!V21=0,0,RES_hh_emih_in!V21/RES_summary!V$21)</f>
        <v>2.0738718110426766</v>
      </c>
      <c r="W21" s="72">
        <f>IF(RES_hh_emih_in!W21=0,0,RES_hh_emih_in!W21/RES_summary!W$21)</f>
        <v>1.9638340690503939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2.2909296504959914E-3</v>
      </c>
      <c r="D27" s="69">
        <f>IF(RES_hh_emih_in!D27=0,0,RES_hh_emih_in!D27/RES_summary!D$21)</f>
        <v>4.5784528013095797E-3</v>
      </c>
      <c r="E27" s="69">
        <f>IF(RES_hh_emih_in!E27=0,0,RES_hh_emih_in!E27/RES_summary!E$21)</f>
        <v>6.205310369177602E-3</v>
      </c>
      <c r="F27" s="69">
        <f>IF(RES_hh_emih_in!F27=0,0,RES_hh_emih_in!F27/RES_summary!F$21)</f>
        <v>5.4910323439448074E-3</v>
      </c>
      <c r="G27" s="69">
        <f>IF(RES_hh_emih_in!G27=0,0,RES_hh_emih_in!G27/RES_summary!G$21)</f>
        <v>4.0327438991514348E-3</v>
      </c>
      <c r="H27" s="69">
        <f>IF(RES_hh_emih_in!H27=0,0,RES_hh_emih_in!H27/RES_summary!H$21)</f>
        <v>3.3155072958878642E-3</v>
      </c>
      <c r="I27" s="69">
        <f>IF(RES_hh_emih_in!I27=0,0,RES_hh_emih_in!I27/RES_summary!I$21)</f>
        <v>1.7869232560424556E-3</v>
      </c>
      <c r="J27" s="69">
        <f>IF(RES_hh_emih_in!J27=0,0,RES_hh_emih_in!J27/RES_summary!J$21)</f>
        <v>9.4028351788871482E-3</v>
      </c>
      <c r="K27" s="69">
        <f>IF(RES_hh_emih_in!K27=0,0,RES_hh_emih_in!K27/RES_summary!K$21)</f>
        <v>9.7825389826919698E-3</v>
      </c>
      <c r="L27" s="69">
        <f>IF(RES_hh_emih_in!L27=0,0,RES_hh_emih_in!L27/RES_summary!L$21)</f>
        <v>1.2976330308855645E-2</v>
      </c>
      <c r="M27" s="69">
        <f>IF(RES_hh_emih_in!M27=0,0,RES_hh_emih_in!M27/RES_summary!M$21)</f>
        <v>1.1349978520686472E-2</v>
      </c>
      <c r="N27" s="69">
        <f>IF(RES_hh_emih_in!N27=0,0,RES_hh_emih_in!N27/RES_summary!N$21)</f>
        <v>1.0804886063673629E-2</v>
      </c>
      <c r="O27" s="69">
        <f>IF(RES_hh_emih_in!O27=0,0,RES_hh_emih_in!O27/RES_summary!O$21)</f>
        <v>8.600786199034597E-3</v>
      </c>
      <c r="P27" s="69">
        <f>IF(RES_hh_emih_in!P27=0,0,RES_hh_emih_in!P27/RES_summary!P$21)</f>
        <v>2.920457195607201E-3</v>
      </c>
      <c r="Q27" s="69">
        <f>IF(RES_hh_emih_in!Q27=0,0,RES_hh_emih_in!Q27/RES_summary!Q$21)</f>
        <v>3.5844866615042667E-3</v>
      </c>
      <c r="R27" s="69">
        <f>IF(RES_hh_emih_in!R27=0,0,RES_hh_emih_in!R27/RES_summary!R$21)</f>
        <v>6.3913510981026076E-3</v>
      </c>
      <c r="S27" s="69">
        <f>IF(RES_hh_emih_in!S27=0,0,RES_hh_emih_in!S27/RES_summary!S$21)</f>
        <v>8.6230313732102402E-3</v>
      </c>
      <c r="T27" s="69">
        <f>IF(RES_hh_emih_in!T27=0,0,RES_hh_emih_in!T27/RES_summary!T$21)</f>
        <v>8.7018399923577648E-3</v>
      </c>
      <c r="U27" s="69">
        <f>IF(RES_hh_emih_in!U27=0,0,RES_hh_emih_in!U27/RES_summary!U$21)</f>
        <v>7.2738193635147746E-3</v>
      </c>
      <c r="V27" s="69">
        <f>IF(RES_hh_emih_in!V27=0,0,RES_hh_emih_in!V27/RES_summary!V$21)</f>
        <v>4.8440234725917134E-3</v>
      </c>
      <c r="W27" s="69">
        <f>IF(RES_hh_emih_in!W27=0,0,RES_hh_emih_in!W27/RES_summary!W$21)</f>
        <v>4.110746264696534E-3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0.607315236010466</v>
      </c>
      <c r="D30" s="72">
        <f>IF(RES_hh_emih_in!D30=0,0,RES_hh_emih_in!D30/RES_summary!D$21)</f>
        <v>0.60603046286973294</v>
      </c>
      <c r="E30" s="72">
        <f>IF(RES_hh_emih_in!E30=0,0,RES_hh_emih_in!E30/RES_summary!E$21)</f>
        <v>0.62332379994793163</v>
      </c>
      <c r="F30" s="72">
        <f>IF(RES_hh_emih_in!F30=0,0,RES_hh_emih_in!F30/RES_summary!F$21)</f>
        <v>0.62556295667013528</v>
      </c>
      <c r="G30" s="72">
        <f>IF(RES_hh_emih_in!G30=0,0,RES_hh_emih_in!G30/RES_summary!G$21)</f>
        <v>0.63327060151975223</v>
      </c>
      <c r="H30" s="72">
        <f>IF(RES_hh_emih_in!H30=0,0,RES_hh_emih_in!H30/RES_summary!H$21)</f>
        <v>0.65073761090026527</v>
      </c>
      <c r="I30" s="72">
        <f>IF(RES_hh_emih_in!I30=0,0,RES_hh_emih_in!I30/RES_summary!I$21)</f>
        <v>0.62128921267923898</v>
      </c>
      <c r="J30" s="72">
        <f>IF(RES_hh_emih_in!J30=0,0,RES_hh_emih_in!J30/RES_summary!J$21)</f>
        <v>0.64565856044634251</v>
      </c>
      <c r="K30" s="72">
        <f>IF(RES_hh_emih_in!K30=0,0,RES_hh_emih_in!K30/RES_summary!K$21)</f>
        <v>0.65628629592810184</v>
      </c>
      <c r="L30" s="72">
        <f>IF(RES_hh_emih_in!L30=0,0,RES_hh_emih_in!L30/RES_summary!L$21)</f>
        <v>0.73705354030775005</v>
      </c>
      <c r="M30" s="72">
        <f>IF(RES_hh_emih_in!M30=0,0,RES_hh_emih_in!M30/RES_summary!M$21)</f>
        <v>0.71272451468840314</v>
      </c>
      <c r="N30" s="72">
        <f>IF(RES_hh_emih_in!N30=0,0,RES_hh_emih_in!N30/RES_summary!N$21)</f>
        <v>0.72172479544125479</v>
      </c>
      <c r="O30" s="72">
        <f>IF(RES_hh_emih_in!O30=0,0,RES_hh_emih_in!O30/RES_summary!O$21)</f>
        <v>0.77449573793706605</v>
      </c>
      <c r="P30" s="72">
        <f>IF(RES_hh_emih_in!P30=0,0,RES_hh_emih_in!P30/RES_summary!P$21)</f>
        <v>0.76650685960130405</v>
      </c>
      <c r="Q30" s="72">
        <f>IF(RES_hh_emih_in!Q30=0,0,RES_hh_emih_in!Q30/RES_summary!Q$21)</f>
        <v>0.77664208643456845</v>
      </c>
      <c r="R30" s="72">
        <f>IF(RES_hh_emih_in!R30=0,0,RES_hh_emih_in!R30/RES_summary!R$21)</f>
        <v>0.80723667385674591</v>
      </c>
      <c r="S30" s="72">
        <f>IF(RES_hh_emih_in!S30=0,0,RES_hh_emih_in!S30/RES_summary!S$21)</f>
        <v>0.80083115434522356</v>
      </c>
      <c r="T30" s="72">
        <f>IF(RES_hh_emih_in!T30=0,0,RES_hh_emih_in!T30/RES_summary!T$21)</f>
        <v>0.80146874833458592</v>
      </c>
      <c r="U30" s="72">
        <f>IF(RES_hh_emih_in!U30=0,0,RES_hh_emih_in!U30/RES_summary!U$21)</f>
        <v>0.79987463858310659</v>
      </c>
      <c r="V30" s="72">
        <f>IF(RES_hh_emih_in!V30=0,0,RES_hh_emih_in!V30/RES_summary!V$21)</f>
        <v>0.79542037828275514</v>
      </c>
      <c r="W30" s="72">
        <f>IF(RES_hh_emih_in!W30=0,0,RES_hh_emih_in!W30/RES_summary!W$21)</f>
        <v>0.84284910083617914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595.97458768466936</v>
      </c>
      <c r="C3" s="19">
        <f t="shared" ref="C3:V3" si="0">SUM(C4,C9,C12)</f>
        <v>608.73059974847479</v>
      </c>
      <c r="D3" s="19">
        <f t="shared" si="0"/>
        <v>621.57563691855648</v>
      </c>
      <c r="E3" s="19">
        <f t="shared" si="0"/>
        <v>641.09647460446104</v>
      </c>
      <c r="F3" s="19">
        <f t="shared" si="0"/>
        <v>646.1988386792973</v>
      </c>
      <c r="G3" s="19">
        <f t="shared" si="0"/>
        <v>652.70921537092784</v>
      </c>
      <c r="H3" s="19">
        <f t="shared" si="0"/>
        <v>663.33319275065662</v>
      </c>
      <c r="I3" s="19">
        <f t="shared" si="0"/>
        <v>668.64708207605304</v>
      </c>
      <c r="J3" s="19">
        <f t="shared" si="0"/>
        <v>672.64660975369964</v>
      </c>
      <c r="K3" s="19">
        <f t="shared" si="0"/>
        <v>665.72864291886822</v>
      </c>
      <c r="L3" s="19">
        <f t="shared" si="0"/>
        <v>661.02828633924673</v>
      </c>
      <c r="M3" s="19">
        <f t="shared" si="0"/>
        <v>648.50929790646683</v>
      </c>
      <c r="N3" s="19">
        <f t="shared" si="0"/>
        <v>637.53412278790984</v>
      </c>
      <c r="O3" s="19">
        <f t="shared" si="0"/>
        <v>631.83378560980259</v>
      </c>
      <c r="P3" s="19">
        <f t="shared" si="0"/>
        <v>630.89812387887673</v>
      </c>
      <c r="Q3" s="19">
        <f t="shared" si="0"/>
        <v>602.13951841884102</v>
      </c>
      <c r="R3" s="19">
        <f t="shared" si="0"/>
        <v>609.49602736256691</v>
      </c>
      <c r="S3" s="19">
        <f t="shared" si="0"/>
        <v>591.75913259370327</v>
      </c>
      <c r="T3" s="19">
        <f t="shared" si="0"/>
        <v>584.26330459549126</v>
      </c>
      <c r="U3" s="19">
        <f t="shared" si="0"/>
        <v>606.30550717424217</v>
      </c>
      <c r="V3" s="19">
        <f t="shared" si="0"/>
        <v>633.28159639500348</v>
      </c>
      <c r="W3" s="19">
        <f t="shared" ref="W3" si="1">SUM(W4,W9,W12)</f>
        <v>627.88138745600907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314.04489423913498</v>
      </c>
      <c r="C4" s="22">
        <f t="shared" ref="C4:V4" si="2">SUM(C5:C8)</f>
        <v>313.67085740837189</v>
      </c>
      <c r="D4" s="22">
        <f t="shared" si="2"/>
        <v>315.77623245906227</v>
      </c>
      <c r="E4" s="22">
        <f t="shared" si="2"/>
        <v>322.82415426286593</v>
      </c>
      <c r="F4" s="22">
        <f t="shared" si="2"/>
        <v>319.7993355739203</v>
      </c>
      <c r="G4" s="22">
        <f t="shared" si="2"/>
        <v>318.73632543190405</v>
      </c>
      <c r="H4" s="22">
        <f t="shared" si="2"/>
        <v>322.17978575235014</v>
      </c>
      <c r="I4" s="22">
        <f t="shared" si="2"/>
        <v>317.12362816579173</v>
      </c>
      <c r="J4" s="22">
        <f t="shared" si="2"/>
        <v>314.94251921277868</v>
      </c>
      <c r="K4" s="22">
        <f t="shared" si="2"/>
        <v>305.43751731312557</v>
      </c>
      <c r="L4" s="22">
        <f t="shared" si="2"/>
        <v>298.12913062893529</v>
      </c>
      <c r="M4" s="22">
        <f t="shared" si="2"/>
        <v>287.90875968992083</v>
      </c>
      <c r="N4" s="22">
        <f t="shared" si="2"/>
        <v>276.32804725775833</v>
      </c>
      <c r="O4" s="22">
        <f t="shared" si="2"/>
        <v>266.33355341104408</v>
      </c>
      <c r="P4" s="22">
        <f t="shared" si="2"/>
        <v>258.85053999371814</v>
      </c>
      <c r="Q4" s="22">
        <f t="shared" si="2"/>
        <v>243.20636379705999</v>
      </c>
      <c r="R4" s="22">
        <f t="shared" si="2"/>
        <v>238.38855229853996</v>
      </c>
      <c r="S4" s="22">
        <f t="shared" si="2"/>
        <v>232.3570211783526</v>
      </c>
      <c r="T4" s="22">
        <f t="shared" si="2"/>
        <v>223.13997369740963</v>
      </c>
      <c r="U4" s="22">
        <f t="shared" si="2"/>
        <v>226.01062433520451</v>
      </c>
      <c r="V4" s="22">
        <f t="shared" si="2"/>
        <v>227.85604188702692</v>
      </c>
      <c r="W4" s="22">
        <f t="shared" ref="W4" si="3">SUM(W5:W8)</f>
        <v>225.43853658646449</v>
      </c>
      <c r="DA4" s="57"/>
    </row>
    <row r="5" spans="1:105" ht="12" customHeight="1" x14ac:dyDescent="0.25">
      <c r="A5" s="28" t="s">
        <v>32</v>
      </c>
      <c r="B5" s="29">
        <f>B18*B70/11630</f>
        <v>203.01647010232219</v>
      </c>
      <c r="C5" s="29">
        <f t="shared" ref="C5:V5" si="4">C18*C70/11630</f>
        <v>201.80169492978123</v>
      </c>
      <c r="D5" s="29">
        <f t="shared" si="4"/>
        <v>200.32553313328322</v>
      </c>
      <c r="E5" s="29">
        <f t="shared" si="4"/>
        <v>197.71889774639573</v>
      </c>
      <c r="F5" s="29">
        <f t="shared" si="4"/>
        <v>196.26567478037751</v>
      </c>
      <c r="G5" s="29">
        <f t="shared" si="4"/>
        <v>195.94872411557103</v>
      </c>
      <c r="H5" s="29">
        <f t="shared" si="4"/>
        <v>196.77281042572437</v>
      </c>
      <c r="I5" s="29">
        <f t="shared" si="4"/>
        <v>193.73891100713507</v>
      </c>
      <c r="J5" s="29">
        <f t="shared" si="4"/>
        <v>189.30401383954268</v>
      </c>
      <c r="K5" s="29">
        <f t="shared" si="4"/>
        <v>183.43125586953889</v>
      </c>
      <c r="L5" s="29">
        <f t="shared" si="4"/>
        <v>176.8548906601261</v>
      </c>
      <c r="M5" s="29">
        <f t="shared" si="4"/>
        <v>169.87409671352543</v>
      </c>
      <c r="N5" s="29">
        <f t="shared" si="4"/>
        <v>162.43546656856404</v>
      </c>
      <c r="O5" s="29">
        <f t="shared" si="4"/>
        <v>154.27378326535666</v>
      </c>
      <c r="P5" s="29">
        <f t="shared" si="4"/>
        <v>147.54743238881812</v>
      </c>
      <c r="Q5" s="29">
        <f t="shared" si="4"/>
        <v>141.4690454057195</v>
      </c>
      <c r="R5" s="29">
        <f t="shared" si="4"/>
        <v>135.26229625282485</v>
      </c>
      <c r="S5" s="29">
        <f t="shared" si="4"/>
        <v>130.1651060175453</v>
      </c>
      <c r="T5" s="29">
        <f t="shared" si="4"/>
        <v>125.07722397594718</v>
      </c>
      <c r="U5" s="29">
        <f t="shared" si="4"/>
        <v>122.76820687823417</v>
      </c>
      <c r="V5" s="29">
        <f t="shared" si="4"/>
        <v>120.71121475951</v>
      </c>
      <c r="W5" s="29">
        <f t="shared" ref="W5" si="5">W18*W70/11630</f>
        <v>119.07719368526639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40.265041978605467</v>
      </c>
      <c r="C6" s="29">
        <f t="shared" ref="C6:V6" si="6">C19*C71/11630</f>
        <v>39.905907294554936</v>
      </c>
      <c r="D6" s="29">
        <f t="shared" si="6"/>
        <v>38.783364062781942</v>
      </c>
      <c r="E6" s="29">
        <f t="shared" si="6"/>
        <v>41.064318257091536</v>
      </c>
      <c r="F6" s="29">
        <f t="shared" si="6"/>
        <v>39.826942010854893</v>
      </c>
      <c r="G6" s="29">
        <f t="shared" si="6"/>
        <v>39.8545927277072</v>
      </c>
      <c r="H6" s="29">
        <f t="shared" si="6"/>
        <v>39.601656393305099</v>
      </c>
      <c r="I6" s="29">
        <f t="shared" si="6"/>
        <v>38.122499012402173</v>
      </c>
      <c r="J6" s="29">
        <f t="shared" si="6"/>
        <v>38.199220379267587</v>
      </c>
      <c r="K6" s="29">
        <f t="shared" si="6"/>
        <v>36.939415298029388</v>
      </c>
      <c r="L6" s="29">
        <f t="shared" si="6"/>
        <v>37.204117987971443</v>
      </c>
      <c r="M6" s="29">
        <f t="shared" si="6"/>
        <v>35.885664502552487</v>
      </c>
      <c r="N6" s="29">
        <f t="shared" si="6"/>
        <v>34.716727305934839</v>
      </c>
      <c r="O6" s="29">
        <f t="shared" si="6"/>
        <v>34.440262212842264</v>
      </c>
      <c r="P6" s="29">
        <f t="shared" si="6"/>
        <v>33.752814196706517</v>
      </c>
      <c r="Q6" s="29">
        <f t="shared" si="6"/>
        <v>30.740294904413208</v>
      </c>
      <c r="R6" s="29">
        <f t="shared" si="6"/>
        <v>30.398337421335007</v>
      </c>
      <c r="S6" s="29">
        <f t="shared" si="6"/>
        <v>31.429796512478653</v>
      </c>
      <c r="T6" s="29">
        <f t="shared" si="6"/>
        <v>29.552679565626669</v>
      </c>
      <c r="U6" s="29">
        <f t="shared" si="6"/>
        <v>30.436691234640424</v>
      </c>
      <c r="V6" s="29">
        <f t="shared" si="6"/>
        <v>31.515998483469101</v>
      </c>
      <c r="W6" s="29">
        <f t="shared" ref="W6" si="7">W19*W71/11630</f>
        <v>30.428565895922645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38.596557905169576</v>
      </c>
      <c r="C7" s="29">
        <f t="shared" ref="C7:V7" si="8">C20*C72/11630</f>
        <v>40.560286643886982</v>
      </c>
      <c r="D7" s="29">
        <f t="shared" si="8"/>
        <v>41.341267042263446</v>
      </c>
      <c r="E7" s="29">
        <f t="shared" si="8"/>
        <v>47.612988866887015</v>
      </c>
      <c r="F7" s="29">
        <f t="shared" si="8"/>
        <v>45.439827015811069</v>
      </c>
      <c r="G7" s="29">
        <f t="shared" si="8"/>
        <v>44.033784454245691</v>
      </c>
      <c r="H7" s="29">
        <f t="shared" si="8"/>
        <v>46.566438513566204</v>
      </c>
      <c r="I7" s="29">
        <f t="shared" si="8"/>
        <v>47.446037902616041</v>
      </c>
      <c r="J7" s="29">
        <f t="shared" si="8"/>
        <v>48.12754365359779</v>
      </c>
      <c r="K7" s="29">
        <f t="shared" si="8"/>
        <v>45.445392508871706</v>
      </c>
      <c r="L7" s="29">
        <f t="shared" si="8"/>
        <v>44.195919769703146</v>
      </c>
      <c r="M7" s="29">
        <f t="shared" si="8"/>
        <v>43.808028213593623</v>
      </c>
      <c r="N7" s="29">
        <f t="shared" si="8"/>
        <v>41.429006687283568</v>
      </c>
      <c r="O7" s="29">
        <f t="shared" si="8"/>
        <v>40.463488208460682</v>
      </c>
      <c r="P7" s="29">
        <f t="shared" si="8"/>
        <v>40.282300695604846</v>
      </c>
      <c r="Q7" s="29">
        <f t="shared" si="8"/>
        <v>35.430017358909375</v>
      </c>
      <c r="R7" s="29">
        <f t="shared" si="8"/>
        <v>36.769300167454496</v>
      </c>
      <c r="S7" s="29">
        <f t="shared" si="8"/>
        <v>36.315955429606866</v>
      </c>
      <c r="T7" s="29">
        <f t="shared" si="8"/>
        <v>34.336118741753715</v>
      </c>
      <c r="U7" s="29">
        <f t="shared" si="8"/>
        <v>35.004153561134906</v>
      </c>
      <c r="V7" s="29">
        <f t="shared" si="8"/>
        <v>34.246036228113105</v>
      </c>
      <c r="W7" s="29">
        <f t="shared" ref="W7" si="9">W20*W72/11630</f>
        <v>33.301871827665288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32.16682425303776</v>
      </c>
      <c r="C8" s="29">
        <f t="shared" ref="C8:V8" si="10">C21*C73/11630</f>
        <v>31.402968540148695</v>
      </c>
      <c r="D8" s="29">
        <f t="shared" si="10"/>
        <v>35.32606822073366</v>
      </c>
      <c r="E8" s="29">
        <f t="shared" si="10"/>
        <v>36.427949392491655</v>
      </c>
      <c r="F8" s="29">
        <f t="shared" si="10"/>
        <v>38.266891766876846</v>
      </c>
      <c r="G8" s="29">
        <f t="shared" si="10"/>
        <v>38.899224134380113</v>
      </c>
      <c r="H8" s="29">
        <f t="shared" si="10"/>
        <v>39.238880419754473</v>
      </c>
      <c r="I8" s="29">
        <f t="shared" si="10"/>
        <v>37.816180243638414</v>
      </c>
      <c r="J8" s="29">
        <f t="shared" si="10"/>
        <v>39.311741340370645</v>
      </c>
      <c r="K8" s="29">
        <f t="shared" si="10"/>
        <v>39.621453636685615</v>
      </c>
      <c r="L8" s="29">
        <f t="shared" si="10"/>
        <v>39.87420221113463</v>
      </c>
      <c r="M8" s="29">
        <f t="shared" si="10"/>
        <v>38.3409702602493</v>
      </c>
      <c r="N8" s="29">
        <f t="shared" si="10"/>
        <v>37.746846695975876</v>
      </c>
      <c r="O8" s="29">
        <f t="shared" si="10"/>
        <v>37.156019724384478</v>
      </c>
      <c r="P8" s="29">
        <f t="shared" si="10"/>
        <v>37.267992712588686</v>
      </c>
      <c r="Q8" s="29">
        <f t="shared" si="10"/>
        <v>35.567006128017901</v>
      </c>
      <c r="R8" s="29">
        <f t="shared" si="10"/>
        <v>35.958618456925599</v>
      </c>
      <c r="S8" s="29">
        <f t="shared" si="10"/>
        <v>34.446163218721772</v>
      </c>
      <c r="T8" s="29">
        <f t="shared" si="10"/>
        <v>34.173951414082083</v>
      </c>
      <c r="U8" s="29">
        <f t="shared" si="10"/>
        <v>37.801572661195031</v>
      </c>
      <c r="V8" s="29">
        <f t="shared" si="10"/>
        <v>41.382792415934709</v>
      </c>
      <c r="W8" s="29">
        <f t="shared" ref="W8" si="11">W21*W73/11630</f>
        <v>42.630905177610174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119.1581211513046</v>
      </c>
      <c r="C9" s="22">
        <f t="shared" ref="C9:V9" si="12">SUM(C10:C11)</f>
        <v>126.72195260304548</v>
      </c>
      <c r="D9" s="22">
        <f t="shared" si="12"/>
        <v>133.3000021514525</v>
      </c>
      <c r="E9" s="22">
        <f t="shared" si="12"/>
        <v>142.37740374675667</v>
      </c>
      <c r="F9" s="22">
        <f t="shared" si="12"/>
        <v>148.46902852646897</v>
      </c>
      <c r="G9" s="22">
        <f t="shared" si="12"/>
        <v>154.77121830352786</v>
      </c>
      <c r="H9" s="22">
        <f t="shared" si="12"/>
        <v>159.66028390122193</v>
      </c>
      <c r="I9" s="22">
        <f t="shared" si="12"/>
        <v>167.9675450749759</v>
      </c>
      <c r="J9" s="22">
        <f t="shared" si="12"/>
        <v>173.47161003778947</v>
      </c>
      <c r="K9" s="22">
        <f t="shared" si="12"/>
        <v>176.56926318995554</v>
      </c>
      <c r="L9" s="22">
        <f t="shared" si="12"/>
        <v>181.71384932552803</v>
      </c>
      <c r="M9" s="22">
        <f t="shared" si="12"/>
        <v>183.09960670501533</v>
      </c>
      <c r="N9" s="22">
        <f t="shared" si="12"/>
        <v>187.73209636813826</v>
      </c>
      <c r="O9" s="22">
        <f t="shared" si="12"/>
        <v>194.21650661617429</v>
      </c>
      <c r="P9" s="22">
        <f t="shared" si="12"/>
        <v>204.25494522992236</v>
      </c>
      <c r="Q9" s="22">
        <f t="shared" si="12"/>
        <v>201.21286730845691</v>
      </c>
      <c r="R9" s="22">
        <f t="shared" si="12"/>
        <v>211.78850638310161</v>
      </c>
      <c r="S9" s="22">
        <f t="shared" si="12"/>
        <v>208.02311829826391</v>
      </c>
      <c r="T9" s="22">
        <f t="shared" si="12"/>
        <v>212.15600319539115</v>
      </c>
      <c r="U9" s="22">
        <f t="shared" si="12"/>
        <v>227.01576442023082</v>
      </c>
      <c r="V9" s="22">
        <f t="shared" si="12"/>
        <v>245.76694789509989</v>
      </c>
      <c r="W9" s="22">
        <f t="shared" ref="W9" si="13">SUM(W10:W11)</f>
        <v>245.34723054061863</v>
      </c>
      <c r="DA9" s="57"/>
    </row>
    <row r="10" spans="1:105" ht="12" customHeight="1" x14ac:dyDescent="0.25">
      <c r="A10" s="28" t="s">
        <v>28</v>
      </c>
      <c r="B10" s="29">
        <f>B23*B75/11630</f>
        <v>86.678678600498316</v>
      </c>
      <c r="C10" s="29">
        <f t="shared" ref="C10:V10" si="14">C23*C75/11630</f>
        <v>93.46616228719904</v>
      </c>
      <c r="D10" s="29">
        <f t="shared" si="14"/>
        <v>99.198731944335279</v>
      </c>
      <c r="E10" s="29">
        <f t="shared" si="14"/>
        <v>107.7344918536445</v>
      </c>
      <c r="F10" s="29">
        <f t="shared" si="14"/>
        <v>113.25794493134055</v>
      </c>
      <c r="G10" s="29">
        <f t="shared" si="14"/>
        <v>119.5301476442072</v>
      </c>
      <c r="H10" s="29">
        <f t="shared" si="14"/>
        <v>124.23025045619141</v>
      </c>
      <c r="I10" s="29">
        <f t="shared" si="14"/>
        <v>132.24551051930789</v>
      </c>
      <c r="J10" s="29">
        <f t="shared" si="14"/>
        <v>137.02812001479646</v>
      </c>
      <c r="K10" s="29">
        <f t="shared" si="14"/>
        <v>140.67858055179306</v>
      </c>
      <c r="L10" s="29">
        <f t="shared" si="14"/>
        <v>145.63305467533729</v>
      </c>
      <c r="M10" s="29">
        <f t="shared" si="14"/>
        <v>146.73014836065954</v>
      </c>
      <c r="N10" s="29">
        <f t="shared" si="14"/>
        <v>149.31180255611849</v>
      </c>
      <c r="O10" s="29">
        <f t="shared" si="14"/>
        <v>152.58544986527517</v>
      </c>
      <c r="P10" s="29">
        <f t="shared" si="14"/>
        <v>159.38448262152619</v>
      </c>
      <c r="Q10" s="29">
        <f t="shared" si="14"/>
        <v>153.49684088763803</v>
      </c>
      <c r="R10" s="29">
        <f t="shared" si="14"/>
        <v>156.86180661073229</v>
      </c>
      <c r="S10" s="29">
        <f t="shared" si="14"/>
        <v>151.35547884732048</v>
      </c>
      <c r="T10" s="29">
        <f t="shared" si="14"/>
        <v>151.2838852337367</v>
      </c>
      <c r="U10" s="29">
        <f t="shared" si="14"/>
        <v>158.46392511279433</v>
      </c>
      <c r="V10" s="29">
        <f t="shared" si="14"/>
        <v>168.310608315764</v>
      </c>
      <c r="W10" s="29">
        <f t="shared" ref="W10" si="15">W23*W75/11630</f>
        <v>165.19184022121553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32.479442550806283</v>
      </c>
      <c r="C11" s="29">
        <f t="shared" ref="C11:V11" si="16">C24*C76/11630</f>
        <v>33.255790315846447</v>
      </c>
      <c r="D11" s="29">
        <f t="shared" si="16"/>
        <v>34.101270207117217</v>
      </c>
      <c r="E11" s="29">
        <f t="shared" si="16"/>
        <v>34.642911893112185</v>
      </c>
      <c r="F11" s="29">
        <f t="shared" si="16"/>
        <v>35.211083595128422</v>
      </c>
      <c r="G11" s="29">
        <f t="shared" si="16"/>
        <v>35.24107065932067</v>
      </c>
      <c r="H11" s="29">
        <f t="shared" si="16"/>
        <v>35.43003344503051</v>
      </c>
      <c r="I11" s="29">
        <f t="shared" si="16"/>
        <v>35.722034555668017</v>
      </c>
      <c r="J11" s="29">
        <f t="shared" si="16"/>
        <v>36.443490022993018</v>
      </c>
      <c r="K11" s="29">
        <f t="shared" si="16"/>
        <v>35.890682638162481</v>
      </c>
      <c r="L11" s="29">
        <f t="shared" si="16"/>
        <v>36.080794650190725</v>
      </c>
      <c r="M11" s="29">
        <f t="shared" si="16"/>
        <v>36.369458344355799</v>
      </c>
      <c r="N11" s="29">
        <f t="shared" si="16"/>
        <v>38.420293812019771</v>
      </c>
      <c r="O11" s="29">
        <f t="shared" si="16"/>
        <v>41.63105675089912</v>
      </c>
      <c r="P11" s="29">
        <f t="shared" si="16"/>
        <v>44.870462608396167</v>
      </c>
      <c r="Q11" s="29">
        <f t="shared" si="16"/>
        <v>47.716026420818871</v>
      </c>
      <c r="R11" s="29">
        <f t="shared" si="16"/>
        <v>54.926699772369325</v>
      </c>
      <c r="S11" s="29">
        <f t="shared" si="16"/>
        <v>56.667639450943419</v>
      </c>
      <c r="T11" s="29">
        <f t="shared" si="16"/>
        <v>60.87211796165446</v>
      </c>
      <c r="U11" s="29">
        <f t="shared" si="16"/>
        <v>68.551839307436509</v>
      </c>
      <c r="V11" s="29">
        <f t="shared" si="16"/>
        <v>77.456339579335889</v>
      </c>
      <c r="W11" s="29">
        <f t="shared" ref="W11" si="17">W24*W76/11630</f>
        <v>80.155390319403082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162.77157229422971</v>
      </c>
      <c r="C12" s="22">
        <f t="shared" ref="C12:V12" si="18">SUM(C13:C14)</f>
        <v>168.33778973705739</v>
      </c>
      <c r="D12" s="22">
        <f t="shared" si="18"/>
        <v>172.49940230804174</v>
      </c>
      <c r="E12" s="22">
        <f t="shared" si="18"/>
        <v>175.89491659483838</v>
      </c>
      <c r="F12" s="22">
        <f t="shared" si="18"/>
        <v>177.93047457890799</v>
      </c>
      <c r="G12" s="22">
        <f t="shared" si="18"/>
        <v>179.20167163549596</v>
      </c>
      <c r="H12" s="22">
        <f t="shared" si="18"/>
        <v>181.49312309708455</v>
      </c>
      <c r="I12" s="22">
        <f t="shared" si="18"/>
        <v>183.55590883528538</v>
      </c>
      <c r="J12" s="22">
        <f t="shared" si="18"/>
        <v>184.23248050313148</v>
      </c>
      <c r="K12" s="22">
        <f t="shared" si="18"/>
        <v>183.72186241578703</v>
      </c>
      <c r="L12" s="22">
        <f t="shared" si="18"/>
        <v>181.18530638478339</v>
      </c>
      <c r="M12" s="22">
        <f t="shared" si="18"/>
        <v>177.50093151153067</v>
      </c>
      <c r="N12" s="22">
        <f t="shared" si="18"/>
        <v>173.47397916201322</v>
      </c>
      <c r="O12" s="22">
        <f t="shared" si="18"/>
        <v>171.28372558258417</v>
      </c>
      <c r="P12" s="22">
        <f t="shared" si="18"/>
        <v>167.79263865523632</v>
      </c>
      <c r="Q12" s="22">
        <f t="shared" si="18"/>
        <v>157.72028731332412</v>
      </c>
      <c r="R12" s="22">
        <f t="shared" si="18"/>
        <v>159.31896868092534</v>
      </c>
      <c r="S12" s="22">
        <f t="shared" si="18"/>
        <v>151.37899311708676</v>
      </c>
      <c r="T12" s="22">
        <f t="shared" si="18"/>
        <v>148.96732770269048</v>
      </c>
      <c r="U12" s="22">
        <f t="shared" si="18"/>
        <v>153.27911841880683</v>
      </c>
      <c r="V12" s="22">
        <f t="shared" si="18"/>
        <v>159.65860661287664</v>
      </c>
      <c r="W12" s="22">
        <f t="shared" ref="W12" si="19">SUM(W13:W14)</f>
        <v>157.095620328926</v>
      </c>
      <c r="DA12" s="57"/>
    </row>
    <row r="13" spans="1:105" ht="12" customHeight="1" x14ac:dyDescent="0.25">
      <c r="A13" s="30" t="s">
        <v>44</v>
      </c>
      <c r="B13" s="31">
        <f>B26*B78/11630</f>
        <v>129.19221011749156</v>
      </c>
      <c r="C13" s="31">
        <f t="shared" ref="C13:V13" si="20">C26*C78/11630</f>
        <v>133.08401909342646</v>
      </c>
      <c r="D13" s="31">
        <f t="shared" si="20"/>
        <v>136.32025493389926</v>
      </c>
      <c r="E13" s="31">
        <f t="shared" si="20"/>
        <v>138.76506931071242</v>
      </c>
      <c r="F13" s="31">
        <f t="shared" si="20"/>
        <v>140.16383198954887</v>
      </c>
      <c r="G13" s="31">
        <f t="shared" si="20"/>
        <v>141.12051431797337</v>
      </c>
      <c r="H13" s="31">
        <f t="shared" si="20"/>
        <v>141.41838208819377</v>
      </c>
      <c r="I13" s="31">
        <f t="shared" si="20"/>
        <v>142.49101421735338</v>
      </c>
      <c r="J13" s="31">
        <f t="shared" si="20"/>
        <v>142.16914485107935</v>
      </c>
      <c r="K13" s="31">
        <f t="shared" si="20"/>
        <v>140.14499049157214</v>
      </c>
      <c r="L13" s="31">
        <f t="shared" si="20"/>
        <v>135.41213406644164</v>
      </c>
      <c r="M13" s="31">
        <f t="shared" si="20"/>
        <v>130.23517206600934</v>
      </c>
      <c r="N13" s="31">
        <f t="shared" si="20"/>
        <v>124.54705602073197</v>
      </c>
      <c r="O13" s="31">
        <f t="shared" si="20"/>
        <v>120.95311607653687</v>
      </c>
      <c r="P13" s="31">
        <f t="shared" si="20"/>
        <v>115.205802485531</v>
      </c>
      <c r="Q13" s="31">
        <f t="shared" si="20"/>
        <v>105.4834796203983</v>
      </c>
      <c r="R13" s="31">
        <f t="shared" si="20"/>
        <v>103.24598999338201</v>
      </c>
      <c r="S13" s="31">
        <f t="shared" si="20"/>
        <v>95.872894455768517</v>
      </c>
      <c r="T13" s="31">
        <f t="shared" si="20"/>
        <v>90.862132047152429</v>
      </c>
      <c r="U13" s="31">
        <f t="shared" si="20"/>
        <v>90.157346935970239</v>
      </c>
      <c r="V13" s="31">
        <f t="shared" si="20"/>
        <v>91.044325232609097</v>
      </c>
      <c r="W13" s="31">
        <f t="shared" ref="W13" si="21">W26*W78/11630</f>
        <v>87.35470362315229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33.579362176738151</v>
      </c>
      <c r="C14" s="33">
        <f t="shared" ref="C14:V14" si="22">C27*C79/11630</f>
        <v>35.253770643630936</v>
      </c>
      <c r="D14" s="33">
        <f t="shared" si="22"/>
        <v>36.179147374142474</v>
      </c>
      <c r="E14" s="33">
        <f t="shared" si="22"/>
        <v>37.129847284125958</v>
      </c>
      <c r="F14" s="33">
        <f t="shared" si="22"/>
        <v>37.766642589359115</v>
      </c>
      <c r="G14" s="33">
        <f t="shared" si="22"/>
        <v>38.081157317522582</v>
      </c>
      <c r="H14" s="33">
        <f t="shared" si="22"/>
        <v>40.074741008890797</v>
      </c>
      <c r="I14" s="33">
        <f t="shared" si="22"/>
        <v>41.064894617931984</v>
      </c>
      <c r="J14" s="33">
        <f t="shared" si="22"/>
        <v>42.063335652052132</v>
      </c>
      <c r="K14" s="33">
        <f t="shared" si="22"/>
        <v>43.576871924214885</v>
      </c>
      <c r="L14" s="33">
        <f t="shared" si="22"/>
        <v>45.773172318341743</v>
      </c>
      <c r="M14" s="33">
        <f t="shared" si="22"/>
        <v>47.26575944552134</v>
      </c>
      <c r="N14" s="33">
        <f t="shared" si="22"/>
        <v>48.92692314128125</v>
      </c>
      <c r="O14" s="33">
        <f t="shared" si="22"/>
        <v>50.330609506047288</v>
      </c>
      <c r="P14" s="33">
        <f t="shared" si="22"/>
        <v>52.586836169705315</v>
      </c>
      <c r="Q14" s="33">
        <f t="shared" si="22"/>
        <v>52.236807692925829</v>
      </c>
      <c r="R14" s="33">
        <f t="shared" si="22"/>
        <v>56.072978687543319</v>
      </c>
      <c r="S14" s="33">
        <f t="shared" si="22"/>
        <v>55.506098661318248</v>
      </c>
      <c r="T14" s="33">
        <f t="shared" si="22"/>
        <v>58.105195655538061</v>
      </c>
      <c r="U14" s="33">
        <f t="shared" si="22"/>
        <v>63.121771482836579</v>
      </c>
      <c r="V14" s="33">
        <f t="shared" si="22"/>
        <v>68.614281380267542</v>
      </c>
      <c r="W14" s="33">
        <f t="shared" ref="W14" si="23">W27*W79/11630</f>
        <v>69.740916705773714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18494.801310886814</v>
      </c>
      <c r="C16" s="19">
        <f t="shared" ref="C16:Q16" si="24">SUM(C17,C22,C25)</f>
        <v>19095.843622240933</v>
      </c>
      <c r="D16" s="19">
        <f t="shared" si="24"/>
        <v>19515.025435381402</v>
      </c>
      <c r="E16" s="19">
        <f t="shared" si="24"/>
        <v>20184.953796547215</v>
      </c>
      <c r="F16" s="19">
        <f t="shared" si="24"/>
        <v>20291.139908001693</v>
      </c>
      <c r="G16" s="19">
        <f t="shared" si="24"/>
        <v>20342.226532270222</v>
      </c>
      <c r="H16" s="19">
        <f t="shared" si="24"/>
        <v>21048.408525054376</v>
      </c>
      <c r="I16" s="19">
        <f t="shared" si="24"/>
        <v>21368.226981943815</v>
      </c>
      <c r="J16" s="19">
        <f t="shared" si="24"/>
        <v>21833.141852183551</v>
      </c>
      <c r="K16" s="19">
        <f t="shared" si="24"/>
        <v>22222.364025605501</v>
      </c>
      <c r="L16" s="19">
        <f t="shared" si="24"/>
        <v>22828.566693951874</v>
      </c>
      <c r="M16" s="19">
        <f t="shared" si="24"/>
        <v>22973.340244695588</v>
      </c>
      <c r="N16" s="19">
        <f t="shared" si="24"/>
        <v>23193.748203304662</v>
      </c>
      <c r="O16" s="19">
        <f t="shared" si="24"/>
        <v>23487.682182890094</v>
      </c>
      <c r="P16" s="19">
        <f t="shared" si="24"/>
        <v>24046.08057069833</v>
      </c>
      <c r="Q16" s="19">
        <f t="shared" si="24"/>
        <v>23904.493245772512</v>
      </c>
      <c r="R16" s="19">
        <f t="shared" ref="R16" si="25">SUM(R17,R22,R25)</f>
        <v>24314.221765163624</v>
      </c>
      <c r="S16" s="19">
        <f t="shared" ref="S16" si="26">SUM(S17,S22,S25)</f>
        <v>24550.817986049369</v>
      </c>
      <c r="T16" s="19">
        <f t="shared" ref="T16" si="27">SUM(T17,T22,T25)</f>
        <v>24832.878215449044</v>
      </c>
      <c r="U16" s="19">
        <f t="shared" ref="U16" si="28">SUM(U17,U22,U25)</f>
        <v>25167.233607194557</v>
      </c>
      <c r="V16" s="19">
        <f t="shared" ref="V16:W16" si="29">SUM(V17,V22,V25)</f>
        <v>25354.945084675826</v>
      </c>
      <c r="W16" s="19">
        <f t="shared" si="29"/>
        <v>25518.659239612996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3636.4478065942449</v>
      </c>
      <c r="C17" s="22">
        <f t="shared" ref="C17:Q17" si="30">SUM(C18:C21)</f>
        <v>3709.090643445144</v>
      </c>
      <c r="D17" s="22">
        <f t="shared" si="30"/>
        <v>3832.9267737916748</v>
      </c>
      <c r="E17" s="22">
        <f t="shared" si="30"/>
        <v>4180.1906685154645</v>
      </c>
      <c r="F17" s="22">
        <f t="shared" si="30"/>
        <v>4102.2515707023649</v>
      </c>
      <c r="G17" s="22">
        <f t="shared" si="30"/>
        <v>4066.8615109543061</v>
      </c>
      <c r="H17" s="22">
        <f t="shared" si="30"/>
        <v>4188.5464433172228</v>
      </c>
      <c r="I17" s="22">
        <f t="shared" si="30"/>
        <v>4168.803302649123</v>
      </c>
      <c r="J17" s="22">
        <f t="shared" si="30"/>
        <v>4262.0454522469081</v>
      </c>
      <c r="K17" s="22">
        <f t="shared" si="30"/>
        <v>4159.6334737354482</v>
      </c>
      <c r="L17" s="22">
        <f t="shared" si="30"/>
        <v>4146.0645003080517</v>
      </c>
      <c r="M17" s="22">
        <f t="shared" si="30"/>
        <v>4060.9402783646606</v>
      </c>
      <c r="N17" s="22">
        <f t="shared" si="30"/>
        <v>3904.730577416437</v>
      </c>
      <c r="O17" s="22">
        <f t="shared" si="30"/>
        <v>3821.7030629507212</v>
      </c>
      <c r="P17" s="22">
        <f t="shared" si="30"/>
        <v>3796.3534688929549</v>
      </c>
      <c r="Q17" s="22">
        <f t="shared" si="30"/>
        <v>3521.392216383244</v>
      </c>
      <c r="R17" s="22">
        <f t="shared" ref="R17" si="31">SUM(R18:R21)</f>
        <v>3451.3662368093946</v>
      </c>
      <c r="S17" s="22">
        <f t="shared" ref="S17" si="32">SUM(S18:S21)</f>
        <v>3491.8101781153737</v>
      </c>
      <c r="T17" s="22">
        <f t="shared" ref="T17" si="33">SUM(T18:T21)</f>
        <v>3297.2210857437467</v>
      </c>
      <c r="U17" s="22">
        <f t="shared" ref="U17" si="34">SUM(U18:U21)</f>
        <v>3251.6988499526688</v>
      </c>
      <c r="V17" s="22">
        <f t="shared" ref="V17:W17" si="35">SUM(V18:V21)</f>
        <v>3205.140426794354</v>
      </c>
      <c r="W17" s="22">
        <f t="shared" si="35"/>
        <v>3246.372124740074</v>
      </c>
      <c r="DA17" s="57"/>
    </row>
    <row r="18" spans="1:105" ht="12" customHeight="1" x14ac:dyDescent="0.25">
      <c r="A18" s="28" t="s">
        <v>32</v>
      </c>
      <c r="B18" s="29">
        <f>B31*B83/1000000</f>
        <v>269.52985699657626</v>
      </c>
      <c r="C18" s="29">
        <f t="shared" ref="C18:Q18" si="36">C31*C83/1000000</f>
        <v>267.91709041476668</v>
      </c>
      <c r="D18" s="29">
        <f t="shared" si="36"/>
        <v>265.95730026713295</v>
      </c>
      <c r="E18" s="29">
        <f t="shared" si="36"/>
        <v>262.49666447381094</v>
      </c>
      <c r="F18" s="29">
        <f t="shared" si="36"/>
        <v>260.56732850408582</v>
      </c>
      <c r="G18" s="29">
        <f t="shared" si="36"/>
        <v>260.14653669681417</v>
      </c>
      <c r="H18" s="29">
        <f t="shared" si="36"/>
        <v>261.24061475470035</v>
      </c>
      <c r="I18" s="29">
        <f t="shared" si="36"/>
        <v>257.21273230741804</v>
      </c>
      <c r="J18" s="29">
        <f t="shared" si="36"/>
        <v>251.32484942395917</v>
      </c>
      <c r="K18" s="29">
        <f t="shared" si="36"/>
        <v>243.52802577200208</v>
      </c>
      <c r="L18" s="29">
        <f t="shared" si="36"/>
        <v>234.79707515722228</v>
      </c>
      <c r="M18" s="29">
        <f t="shared" si="36"/>
        <v>225.52919460939512</v>
      </c>
      <c r="N18" s="29">
        <f t="shared" si="36"/>
        <v>215.6534790173973</v>
      </c>
      <c r="O18" s="29">
        <f t="shared" si="36"/>
        <v>204.81781956348169</v>
      </c>
      <c r="P18" s="29">
        <f t="shared" si="36"/>
        <v>195.88774414177564</v>
      </c>
      <c r="Q18" s="29">
        <f t="shared" si="36"/>
        <v>187.81792215394043</v>
      </c>
      <c r="R18" s="29">
        <f t="shared" ref="R18:V18" si="37">R31*R83/1000000</f>
        <v>179.57768326716362</v>
      </c>
      <c r="S18" s="29">
        <f t="shared" si="37"/>
        <v>172.81052317169537</v>
      </c>
      <c r="T18" s="29">
        <f t="shared" si="37"/>
        <v>166.05572087217644</v>
      </c>
      <c r="U18" s="29">
        <f t="shared" si="37"/>
        <v>162.99021072989308</v>
      </c>
      <c r="V18" s="29">
        <f t="shared" si="37"/>
        <v>160.25929539418965</v>
      </c>
      <c r="W18" s="29">
        <f t="shared" ref="W18" si="38">W31*W83/1000000</f>
        <v>158.08992723283654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1089.1758042727954</v>
      </c>
      <c r="C19" s="29">
        <f t="shared" ref="C19:Q19" si="39">C32*C84/1000000</f>
        <v>1094.7137365022843</v>
      </c>
      <c r="D19" s="29">
        <f t="shared" si="39"/>
        <v>1083.1502397804313</v>
      </c>
      <c r="E19" s="29">
        <f t="shared" si="39"/>
        <v>1165.3722131373634</v>
      </c>
      <c r="F19" s="29">
        <f t="shared" si="39"/>
        <v>1122.7945929056389</v>
      </c>
      <c r="G19" s="29">
        <f t="shared" si="39"/>
        <v>1112.4476281076613</v>
      </c>
      <c r="H19" s="29">
        <f t="shared" si="39"/>
        <v>1105.8541020874577</v>
      </c>
      <c r="I19" s="29">
        <f t="shared" si="39"/>
        <v>1067.8282960413574</v>
      </c>
      <c r="J19" s="29">
        <f t="shared" si="39"/>
        <v>1072.692794007035</v>
      </c>
      <c r="K19" s="29">
        <f t="shared" si="39"/>
        <v>1043.5033541081</v>
      </c>
      <c r="L19" s="29">
        <f t="shared" si="39"/>
        <v>1049.6839366091501</v>
      </c>
      <c r="M19" s="29">
        <f t="shared" si="39"/>
        <v>1006.8979311218419</v>
      </c>
      <c r="N19" s="29">
        <f t="shared" si="39"/>
        <v>971.99636865971502</v>
      </c>
      <c r="O19" s="29">
        <f t="shared" si="39"/>
        <v>964.20000887387062</v>
      </c>
      <c r="P19" s="29">
        <f t="shared" si="39"/>
        <v>944.73887110331464</v>
      </c>
      <c r="Q19" s="29">
        <f t="shared" si="39"/>
        <v>879.74361376709396</v>
      </c>
      <c r="R19" s="29">
        <f t="shared" ref="R19:V19" si="40">R32*R84/1000000</f>
        <v>840.41925228007153</v>
      </c>
      <c r="S19" s="29">
        <f t="shared" si="40"/>
        <v>892.18465180934959</v>
      </c>
      <c r="T19" s="29">
        <f t="shared" si="40"/>
        <v>831.11460337084077</v>
      </c>
      <c r="U19" s="29">
        <f t="shared" si="40"/>
        <v>811.88085128085709</v>
      </c>
      <c r="V19" s="29">
        <f t="shared" si="40"/>
        <v>813.25976120067696</v>
      </c>
      <c r="W19" s="29">
        <f t="shared" ref="W19" si="41">W32*W84/1000000</f>
        <v>819.98211229916387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1500.7959739071632</v>
      </c>
      <c r="C20" s="29">
        <f t="shared" ref="C20:Q20" si="43">C33*C85/1000000</f>
        <v>1580.3982199313018</v>
      </c>
      <c r="D20" s="29">
        <f t="shared" si="43"/>
        <v>1620.7988947746974</v>
      </c>
      <c r="E20" s="29">
        <f t="shared" si="43"/>
        <v>1862.2703986478809</v>
      </c>
      <c r="F20" s="29">
        <f t="shared" si="43"/>
        <v>1792.3084731731874</v>
      </c>
      <c r="G20" s="29">
        <f t="shared" si="43"/>
        <v>1752.7849015749803</v>
      </c>
      <c r="H20" s="29">
        <f t="shared" si="43"/>
        <v>1871.294651820042</v>
      </c>
      <c r="I20" s="29">
        <f t="shared" si="43"/>
        <v>1927.003524768548</v>
      </c>
      <c r="J20" s="29">
        <f t="shared" si="43"/>
        <v>1982.5937128429625</v>
      </c>
      <c r="K20" s="29">
        <f t="shared" si="43"/>
        <v>1904.3597902984643</v>
      </c>
      <c r="L20" s="29">
        <f t="shared" si="43"/>
        <v>1884.4891402602714</v>
      </c>
      <c r="M20" s="29">
        <f t="shared" si="43"/>
        <v>1889.363529061565</v>
      </c>
      <c r="N20" s="29">
        <f t="shared" si="43"/>
        <v>1795.8517760180564</v>
      </c>
      <c r="O20" s="29">
        <f t="shared" si="43"/>
        <v>1751.0034405606427</v>
      </c>
      <c r="P20" s="29">
        <f t="shared" si="43"/>
        <v>1754.4367521468494</v>
      </c>
      <c r="Q20" s="29">
        <f t="shared" si="43"/>
        <v>1574.5176840502684</v>
      </c>
      <c r="R20" s="29">
        <f t="shared" ref="R20:V20" si="44">R33*R85/1000000</f>
        <v>1564.3811146286841</v>
      </c>
      <c r="S20" s="29">
        <f t="shared" si="44"/>
        <v>1577.6699418153335</v>
      </c>
      <c r="T20" s="29">
        <f t="shared" si="44"/>
        <v>1473.8394329879557</v>
      </c>
      <c r="U20" s="29">
        <f t="shared" si="44"/>
        <v>1418.6626300816622</v>
      </c>
      <c r="V20" s="29">
        <f t="shared" si="44"/>
        <v>1353.8579308865842</v>
      </c>
      <c r="W20" s="29">
        <f t="shared" ref="W20" si="45">W33*W85/1000000</f>
        <v>1374.1294761385402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776.94617141771005</v>
      </c>
      <c r="C21" s="29">
        <f t="shared" ref="C21:Q21" si="47">C34*C86/1000000</f>
        <v>766.06159659679133</v>
      </c>
      <c r="D21" s="29">
        <f t="shared" si="47"/>
        <v>863.02033896941305</v>
      </c>
      <c r="E21" s="29">
        <f t="shared" si="47"/>
        <v>890.05139225640892</v>
      </c>
      <c r="F21" s="29">
        <f t="shared" si="47"/>
        <v>926.58117611945306</v>
      </c>
      <c r="G21" s="29">
        <f t="shared" si="47"/>
        <v>941.48244457485055</v>
      </c>
      <c r="H21" s="29">
        <f t="shared" si="47"/>
        <v>950.15707465502305</v>
      </c>
      <c r="I21" s="29">
        <f t="shared" si="47"/>
        <v>916.75874953179937</v>
      </c>
      <c r="J21" s="29">
        <f t="shared" si="47"/>
        <v>955.43409597295124</v>
      </c>
      <c r="K21" s="29">
        <f t="shared" si="47"/>
        <v>968.24230355688189</v>
      </c>
      <c r="L21" s="29">
        <f t="shared" si="47"/>
        <v>977.09434828140809</v>
      </c>
      <c r="M21" s="29">
        <f t="shared" si="47"/>
        <v>939.14962357185811</v>
      </c>
      <c r="N21" s="29">
        <f t="shared" si="47"/>
        <v>921.22895372126845</v>
      </c>
      <c r="O21" s="29">
        <f t="shared" si="47"/>
        <v>901.68179395272591</v>
      </c>
      <c r="P21" s="29">
        <f t="shared" si="47"/>
        <v>901.29010150101499</v>
      </c>
      <c r="Q21" s="29">
        <f t="shared" si="47"/>
        <v>879.31299641194096</v>
      </c>
      <c r="R21" s="29">
        <f t="shared" ref="R21:V21" si="48">R34*R86/1000000</f>
        <v>866.98818663347549</v>
      </c>
      <c r="S21" s="29">
        <f t="shared" si="48"/>
        <v>849.14506131899543</v>
      </c>
      <c r="T21" s="29">
        <f t="shared" si="48"/>
        <v>826.21132851277366</v>
      </c>
      <c r="U21" s="29">
        <f t="shared" si="48"/>
        <v>858.16515786025616</v>
      </c>
      <c r="V21" s="29">
        <f t="shared" si="48"/>
        <v>877.76343931290342</v>
      </c>
      <c r="W21" s="29">
        <f t="shared" ref="W21" si="49">W34*W86/1000000</f>
        <v>894.17060906953327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1208.9279122870375</v>
      </c>
      <c r="C22" s="22">
        <f t="shared" ref="C22:Q22" si="50">SUM(C23:C24)</f>
        <v>1257.9902821967032</v>
      </c>
      <c r="D22" s="22">
        <f t="shared" si="50"/>
        <v>1302.1016996486214</v>
      </c>
      <c r="E22" s="22">
        <f t="shared" si="50"/>
        <v>1363.7488080513356</v>
      </c>
      <c r="F22" s="22">
        <f t="shared" si="50"/>
        <v>1403.9617213382844</v>
      </c>
      <c r="G22" s="22">
        <f t="shared" si="50"/>
        <v>1442.8351705739021</v>
      </c>
      <c r="H22" s="22">
        <f t="shared" si="50"/>
        <v>1472.9720655348963</v>
      </c>
      <c r="I22" s="22">
        <f t="shared" si="50"/>
        <v>1533.7877044712172</v>
      </c>
      <c r="J22" s="22">
        <f t="shared" si="50"/>
        <v>1583.3744174608892</v>
      </c>
      <c r="K22" s="22">
        <f t="shared" si="50"/>
        <v>1608.4496636886158</v>
      </c>
      <c r="L22" s="22">
        <f t="shared" si="50"/>
        <v>1642.7272648011112</v>
      </c>
      <c r="M22" s="22">
        <f t="shared" si="50"/>
        <v>1650.4288473458207</v>
      </c>
      <c r="N22" s="22">
        <f t="shared" si="50"/>
        <v>1693.9967443540836</v>
      </c>
      <c r="O22" s="22">
        <f t="shared" si="50"/>
        <v>1762.0962834468851</v>
      </c>
      <c r="P22" s="22">
        <f t="shared" si="50"/>
        <v>1854.6025666611959</v>
      </c>
      <c r="Q22" s="22">
        <f t="shared" si="50"/>
        <v>1897.282227066949</v>
      </c>
      <c r="R22" s="22">
        <f t="shared" ref="R22" si="51">SUM(R23:R24)</f>
        <v>1957.622053194993</v>
      </c>
      <c r="S22" s="22">
        <f t="shared" ref="S22" si="52">SUM(S23:S24)</f>
        <v>1993.0371220315128</v>
      </c>
      <c r="T22" s="22">
        <f t="shared" ref="T22" si="53">SUM(T23:T24)</f>
        <v>2037.9799951801979</v>
      </c>
      <c r="U22" s="22">
        <f t="shared" ref="U22" si="54">SUM(U23:U24)</f>
        <v>2089.6169923104453</v>
      </c>
      <c r="V22" s="22">
        <f t="shared" ref="V22:W22" si="55">SUM(V23:V24)</f>
        <v>2135.3988322523264</v>
      </c>
      <c r="W22" s="22">
        <f t="shared" si="55"/>
        <v>2144.6242577675712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660.94985002509179</v>
      </c>
      <c r="C23" s="29">
        <f t="shared" ref="C23:Q23" si="57">C36*C88/1000000</f>
        <v>707.85491413497687</v>
      </c>
      <c r="D23" s="29">
        <f t="shared" si="57"/>
        <v>747.88023760569695</v>
      </c>
      <c r="E23" s="29">
        <f t="shared" si="57"/>
        <v>809.90604809403544</v>
      </c>
      <c r="F23" s="29">
        <f t="shared" si="57"/>
        <v>849.80451314040477</v>
      </c>
      <c r="G23" s="29">
        <f t="shared" si="57"/>
        <v>896.28897426449237</v>
      </c>
      <c r="H23" s="29">
        <f t="shared" si="57"/>
        <v>931.3519319460579</v>
      </c>
      <c r="I23" s="29">
        <f t="shared" si="57"/>
        <v>994.87608565795199</v>
      </c>
      <c r="J23" s="29">
        <f t="shared" si="57"/>
        <v>1038.5729544726953</v>
      </c>
      <c r="K23" s="29">
        <f t="shared" si="57"/>
        <v>1076.0814843167625</v>
      </c>
      <c r="L23" s="29">
        <f t="shared" si="57"/>
        <v>1112.8662402941411</v>
      </c>
      <c r="M23" s="29">
        <f t="shared" si="57"/>
        <v>1119.3420760620415</v>
      </c>
      <c r="N23" s="29">
        <f t="shared" si="57"/>
        <v>1134.1663754043627</v>
      </c>
      <c r="O23" s="29">
        <f t="shared" si="57"/>
        <v>1156.704570548329</v>
      </c>
      <c r="P23" s="29">
        <f t="shared" si="57"/>
        <v>1204.4131228464785</v>
      </c>
      <c r="Q23" s="29">
        <f t="shared" si="57"/>
        <v>1186.724096281579</v>
      </c>
      <c r="R23" s="29">
        <f t="shared" ref="R23:V23" si="58">R36*R88/1000000</f>
        <v>1164.4685881084322</v>
      </c>
      <c r="S23" s="29">
        <f t="shared" si="58"/>
        <v>1147.8945543202949</v>
      </c>
      <c r="T23" s="29">
        <f t="shared" si="58"/>
        <v>1132.9192445273682</v>
      </c>
      <c r="U23" s="29">
        <f t="shared" si="58"/>
        <v>1119.1038289906487</v>
      </c>
      <c r="V23" s="29">
        <f t="shared" si="58"/>
        <v>1105.730876587158</v>
      </c>
      <c r="W23" s="29">
        <f t="shared" ref="W23" si="59">W36*W88/1000000</f>
        <v>1074.8007323635825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547.97806226194587</v>
      </c>
      <c r="C24" s="29">
        <f t="shared" ref="C24:Q24" si="61">C37*C89/1000000</f>
        <v>550.13536806172635</v>
      </c>
      <c r="D24" s="29">
        <f t="shared" si="61"/>
        <v>554.22146204292449</v>
      </c>
      <c r="E24" s="29">
        <f t="shared" si="61"/>
        <v>553.84275995730013</v>
      </c>
      <c r="F24" s="29">
        <f t="shared" si="61"/>
        <v>554.15720819787964</v>
      </c>
      <c r="G24" s="29">
        <f t="shared" si="61"/>
        <v>546.54619630940977</v>
      </c>
      <c r="H24" s="29">
        <f t="shared" si="61"/>
        <v>541.62013358883837</v>
      </c>
      <c r="I24" s="29">
        <f t="shared" si="61"/>
        <v>538.91161881326514</v>
      </c>
      <c r="J24" s="29">
        <f t="shared" si="61"/>
        <v>544.80146298819398</v>
      </c>
      <c r="K24" s="29">
        <f t="shared" si="61"/>
        <v>532.36817937185333</v>
      </c>
      <c r="L24" s="29">
        <f t="shared" si="61"/>
        <v>529.86102450697024</v>
      </c>
      <c r="M24" s="29">
        <f t="shared" si="61"/>
        <v>531.08677128377917</v>
      </c>
      <c r="N24" s="29">
        <f t="shared" si="61"/>
        <v>559.83036894972076</v>
      </c>
      <c r="O24" s="29">
        <f t="shared" si="61"/>
        <v>605.39171289855608</v>
      </c>
      <c r="P24" s="29">
        <f t="shared" si="61"/>
        <v>650.18944381471727</v>
      </c>
      <c r="Q24" s="29">
        <f t="shared" si="61"/>
        <v>710.55813078536983</v>
      </c>
      <c r="R24" s="29">
        <f t="shared" ref="R24:V24" si="62">R37*R89/1000000</f>
        <v>793.15346508656091</v>
      </c>
      <c r="S24" s="29">
        <f t="shared" si="62"/>
        <v>845.14256771121791</v>
      </c>
      <c r="T24" s="29">
        <f t="shared" si="62"/>
        <v>905.06075065282971</v>
      </c>
      <c r="U24" s="29">
        <f t="shared" si="62"/>
        <v>970.51316331979683</v>
      </c>
      <c r="V24" s="29">
        <f t="shared" si="62"/>
        <v>1029.6679556651684</v>
      </c>
      <c r="W24" s="29">
        <f t="shared" ref="W24" si="63">W37*W89/1000000</f>
        <v>1069.8235254039885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13649.425592005533</v>
      </c>
      <c r="C25" s="22">
        <f t="shared" ref="C25:Q25" si="64">SUM(C26:C27)</f>
        <v>14128.762696599086</v>
      </c>
      <c r="D25" s="22">
        <f t="shared" si="64"/>
        <v>14379.996961941104</v>
      </c>
      <c r="E25" s="22">
        <f t="shared" si="64"/>
        <v>14641.014319980415</v>
      </c>
      <c r="F25" s="22">
        <f t="shared" si="64"/>
        <v>14784.926615961043</v>
      </c>
      <c r="G25" s="22">
        <f t="shared" si="64"/>
        <v>14832.529850742016</v>
      </c>
      <c r="H25" s="22">
        <f t="shared" si="64"/>
        <v>15386.890016202256</v>
      </c>
      <c r="I25" s="22">
        <f t="shared" si="64"/>
        <v>15665.635974823477</v>
      </c>
      <c r="J25" s="22">
        <f t="shared" si="64"/>
        <v>15987.721982475756</v>
      </c>
      <c r="K25" s="22">
        <f t="shared" si="64"/>
        <v>16454.280888181434</v>
      </c>
      <c r="L25" s="22">
        <f t="shared" si="64"/>
        <v>17039.774928842711</v>
      </c>
      <c r="M25" s="22">
        <f t="shared" si="64"/>
        <v>17261.971118985108</v>
      </c>
      <c r="N25" s="22">
        <f t="shared" si="64"/>
        <v>17595.020881534143</v>
      </c>
      <c r="O25" s="22">
        <f t="shared" si="64"/>
        <v>17903.882836492488</v>
      </c>
      <c r="P25" s="22">
        <f t="shared" si="64"/>
        <v>18395.124535144179</v>
      </c>
      <c r="Q25" s="22">
        <f t="shared" si="64"/>
        <v>18485.818802322319</v>
      </c>
      <c r="R25" s="22">
        <f t="shared" ref="R25" si="65">SUM(R26:R27)</f>
        <v>18905.233475159235</v>
      </c>
      <c r="S25" s="22">
        <f t="shared" ref="S25" si="66">SUM(S26:S27)</f>
        <v>19065.970685902485</v>
      </c>
      <c r="T25" s="22">
        <f t="shared" ref="T25" si="67">SUM(T26:T27)</f>
        <v>19497.6771345251</v>
      </c>
      <c r="U25" s="22">
        <f t="shared" ref="U25" si="68">SUM(U26:U27)</f>
        <v>19825.917764931444</v>
      </c>
      <c r="V25" s="22">
        <f t="shared" ref="V25:W25" si="69">SUM(V26:V27)</f>
        <v>20014.405825629146</v>
      </c>
      <c r="W25" s="22">
        <f t="shared" si="69"/>
        <v>20127.662857105352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2790.1906731808785</v>
      </c>
      <c r="C26" s="31">
        <f t="shared" ref="C26:Q26" si="71">C39*C91/1000000</f>
        <v>2869.5485645712615</v>
      </c>
      <c r="D26" s="31">
        <f t="shared" si="71"/>
        <v>2936.7034040828785</v>
      </c>
      <c r="E26" s="31">
        <f t="shared" si="71"/>
        <v>2987.3548964730303</v>
      </c>
      <c r="F26" s="31">
        <f t="shared" si="71"/>
        <v>3013.2450129870413</v>
      </c>
      <c r="G26" s="31">
        <f t="shared" si="71"/>
        <v>3029.4570686263337</v>
      </c>
      <c r="H26" s="31">
        <f t="shared" si="71"/>
        <v>3029.4255925002612</v>
      </c>
      <c r="I26" s="31">
        <f t="shared" si="71"/>
        <v>3047.5394530508056</v>
      </c>
      <c r="J26" s="31">
        <f t="shared" si="71"/>
        <v>3047.2784975496797</v>
      </c>
      <c r="K26" s="31">
        <f t="shared" si="71"/>
        <v>3012.2188808122223</v>
      </c>
      <c r="L26" s="31">
        <f t="shared" si="71"/>
        <v>2910.3914656755464</v>
      </c>
      <c r="M26" s="31">
        <f t="shared" si="71"/>
        <v>2789.5919458286153</v>
      </c>
      <c r="N26" s="31">
        <f t="shared" si="71"/>
        <v>2668.5705465998553</v>
      </c>
      <c r="O26" s="31">
        <f t="shared" si="71"/>
        <v>2592.6998031179955</v>
      </c>
      <c r="P26" s="31">
        <f t="shared" si="71"/>
        <v>2465.521220074213</v>
      </c>
      <c r="Q26" s="31">
        <f t="shared" si="71"/>
        <v>2312.1457900659461</v>
      </c>
      <c r="R26" s="31">
        <f t="shared" ref="R26:V26" si="72">R39*R91/1000000</f>
        <v>2202.6114500239787</v>
      </c>
      <c r="S26" s="31">
        <f t="shared" si="72"/>
        <v>2086.822522014867</v>
      </c>
      <c r="T26" s="31">
        <f t="shared" si="72"/>
        <v>1953.2666303928681</v>
      </c>
      <c r="U26" s="31">
        <f t="shared" si="72"/>
        <v>1828.0064888935606</v>
      </c>
      <c r="V26" s="31">
        <f t="shared" si="72"/>
        <v>1718.6226529311321</v>
      </c>
      <c r="W26" s="31">
        <f t="shared" ref="W26" si="73">W39*W91/1000000</f>
        <v>1644.7894610578896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10859.234918824654</v>
      </c>
      <c r="C27" s="33">
        <f t="shared" ref="C27:Q27" si="75">C40*C92/1000000</f>
        <v>11259.214132027824</v>
      </c>
      <c r="D27" s="33">
        <f t="shared" si="75"/>
        <v>11443.293557858226</v>
      </c>
      <c r="E27" s="33">
        <f t="shared" si="75"/>
        <v>11653.659423507384</v>
      </c>
      <c r="F27" s="33">
        <f t="shared" si="75"/>
        <v>11771.681602974002</v>
      </c>
      <c r="G27" s="33">
        <f t="shared" si="75"/>
        <v>11803.072782115682</v>
      </c>
      <c r="H27" s="33">
        <f t="shared" si="75"/>
        <v>12357.464423701995</v>
      </c>
      <c r="I27" s="33">
        <f t="shared" si="75"/>
        <v>12618.096521772672</v>
      </c>
      <c r="J27" s="33">
        <f t="shared" si="75"/>
        <v>12940.443484926076</v>
      </c>
      <c r="K27" s="33">
        <f t="shared" si="75"/>
        <v>13442.062007369212</v>
      </c>
      <c r="L27" s="33">
        <f t="shared" si="75"/>
        <v>14129.383463167165</v>
      </c>
      <c r="M27" s="33">
        <f t="shared" si="75"/>
        <v>14472.379173156492</v>
      </c>
      <c r="N27" s="33">
        <f t="shared" si="75"/>
        <v>14926.450334934287</v>
      </c>
      <c r="O27" s="33">
        <f t="shared" si="75"/>
        <v>15311.183033374493</v>
      </c>
      <c r="P27" s="33">
        <f t="shared" si="75"/>
        <v>15929.603315069966</v>
      </c>
      <c r="Q27" s="33">
        <f t="shared" si="75"/>
        <v>16173.673012256375</v>
      </c>
      <c r="R27" s="33">
        <f t="shared" ref="R27:V27" si="76">R40*R92/1000000</f>
        <v>16702.622025135257</v>
      </c>
      <c r="S27" s="33">
        <f t="shared" si="76"/>
        <v>16979.148163887618</v>
      </c>
      <c r="T27" s="33">
        <f t="shared" si="76"/>
        <v>17544.410504132233</v>
      </c>
      <c r="U27" s="33">
        <f t="shared" si="76"/>
        <v>17997.911276037885</v>
      </c>
      <c r="V27" s="33">
        <f t="shared" si="76"/>
        <v>18295.783172698015</v>
      </c>
      <c r="W27" s="33">
        <f t="shared" ref="W27" si="77">W40*W92/1000000</f>
        <v>18482.87339604746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5613000</v>
      </c>
      <c r="C31" s="34">
        <v>5651000</v>
      </c>
      <c r="D31" s="34">
        <v>5697000</v>
      </c>
      <c r="E31" s="34">
        <v>5716000</v>
      </c>
      <c r="F31" s="34">
        <v>5793000</v>
      </c>
      <c r="G31" s="34">
        <v>5930000</v>
      </c>
      <c r="H31" s="34">
        <v>6128000</v>
      </c>
      <c r="I31" s="34">
        <v>6172000</v>
      </c>
      <c r="J31" s="34">
        <v>6164000</v>
      </c>
      <c r="K31" s="34">
        <v>6100000</v>
      </c>
      <c r="L31" s="34">
        <v>6013000</v>
      </c>
      <c r="M31" s="34">
        <v>5913000</v>
      </c>
      <c r="N31" s="34">
        <v>5801000</v>
      </c>
      <c r="O31" s="34">
        <v>5662000</v>
      </c>
      <c r="P31" s="34">
        <v>5617000</v>
      </c>
      <c r="Q31" s="34">
        <v>5629000</v>
      </c>
      <c r="R31" s="34">
        <v>5645000</v>
      </c>
      <c r="S31" s="34">
        <v>5740000</v>
      </c>
      <c r="T31" s="34">
        <v>5847000</v>
      </c>
      <c r="U31" s="34">
        <v>5981000</v>
      </c>
      <c r="V31" s="34">
        <v>6109000</v>
      </c>
      <c r="W31" s="34">
        <v>6225000</v>
      </c>
      <c r="DA31" s="58" t="s">
        <v>984</v>
      </c>
    </row>
    <row r="32" spans="1:105" ht="12" customHeight="1" x14ac:dyDescent="0.25">
      <c r="A32" s="28" t="s">
        <v>47</v>
      </c>
      <c r="B32" s="34">
        <v>1948942</v>
      </c>
      <c r="C32" s="34">
        <v>1971602</v>
      </c>
      <c r="D32" s="34">
        <v>1968363</v>
      </c>
      <c r="E32" s="34">
        <v>2175690</v>
      </c>
      <c r="F32" s="34">
        <v>2112003</v>
      </c>
      <c r="G32" s="34">
        <v>2125813</v>
      </c>
      <c r="H32" s="34">
        <v>2154822</v>
      </c>
      <c r="I32" s="34">
        <v>2111692</v>
      </c>
      <c r="J32" s="34">
        <v>2182462</v>
      </c>
      <c r="K32" s="34">
        <v>2171442</v>
      </c>
      <c r="L32" s="34">
        <v>2266749</v>
      </c>
      <c r="M32" s="34">
        <v>2226478</v>
      </c>
      <c r="N32" s="34">
        <v>2213157</v>
      </c>
      <c r="O32" s="34">
        <v>2283910</v>
      </c>
      <c r="P32" s="34">
        <v>2322261</v>
      </c>
      <c r="Q32" s="34">
        <v>2223969</v>
      </c>
      <c r="R32" s="34">
        <v>2182944</v>
      </c>
      <c r="S32" s="34">
        <v>2402557</v>
      </c>
      <c r="T32" s="34">
        <v>2357887</v>
      </c>
      <c r="U32" s="34">
        <v>2321257</v>
      </c>
      <c r="V32" s="34">
        <v>2383243</v>
      </c>
      <c r="W32" s="34">
        <v>2463027</v>
      </c>
      <c r="DA32" s="58" t="s">
        <v>985</v>
      </c>
    </row>
    <row r="33" spans="1:105" ht="12" customHeight="1" x14ac:dyDescent="0.25">
      <c r="A33" s="28" t="s">
        <v>46</v>
      </c>
      <c r="B33" s="34">
        <v>1025759</v>
      </c>
      <c r="C33" s="34">
        <v>1089569</v>
      </c>
      <c r="D33" s="34">
        <v>1128528</v>
      </c>
      <c r="E33" s="34">
        <v>1326641</v>
      </c>
      <c r="F33" s="34">
        <v>1283243</v>
      </c>
      <c r="G33" s="34">
        <v>1264724</v>
      </c>
      <c r="H33" s="34">
        <v>1373699</v>
      </c>
      <c r="I33" s="34">
        <v>1434868</v>
      </c>
      <c r="J33" s="34">
        <v>1500442</v>
      </c>
      <c r="K33" s="34">
        <v>1456790</v>
      </c>
      <c r="L33" s="34">
        <v>1465094</v>
      </c>
      <c r="M33" s="34">
        <v>1502872</v>
      </c>
      <c r="N33" s="34">
        <v>1456761</v>
      </c>
      <c r="O33" s="34">
        <v>1466214</v>
      </c>
      <c r="P33" s="34">
        <v>1529294</v>
      </c>
      <c r="Q33" s="34">
        <v>1482646</v>
      </c>
      <c r="R33" s="34">
        <v>1493593</v>
      </c>
      <c r="S33" s="34">
        <v>1563109</v>
      </c>
      <c r="T33" s="34">
        <v>1571925</v>
      </c>
      <c r="U33" s="34">
        <v>1616065</v>
      </c>
      <c r="V33" s="34">
        <v>1647674</v>
      </c>
      <c r="W33" s="34">
        <v>1721152</v>
      </c>
      <c r="DA33" s="58" t="s">
        <v>986</v>
      </c>
    </row>
    <row r="34" spans="1:105" ht="12" customHeight="1" x14ac:dyDescent="0.25">
      <c r="A34" s="28" t="s">
        <v>45</v>
      </c>
      <c r="B34" s="34">
        <v>1256555</v>
      </c>
      <c r="C34" s="34">
        <v>1245222</v>
      </c>
      <c r="D34" s="34">
        <v>1443466</v>
      </c>
      <c r="E34" s="34">
        <v>1512370</v>
      </c>
      <c r="F34" s="34">
        <v>1604053</v>
      </c>
      <c r="G34" s="34">
        <v>1654905</v>
      </c>
      <c r="H34" s="34">
        <v>1696923</v>
      </c>
      <c r="I34" s="34">
        <v>1651452</v>
      </c>
      <c r="J34" s="34">
        <v>1773250</v>
      </c>
      <c r="K34" s="34">
        <v>1841603</v>
      </c>
      <c r="L34" s="34">
        <v>1907386</v>
      </c>
      <c r="M34" s="34">
        <v>1864675</v>
      </c>
      <c r="N34" s="34">
        <v>1876981</v>
      </c>
      <c r="O34" s="34">
        <v>1889160</v>
      </c>
      <c r="P34" s="34">
        <v>1954098</v>
      </c>
      <c r="Q34" s="34">
        <v>1967357</v>
      </c>
      <c r="R34" s="34">
        <v>1953161</v>
      </c>
      <c r="S34" s="34">
        <v>1997306</v>
      </c>
      <c r="T34" s="34">
        <v>1979461</v>
      </c>
      <c r="U34" s="34">
        <v>2115576</v>
      </c>
      <c r="V34" s="34">
        <v>2206706</v>
      </c>
      <c r="W34" s="34">
        <v>2284977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1793918.7207517077</v>
      </c>
      <c r="C36" s="34">
        <v>1951666.9740894292</v>
      </c>
      <c r="D36" s="34">
        <v>2101572.361952615</v>
      </c>
      <c r="E36" s="34">
        <v>2338598.5282411273</v>
      </c>
      <c r="F36" s="34">
        <v>2518610.0342389042</v>
      </c>
      <c r="G36" s="34">
        <v>2746638.7080212329</v>
      </c>
      <c r="H36" s="34">
        <v>2957894.748280141</v>
      </c>
      <c r="I36" s="34">
        <v>3320220.3562708469</v>
      </c>
      <c r="J36" s="34">
        <v>3640102.8681505099</v>
      </c>
      <c r="K36" s="34">
        <v>3952905.7236583992</v>
      </c>
      <c r="L36" s="34">
        <v>4291013.4887482915</v>
      </c>
      <c r="M36" s="34">
        <v>4570981.3957025884</v>
      </c>
      <c r="N36" s="34">
        <v>4896351.9286711225</v>
      </c>
      <c r="O36" s="34">
        <v>5324638.3026844831</v>
      </c>
      <c r="P36" s="34">
        <v>6049197.961563562</v>
      </c>
      <c r="Q36" s="34">
        <v>6684198.4263238478</v>
      </c>
      <c r="R36" s="34">
        <v>7321897.4606091455</v>
      </c>
      <c r="S36" s="34">
        <v>7989915.9589221058</v>
      </c>
      <c r="T36" s="34">
        <v>8649742.0902282074</v>
      </c>
      <c r="U36" s="34">
        <v>9280682.5770885944</v>
      </c>
      <c r="V36" s="34">
        <v>9838733.2578444295</v>
      </c>
      <c r="W36" s="34">
        <v>10270356.128632912</v>
      </c>
      <c r="DA36" s="58" t="s">
        <v>988</v>
      </c>
    </row>
    <row r="37" spans="1:105" ht="12" customHeight="1" x14ac:dyDescent="0.25">
      <c r="A37" s="28" t="s">
        <v>27</v>
      </c>
      <c r="B37" s="34">
        <v>1649109.4833402073</v>
      </c>
      <c r="C37" s="34">
        <v>1678737.0676267126</v>
      </c>
      <c r="D37" s="34">
        <v>1727817.4518166073</v>
      </c>
      <c r="E37" s="34">
        <v>1778603.127426988</v>
      </c>
      <c r="F37" s="34">
        <v>1849219.936997334</v>
      </c>
      <c r="G37" s="34">
        <v>1909226.7508692862</v>
      </c>
      <c r="H37" s="34">
        <v>1967925.27784483</v>
      </c>
      <c r="I37" s="34">
        <v>2051683.9589371264</v>
      </c>
      <c r="J37" s="34">
        <v>2187156.5317141353</v>
      </c>
      <c r="K37" s="34">
        <v>2261529.0345905884</v>
      </c>
      <c r="L37" s="34">
        <v>2407641.6526416643</v>
      </c>
      <c r="M37" s="34">
        <v>2577075.585039041</v>
      </c>
      <c r="N37" s="34">
        <v>2924712.0124499439</v>
      </c>
      <c r="O37" s="34">
        <v>3434801.4936631448</v>
      </c>
      <c r="P37" s="34">
        <v>3928724.8339534556</v>
      </c>
      <c r="Q37" s="34">
        <v>4494753.2156853294</v>
      </c>
      <c r="R37" s="34">
        <v>5165163.9813126065</v>
      </c>
      <c r="S37" s="34">
        <v>5642782.1324855303</v>
      </c>
      <c r="T37" s="34">
        <v>6133144.0941467322</v>
      </c>
      <c r="U37" s="34">
        <v>6625978.2738640625</v>
      </c>
      <c r="V37" s="34">
        <v>7099573.9700150592</v>
      </c>
      <c r="W37" s="34">
        <v>7457478.3858095482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47019138.664701089</v>
      </c>
      <c r="C39" s="35">
        <v>48531200.259879082</v>
      </c>
      <c r="D39" s="35">
        <v>50010333.748853736</v>
      </c>
      <c r="E39" s="35">
        <v>51528969.570203193</v>
      </c>
      <c r="F39" s="35">
        <v>52967833.937187694</v>
      </c>
      <c r="G39" s="35">
        <v>54481553.613318212</v>
      </c>
      <c r="H39" s="35">
        <v>55899450.755004808</v>
      </c>
      <c r="I39" s="35">
        <v>58223176.425129227</v>
      </c>
      <c r="J39" s="35">
        <v>60634383.562368117</v>
      </c>
      <c r="K39" s="35">
        <v>62881075.740284257</v>
      </c>
      <c r="L39" s="35">
        <v>64432849.994742274</v>
      </c>
      <c r="M39" s="35">
        <v>66341161.445585869</v>
      </c>
      <c r="N39" s="35">
        <v>68270859.19889158</v>
      </c>
      <c r="O39" s="35">
        <v>70337558.172569588</v>
      </c>
      <c r="P39" s="35">
        <v>71335738.26489149</v>
      </c>
      <c r="Q39" s="35">
        <v>72693287.156194583</v>
      </c>
      <c r="R39" s="35">
        <v>75233222.039499909</v>
      </c>
      <c r="S39" s="35">
        <v>77304468.522023171</v>
      </c>
      <c r="T39" s="35">
        <v>79491407.796819091</v>
      </c>
      <c r="U39" s="35">
        <v>81779760.282115594</v>
      </c>
      <c r="V39" s="35">
        <v>83319259.615957931</v>
      </c>
      <c r="W39" s="35">
        <v>86083933.165494174</v>
      </c>
      <c r="DA39" s="59" t="s">
        <v>990</v>
      </c>
    </row>
    <row r="40" spans="1:105" ht="12" customHeight="1" x14ac:dyDescent="0.25">
      <c r="A40" s="32" t="s">
        <v>25</v>
      </c>
      <c r="B40" s="36">
        <v>1336968.2606566162</v>
      </c>
      <c r="C40" s="36">
        <v>1407061.4835610744</v>
      </c>
      <c r="D40" s="36">
        <v>1452927.1290496308</v>
      </c>
      <c r="E40" s="36">
        <v>1503429.2940354964</v>
      </c>
      <c r="F40" s="36">
        <v>1541469.9878166195</v>
      </c>
      <c r="G40" s="36">
        <v>1567846.0278091426</v>
      </c>
      <c r="H40" s="36">
        <v>1668041.7511244989</v>
      </c>
      <c r="I40" s="36">
        <v>1729741.7635651294</v>
      </c>
      <c r="J40" s="36">
        <v>1804390.5907251569</v>
      </c>
      <c r="K40" s="36">
        <v>1898629.9478672671</v>
      </c>
      <c r="L40" s="36">
        <v>2023252.9403175628</v>
      </c>
      <c r="M40" s="36">
        <v>2099273.1019300213</v>
      </c>
      <c r="N40" s="36">
        <v>2197174.8851252855</v>
      </c>
      <c r="O40" s="36">
        <v>2285220.8325399039</v>
      </c>
      <c r="P40" s="36">
        <v>2424461.8131738976</v>
      </c>
      <c r="Q40" s="36">
        <v>2497256.1847525146</v>
      </c>
      <c r="R40" s="36">
        <v>2619636.6621450013</v>
      </c>
      <c r="S40" s="36">
        <v>2707209.022577561</v>
      </c>
      <c r="T40" s="36">
        <v>2842251.5666028587</v>
      </c>
      <c r="U40" s="36">
        <v>2957739.2496990534</v>
      </c>
      <c r="V40" s="36">
        <v>3049115.3761041467</v>
      </c>
      <c r="W40" s="36">
        <v>3121728.8025746224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333130.17471903842</v>
      </c>
      <c r="D44" s="37">
        <v>343028.52888494823</v>
      </c>
      <c r="E44" s="37">
        <v>317939.09375937935</v>
      </c>
      <c r="F44" s="37">
        <v>377861.94788478967</v>
      </c>
      <c r="G44" s="37">
        <v>439797.17030884232</v>
      </c>
      <c r="H44" s="37">
        <v>502744.84058765694</v>
      </c>
      <c r="I44" s="37">
        <v>350705.03878907766</v>
      </c>
      <c r="J44" s="37">
        <v>300677.84549596533</v>
      </c>
      <c r="K44" s="37">
        <v>246663.34180951398</v>
      </c>
      <c r="L44" s="37">
        <v>225661.60935257748</v>
      </c>
      <c r="M44" s="37">
        <v>214672.7302730307</v>
      </c>
      <c r="N44" s="37">
        <v>204696.78724714648</v>
      </c>
      <c r="O44" s="37">
        <v>179733.86348299216</v>
      </c>
      <c r="P44" s="37">
        <v>275784.04272384942</v>
      </c>
      <c r="Q44" s="37">
        <v>334847.40925166011</v>
      </c>
      <c r="R44" s="37">
        <v>340924.04789048992</v>
      </c>
      <c r="S44" s="37">
        <v>422014.04401001427</v>
      </c>
      <c r="T44" s="37">
        <v>436117.48352902848</v>
      </c>
      <c r="U44" s="37">
        <v>467130.17471903842</v>
      </c>
      <c r="V44" s="37">
        <v>471028.52888494823</v>
      </c>
      <c r="W44" s="37">
        <v>433939.09375937935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141248.64969495963</v>
      </c>
      <c r="D45" s="37">
        <v>116880.69685379439</v>
      </c>
      <c r="E45" s="37">
        <v>328997.51070538256</v>
      </c>
      <c r="F45" s="37">
        <v>59554.346449010773</v>
      </c>
      <c r="G45" s="37">
        <v>138642.46257873392</v>
      </c>
      <c r="H45" s="37">
        <v>155453.1209259124</v>
      </c>
      <c r="I45" s="37">
        <v>84946.586702299304</v>
      </c>
      <c r="J45" s="37">
        <v>200500.12854368286</v>
      </c>
      <c r="K45" s="37">
        <v>120385.01855409262</v>
      </c>
      <c r="L45" s="37">
        <v>228408.53235057625</v>
      </c>
      <c r="M45" s="37">
        <v>94548.949108554982</v>
      </c>
      <c r="N45" s="37">
        <v>123239.55160776433</v>
      </c>
      <c r="O45" s="37">
        <v>209076.62627878692</v>
      </c>
      <c r="P45" s="37">
        <v>178460.46325018862</v>
      </c>
      <c r="Q45" s="37">
        <v>43626.35639625974</v>
      </c>
      <c r="R45" s="37">
        <v>100223.64969495963</v>
      </c>
      <c r="S45" s="37">
        <v>336493.69685379439</v>
      </c>
      <c r="T45" s="37">
        <v>284327.51070538256</v>
      </c>
      <c r="U45" s="37">
        <v>22924.346449011005</v>
      </c>
      <c r="V45" s="37">
        <v>200628.46257873392</v>
      </c>
      <c r="W45" s="37">
        <v>235237.12092591263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129897.8315390154</v>
      </c>
      <c r="D46" s="37">
        <v>108063.05060218344</v>
      </c>
      <c r="E46" s="37">
        <v>270370.92855391186</v>
      </c>
      <c r="F46" s="37">
        <v>32157.748084284598</v>
      </c>
      <c r="G46" s="37">
        <v>60485.078622550238</v>
      </c>
      <c r="H46" s="37">
        <v>191584.78942376911</v>
      </c>
      <c r="I46" s="37">
        <v>147549.06325272936</v>
      </c>
      <c r="J46" s="37">
        <v>155896.41069238982</v>
      </c>
      <c r="K46" s="37">
        <v>50792.685105355689</v>
      </c>
      <c r="L46" s="37">
        <v>107059.09827818768</v>
      </c>
      <c r="M46" s="37">
        <v>141040.23677971144</v>
      </c>
      <c r="N46" s="37">
        <v>61864.079065911472</v>
      </c>
      <c r="O46" s="37">
        <v>139350.83153901529</v>
      </c>
      <c r="P46" s="37">
        <v>171143.05060218344</v>
      </c>
      <c r="Q46" s="37">
        <v>223722.92855391186</v>
      </c>
      <c r="R46" s="37">
        <v>43104.748084284598</v>
      </c>
      <c r="S46" s="37">
        <v>130001.07862255024</v>
      </c>
      <c r="T46" s="37">
        <v>200400.78942376911</v>
      </c>
      <c r="U46" s="37">
        <v>191689.06325272936</v>
      </c>
      <c r="V46" s="37">
        <v>187505.41069238982</v>
      </c>
      <c r="W46" s="37">
        <v>124270.68510535569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46097.74368445389</v>
      </c>
      <c r="D47" s="37">
        <v>258651.83719612146</v>
      </c>
      <c r="E47" s="37">
        <v>132443.25720973895</v>
      </c>
      <c r="F47" s="37">
        <v>158516.00369880791</v>
      </c>
      <c r="G47" s="37">
        <v>121149.49133926351</v>
      </c>
      <c r="H47" s="37">
        <v>115959.57100681053</v>
      </c>
      <c r="I47" s="37">
        <v>32303.552388635464</v>
      </c>
      <c r="J47" s="37">
        <v>203604.22776726587</v>
      </c>
      <c r="K47" s="37">
        <v>154399.89703733567</v>
      </c>
      <c r="L47" s="37">
        <v>156290.3940191695</v>
      </c>
      <c r="M47" s="37">
        <v>52488.114136409247</v>
      </c>
      <c r="N47" s="37">
        <v>112440.04352839477</v>
      </c>
      <c r="O47" s="37">
        <v>117503.78967166832</v>
      </c>
      <c r="P47" s="37">
        <v>175722.61358883861</v>
      </c>
      <c r="Q47" s="37">
        <v>129786.46372708608</v>
      </c>
      <c r="R47" s="37">
        <v>31901.74368445389</v>
      </c>
      <c r="S47" s="37">
        <v>302796.83719612146</v>
      </c>
      <c r="T47" s="37">
        <v>114598.25720973895</v>
      </c>
      <c r="U47" s="37">
        <v>294631.00369880791</v>
      </c>
      <c r="V47" s="37">
        <v>212279.49133926351</v>
      </c>
      <c r="W47" s="37">
        <v>194230.57100681053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328106.29652970424</v>
      </c>
      <c r="D49" s="37">
        <v>333418.02685256442</v>
      </c>
      <c r="E49" s="37">
        <v>434709.16403751983</v>
      </c>
      <c r="F49" s="37">
        <v>392959.05998775549</v>
      </c>
      <c r="G49" s="37">
        <v>457419.47251905221</v>
      </c>
      <c r="H49" s="37">
        <v>458359.78744516755</v>
      </c>
      <c r="I49" s="37">
        <v>628510.05047817901</v>
      </c>
      <c r="J49" s="37">
        <v>606621.01030056737</v>
      </c>
      <c r="K49" s="37">
        <v>640909.15203759354</v>
      </c>
      <c r="L49" s="37">
        <v>671525.79194245674</v>
      </c>
      <c r="M49" s="37">
        <v>714677.07099181693</v>
      </c>
      <c r="N49" s="37">
        <v>718329.59295628965</v>
      </c>
      <c r="O49" s="37">
        <v>885705.8465324128</v>
      </c>
      <c r="P49" s="37">
        <v>1182919.4463242469</v>
      </c>
      <c r="Q49" s="37">
        <v>1263510.5152384648</v>
      </c>
      <c r="R49" s="37">
        <v>1244320.044585865</v>
      </c>
      <c r="S49" s="37">
        <v>1308927.6503505539</v>
      </c>
      <c r="T49" s="37">
        <v>1331351.9232485583</v>
      </c>
      <c r="U49" s="37">
        <v>1345617.557852204</v>
      </c>
      <c r="V49" s="37">
        <v>1276380.2737121247</v>
      </c>
      <c r="W49" s="37">
        <v>1317328.7173208948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337286.79275974771</v>
      </c>
      <c r="D50" s="37">
        <v>367442.10844704742</v>
      </c>
      <c r="E50" s="37">
        <v>380222.22319482407</v>
      </c>
      <c r="F50" s="37">
        <v>411513.43945759535</v>
      </c>
      <c r="G50" s="37">
        <v>412762.18701007194</v>
      </c>
      <c r="H50" s="37">
        <v>395985.31973529141</v>
      </c>
      <c r="I50" s="37">
        <v>451200.78953934391</v>
      </c>
      <c r="J50" s="37">
        <v>515694.79597183294</v>
      </c>
      <c r="K50" s="37">
        <v>485885.94233404845</v>
      </c>
      <c r="L50" s="37">
        <v>558874.80506114778</v>
      </c>
      <c r="M50" s="37">
        <v>565419.25213266816</v>
      </c>
      <c r="N50" s="37">
        <v>798837.2169502466</v>
      </c>
      <c r="O50" s="37">
        <v>1025784.2771850335</v>
      </c>
      <c r="P50" s="37">
        <v>979809.28262435924</v>
      </c>
      <c r="Q50" s="37">
        <v>1124903.1867930219</v>
      </c>
      <c r="R50" s="37">
        <v>1235830.0177599452</v>
      </c>
      <c r="S50" s="37">
        <v>1276455.3681231709</v>
      </c>
      <c r="T50" s="37">
        <v>1516146.238846235</v>
      </c>
      <c r="U50" s="37">
        <v>1472643.4623416895</v>
      </c>
      <c r="V50" s="37">
        <v>1598498.8829440186</v>
      </c>
      <c r="W50" s="37">
        <v>1593734.4335544342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12830205.846407838</v>
      </c>
      <c r="D52" s="38">
        <v>12905357.687146366</v>
      </c>
      <c r="E52" s="38">
        <v>13194436.475743577</v>
      </c>
      <c r="F52" s="38">
        <v>13176614.471304767</v>
      </c>
      <c r="G52" s="38">
        <v>13630232.486234903</v>
      </c>
      <c r="H52" s="38">
        <v>13750012.485491894</v>
      </c>
      <c r="I52" s="38">
        <v>15412110.38468159</v>
      </c>
      <c r="J52" s="38">
        <v>15681806.717954457</v>
      </c>
      <c r="K52" s="38">
        <v>15787448.92511382</v>
      </c>
      <c r="L52" s="38">
        <v>15585444.670096003</v>
      </c>
      <c r="M52" s="38">
        <v>16438347.640875995</v>
      </c>
      <c r="N52" s="38">
        <v>15297068.874344401</v>
      </c>
      <c r="O52" s="38">
        <v>12125652.383664541</v>
      </c>
      <c r="P52" s="38">
        <v>10963179.450627819</v>
      </c>
      <c r="Q52" s="38">
        <v>13078794.090306073</v>
      </c>
      <c r="R52" s="38">
        <v>12359198.32959839</v>
      </c>
      <c r="S52" s="38">
        <v>10182483.759443</v>
      </c>
      <c r="T52" s="38">
        <v>9961059.8513255715</v>
      </c>
      <c r="U52" s="38">
        <v>8985927.5178779364</v>
      </c>
      <c r="V52" s="38">
        <v>7126735.0063156635</v>
      </c>
      <c r="W52" s="38">
        <v>7428794.5920193642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227385.99591318774</v>
      </c>
      <c r="D53" s="39">
        <v>205870.89590595709</v>
      </c>
      <c r="E53" s="39">
        <v>213266.6688560734</v>
      </c>
      <c r="F53" s="39">
        <v>203612.03379031201</v>
      </c>
      <c r="G53" s="39">
        <v>194802.61937926058</v>
      </c>
      <c r="H53" s="39">
        <v>271526.78002083814</v>
      </c>
      <c r="I53" s="39">
        <v>235985.63350293459</v>
      </c>
      <c r="J53" s="39">
        <v>251939.96335659339</v>
      </c>
      <c r="K53" s="39">
        <v>321625.35305529786</v>
      </c>
      <c r="L53" s="39">
        <v>330493.88835625281</v>
      </c>
      <c r="M53" s="39">
        <v>289286.83046853193</v>
      </c>
      <c r="N53" s="39">
        <v>301513.81698557618</v>
      </c>
      <c r="O53" s="39">
        <v>282848.56679387903</v>
      </c>
      <c r="P53" s="39">
        <v>410767.76065483177</v>
      </c>
      <c r="Q53" s="39">
        <v>308780.00508155162</v>
      </c>
      <c r="R53" s="39">
        <v>374320.44074908039</v>
      </c>
      <c r="S53" s="39">
        <v>409197.71348785749</v>
      </c>
      <c r="T53" s="39">
        <v>465536.43238155078</v>
      </c>
      <c r="U53" s="39">
        <v>404774.51356472634</v>
      </c>
      <c r="V53" s="39">
        <v>392889.94339066977</v>
      </c>
      <c r="W53" s="39">
        <v>355461.99326435477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295130.17471903842</v>
      </c>
      <c r="D57" s="37">
        <v>297028.52888494823</v>
      </c>
      <c r="E57" s="37">
        <v>298939.09375937935</v>
      </c>
      <c r="F57" s="37">
        <v>300861.94788478967</v>
      </c>
      <c r="G57" s="37">
        <v>302797.17030884232</v>
      </c>
      <c r="H57" s="37">
        <v>304744.84058765694</v>
      </c>
      <c r="I57" s="37">
        <v>306705.03878907766</v>
      </c>
      <c r="J57" s="37">
        <v>308677.84549596533</v>
      </c>
      <c r="K57" s="37">
        <v>310663.34180951398</v>
      </c>
      <c r="L57" s="37">
        <v>312661.60935257748</v>
      </c>
      <c r="M57" s="37">
        <v>314672.7302730307</v>
      </c>
      <c r="N57" s="37">
        <v>316696.78724714648</v>
      </c>
      <c r="O57" s="37">
        <v>318733.86348299216</v>
      </c>
      <c r="P57" s="37">
        <v>320784.04272384942</v>
      </c>
      <c r="Q57" s="37">
        <v>322847.40925166011</v>
      </c>
      <c r="R57" s="37">
        <v>324924.04789048992</v>
      </c>
      <c r="S57" s="37">
        <v>327014.04401001427</v>
      </c>
      <c r="T57" s="37">
        <v>329117.48352902848</v>
      </c>
      <c r="U57" s="37">
        <v>333130.17471903842</v>
      </c>
      <c r="V57" s="37">
        <v>343028.52888494823</v>
      </c>
      <c r="W57" s="37">
        <v>317939.09375937935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118588.64969495963</v>
      </c>
      <c r="D58" s="37">
        <v>120119.69685379439</v>
      </c>
      <c r="E58" s="37">
        <v>121670.51070538256</v>
      </c>
      <c r="F58" s="37">
        <v>123241.34644901101</v>
      </c>
      <c r="G58" s="37">
        <v>124832.46257873392</v>
      </c>
      <c r="H58" s="37">
        <v>126444.12092591263</v>
      </c>
      <c r="I58" s="37">
        <v>128076.5867022993</v>
      </c>
      <c r="J58" s="37">
        <v>129730.12854368286</v>
      </c>
      <c r="K58" s="37">
        <v>131405.01855409238</v>
      </c>
      <c r="L58" s="37">
        <v>133101.53235057648</v>
      </c>
      <c r="M58" s="37">
        <v>134819.94910855498</v>
      </c>
      <c r="N58" s="37">
        <v>136560.55160776433</v>
      </c>
      <c r="O58" s="37">
        <v>138323.62627878692</v>
      </c>
      <c r="P58" s="37">
        <v>140109.46325018862</v>
      </c>
      <c r="Q58" s="37">
        <v>141918.35639625974</v>
      </c>
      <c r="R58" s="37">
        <v>141248.64969495963</v>
      </c>
      <c r="S58" s="37">
        <v>116880.69685379416</v>
      </c>
      <c r="T58" s="37">
        <v>328997.51070538256</v>
      </c>
      <c r="U58" s="37">
        <v>59554.346449011005</v>
      </c>
      <c r="V58" s="37">
        <v>138642.46257873392</v>
      </c>
      <c r="W58" s="37">
        <v>155453.12092591263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66087.831539015286</v>
      </c>
      <c r="D59" s="37">
        <v>69104.050602183444</v>
      </c>
      <c r="E59" s="37">
        <v>72257.928553911857</v>
      </c>
      <c r="F59" s="37">
        <v>75555.748084284598</v>
      </c>
      <c r="G59" s="37">
        <v>79004.078622550238</v>
      </c>
      <c r="H59" s="37">
        <v>82609.789423769107</v>
      </c>
      <c r="I59" s="37">
        <v>86380.063252729364</v>
      </c>
      <c r="J59" s="37">
        <v>90322.410692389822</v>
      </c>
      <c r="K59" s="37">
        <v>94444.685105355689</v>
      </c>
      <c r="L59" s="37">
        <v>98755.098278187681</v>
      </c>
      <c r="M59" s="37">
        <v>103262.23677971144</v>
      </c>
      <c r="N59" s="37">
        <v>107975.07906591147</v>
      </c>
      <c r="O59" s="37">
        <v>129897.83153901529</v>
      </c>
      <c r="P59" s="37">
        <v>108063.05060218344</v>
      </c>
      <c r="Q59" s="37">
        <v>270370.92855391186</v>
      </c>
      <c r="R59" s="37">
        <v>32157.748084284598</v>
      </c>
      <c r="S59" s="37">
        <v>60485.078622550238</v>
      </c>
      <c r="T59" s="37">
        <v>191584.78942376911</v>
      </c>
      <c r="U59" s="37">
        <v>147549.06325272936</v>
      </c>
      <c r="V59" s="37">
        <v>155896.41069238982</v>
      </c>
      <c r="W59" s="37">
        <v>50792.685105355689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57430.74368445389</v>
      </c>
      <c r="D60" s="37">
        <v>60407.837196121458</v>
      </c>
      <c r="E60" s="37">
        <v>63539.257209738949</v>
      </c>
      <c r="F60" s="37">
        <v>66833.003698807908</v>
      </c>
      <c r="G60" s="37">
        <v>70297.491339263506</v>
      </c>
      <c r="H60" s="37">
        <v>73941.571006810525</v>
      </c>
      <c r="I60" s="37">
        <v>77774.552388635464</v>
      </c>
      <c r="J60" s="37">
        <v>81806.227767265867</v>
      </c>
      <c r="K60" s="37">
        <v>86046.897037335671</v>
      </c>
      <c r="L60" s="37">
        <v>90507.3940191695</v>
      </c>
      <c r="M60" s="37">
        <v>95199.114136409247</v>
      </c>
      <c r="N60" s="37">
        <v>100134.04352839477</v>
      </c>
      <c r="O60" s="37">
        <v>105324.78967166832</v>
      </c>
      <c r="P60" s="37">
        <v>110784.61358883861</v>
      </c>
      <c r="Q60" s="37">
        <v>116527.46372708608</v>
      </c>
      <c r="R60" s="37">
        <v>46097.74368445389</v>
      </c>
      <c r="S60" s="37">
        <v>258651.83719612146</v>
      </c>
      <c r="T60" s="37">
        <v>132443.25720973872</v>
      </c>
      <c r="U60" s="37">
        <v>158516.00369880814</v>
      </c>
      <c r="V60" s="37">
        <v>121149.49133926351</v>
      </c>
      <c r="W60" s="37">
        <v>115959.57100681029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170358.0431919829</v>
      </c>
      <c r="D62" s="37">
        <v>183512.6389893787</v>
      </c>
      <c r="E62" s="37">
        <v>197682.99774900777</v>
      </c>
      <c r="F62" s="37">
        <v>212947.55398997851</v>
      </c>
      <c r="G62" s="37">
        <v>229390.79873672361</v>
      </c>
      <c r="H62" s="37">
        <v>247103.74718625937</v>
      </c>
      <c r="I62" s="37">
        <v>266184.44248747313</v>
      </c>
      <c r="J62" s="37">
        <v>286738.49842090439</v>
      </c>
      <c r="K62" s="37">
        <v>328106.29652970424</v>
      </c>
      <c r="L62" s="37">
        <v>333418.02685256489</v>
      </c>
      <c r="M62" s="37">
        <v>434709.16403752007</v>
      </c>
      <c r="N62" s="37">
        <v>392959.05998775549</v>
      </c>
      <c r="O62" s="37">
        <v>457419.47251905221</v>
      </c>
      <c r="P62" s="37">
        <v>458359.78744516801</v>
      </c>
      <c r="Q62" s="37">
        <v>628510.05047817901</v>
      </c>
      <c r="R62" s="37">
        <v>606621.01030056737</v>
      </c>
      <c r="S62" s="37">
        <v>640909.15203759354</v>
      </c>
      <c r="T62" s="37">
        <v>671525.79194245674</v>
      </c>
      <c r="U62" s="37">
        <v>714677.07099181786</v>
      </c>
      <c r="V62" s="37">
        <v>718329.59295628965</v>
      </c>
      <c r="W62" s="37">
        <v>885705.84653241187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307659.20847324235</v>
      </c>
      <c r="D63" s="37">
        <v>318361.72425715276</v>
      </c>
      <c r="E63" s="37">
        <v>329436.54758444335</v>
      </c>
      <c r="F63" s="37">
        <v>340896.62988724932</v>
      </c>
      <c r="G63" s="37">
        <v>352755.37313811947</v>
      </c>
      <c r="H63" s="37">
        <v>337286.79275974771</v>
      </c>
      <c r="I63" s="37">
        <v>367442.10844704765</v>
      </c>
      <c r="J63" s="37">
        <v>380222.22319482407</v>
      </c>
      <c r="K63" s="37">
        <v>411513.43945759535</v>
      </c>
      <c r="L63" s="37">
        <v>412762.18701007217</v>
      </c>
      <c r="M63" s="37">
        <v>395985.31973529141</v>
      </c>
      <c r="N63" s="37">
        <v>451200.78953934368</v>
      </c>
      <c r="O63" s="37">
        <v>515694.7959718327</v>
      </c>
      <c r="P63" s="37">
        <v>485885.94233404798</v>
      </c>
      <c r="Q63" s="37">
        <v>558874.80506114755</v>
      </c>
      <c r="R63" s="37">
        <v>565419.25213266816</v>
      </c>
      <c r="S63" s="37">
        <v>798837.21695024706</v>
      </c>
      <c r="T63" s="37">
        <v>1025784.2771850331</v>
      </c>
      <c r="U63" s="37">
        <v>979809.28262435924</v>
      </c>
      <c r="V63" s="37">
        <v>1124903.1867930219</v>
      </c>
      <c r="W63" s="37">
        <v>1235830.0177599452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11318144.251229845</v>
      </c>
      <c r="D65" s="38">
        <v>11426224.198171712</v>
      </c>
      <c r="E65" s="38">
        <v>11675800.65439412</v>
      </c>
      <c r="F65" s="38">
        <v>11737750.104320265</v>
      </c>
      <c r="G65" s="38">
        <v>12116512.810104385</v>
      </c>
      <c r="H65" s="38">
        <v>12332115.343805298</v>
      </c>
      <c r="I65" s="38">
        <v>13088384.714557178</v>
      </c>
      <c r="J65" s="38">
        <v>13270599.580715574</v>
      </c>
      <c r="K65" s="38">
        <v>13540756.74719768</v>
      </c>
      <c r="L65" s="38">
        <v>14033670.415637985</v>
      </c>
      <c r="M65" s="38">
        <v>14530036.1900324</v>
      </c>
      <c r="N65" s="38">
        <v>13367371.12103869</v>
      </c>
      <c r="O65" s="38">
        <v>10058953.409986541</v>
      </c>
      <c r="P65" s="38">
        <v>9964999.3583059162</v>
      </c>
      <c r="Q65" s="38">
        <v>11721245.199002981</v>
      </c>
      <c r="R65" s="38">
        <v>9819263.446293056</v>
      </c>
      <c r="S65" s="38">
        <v>8111237.2769197375</v>
      </c>
      <c r="T65" s="38">
        <v>7774120.5765296519</v>
      </c>
      <c r="U65" s="38">
        <v>6697575.0325814337</v>
      </c>
      <c r="V65" s="38">
        <v>5587235.6724733263</v>
      </c>
      <c r="W65" s="38">
        <v>4664121.0424831212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157292.77300872956</v>
      </c>
      <c r="D66" s="39">
        <v>160005.25041740062</v>
      </c>
      <c r="E66" s="39">
        <v>162764.50387020782</v>
      </c>
      <c r="F66" s="39">
        <v>165571.34000918898</v>
      </c>
      <c r="G66" s="39">
        <v>168426.57938673743</v>
      </c>
      <c r="H66" s="39">
        <v>171331.05670548184</v>
      </c>
      <c r="I66" s="39">
        <v>174285.62106230413</v>
      </c>
      <c r="J66" s="39">
        <v>177291.13619656581</v>
      </c>
      <c r="K66" s="39">
        <v>227385.99591318774</v>
      </c>
      <c r="L66" s="39">
        <v>205870.89590595709</v>
      </c>
      <c r="M66" s="39">
        <v>213266.66885607317</v>
      </c>
      <c r="N66" s="39">
        <v>203612.03379031224</v>
      </c>
      <c r="O66" s="39">
        <v>194802.61937926058</v>
      </c>
      <c r="P66" s="39">
        <v>271526.78002083814</v>
      </c>
      <c r="Q66" s="39">
        <v>235985.63350293459</v>
      </c>
      <c r="R66" s="39">
        <v>251939.96335659362</v>
      </c>
      <c r="S66" s="39">
        <v>321625.35305529786</v>
      </c>
      <c r="T66" s="39">
        <v>330493.88835625304</v>
      </c>
      <c r="U66" s="39">
        <v>289286.8304685317</v>
      </c>
      <c r="V66" s="39">
        <v>301513.81698557641</v>
      </c>
      <c r="W66" s="39">
        <v>282848.56679387903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8759.9999999999982</v>
      </c>
      <c r="D70" s="40">
        <v>8759.9999999999964</v>
      </c>
      <c r="E70" s="40">
        <v>8759.9999999999945</v>
      </c>
      <c r="F70" s="40">
        <v>8759.9999999999945</v>
      </c>
      <c r="G70" s="40">
        <v>8759.9999999999964</v>
      </c>
      <c r="H70" s="40">
        <v>8759.9999999999982</v>
      </c>
      <c r="I70" s="40">
        <v>8759.9999999999964</v>
      </c>
      <c r="J70" s="40">
        <v>8759.9999999999964</v>
      </c>
      <c r="K70" s="40">
        <v>8759.9999999999964</v>
      </c>
      <c r="L70" s="40">
        <v>8759.9999999999982</v>
      </c>
      <c r="M70" s="40">
        <v>8759.9999999999982</v>
      </c>
      <c r="N70" s="40">
        <v>8759.9999999999982</v>
      </c>
      <c r="O70" s="40">
        <v>8759.9999999999927</v>
      </c>
      <c r="P70" s="40">
        <v>8760</v>
      </c>
      <c r="Q70" s="40">
        <v>8759.9999999999982</v>
      </c>
      <c r="R70" s="40">
        <v>8759.9999999999982</v>
      </c>
      <c r="S70" s="40">
        <v>8760.0000000000018</v>
      </c>
      <c r="T70" s="40">
        <v>8760</v>
      </c>
      <c r="U70" s="40">
        <v>8760</v>
      </c>
      <c r="V70" s="40">
        <v>8760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429.94201337757164</v>
      </c>
      <c r="C71" s="40">
        <v>423.95165636501127</v>
      </c>
      <c r="D71" s="40">
        <v>416.42470959669248</v>
      </c>
      <c r="E71" s="40">
        <v>409.80728384132328</v>
      </c>
      <c r="F71" s="40">
        <v>412.53078569569601</v>
      </c>
      <c r="G71" s="40">
        <v>416.65684002732837</v>
      </c>
      <c r="H71" s="40">
        <v>416.48103758420916</v>
      </c>
      <c r="I71" s="40">
        <v>415.20220540874823</v>
      </c>
      <c r="J71" s="40">
        <v>414.1511302144242</v>
      </c>
      <c r="K71" s="40">
        <v>411.6952746005046</v>
      </c>
      <c r="L71" s="40">
        <v>412.20397598712401</v>
      </c>
      <c r="M71" s="40">
        <v>414.49114678355915</v>
      </c>
      <c r="N71" s="40">
        <v>415.38790841858832</v>
      </c>
      <c r="O71" s="40">
        <v>415.41199528006973</v>
      </c>
      <c r="P71" s="40">
        <v>415.50659247169779</v>
      </c>
      <c r="Q71" s="40">
        <v>406.37934068933612</v>
      </c>
      <c r="R71" s="40">
        <v>420.6622626159338</v>
      </c>
      <c r="S71" s="40">
        <v>409.70053979166221</v>
      </c>
      <c r="T71" s="40">
        <v>413.53823161603299</v>
      </c>
      <c r="U71" s="40">
        <v>435.99835924251266</v>
      </c>
      <c r="V71" s="40">
        <v>450.69371417271168</v>
      </c>
      <c r="W71" s="40">
        <v>431.57553812645676</v>
      </c>
      <c r="DA71" s="58" t="s">
        <v>1009</v>
      </c>
    </row>
    <row r="72" spans="1:105" ht="12" customHeight="1" x14ac:dyDescent="0.25">
      <c r="A72" s="28" t="s">
        <v>46</v>
      </c>
      <c r="B72" s="40">
        <v>299.09326533473831</v>
      </c>
      <c r="C72" s="40">
        <v>298.4792868780317</v>
      </c>
      <c r="D72" s="40">
        <v>296.64317840515207</v>
      </c>
      <c r="E72" s="40">
        <v>297.34621831713775</v>
      </c>
      <c r="F72" s="40">
        <v>294.85169327926184</v>
      </c>
      <c r="G72" s="40">
        <v>292.17099756091795</v>
      </c>
      <c r="H72" s="40">
        <v>289.40801994279212</v>
      </c>
      <c r="I72" s="40">
        <v>286.34998001557932</v>
      </c>
      <c r="J72" s="40">
        <v>282.31872675956424</v>
      </c>
      <c r="K72" s="40">
        <v>277.5367961299703</v>
      </c>
      <c r="L72" s="40">
        <v>272.75219365321362</v>
      </c>
      <c r="M72" s="40">
        <v>269.66084625183436</v>
      </c>
      <c r="N72" s="40">
        <v>268.29572139937204</v>
      </c>
      <c r="O72" s="40">
        <v>268.75467915341295</v>
      </c>
      <c r="P72" s="40">
        <v>267.02766943101034</v>
      </c>
      <c r="Q72" s="40">
        <v>261.69988819951595</v>
      </c>
      <c r="R72" s="40">
        <v>273.3521626851113</v>
      </c>
      <c r="S72" s="40">
        <v>267.70780785767454</v>
      </c>
      <c r="T72" s="40">
        <v>270.94475288737851</v>
      </c>
      <c r="U72" s="40">
        <v>286.95920882371109</v>
      </c>
      <c r="V72" s="40">
        <v>294.18256690503546</v>
      </c>
      <c r="W72" s="40">
        <v>281.85172946300986</v>
      </c>
      <c r="DA72" s="58" t="s">
        <v>1010</v>
      </c>
    </row>
    <row r="73" spans="1:105" ht="12" customHeight="1" x14ac:dyDescent="0.25">
      <c r="A73" s="28" t="s">
        <v>45</v>
      </c>
      <c r="B73" s="40">
        <v>481.5007523368069</v>
      </c>
      <c r="C73" s="40">
        <v>476.74563735395981</v>
      </c>
      <c r="D73" s="40">
        <v>476.05155389239718</v>
      </c>
      <c r="E73" s="40">
        <v>475.99167320062952</v>
      </c>
      <c r="F73" s="40">
        <v>480.3075679916505</v>
      </c>
      <c r="G73" s="40">
        <v>480.51663553549542</v>
      </c>
      <c r="H73" s="40">
        <v>480.28709300242014</v>
      </c>
      <c r="I73" s="40">
        <v>479.73600083787306</v>
      </c>
      <c r="J73" s="40">
        <v>478.52128547174436</v>
      </c>
      <c r="K73" s="40">
        <v>475.91135411238815</v>
      </c>
      <c r="L73" s="40">
        <v>474.60818142194103</v>
      </c>
      <c r="M73" s="40">
        <v>474.79706421090992</v>
      </c>
      <c r="N73" s="40">
        <v>476.5328155404722</v>
      </c>
      <c r="O73" s="40">
        <v>479.24280194266322</v>
      </c>
      <c r="P73" s="40">
        <v>480.89594518521221</v>
      </c>
      <c r="Q73" s="40">
        <v>470.4175679840219</v>
      </c>
      <c r="R73" s="40">
        <v>482.35805181834712</v>
      </c>
      <c r="S73" s="40">
        <v>471.7790828477053</v>
      </c>
      <c r="T73" s="40">
        <v>481.04285335955655</v>
      </c>
      <c r="U73" s="40">
        <v>512.29333424101571</v>
      </c>
      <c r="V73" s="40">
        <v>548.30476440675068</v>
      </c>
      <c r="W73" s="40">
        <v>554.47743661752554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1525.1883816684817</v>
      </c>
      <c r="C75" s="40">
        <v>1535.6416204703337</v>
      </c>
      <c r="D75" s="40">
        <v>1542.6016018367795</v>
      </c>
      <c r="E75" s="40">
        <v>1547.0339346230064</v>
      </c>
      <c r="F75" s="40">
        <v>1549.9916500606585</v>
      </c>
      <c r="G75" s="40">
        <v>1550.9904249830756</v>
      </c>
      <c r="H75" s="40">
        <v>1551.2909387395634</v>
      </c>
      <c r="I75" s="40">
        <v>1545.9365337165568</v>
      </c>
      <c r="J75" s="40">
        <v>1534.4488116207542</v>
      </c>
      <c r="K75" s="40">
        <v>1520.416358484375</v>
      </c>
      <c r="L75" s="40">
        <v>1521.9371066791534</v>
      </c>
      <c r="M75" s="40">
        <v>1524.5309382436601</v>
      </c>
      <c r="N75" s="40">
        <v>1531.0771870736755</v>
      </c>
      <c r="O75" s="40">
        <v>1534.159047276805</v>
      </c>
      <c r="P75" s="40">
        <v>1539.0412954879648</v>
      </c>
      <c r="Q75" s="40">
        <v>1504.2824740112599</v>
      </c>
      <c r="R75" s="40">
        <v>1566.6397784471128</v>
      </c>
      <c r="S75" s="40">
        <v>1533.4720531335267</v>
      </c>
      <c r="T75" s="40">
        <v>1553.0070600948775</v>
      </c>
      <c r="U75" s="40">
        <v>1646.7957675776997</v>
      </c>
      <c r="V75" s="40">
        <v>1770.2792027966323</v>
      </c>
      <c r="W75" s="40">
        <v>1787.4765469761899</v>
      </c>
      <c r="DA75" s="58" t="s">
        <v>1012</v>
      </c>
    </row>
    <row r="76" spans="1:105" ht="12" customHeight="1" x14ac:dyDescent="0.25">
      <c r="A76" s="28" t="s">
        <v>27</v>
      </c>
      <c r="B76" s="40">
        <v>689.32671374955669</v>
      </c>
      <c r="C76" s="40">
        <v>703.03576869811127</v>
      </c>
      <c r="D76" s="40">
        <v>715.5943962308279</v>
      </c>
      <c r="E76" s="40">
        <v>727.45749235388939</v>
      </c>
      <c r="F76" s="40">
        <v>738.96882717280596</v>
      </c>
      <c r="G76" s="40">
        <v>749.89754669498018</v>
      </c>
      <c r="H76" s="40">
        <v>760.77542803921403</v>
      </c>
      <c r="I76" s="40">
        <v>770.90054728690677</v>
      </c>
      <c r="J76" s="40">
        <v>777.96742072367294</v>
      </c>
      <c r="K76" s="40">
        <v>784.06008333243062</v>
      </c>
      <c r="L76" s="40">
        <v>791.94283476911608</v>
      </c>
      <c r="M76" s="40">
        <v>796.43633284709676</v>
      </c>
      <c r="N76" s="40">
        <v>798.14894263787301</v>
      </c>
      <c r="O76" s="40">
        <v>799.76183964395921</v>
      </c>
      <c r="P76" s="40">
        <v>802.60220325009732</v>
      </c>
      <c r="Q76" s="40">
        <v>780.98801946120739</v>
      </c>
      <c r="R76" s="40">
        <v>805.38955759707858</v>
      </c>
      <c r="S76" s="40">
        <v>779.80292555760252</v>
      </c>
      <c r="T76" s="40">
        <v>782.20465464157519</v>
      </c>
      <c r="U76" s="40">
        <v>821.48076015613981</v>
      </c>
      <c r="V76" s="40">
        <v>874.86186624672212</v>
      </c>
      <c r="W76" s="40">
        <v>871.36538623287083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538.4956010742942</v>
      </c>
      <c r="C78" s="41">
        <v>539.37652812919066</v>
      </c>
      <c r="D78" s="41">
        <v>539.85859201071219</v>
      </c>
      <c r="E78" s="41">
        <v>540.22297718591642</v>
      </c>
      <c r="F78" s="41">
        <v>540.98002618861835</v>
      </c>
      <c r="G78" s="41">
        <v>541.75766295385222</v>
      </c>
      <c r="H78" s="41">
        <v>542.9068097124923</v>
      </c>
      <c r="I78" s="41">
        <v>543.77327049494738</v>
      </c>
      <c r="J78" s="41">
        <v>542.59141589702938</v>
      </c>
      <c r="K78" s="41">
        <v>541.09156867694071</v>
      </c>
      <c r="L78" s="41">
        <v>541.11040997956297</v>
      </c>
      <c r="M78" s="41">
        <v>542.959357691214</v>
      </c>
      <c r="N78" s="41">
        <v>542.79331808060635</v>
      </c>
      <c r="O78" s="41">
        <v>542.55596358608</v>
      </c>
      <c r="P78" s="41">
        <v>543.43214408286281</v>
      </c>
      <c r="Q78" s="41">
        <v>530.57764491150135</v>
      </c>
      <c r="R78" s="41">
        <v>545.1487431475764</v>
      </c>
      <c r="S78" s="41">
        <v>534.30598470062148</v>
      </c>
      <c r="T78" s="41">
        <v>541.00478616984265</v>
      </c>
      <c r="U78" s="41">
        <v>573.59202564974407</v>
      </c>
      <c r="V78" s="41">
        <v>616.10121375356584</v>
      </c>
      <c r="W78" s="41">
        <v>617.66884284620573</v>
      </c>
      <c r="DA78" s="59" t="s">
        <v>1014</v>
      </c>
    </row>
    <row r="79" spans="1:105" ht="12" customHeight="1" x14ac:dyDescent="0.25">
      <c r="A79" s="32" t="s">
        <v>25</v>
      </c>
      <c r="B79" s="42">
        <v>35.962752904302526</v>
      </c>
      <c r="C79" s="42">
        <v>36.414739765819263</v>
      </c>
      <c r="D79" s="42">
        <v>36.769438958623454</v>
      </c>
      <c r="E79" s="42">
        <v>37.054465745183123</v>
      </c>
      <c r="F79" s="42">
        <v>37.312090840384286</v>
      </c>
      <c r="G79" s="42">
        <v>37.522759350756239</v>
      </c>
      <c r="H79" s="42">
        <v>37.715604265828588</v>
      </c>
      <c r="I79" s="42">
        <v>37.849189343453745</v>
      </c>
      <c r="J79" s="42">
        <v>37.803696156411974</v>
      </c>
      <c r="K79" s="42">
        <v>37.70247601899036</v>
      </c>
      <c r="L79" s="42">
        <v>37.676236578194448</v>
      </c>
      <c r="M79" s="42">
        <v>37.982751541709426</v>
      </c>
      <c r="N79" s="42">
        <v>38.121596452262338</v>
      </c>
      <c r="O79" s="42">
        <v>38.229899497604229</v>
      </c>
      <c r="P79" s="42">
        <v>38.39297768796866</v>
      </c>
      <c r="Q79" s="42">
        <v>37.561911447594774</v>
      </c>
      <c r="R79" s="42">
        <v>39.043495156315011</v>
      </c>
      <c r="S79" s="42">
        <v>38.019335316485432</v>
      </c>
      <c r="T79" s="42">
        <v>38.517305857312515</v>
      </c>
      <c r="U79" s="42">
        <v>40.788411004268369</v>
      </c>
      <c r="V79" s="42">
        <v>43.615738387373753</v>
      </c>
      <c r="W79" s="42">
        <v>43.883158419599319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48.018859254690227</v>
      </c>
      <c r="C83" s="29">
        <v>47.410562805656824</v>
      </c>
      <c r="D83" s="29">
        <v>46.683745878029306</v>
      </c>
      <c r="E83" s="29">
        <v>45.923139341114577</v>
      </c>
      <c r="F83" s="29">
        <v>44.979687295716523</v>
      </c>
      <c r="G83" s="29">
        <v>43.869567739766296</v>
      </c>
      <c r="H83" s="29">
        <v>42.630648621850575</v>
      </c>
      <c r="I83" s="29">
        <v>41.674130315524636</v>
      </c>
      <c r="J83" s="29">
        <v>40.773012560668263</v>
      </c>
      <c r="K83" s="29">
        <v>39.922627175738043</v>
      </c>
      <c r="L83" s="29">
        <v>39.048241336640992</v>
      </c>
      <c r="M83" s="29">
        <v>38.141247185759362</v>
      </c>
      <c r="N83" s="29">
        <v>37.175224791828533</v>
      </c>
      <c r="O83" s="29">
        <v>36.174111544239082</v>
      </c>
      <c r="P83" s="29">
        <v>34.874086548295466</v>
      </c>
      <c r="Q83" s="29">
        <v>33.366125804572825</v>
      </c>
      <c r="R83" s="29">
        <v>31.811812801977613</v>
      </c>
      <c r="S83" s="29">
        <v>30.106362921898146</v>
      </c>
      <c r="T83" s="29">
        <v>28.400157494813826</v>
      </c>
      <c r="U83" s="29">
        <v>27.25133100315885</v>
      </c>
      <c r="V83" s="29">
        <v>26.233310753673212</v>
      </c>
      <c r="W83" s="29">
        <v>25.395972246238802</v>
      </c>
      <c r="DA83" s="58" t="s">
        <v>1016</v>
      </c>
    </row>
    <row r="84" spans="1:105" ht="12" customHeight="1" x14ac:dyDescent="0.25">
      <c r="A84" s="28" t="s">
        <v>47</v>
      </c>
      <c r="B84" s="29">
        <v>558.85490911109491</v>
      </c>
      <c r="C84" s="29">
        <v>555.24073139623727</v>
      </c>
      <c r="D84" s="29">
        <v>550.27971963526613</v>
      </c>
      <c r="E84" s="29">
        <v>535.63339130913107</v>
      </c>
      <c r="F84" s="29">
        <v>531.62547255171467</v>
      </c>
      <c r="G84" s="29">
        <v>523.3045560017091</v>
      </c>
      <c r="H84" s="29">
        <v>513.1997455416074</v>
      </c>
      <c r="I84" s="29">
        <v>505.67426312234807</v>
      </c>
      <c r="J84" s="29">
        <v>491.50582874159323</v>
      </c>
      <c r="K84" s="29">
        <v>480.55778331085975</v>
      </c>
      <c r="L84" s="29">
        <v>463.07903372148843</v>
      </c>
      <c r="M84" s="29">
        <v>452.23798803394504</v>
      </c>
      <c r="N84" s="29">
        <v>439.18997552352369</v>
      </c>
      <c r="O84" s="29">
        <v>422.17075492198495</v>
      </c>
      <c r="P84" s="29">
        <v>406.81855790684796</v>
      </c>
      <c r="Q84" s="29">
        <v>395.57368549970528</v>
      </c>
      <c r="R84" s="29">
        <v>384.99350064869805</v>
      </c>
      <c r="S84" s="29">
        <v>371.34796460993414</v>
      </c>
      <c r="T84" s="29">
        <v>352.48279640663048</v>
      </c>
      <c r="U84" s="29">
        <v>349.75913967339983</v>
      </c>
      <c r="V84" s="29">
        <v>341.24080557487292</v>
      </c>
      <c r="W84" s="29">
        <v>332.91641232481976</v>
      </c>
      <c r="DA84" s="58" t="s">
        <v>1017</v>
      </c>
    </row>
    <row r="85" spans="1:105" ht="12" customHeight="1" x14ac:dyDescent="0.25">
      <c r="A85" s="28" t="s">
        <v>46</v>
      </c>
      <c r="B85" s="29">
        <v>1463.107780587022</v>
      </c>
      <c r="C85" s="29">
        <v>1450.4801622763696</v>
      </c>
      <c r="D85" s="29">
        <v>1436.2061860890446</v>
      </c>
      <c r="E85" s="29">
        <v>1403.7485639655952</v>
      </c>
      <c r="F85" s="29">
        <v>1396.7023184020388</v>
      </c>
      <c r="G85" s="29">
        <v>1385.9030915638355</v>
      </c>
      <c r="H85" s="29">
        <v>1362.2304826749105</v>
      </c>
      <c r="I85" s="29">
        <v>1342.9831348727187</v>
      </c>
      <c r="J85" s="29">
        <v>1321.3397871047082</v>
      </c>
      <c r="K85" s="29">
        <v>1307.230136326076</v>
      </c>
      <c r="L85" s="29">
        <v>1286.2581788337618</v>
      </c>
      <c r="M85" s="29">
        <v>1257.1686271762098</v>
      </c>
      <c r="N85" s="29">
        <v>1232.7703556163683</v>
      </c>
      <c r="O85" s="29">
        <v>1194.2345664143452</v>
      </c>
      <c r="P85" s="29">
        <v>1147.2200585020601</v>
      </c>
      <c r="Q85" s="29">
        <v>1061.9646793976906</v>
      </c>
      <c r="R85" s="29">
        <v>1047.3945141873885</v>
      </c>
      <c r="S85" s="29">
        <v>1009.3153720024217</v>
      </c>
      <c r="T85" s="29">
        <v>937.60162411562612</v>
      </c>
      <c r="U85" s="29">
        <v>877.84998133222496</v>
      </c>
      <c r="V85" s="29">
        <v>821.67827548810283</v>
      </c>
      <c r="W85" s="29">
        <v>798.3777586979769</v>
      </c>
      <c r="DA85" s="58" t="s">
        <v>1018</v>
      </c>
    </row>
    <row r="86" spans="1:105" ht="12" customHeight="1" x14ac:dyDescent="0.25">
      <c r="A86" s="28" t="s">
        <v>45</v>
      </c>
      <c r="B86" s="29">
        <v>618.31449591757632</v>
      </c>
      <c r="C86" s="29">
        <v>615.20082089522305</v>
      </c>
      <c r="D86" s="29">
        <v>597.88061441655918</v>
      </c>
      <c r="E86" s="29">
        <v>588.51431346589061</v>
      </c>
      <c r="F86" s="29">
        <v>577.64997548051906</v>
      </c>
      <c r="G86" s="29">
        <v>568.90422385263844</v>
      </c>
      <c r="H86" s="29">
        <v>559.9293984789075</v>
      </c>
      <c r="I86" s="29">
        <v>555.12285523999446</v>
      </c>
      <c r="J86" s="29">
        <v>538.80394528292754</v>
      </c>
      <c r="K86" s="29">
        <v>525.76060288611711</v>
      </c>
      <c r="L86" s="29">
        <v>512.26880572752873</v>
      </c>
      <c r="M86" s="29">
        <v>503.65324980055942</v>
      </c>
      <c r="N86" s="29">
        <v>490.80355833184694</v>
      </c>
      <c r="O86" s="29">
        <v>477.29244423591751</v>
      </c>
      <c r="P86" s="29">
        <v>461.23075787448477</v>
      </c>
      <c r="Q86" s="29">
        <v>446.95141573793723</v>
      </c>
      <c r="R86" s="29">
        <v>443.88976978010288</v>
      </c>
      <c r="S86" s="29">
        <v>425.14520124557555</v>
      </c>
      <c r="T86" s="29">
        <v>417.39207214124127</v>
      </c>
      <c r="U86" s="29">
        <v>405.64137514334453</v>
      </c>
      <c r="V86" s="29">
        <v>397.77090347010585</v>
      </c>
      <c r="W86" s="29">
        <v>391.32586851838477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368.43912847296292</v>
      </c>
      <c r="C88" s="29">
        <v>362.6924693262456</v>
      </c>
      <c r="D88" s="29">
        <v>355.8669932787019</v>
      </c>
      <c r="E88" s="29">
        <v>346.32111425434368</v>
      </c>
      <c r="F88" s="29">
        <v>337.41011970406379</v>
      </c>
      <c r="G88" s="29">
        <v>326.32212298144151</v>
      </c>
      <c r="H88" s="29">
        <v>314.86986901328714</v>
      </c>
      <c r="I88" s="29">
        <v>299.64158366144147</v>
      </c>
      <c r="J88" s="29">
        <v>285.31417712389572</v>
      </c>
      <c r="K88" s="29">
        <v>272.22543605741578</v>
      </c>
      <c r="L88" s="29">
        <v>259.34811046673479</v>
      </c>
      <c r="M88" s="29">
        <v>244.88003322752348</v>
      </c>
      <c r="N88" s="29">
        <v>231.63497884274369</v>
      </c>
      <c r="O88" s="29">
        <v>217.2362712346418</v>
      </c>
      <c r="P88" s="29">
        <v>199.10294397691834</v>
      </c>
      <c r="Q88" s="29">
        <v>177.54172162334345</v>
      </c>
      <c r="R88" s="29">
        <v>159.03918272184521</v>
      </c>
      <c r="S88" s="29">
        <v>143.66791343261559</v>
      </c>
      <c r="T88" s="29">
        <v>130.97722830455839</v>
      </c>
      <c r="U88" s="29">
        <v>120.58421562153225</v>
      </c>
      <c r="V88" s="29">
        <v>112.38549187270199</v>
      </c>
      <c r="W88" s="29">
        <v>104.65077538714806</v>
      </c>
      <c r="DA88" s="58" t="s">
        <v>1020</v>
      </c>
    </row>
    <row r="89" spans="1:105" ht="12" customHeight="1" x14ac:dyDescent="0.25">
      <c r="A89" s="28" t="s">
        <v>27</v>
      </c>
      <c r="B89" s="29">
        <v>332.28725430165957</v>
      </c>
      <c r="C89" s="29">
        <v>327.70788152040467</v>
      </c>
      <c r="D89" s="29">
        <v>320.76389867472545</v>
      </c>
      <c r="E89" s="29">
        <v>311.39198588867629</v>
      </c>
      <c r="F89" s="29">
        <v>299.67079475559353</v>
      </c>
      <c r="G89" s="29">
        <v>286.26573352827938</v>
      </c>
      <c r="H89" s="29">
        <v>275.2239323751117</v>
      </c>
      <c r="I89" s="29">
        <v>262.66794964486047</v>
      </c>
      <c r="J89" s="29">
        <v>249.09120819131221</v>
      </c>
      <c r="K89" s="29">
        <v>235.40187688469345</v>
      </c>
      <c r="L89" s="29">
        <v>220.07470419263046</v>
      </c>
      <c r="M89" s="29">
        <v>206.08117758243151</v>
      </c>
      <c r="N89" s="29">
        <v>191.41384401836117</v>
      </c>
      <c r="O89" s="29">
        <v>176.25231443955101</v>
      </c>
      <c r="P89" s="29">
        <v>165.49630511038742</v>
      </c>
      <c r="Q89" s="29">
        <v>158.086127688999</v>
      </c>
      <c r="R89" s="29">
        <v>153.55823512209179</v>
      </c>
      <c r="S89" s="29">
        <v>149.77409155064257</v>
      </c>
      <c r="T89" s="29">
        <v>147.56880594352731</v>
      </c>
      <c r="U89" s="29">
        <v>146.47092447434542</v>
      </c>
      <c r="V89" s="29">
        <v>145.03235828149056</v>
      </c>
      <c r="W89" s="29">
        <v>143.4564701440772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59.341594772249039</v>
      </c>
      <c r="C91" s="31">
        <v>59.12791254296522</v>
      </c>
      <c r="D91" s="31">
        <v>58.721931727763952</v>
      </c>
      <c r="E91" s="31">
        <v>57.974279737984098</v>
      </c>
      <c r="F91" s="31">
        <v>56.88820533156634</v>
      </c>
      <c r="G91" s="31">
        <v>55.605188686942512</v>
      </c>
      <c r="H91" s="31">
        <v>54.194192457768111</v>
      </c>
      <c r="I91" s="31">
        <v>52.34237704240887</v>
      </c>
      <c r="J91" s="31">
        <v>50.256608849915487</v>
      </c>
      <c r="K91" s="31">
        <v>47.903424764129291</v>
      </c>
      <c r="L91" s="31">
        <v>45.169373478171998</v>
      </c>
      <c r="M91" s="31">
        <v>42.049187639210764</v>
      </c>
      <c r="N91" s="31">
        <v>39.087988314686122</v>
      </c>
      <c r="O91" s="31">
        <v>36.860816190930883</v>
      </c>
      <c r="P91" s="31">
        <v>34.562216359477155</v>
      </c>
      <c r="Q91" s="31">
        <v>31.806868013794528</v>
      </c>
      <c r="R91" s="31">
        <v>29.277111764102507</v>
      </c>
      <c r="S91" s="31">
        <v>26.994849869776349</v>
      </c>
      <c r="T91" s="31">
        <v>24.572047275668321</v>
      </c>
      <c r="U91" s="31">
        <v>22.352798327941873</v>
      </c>
      <c r="V91" s="31">
        <v>20.626955410462728</v>
      </c>
      <c r="W91" s="31">
        <v>19.106811231496867</v>
      </c>
      <c r="DA91" s="59" t="s">
        <v>1022</v>
      </c>
    </row>
    <row r="92" spans="1:105" ht="12" customHeight="1" x14ac:dyDescent="0.25">
      <c r="A92" s="32" t="s">
        <v>25</v>
      </c>
      <c r="B92" s="33">
        <v>8122.2832571144445</v>
      </c>
      <c r="C92" s="33">
        <v>8001.9347154129609</v>
      </c>
      <c r="D92" s="33">
        <v>7876.0271792456369</v>
      </c>
      <c r="E92" s="33">
        <v>7751.3850965526281</v>
      </c>
      <c r="F92" s="33">
        <v>7636.6596145330968</v>
      </c>
      <c r="G92" s="33">
        <v>7528.2091307198789</v>
      </c>
      <c r="H92" s="33">
        <v>7408.3663765438087</v>
      </c>
      <c r="I92" s="33">
        <v>7294.7863013758852</v>
      </c>
      <c r="J92" s="33">
        <v>7171.642077631047</v>
      </c>
      <c r="K92" s="33">
        <v>7079.8746340584657</v>
      </c>
      <c r="L92" s="33">
        <v>6983.4982970292713</v>
      </c>
      <c r="M92" s="33">
        <v>6893.9954310141611</v>
      </c>
      <c r="N92" s="33">
        <v>6793.4739451034466</v>
      </c>
      <c r="O92" s="33">
        <v>6700.0890309392598</v>
      </c>
      <c r="P92" s="33">
        <v>6570.3667628471712</v>
      </c>
      <c r="Q92" s="33">
        <v>6476.5774176505774</v>
      </c>
      <c r="R92" s="33">
        <v>6375.9307794459091</v>
      </c>
      <c r="S92" s="33">
        <v>6271.8275619965243</v>
      </c>
      <c r="T92" s="33">
        <v>6172.7155717964188</v>
      </c>
      <c r="U92" s="33">
        <v>6085.0229707940452</v>
      </c>
      <c r="V92" s="33">
        <v>6000.3577811721007</v>
      </c>
      <c r="W92" s="33">
        <v>5920.7171938843139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37.700120532246508</v>
      </c>
      <c r="D96" s="29">
        <v>35.866349121203079</v>
      </c>
      <c r="E96" s="29">
        <v>34.26467109414051</v>
      </c>
      <c r="F96" s="29">
        <v>33.127737870718825</v>
      </c>
      <c r="G96" s="29">
        <v>32.10385116073391</v>
      </c>
      <c r="H96" s="29">
        <v>31.283419335092645</v>
      </c>
      <c r="I96" s="29">
        <v>30.509238418640937</v>
      </c>
      <c r="J96" s="29">
        <v>29.714444440412908</v>
      </c>
      <c r="K96" s="29">
        <v>28.868803859329656</v>
      </c>
      <c r="L96" s="29">
        <v>27.841258498030051</v>
      </c>
      <c r="M96" s="29">
        <v>27.215124114795838</v>
      </c>
      <c r="N96" s="29">
        <v>26.046832160575775</v>
      </c>
      <c r="O96" s="29">
        <v>24.867751628789488</v>
      </c>
      <c r="P96" s="29">
        <v>23.473469723131274</v>
      </c>
      <c r="Q96" s="29">
        <v>22.197998587993563</v>
      </c>
      <c r="R96" s="29">
        <v>21.594966042717378</v>
      </c>
      <c r="S96" s="29">
        <v>21.173895478093691</v>
      </c>
      <c r="T96" s="29">
        <v>20.749096658760784</v>
      </c>
      <c r="U96" s="29">
        <v>20.323109298736178</v>
      </c>
      <c r="V96" s="29">
        <v>20.322050688685344</v>
      </c>
      <c r="W96" s="29">
        <v>20.105840749898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508.40685154482924</v>
      </c>
      <c r="D97" s="29">
        <v>475.40771950849785</v>
      </c>
      <c r="E97" s="29">
        <v>456.59353238453406</v>
      </c>
      <c r="F97" s="29">
        <v>441.55318301210508</v>
      </c>
      <c r="G97" s="29">
        <v>428.55751856566042</v>
      </c>
      <c r="H97" s="29">
        <v>412.15249527228764</v>
      </c>
      <c r="I97" s="29">
        <v>394.95904988215779</v>
      </c>
      <c r="J97" s="29">
        <v>385.85918983624362</v>
      </c>
      <c r="K97" s="29">
        <v>367.54490162721333</v>
      </c>
      <c r="L97" s="29">
        <v>352.72336999093613</v>
      </c>
      <c r="M97" s="29">
        <v>344.35903545298845</v>
      </c>
      <c r="N97" s="29">
        <v>336.06071796338796</v>
      </c>
      <c r="O97" s="29">
        <v>332.44499417846362</v>
      </c>
      <c r="P97" s="29">
        <v>329.70733409586359</v>
      </c>
      <c r="Q97" s="29">
        <v>328.16201056924723</v>
      </c>
      <c r="R97" s="29">
        <v>324.1492391090228</v>
      </c>
      <c r="S97" s="29">
        <v>318.96997203409649</v>
      </c>
      <c r="T97" s="29">
        <v>313.54013862047532</v>
      </c>
      <c r="U97" s="29">
        <v>308.08551783544317</v>
      </c>
      <c r="V97" s="29">
        <v>303.02370296306384</v>
      </c>
      <c r="W97" s="29">
        <v>300.94205585972276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1357.1886802286249</v>
      </c>
      <c r="D98" s="29">
        <v>1309.4887490310225</v>
      </c>
      <c r="E98" s="29">
        <v>1284.1345155209003</v>
      </c>
      <c r="F98" s="29">
        <v>1262.0372953082867</v>
      </c>
      <c r="G98" s="29">
        <v>1257.6310102405146</v>
      </c>
      <c r="H98" s="29">
        <v>1249.4560587174428</v>
      </c>
      <c r="I98" s="29">
        <v>1234.1129897197429</v>
      </c>
      <c r="J98" s="29">
        <v>1204.271535733254</v>
      </c>
      <c r="K98" s="29">
        <v>1180.2650508412964</v>
      </c>
      <c r="L98" s="29">
        <v>1164.0178614380277</v>
      </c>
      <c r="M98" s="29">
        <v>1105.7707675157781</v>
      </c>
      <c r="N98" s="29">
        <v>1042.0817091391639</v>
      </c>
      <c r="O98" s="29">
        <v>943.28487058062933</v>
      </c>
      <c r="P98" s="29">
        <v>846.89772693514601</v>
      </c>
      <c r="Q98" s="29">
        <v>747.68185064510999</v>
      </c>
      <c r="R98" s="29">
        <v>706.3655246140404</v>
      </c>
      <c r="S98" s="29">
        <v>687.35381787596953</v>
      </c>
      <c r="T98" s="29">
        <v>676.37591381752918</v>
      </c>
      <c r="U98" s="29">
        <v>662.09000409976738</v>
      </c>
      <c r="V98" s="29">
        <v>655.64460391189186</v>
      </c>
      <c r="W98" s="29">
        <v>645.52936400233239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534.20589691054454</v>
      </c>
      <c r="D99" s="29">
        <v>519.26862470407559</v>
      </c>
      <c r="E99" s="29">
        <v>500.72988596611106</v>
      </c>
      <c r="F99" s="29">
        <v>491.14030784965752</v>
      </c>
      <c r="G99" s="29">
        <v>481.77855087855721</v>
      </c>
      <c r="H99" s="29">
        <v>469.07534076171669</v>
      </c>
      <c r="I99" s="29">
        <v>454.77376157981922</v>
      </c>
      <c r="J99" s="29">
        <v>438.38639258520146</v>
      </c>
      <c r="K99" s="29">
        <v>427.54077313199309</v>
      </c>
      <c r="L99" s="29">
        <v>414.70289227342221</v>
      </c>
      <c r="M99" s="29">
        <v>398.53341854005555</v>
      </c>
      <c r="N99" s="29">
        <v>391.26328501241142</v>
      </c>
      <c r="O99" s="29">
        <v>387.87416637600569</v>
      </c>
      <c r="P99" s="29">
        <v>387.58836249873127</v>
      </c>
      <c r="Q99" s="29">
        <v>385.8146178571223</v>
      </c>
      <c r="R99" s="29">
        <v>385.58634454940335</v>
      </c>
      <c r="S99" s="29">
        <v>384.63631107248642</v>
      </c>
      <c r="T99" s="29">
        <v>378.57961656422157</v>
      </c>
      <c r="U99" s="29">
        <v>372.69474978765396</v>
      </c>
      <c r="V99" s="29">
        <v>367.27762695242166</v>
      </c>
      <c r="W99" s="29">
        <v>364.52008905822265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334.25641090057451</v>
      </c>
      <c r="D101" s="29">
        <v>322.83365497612192</v>
      </c>
      <c r="E101" s="29">
        <v>310.23031730075451</v>
      </c>
      <c r="F101" s="29">
        <v>301.19340231670532</v>
      </c>
      <c r="G101" s="29">
        <v>286.39140867555926</v>
      </c>
      <c r="H101" s="29">
        <v>275.12371371007333</v>
      </c>
      <c r="I101" s="29">
        <v>257.11111157585316</v>
      </c>
      <c r="J101" s="29">
        <v>246.18756808075474</v>
      </c>
      <c r="K101" s="29">
        <v>229.64278548378837</v>
      </c>
      <c r="L101" s="29">
        <v>215.06741506288159</v>
      </c>
      <c r="M101" s="29">
        <v>197.76176317600687</v>
      </c>
      <c r="N101" s="29">
        <v>185.40371564409651</v>
      </c>
      <c r="O101" s="29">
        <v>173.3523639201926</v>
      </c>
      <c r="P101" s="29">
        <v>146.93663188607337</v>
      </c>
      <c r="Q101" s="29">
        <v>113.89528572540675</v>
      </c>
      <c r="R101" s="29">
        <v>102.13372648974537</v>
      </c>
      <c r="S101" s="29">
        <v>99.781014705319791</v>
      </c>
      <c r="T101" s="29">
        <v>97.230494933550503</v>
      </c>
      <c r="U101" s="29">
        <v>94.76718060042792</v>
      </c>
      <c r="V101" s="29">
        <v>93.865461301181384</v>
      </c>
      <c r="W101" s="29">
        <v>93.074003776451889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309.4948918392214</v>
      </c>
      <c r="D102" s="29">
        <v>299.0229880666592</v>
      </c>
      <c r="E102" s="29">
        <v>286.90817401783403</v>
      </c>
      <c r="F102" s="29">
        <v>276.02999682397376</v>
      </c>
      <c r="G102" s="29">
        <v>265.54056049974042</v>
      </c>
      <c r="H102" s="29">
        <v>251.17718199728537</v>
      </c>
      <c r="I102" s="29">
        <v>237.51093729952717</v>
      </c>
      <c r="J102" s="29">
        <v>222.95882923557227</v>
      </c>
      <c r="K102" s="29">
        <v>208.19036106341241</v>
      </c>
      <c r="L102" s="29">
        <v>191.63137550126669</v>
      </c>
      <c r="M102" s="29">
        <v>178.07710494546146</v>
      </c>
      <c r="N102" s="29">
        <v>170.13318510444728</v>
      </c>
      <c r="O102" s="29">
        <v>156.50469155381091</v>
      </c>
      <c r="P102" s="29">
        <v>148.96215342581056</v>
      </c>
      <c r="Q102" s="29">
        <v>148.87204211319911</v>
      </c>
      <c r="R102" s="29">
        <v>148.30806435145732</v>
      </c>
      <c r="S102" s="29">
        <v>147.20281446318748</v>
      </c>
      <c r="T102" s="29">
        <v>145.40697275413865</v>
      </c>
      <c r="U102" s="29">
        <v>143.55607365894699</v>
      </c>
      <c r="V102" s="29">
        <v>141.77140150734206</v>
      </c>
      <c r="W102" s="29">
        <v>140.19846897697906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58.533325973954298</v>
      </c>
      <c r="D104" s="31">
        <v>57.743078608328915</v>
      </c>
      <c r="E104" s="31">
        <v>56.325486260586601</v>
      </c>
      <c r="F104" s="31">
        <v>54.634813219354079</v>
      </c>
      <c r="G104" s="31">
        <v>53.255979113922336</v>
      </c>
      <c r="H104" s="31">
        <v>51.684158452730415</v>
      </c>
      <c r="I104" s="31">
        <v>49.12918109917301</v>
      </c>
      <c r="J104" s="31">
        <v>46.496273354700314</v>
      </c>
      <c r="K104" s="31">
        <v>43.573602351053133</v>
      </c>
      <c r="L104" s="31">
        <v>39.949934899558393</v>
      </c>
      <c r="M104" s="31">
        <v>36.415865686080657</v>
      </c>
      <c r="N104" s="31">
        <v>33.528907287202742</v>
      </c>
      <c r="O104" s="31">
        <v>31.096234631772393</v>
      </c>
      <c r="P104" s="31">
        <v>26.839105078731023</v>
      </c>
      <c r="Q104" s="31">
        <v>24.816741013698003</v>
      </c>
      <c r="R104" s="31">
        <v>21.875794071628547</v>
      </c>
      <c r="S104" s="31">
        <v>17.535039845705665</v>
      </c>
      <c r="T104" s="31">
        <v>13.866004378704163</v>
      </c>
      <c r="U104" s="31">
        <v>11.208725008413449</v>
      </c>
      <c r="V104" s="31">
        <v>10.115133495362681</v>
      </c>
      <c r="W104" s="31">
        <v>9.6323826217850606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7377.5681001812573</v>
      </c>
      <c r="D105" s="33">
        <v>7206.8826718654518</v>
      </c>
      <c r="E105" s="33">
        <v>7185.3012873795278</v>
      </c>
      <c r="F105" s="33">
        <v>7184.4452169646729</v>
      </c>
      <c r="G105" s="33">
        <v>7183.6794053736321</v>
      </c>
      <c r="H105" s="33">
        <v>7166.8474643260943</v>
      </c>
      <c r="I105" s="33">
        <v>7103.0988416503696</v>
      </c>
      <c r="J105" s="33">
        <v>6995.1418855417833</v>
      </c>
      <c r="K105" s="33">
        <v>6775.5050142006157</v>
      </c>
      <c r="L105" s="33">
        <v>6568.9833447201117</v>
      </c>
      <c r="M105" s="33">
        <v>6482.7734371406696</v>
      </c>
      <c r="N105" s="33">
        <v>6357.6212965084487</v>
      </c>
      <c r="O105" s="33">
        <v>6307.7295515801379</v>
      </c>
      <c r="P105" s="33">
        <v>6242.9711925209276</v>
      </c>
      <c r="Q105" s="33">
        <v>6218.9874524422803</v>
      </c>
      <c r="R105" s="33">
        <v>6121.2387937221656</v>
      </c>
      <c r="S105" s="33">
        <v>6001.2562390465146</v>
      </c>
      <c r="T105" s="33">
        <v>5877.6735783935292</v>
      </c>
      <c r="U105" s="33">
        <v>5753.5286292407818</v>
      </c>
      <c r="V105" s="33">
        <v>5637.1576773012757</v>
      </c>
      <c r="W105" s="33">
        <v>5545.5225146146668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2.1888178044125755</v>
      </c>
      <c r="C109" s="43">
        <f>C31/RES_summary!C$6</f>
        <v>2.1783099537316328</v>
      </c>
      <c r="D109" s="43">
        <f>D31/RES_summary!D$6</f>
        <v>2.1707124143260161</v>
      </c>
      <c r="E109" s="43">
        <f>E31/RES_summary!E$6</f>
        <v>2.1543138476474977</v>
      </c>
      <c r="F109" s="43">
        <f>F31/RES_summary!F$6</f>
        <v>2.1668857367074859</v>
      </c>
      <c r="G109" s="43">
        <f>G31/RES_summary!G$6</f>
        <v>2.2037212043689425</v>
      </c>
      <c r="H109" s="43">
        <f>H31/RES_summary!H$6</f>
        <v>2.2750830880540316</v>
      </c>
      <c r="I109" s="43">
        <f>I31/RES_summary!I$6</f>
        <v>2.2797638087864729</v>
      </c>
      <c r="J109" s="43">
        <f>J31/RES_summary!J$6</f>
        <v>2.2594670165101647</v>
      </c>
      <c r="K109" s="43">
        <f>K31/RES_summary!K$6</f>
        <v>2.2192623972181362</v>
      </c>
      <c r="L109" s="43">
        <f>L31/RES_summary!L$6</f>
        <v>2.1752122034722361</v>
      </c>
      <c r="M109" s="43">
        <f>M31/RES_summary!M$6</f>
        <v>2.1246115388719833</v>
      </c>
      <c r="N109" s="43">
        <f>N31/RES_summary!N$6</f>
        <v>2.0707030324144804</v>
      </c>
      <c r="O109" s="43">
        <f>O31/RES_summary!O$6</f>
        <v>2.008056341904398</v>
      </c>
      <c r="P109" s="43">
        <f>P31/RES_summary!P$6</f>
        <v>1.9833857457523343</v>
      </c>
      <c r="Q109" s="43">
        <f>Q31/RES_summary!Q$6</f>
        <v>1.97422737179096</v>
      </c>
      <c r="R109" s="43">
        <f>R31/RES_summary!R$6</f>
        <v>1.9653273775848232</v>
      </c>
      <c r="S109" s="43">
        <f>S31/RES_summary!S$6</f>
        <v>1.9829706351068024</v>
      </c>
      <c r="T109" s="43">
        <f>T31/RES_summary!T$6</f>
        <v>2.0086074342178488</v>
      </c>
      <c r="U109" s="43">
        <f>U31/RES_summary!U$6</f>
        <v>2.0355307490725929</v>
      </c>
      <c r="V109" s="43">
        <f>V31/RES_summary!V$6</f>
        <v>2.0762845077363603</v>
      </c>
      <c r="W109" s="43">
        <f>W31/RES_summary!W$6</f>
        <v>2.097723237348033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0.7599998128215667</v>
      </c>
      <c r="C110" s="43">
        <f>C32/RES_summary!C$6</f>
        <v>0.76000004625680317</v>
      </c>
      <c r="D110" s="43">
        <f>D32/RES_summary!D$6</f>
        <v>0.75</v>
      </c>
      <c r="E110" s="43">
        <f>E32/RES_summary!E$6</f>
        <v>0.81999984170542062</v>
      </c>
      <c r="F110" s="43">
        <f>F32/RES_summary!F$6</f>
        <v>0.78999985786007598</v>
      </c>
      <c r="G110" s="43">
        <f>G32/RES_summary!G$6</f>
        <v>0.78999986249968879</v>
      </c>
      <c r="H110" s="43">
        <f>H32/RES_summary!H$6</f>
        <v>0.79999985149588193</v>
      </c>
      <c r="I110" s="43">
        <f>I32/RES_summary!I$6</f>
        <v>0.7799998374763325</v>
      </c>
      <c r="J110" s="43">
        <f>J32/RES_summary!J$6</f>
        <v>0.80000014662342744</v>
      </c>
      <c r="K110" s="43">
        <f>K32/RES_summary!K$6</f>
        <v>0.78999993087543352</v>
      </c>
      <c r="L110" s="43">
        <f>L32/RES_summary!L$6</f>
        <v>0.82000001447006288</v>
      </c>
      <c r="M110" s="43">
        <f>M32/RES_summary!M$6</f>
        <v>0.80000014372477857</v>
      </c>
      <c r="N110" s="43">
        <f>N32/RES_summary!N$6</f>
        <v>0.79000015706073679</v>
      </c>
      <c r="O110" s="43">
        <f>O32/RES_summary!O$6</f>
        <v>0.80999999290690095</v>
      </c>
      <c r="P110" s="43">
        <f>P32/RES_summary!P$6</f>
        <v>0.81999988700668713</v>
      </c>
      <c r="Q110" s="43">
        <f>Q32/RES_summary!Q$6</f>
        <v>0.78000008417384425</v>
      </c>
      <c r="R110" s="43">
        <f>R32/RES_summary!R$6</f>
        <v>0.75999993036926916</v>
      </c>
      <c r="S110" s="43">
        <f>S32/RES_summary!S$6</f>
        <v>0.82999999654534728</v>
      </c>
      <c r="T110" s="43">
        <f>T32/RES_summary!T$6</f>
        <v>0.80999989007108275</v>
      </c>
      <c r="U110" s="43">
        <f>U32/RES_summary!U$6</f>
        <v>0.79</v>
      </c>
      <c r="V110" s="43">
        <f>V32/RES_summary!V$6</f>
        <v>0.81000008496826437</v>
      </c>
      <c r="W110" s="43">
        <f>W32/RES_summary!W$6</f>
        <v>0.82999983487801021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0.3999999220089861</v>
      </c>
      <c r="C111" s="43">
        <f>C33/RES_summary!C$6</f>
        <v>0.41999982268225472</v>
      </c>
      <c r="D111" s="43">
        <f>D33/RES_summary!D$6</f>
        <v>0.42999995427672638</v>
      </c>
      <c r="E111" s="43">
        <f>E33/RES_summary!E$6</f>
        <v>0.50000018844592786</v>
      </c>
      <c r="F111" s="43">
        <f>F33/RES_summary!F$6</f>
        <v>0.48000016458306993</v>
      </c>
      <c r="G111" s="43">
        <f>G33/RES_summary!G$6</f>
        <v>0.46999984763479025</v>
      </c>
      <c r="H111" s="43">
        <f>H33/RES_summary!H$6</f>
        <v>0.50999989604711737</v>
      </c>
      <c r="I111" s="43">
        <f>I33/RES_summary!I$6</f>
        <v>0.53000002216231834</v>
      </c>
      <c r="J111" s="43">
        <f>J33/RES_summary!J$6</f>
        <v>0.54999987170450104</v>
      </c>
      <c r="K111" s="43">
        <f>K33/RES_summary!K$6</f>
        <v>0.52999987994154241</v>
      </c>
      <c r="L111" s="43">
        <f>L33/RES_summary!L$6</f>
        <v>0.53000005788025151</v>
      </c>
      <c r="M111" s="43">
        <f>M33/RES_summary!M$6</f>
        <v>0.53999986346146034</v>
      </c>
      <c r="N111" s="43">
        <f>N33/RES_summary!N$6</f>
        <v>0.51999990005225838</v>
      </c>
      <c r="O111" s="43">
        <f>O33/RES_summary!O$6</f>
        <v>0.52000005674479244</v>
      </c>
      <c r="P111" s="43">
        <f>P33/RES_summary!P$6</f>
        <v>0.53999998587583586</v>
      </c>
      <c r="Q111" s="43">
        <f>Q33/RES_summary!Q$6</f>
        <v>0.52000005611589617</v>
      </c>
      <c r="R111" s="43">
        <f>R33/RES_summary!R$6</f>
        <v>0.51999986073853832</v>
      </c>
      <c r="S111" s="43">
        <f>S33/RES_summary!S$6</f>
        <v>0.53999986872319838</v>
      </c>
      <c r="T111" s="43">
        <f>T33/RES_summary!T$6</f>
        <v>0.540000041223344</v>
      </c>
      <c r="U111" s="43">
        <f>U33/RES_summary!U$6</f>
        <v>0.55000000000000004</v>
      </c>
      <c r="V111" s="43">
        <f>V33/RES_summary!V$6</f>
        <v>0.56000000000000005</v>
      </c>
      <c r="W111" s="43">
        <f>W33/RES_summary!W$6</f>
        <v>0.58000008761574973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0.48999999220089863</v>
      </c>
      <c r="C112" s="43">
        <f>C34/RES_summary!C$6</f>
        <v>0.47999990748639376</v>
      </c>
      <c r="D112" s="43">
        <f>D34/RES_summary!D$6</f>
        <v>0.54999992379454399</v>
      </c>
      <c r="E112" s="43">
        <f>E34/RES_summary!E$6</f>
        <v>0.56999993592838449</v>
      </c>
      <c r="F112" s="43">
        <f>F34/RES_summary!F$6</f>
        <v>0.59999992518951362</v>
      </c>
      <c r="G112" s="43">
        <f>G34/RES_summary!G$6</f>
        <v>0.61499987179025029</v>
      </c>
      <c r="H112" s="43">
        <f>H34/RES_summary!H$6</f>
        <v>0.63000013365370622</v>
      </c>
      <c r="I112" s="43">
        <f>I34/RES_summary!I$6</f>
        <v>0.6100000812618338</v>
      </c>
      <c r="J112" s="43">
        <f>J34/RES_summary!J$6</f>
        <v>0.64999998167207163</v>
      </c>
      <c r="K112" s="43">
        <f>K34/RES_summary!K$6</f>
        <v>0.67000004729575602</v>
      </c>
      <c r="L112" s="43">
        <f>L34/RES_summary!L$6</f>
        <v>0.68999988423949687</v>
      </c>
      <c r="M112" s="43">
        <f>M34/RES_summary!M$6</f>
        <v>0.67000000359311951</v>
      </c>
      <c r="N112" s="43">
        <f>N34/RES_summary!N$6</f>
        <v>0.67000004283474646</v>
      </c>
      <c r="O112" s="43">
        <f>O34/RES_summary!O$6</f>
        <v>0.66999995034830662</v>
      </c>
      <c r="P112" s="43">
        <f>P34/RES_summary!P$6</f>
        <v>0.69000002118624615</v>
      </c>
      <c r="Q112" s="43">
        <f>Q34/RES_summary!Q$6</f>
        <v>0.69000000701448705</v>
      </c>
      <c r="R112" s="43">
        <f>R34/RES_summary!R$6</f>
        <v>0.68000013926146163</v>
      </c>
      <c r="S112" s="43">
        <f>S34/RES_summary!S$6</f>
        <v>0.68999985144993503</v>
      </c>
      <c r="T112" s="43">
        <f>T34/RES_summary!T$6</f>
        <v>0.68000001374111463</v>
      </c>
      <c r="U112" s="43">
        <f>U34/RES_summary!U$6</f>
        <v>0.72</v>
      </c>
      <c r="V112" s="43">
        <f>V34/RES_summary!V$6</f>
        <v>0.74999991503173569</v>
      </c>
      <c r="W112" s="43">
        <f>W34/RES_summary!W$6</f>
        <v>0.76999989553506765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0.69954769920726334</v>
      </c>
      <c r="C114" s="43">
        <f>C36/RES_summary!C$6</f>
        <v>0.75231562485016812</v>
      </c>
      <c r="D114" s="43">
        <f>D36/RES_summary!D$6</f>
        <v>0.80075640085922217</v>
      </c>
      <c r="E114" s="43">
        <f>E36/RES_summary!E$6</f>
        <v>0.88139873923686463</v>
      </c>
      <c r="F114" s="43">
        <f>F36/RES_summary!F$6</f>
        <v>0.94209220775429547</v>
      </c>
      <c r="G114" s="43">
        <f>G36/RES_summary!G$6</f>
        <v>1.0207126410804228</v>
      </c>
      <c r="H114" s="43">
        <f>H36/RES_summary!H$6</f>
        <v>1.0981488769673606</v>
      </c>
      <c r="I114" s="43">
        <f>I36/RES_summary!I$6</f>
        <v>1.2263963391805581</v>
      </c>
      <c r="J114" s="43">
        <f>J36/RES_summary!J$6</f>
        <v>1.3343108967050821</v>
      </c>
      <c r="K114" s="43">
        <f>K36/RES_summary!K$6</f>
        <v>1.4381204970923658</v>
      </c>
      <c r="L114" s="43">
        <f>L36/RES_summary!L$6</f>
        <v>1.5522808757673805</v>
      </c>
      <c r="M114" s="43">
        <f>M36/RES_summary!M$6</f>
        <v>1.6424082221002676</v>
      </c>
      <c r="N114" s="43">
        <f>N36/RES_summary!N$6</f>
        <v>1.7477832764123054</v>
      </c>
      <c r="O114" s="43">
        <f>O36/RES_summary!O$6</f>
        <v>1.8884093451170336</v>
      </c>
      <c r="P114" s="43">
        <f>P36/RES_summary!P$6</f>
        <v>2.1359966192272113</v>
      </c>
      <c r="Q114" s="43">
        <f>Q36/RES_summary!Q$6</f>
        <v>2.3443111550418547</v>
      </c>
      <c r="R114" s="43">
        <f>R36/RES_summary!R$6</f>
        <v>2.5491453561034452</v>
      </c>
      <c r="S114" s="43">
        <f>S36/RES_summary!S$6</f>
        <v>2.7602384535738231</v>
      </c>
      <c r="T114" s="43">
        <f>T36/RES_summary!T$6</f>
        <v>2.9714274442448114</v>
      </c>
      <c r="U114" s="43">
        <f>U36/RES_summary!U$6</f>
        <v>3.158521109855561</v>
      </c>
      <c r="V114" s="43">
        <f>V36/RES_summary!V$6</f>
        <v>3.3439203534151054</v>
      </c>
      <c r="W114" s="43">
        <f>W36/RES_summary!W$6</f>
        <v>3.4609421215860312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0.6430786029860448</v>
      </c>
      <c r="C115" s="43">
        <f>C37/RES_summary!C$6</f>
        <v>0.64710841693674059</v>
      </c>
      <c r="D115" s="43">
        <f>D37/RES_summary!D$6</f>
        <v>0.65834558405256316</v>
      </c>
      <c r="E115" s="43">
        <f>E37/RES_summary!E$6</f>
        <v>0.67034103339487527</v>
      </c>
      <c r="F115" s="43">
        <f>F37/RES_summary!F$6</f>
        <v>0.69170521414027941</v>
      </c>
      <c r="G115" s="43">
        <f>G37/RES_summary!G$6</f>
        <v>0.70951154719039899</v>
      </c>
      <c r="H115" s="43">
        <f>H37/RES_summary!H$6</f>
        <v>0.73061251928505289</v>
      </c>
      <c r="I115" s="43">
        <f>I37/RES_summary!I$6</f>
        <v>0.75783454903639214</v>
      </c>
      <c r="J115" s="43">
        <f>J37/RES_summary!J$6</f>
        <v>0.80172096744854904</v>
      </c>
      <c r="K115" s="43">
        <f>K37/RES_summary!K$6</f>
        <v>0.82277481093179128</v>
      </c>
      <c r="L115" s="43">
        <f>L37/RES_summary!L$6</f>
        <v>0.87096815307071529</v>
      </c>
      <c r="M115" s="43">
        <f>M37/RES_summary!M$6</f>
        <v>0.92597404439695818</v>
      </c>
      <c r="N115" s="43">
        <f>N37/RES_summary!N$6</f>
        <v>1.0439941446507768</v>
      </c>
      <c r="O115" s="43">
        <f>O37/RES_summary!O$6</f>
        <v>1.2181693610973112</v>
      </c>
      <c r="P115" s="43">
        <f>P37/RES_summary!P$6</f>
        <v>1.3872488578683442</v>
      </c>
      <c r="Q115" s="43">
        <f>Q37/RES_summary!Q$6</f>
        <v>1.5764194044859501</v>
      </c>
      <c r="R115" s="43">
        <f>R37/RES_summary!R$6</f>
        <v>1.7982707142938334</v>
      </c>
      <c r="S115" s="43">
        <f>S37/RES_summary!S$6</f>
        <v>1.9493852385059491</v>
      </c>
      <c r="T115" s="43">
        <f>T37/RES_summary!T$6</f>
        <v>2.10690590433255</v>
      </c>
      <c r="U115" s="43">
        <f>U37/RES_summary!U$6</f>
        <v>2.2550380403172117</v>
      </c>
      <c r="V115" s="43">
        <f>V37/RES_summary!V$6</f>
        <v>2.4129539115191676</v>
      </c>
      <c r="W115" s="43">
        <f>W37/RES_summary!W$6</f>
        <v>2.5130483055314681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18.335351480035897</v>
      </c>
      <c r="C117" s="44">
        <f>C39/RES_summary!C$6</f>
        <v>18.70748479784778</v>
      </c>
      <c r="D117" s="44">
        <f>D39/RES_summary!D$6</f>
        <v>19.05530144167529</v>
      </c>
      <c r="E117" s="44">
        <f>E39/RES_summary!E$6</f>
        <v>19.420848967826323</v>
      </c>
      <c r="F117" s="44">
        <f>F39/RES_summary!F$6</f>
        <v>19.812747084892582</v>
      </c>
      <c r="G117" s="44">
        <f>G39/RES_summary!G$6</f>
        <v>20.246569130629464</v>
      </c>
      <c r="H117" s="44">
        <f>H39/RES_summary!H$6</f>
        <v>20.753246580323207</v>
      </c>
      <c r="I117" s="44">
        <f>I39/RES_summary!I$6</f>
        <v>21.506009469636968</v>
      </c>
      <c r="J117" s="44">
        <f>J39/RES_summary!J$6</f>
        <v>22.226052843218177</v>
      </c>
      <c r="K117" s="44">
        <f>K39/RES_summary!K$6</f>
        <v>22.876984735580074</v>
      </c>
      <c r="L117" s="44">
        <f>L39/RES_summary!L$6</f>
        <v>23.308684785142095</v>
      </c>
      <c r="M117" s="44">
        <f>M39/RES_summary!M$6</f>
        <v>23.837171843304731</v>
      </c>
      <c r="N117" s="44">
        <f>N39/RES_summary!N$6</f>
        <v>24.369707838077371</v>
      </c>
      <c r="O117" s="44">
        <f>O39/RES_summary!O$6</f>
        <v>24.945563363210503</v>
      </c>
      <c r="P117" s="44">
        <f>P39/RES_summary!P$6</f>
        <v>25.188941861724253</v>
      </c>
      <c r="Q117" s="44">
        <f>Q39/RES_summary!Q$6</f>
        <v>25.49530596006743</v>
      </c>
      <c r="R117" s="44">
        <f>R39/RES_summary!R$6</f>
        <v>26.192721165305063</v>
      </c>
      <c r="S117" s="44">
        <f>S39/RES_summary!S$6</f>
        <v>26.70600889228399</v>
      </c>
      <c r="T117" s="44">
        <f>T39/RES_summary!T$6</f>
        <v>27.307513709104413</v>
      </c>
      <c r="U117" s="44">
        <f>U39/RES_summary!U$6</f>
        <v>27.832338522994792</v>
      </c>
      <c r="V117" s="44">
        <f>V39/RES_summary!V$6</f>
        <v>28.317971507067806</v>
      </c>
      <c r="W117" s="44">
        <f>W39/RES_summary!W$6</f>
        <v>29.008878227079862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0.52135755083907265</v>
      </c>
      <c r="C118" s="45">
        <f>C40/RES_summary!C$6</f>
        <v>0.54238471689143275</v>
      </c>
      <c r="D118" s="45">
        <f>D40/RES_summary!D$6</f>
        <v>0.55360487206232956</v>
      </c>
      <c r="E118" s="45">
        <f>E40/RES_summary!E$6</f>
        <v>0.56663025666542532</v>
      </c>
      <c r="F118" s="45">
        <f>F40/RES_summary!F$6</f>
        <v>0.57659059730062046</v>
      </c>
      <c r="G118" s="45">
        <f>G40/RES_summary!G$6</f>
        <v>0.58264680213636189</v>
      </c>
      <c r="H118" s="45">
        <f>H40/RES_summary!H$6</f>
        <v>0.61927767267483347</v>
      </c>
      <c r="I118" s="45">
        <f>I40/RES_summary!I$6</f>
        <v>0.63891812558688754</v>
      </c>
      <c r="J118" s="45">
        <f>J40/RES_summary!J$6</f>
        <v>0.66141483203192464</v>
      </c>
      <c r="K118" s="45">
        <f>K40/RES_summary!K$6</f>
        <v>0.69074722123509125</v>
      </c>
      <c r="L118" s="45">
        <f>L40/RES_summary!L$6</f>
        <v>0.73191493206217306</v>
      </c>
      <c r="M118" s="45">
        <f>M40/RES_summary!M$6</f>
        <v>0.75429390421175446</v>
      </c>
      <c r="N118" s="45">
        <f>N40/RES_summary!N$6</f>
        <v>0.78429524174691712</v>
      </c>
      <c r="O118" s="45">
        <f>O40/RES_summary!O$6</f>
        <v>0.8104648861592727</v>
      </c>
      <c r="P118" s="45">
        <f>P40/RES_summary!P$6</f>
        <v>0.85608741345379513</v>
      </c>
      <c r="Q118" s="45">
        <f>Q40/RES_summary!Q$6</f>
        <v>0.87584855468336764</v>
      </c>
      <c r="R118" s="45">
        <f>R40/RES_summary!R$6</f>
        <v>0.91203607642843143</v>
      </c>
      <c r="S118" s="45">
        <f>S40/RES_summary!S$6</f>
        <v>0.93524668900130514</v>
      </c>
      <c r="T118" s="45">
        <f>T40/RES_summary!T$6</f>
        <v>0.97639261614431838</v>
      </c>
      <c r="U118" s="45">
        <f>U40/RES_summary!U$6</f>
        <v>1.0066158151649094</v>
      </c>
      <c r="V118" s="45">
        <f>V40/RES_summary!V$6</f>
        <v>1.0363121652816771</v>
      </c>
      <c r="W118" s="45">
        <f>W40/RES_summary!W$6</f>
        <v>1.0519715742746081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105.10453408424755</v>
      </c>
      <c r="C122" s="29">
        <f t="shared" si="78"/>
        <v>103.27490087158098</v>
      </c>
      <c r="D122" s="29">
        <f t="shared" si="78"/>
        <v>101.33698672467919</v>
      </c>
      <c r="E122" s="29">
        <f t="shared" si="78"/>
        <v>98.932855010008723</v>
      </c>
      <c r="F122" s="29">
        <f t="shared" si="78"/>
        <v>97.465842842651043</v>
      </c>
      <c r="G122" s="29">
        <f t="shared" si="78"/>
        <v>96.676296654622689</v>
      </c>
      <c r="H122" s="29">
        <f t="shared" si="78"/>
        <v>96.988267712346158</v>
      </c>
      <c r="I122" s="29">
        <f t="shared" si="78"/>
        <v>95.007174055984265</v>
      </c>
      <c r="J122" s="29">
        <f t="shared" si="78"/>
        <v>92.125277044584593</v>
      </c>
      <c r="K122" s="29">
        <f t="shared" si="78"/>
        <v>88.598785289274318</v>
      </c>
      <c r="L122" s="29">
        <f t="shared" si="78"/>
        <v>84.938211079590502</v>
      </c>
      <c r="M122" s="29">
        <f t="shared" si="78"/>
        <v>81.035333877832898</v>
      </c>
      <c r="N122" s="29">
        <f t="shared" si="78"/>
        <v>76.978850707129311</v>
      </c>
      <c r="O122" s="29">
        <f t="shared" si="78"/>
        <v>72.639654099166378</v>
      </c>
      <c r="P122" s="29">
        <f t="shared" si="78"/>
        <v>69.168766156022457</v>
      </c>
      <c r="Q122" s="29">
        <f t="shared" si="78"/>
        <v>65.872318854008341</v>
      </c>
      <c r="R122" s="29">
        <f t="shared" ref="R122:V122" si="79">R83*R109</f>
        <v>62.520626630329971</v>
      </c>
      <c r="S122" s="29">
        <f t="shared" si="79"/>
        <v>59.700033603992253</v>
      </c>
      <c r="T122" s="29">
        <f t="shared" si="79"/>
        <v>57.044767477040807</v>
      </c>
      <c r="U122" s="29">
        <f t="shared" si="79"/>
        <v>55.470922210085106</v>
      </c>
      <c r="V122" s="29">
        <f t="shared" si="79"/>
        <v>54.467816704485351</v>
      </c>
      <c r="W122" s="29">
        <f t="shared" ref="W122" si="80">W83*W109</f>
        <v>53.273721115980855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424.72962631884582</v>
      </c>
      <c r="C123" s="29">
        <f t="shared" si="81"/>
        <v>421.98298154480153</v>
      </c>
      <c r="D123" s="29">
        <f t="shared" si="81"/>
        <v>412.70978972644957</v>
      </c>
      <c r="E123" s="29">
        <f t="shared" si="81"/>
        <v>439.2192960856251</v>
      </c>
      <c r="F123" s="29">
        <f t="shared" si="81"/>
        <v>419.98404775065029</v>
      </c>
      <c r="G123" s="29">
        <f t="shared" si="81"/>
        <v>413.41052728681086</v>
      </c>
      <c r="H123" s="29">
        <f t="shared" si="81"/>
        <v>410.55972022101031</v>
      </c>
      <c r="I123" s="29">
        <f t="shared" si="81"/>
        <v>394.4258430513957</v>
      </c>
      <c r="J123" s="29">
        <f t="shared" si="81"/>
        <v>393.20473505954379</v>
      </c>
      <c r="K123" s="29">
        <f t="shared" si="81"/>
        <v>379.64061559723075</v>
      </c>
      <c r="L123" s="29">
        <f t="shared" si="81"/>
        <v>379.72481435240326</v>
      </c>
      <c r="M123" s="29">
        <f t="shared" si="81"/>
        <v>361.79045542496073</v>
      </c>
      <c r="N123" s="29">
        <f t="shared" si="81"/>
        <v>346.96014964308483</v>
      </c>
      <c r="O123" s="29">
        <f t="shared" si="81"/>
        <v>341.95830849230884</v>
      </c>
      <c r="P123" s="29">
        <f t="shared" si="81"/>
        <v>333.59117151583871</v>
      </c>
      <c r="Q123" s="29">
        <f t="shared" si="81"/>
        <v>308.54750798672791</v>
      </c>
      <c r="R123" s="29">
        <f t="shared" ref="R123:V123" si="82">R84*R110</f>
        <v>292.59503368563168</v>
      </c>
      <c r="S123" s="29">
        <f t="shared" si="82"/>
        <v>308.21880934336707</v>
      </c>
      <c r="T123" s="29">
        <f t="shared" si="82"/>
        <v>285.51102634131854</v>
      </c>
      <c r="U123" s="29">
        <f t="shared" si="82"/>
        <v>276.30972034198589</v>
      </c>
      <c r="V123" s="29">
        <f t="shared" si="82"/>
        <v>276.40508151028604</v>
      </c>
      <c r="W123" s="29">
        <f t="shared" ref="W123" si="83">W84*W110</f>
        <v>276.32056725777994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585.24299812554955</v>
      </c>
      <c r="C124" s="29">
        <f t="shared" si="84"/>
        <v>609.20141096020325</v>
      </c>
      <c r="D124" s="29">
        <f t="shared" si="84"/>
        <v>617.5685943502408</v>
      </c>
      <c r="E124" s="29">
        <f t="shared" si="84"/>
        <v>701.87454651349822</v>
      </c>
      <c r="F124" s="29">
        <f t="shared" si="84"/>
        <v>670.41734270653399</v>
      </c>
      <c r="G124" s="29">
        <f t="shared" si="84"/>
        <v>651.3742418715874</v>
      </c>
      <c r="H124" s="29">
        <f t="shared" si="84"/>
        <v>694.73740455641882</v>
      </c>
      <c r="I124" s="29">
        <f t="shared" si="84"/>
        <v>711.7810912461606</v>
      </c>
      <c r="J124" s="29">
        <f t="shared" si="84"/>
        <v>726.73671338564225</v>
      </c>
      <c r="K124" s="29">
        <f t="shared" si="84"/>
        <v>692.83181530878642</v>
      </c>
      <c r="L124" s="29">
        <f t="shared" si="84"/>
        <v>681.71690923084066</v>
      </c>
      <c r="M124" s="29">
        <f t="shared" si="84"/>
        <v>678.87088702318488</v>
      </c>
      <c r="N124" s="29">
        <f t="shared" si="84"/>
        <v>641.04046170789854</v>
      </c>
      <c r="O124" s="29">
        <f t="shared" si="84"/>
        <v>621.00204230205213</v>
      </c>
      <c r="P124" s="29">
        <f t="shared" si="84"/>
        <v>619.49881538758802</v>
      </c>
      <c r="Q124" s="29">
        <f t="shared" si="84"/>
        <v>552.2216928798988</v>
      </c>
      <c r="R124" s="29">
        <f t="shared" ref="R124:V124" si="85">R85*R111</f>
        <v>544.64500151575101</v>
      </c>
      <c r="S124" s="29">
        <f t="shared" si="85"/>
        <v>545.03016838161386</v>
      </c>
      <c r="T124" s="29">
        <f t="shared" si="85"/>
        <v>506.30491567351237</v>
      </c>
      <c r="U124" s="29">
        <f t="shared" si="85"/>
        <v>482.81748973272374</v>
      </c>
      <c r="V124" s="29">
        <f t="shared" si="85"/>
        <v>460.13983427333761</v>
      </c>
      <c r="W124" s="29">
        <f t="shared" ref="W124" si="86">W85*W111</f>
        <v>463.05916999529251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302.97409817731494</v>
      </c>
      <c r="C125" s="29">
        <f t="shared" si="87"/>
        <v>295.29633711526054</v>
      </c>
      <c r="D125" s="29">
        <f t="shared" si="87"/>
        <v>328.8342923673427</v>
      </c>
      <c r="E125" s="29">
        <f t="shared" si="87"/>
        <v>335.45312096849483</v>
      </c>
      <c r="F125" s="29">
        <f t="shared" si="87"/>
        <v>346.58994207403583</v>
      </c>
      <c r="G125" s="29">
        <f t="shared" si="87"/>
        <v>349.87602473030449</v>
      </c>
      <c r="H125" s="29">
        <f t="shared" si="87"/>
        <v>352.75559587835107</v>
      </c>
      <c r="I125" s="29">
        <f t="shared" si="87"/>
        <v>338.62498680669785</v>
      </c>
      <c r="J125" s="29">
        <f t="shared" si="87"/>
        <v>350.22255455874279</v>
      </c>
      <c r="K125" s="29">
        <f t="shared" si="87"/>
        <v>352.25962879994364</v>
      </c>
      <c r="L125" s="29">
        <f t="shared" si="87"/>
        <v>353.46541665150016</v>
      </c>
      <c r="M125" s="29">
        <f t="shared" si="87"/>
        <v>337.44767917606111</v>
      </c>
      <c r="N125" s="29">
        <f t="shared" si="87"/>
        <v>328.83840510578341</v>
      </c>
      <c r="O125" s="29">
        <f t="shared" si="87"/>
        <v>319.78591393968662</v>
      </c>
      <c r="P125" s="29">
        <f t="shared" si="87"/>
        <v>318.24923270514284</v>
      </c>
      <c r="Q125" s="29">
        <f t="shared" si="87"/>
        <v>308.39647999431162</v>
      </c>
      <c r="R125" s="29">
        <f t="shared" ref="R125:V125" si="88">R86*R112</f>
        <v>301.84510526720811</v>
      </c>
      <c r="S125" s="29">
        <f t="shared" si="88"/>
        <v>293.35012570409987</v>
      </c>
      <c r="T125" s="29">
        <f t="shared" si="88"/>
        <v>283.82661479147635</v>
      </c>
      <c r="U125" s="29">
        <f t="shared" si="88"/>
        <v>292.06179010320807</v>
      </c>
      <c r="V125" s="29">
        <f t="shared" si="88"/>
        <v>298.32814380467613</v>
      </c>
      <c r="W125" s="29">
        <f t="shared" ref="W125" si="89">W86*W112</f>
        <v>301.32087787932591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257.74074462119052</v>
      </c>
      <c r="C127" s="29">
        <f t="shared" si="90"/>
        <v>272.85921168962489</v>
      </c>
      <c r="D127" s="29">
        <f t="shared" si="90"/>
        <v>284.96277272244635</v>
      </c>
      <c r="E127" s="29">
        <f t="shared" si="90"/>
        <v>305.24699347488468</v>
      </c>
      <c r="F127" s="29">
        <f t="shared" si="90"/>
        <v>317.87144459064257</v>
      </c>
      <c r="G127" s="29">
        <f t="shared" si="90"/>
        <v>333.08111599135771</v>
      </c>
      <c r="H127" s="29">
        <f t="shared" si="90"/>
        <v>345.77399304780124</v>
      </c>
      <c r="I127" s="29">
        <f t="shared" si="90"/>
        <v>367.47934126865675</v>
      </c>
      <c r="J127" s="29">
        <f t="shared" si="90"/>
        <v>380.69781552085789</v>
      </c>
      <c r="K127" s="29">
        <f t="shared" si="90"/>
        <v>391.49297942407679</v>
      </c>
      <c r="L127" s="29">
        <f t="shared" si="90"/>
        <v>402.58111204391844</v>
      </c>
      <c r="M127" s="29">
        <f t="shared" si="90"/>
        <v>402.19298000107131</v>
      </c>
      <c r="N127" s="29">
        <f t="shared" si="90"/>
        <v>404.84774225346558</v>
      </c>
      <c r="O127" s="29">
        <f t="shared" si="90"/>
        <v>410.23100469787624</v>
      </c>
      <c r="P127" s="29">
        <f t="shared" si="90"/>
        <v>425.2832152128824</v>
      </c>
      <c r="Q127" s="29">
        <f t="shared" si="90"/>
        <v>416.21303848693969</v>
      </c>
      <c r="R127" s="29">
        <f t="shared" ref="R127:V127" si="91">R88*R114</f>
        <v>405.413994073879</v>
      </c>
      <c r="S127" s="29">
        <f t="shared" si="91"/>
        <v>396.55769920142075</v>
      </c>
      <c r="T127" s="29">
        <f t="shared" si="91"/>
        <v>389.18933075528315</v>
      </c>
      <c r="U127" s="29">
        <f t="shared" si="91"/>
        <v>380.8677905559843</v>
      </c>
      <c r="V127" s="29">
        <f t="shared" si="91"/>
        <v>375.80813370169608</v>
      </c>
      <c r="W127" s="29">
        <f t="shared" ref="W127" si="92">W88*W114</f>
        <v>362.19027659401939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213.68682328637985</v>
      </c>
      <c r="C128" s="29">
        <f t="shared" si="93"/>
        <v>212.06252842836201</v>
      </c>
      <c r="D128" s="29">
        <f t="shared" si="93"/>
        <v>211.17349621598933</v>
      </c>
      <c r="E128" s="29">
        <f t="shared" si="93"/>
        <v>208.73882561149767</v>
      </c>
      <c r="F128" s="29">
        <f t="shared" si="93"/>
        <v>207.28385125800554</v>
      </c>
      <c r="G128" s="29">
        <f t="shared" si="93"/>
        <v>203.10884350324397</v>
      </c>
      <c r="H128" s="29">
        <f t="shared" si="93"/>
        <v>201.0820506001194</v>
      </c>
      <c r="I128" s="29">
        <f t="shared" si="93"/>
        <v>199.05884716542658</v>
      </c>
      <c r="J128" s="29">
        <f t="shared" si="93"/>
        <v>199.70164441406678</v>
      </c>
      <c r="K128" s="29">
        <f t="shared" si="93"/>
        <v>193.68273474679245</v>
      </c>
      <c r="L128" s="29">
        <f t="shared" si="93"/>
        <v>191.67805864823936</v>
      </c>
      <c r="M128" s="29">
        <f t="shared" si="93"/>
        <v>190.82582148009186</v>
      </c>
      <c r="N128" s="29">
        <f t="shared" si="93"/>
        <v>199.83493236026618</v>
      </c>
      <c r="O128" s="29">
        <f t="shared" si="93"/>
        <v>214.70516927275025</v>
      </c>
      <c r="P128" s="29">
        <f t="shared" si="93"/>
        <v>229.58456024581596</v>
      </c>
      <c r="Q128" s="29">
        <f t="shared" si="93"/>
        <v>249.21003926898166</v>
      </c>
      <c r="R128" s="29">
        <f t="shared" ref="R128:V128" si="94">R89*R115</f>
        <v>276.13927715870443</v>
      </c>
      <c r="S128" s="29">
        <f t="shared" si="94"/>
        <v>291.9674031794612</v>
      </c>
      <c r="T128" s="29">
        <f t="shared" si="94"/>
        <v>310.91358853772198</v>
      </c>
      <c r="U128" s="29">
        <f t="shared" si="94"/>
        <v>330.29750649007821</v>
      </c>
      <c r="V128" s="29">
        <f t="shared" si="94"/>
        <v>349.95639621217197</v>
      </c>
      <c r="W128" s="29">
        <f t="shared" ref="W128" si="95">W89*W115</f>
        <v>360.51303921309886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1088.0489975350467</v>
      </c>
      <c r="C130" s="31">
        <f t="shared" si="96"/>
        <v>1106.1345250259949</v>
      </c>
      <c r="D130" s="31">
        <f t="shared" si="96"/>
        <v>1118.9641103100184</v>
      </c>
      <c r="E130" s="31">
        <f t="shared" si="96"/>
        <v>1125.9097308099031</v>
      </c>
      <c r="F130" s="31">
        <f t="shared" si="96"/>
        <v>1127.1116243477616</v>
      </c>
      <c r="G130" s="31">
        <f t="shared" si="96"/>
        <v>1125.814296771877</v>
      </c>
      <c r="H130" s="31">
        <f t="shared" si="96"/>
        <v>1124.7054392975538</v>
      </c>
      <c r="I130" s="31">
        <f t="shared" si="96"/>
        <v>1125.6756563373538</v>
      </c>
      <c r="J130" s="31">
        <f t="shared" si="96"/>
        <v>1117.006044019168</v>
      </c>
      <c r="K130" s="31">
        <f t="shared" si="96"/>
        <v>1095.8859171109943</v>
      </c>
      <c r="L130" s="31">
        <f t="shared" si="96"/>
        <v>1052.8386883450685</v>
      </c>
      <c r="M130" s="31">
        <f t="shared" si="96"/>
        <v>1002.3337116272321</v>
      </c>
      <c r="N130" s="31">
        <f t="shared" si="96"/>
        <v>952.56285520708309</v>
      </c>
      <c r="O130" s="31">
        <f t="shared" si="96"/>
        <v>919.51382591052197</v>
      </c>
      <c r="P130" s="31">
        <f t="shared" si="96"/>
        <v>870.58565849120487</v>
      </c>
      <c r="Q130" s="31">
        <f t="shared" si="96"/>
        <v>810.92583164317375</v>
      </c>
      <c r="R130" s="31">
        <f t="shared" ref="R130:V130" si="97">R91*R117</f>
        <v>766.84722496260963</v>
      </c>
      <c r="S130" s="31">
        <f t="shared" si="97"/>
        <v>720.92470066811848</v>
      </c>
      <c r="T130" s="31">
        <f t="shared" si="97"/>
        <v>671.00151784107447</v>
      </c>
      <c r="U130" s="31">
        <f t="shared" si="97"/>
        <v>622.13064999951018</v>
      </c>
      <c r="V130" s="31">
        <f t="shared" si="97"/>
        <v>584.11353559104168</v>
      </c>
      <c r="W130" s="31">
        <f t="shared" ref="W130" si="98">W91*W117</f>
        <v>554.26716032229444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4234.6137061503923</v>
      </c>
      <c r="C131" s="33">
        <f t="shared" si="99"/>
        <v>4340.1270952029863</v>
      </c>
      <c r="D131" s="33">
        <f t="shared" si="99"/>
        <v>4360.2070189257111</v>
      </c>
      <c r="E131" s="33">
        <f t="shared" si="99"/>
        <v>4392.1693267721685</v>
      </c>
      <c r="F131" s="33">
        <f t="shared" si="99"/>
        <v>4403.2261285251643</v>
      </c>
      <c r="G131" s="33">
        <f t="shared" si="99"/>
        <v>4386.2869758276984</v>
      </c>
      <c r="H131" s="33">
        <f t="shared" si="99"/>
        <v>4587.8358879885391</v>
      </c>
      <c r="I131" s="33">
        <f t="shared" si="99"/>
        <v>4660.7711902319843</v>
      </c>
      <c r="J131" s="33">
        <f t="shared" si="99"/>
        <v>4743.4304401694217</v>
      </c>
      <c r="K131" s="33">
        <f t="shared" si="99"/>
        <v>4890.403730168694</v>
      </c>
      <c r="L131" s="33">
        <f t="shared" si="99"/>
        <v>5111.3266816264804</v>
      </c>
      <c r="M131" s="33">
        <f t="shared" si="99"/>
        <v>5200.098729277669</v>
      </c>
      <c r="N131" s="33">
        <f t="shared" si="99"/>
        <v>5328.0892900762901</v>
      </c>
      <c r="O131" s="33">
        <f t="shared" si="99"/>
        <v>5430.1868937171794</v>
      </c>
      <c r="P131" s="33">
        <f t="shared" si="99"/>
        <v>5624.8082874486199</v>
      </c>
      <c r="Q131" s="33">
        <f t="shared" si="99"/>
        <v>5672.5009705441962</v>
      </c>
      <c r="R131" s="33">
        <f t="shared" ref="R131:V131" si="100">R92*R118</f>
        <v>5815.0788916651172</v>
      </c>
      <c r="S131" s="33">
        <f t="shared" si="100"/>
        <v>5865.7059613443771</v>
      </c>
      <c r="T131" s="33">
        <f t="shared" si="100"/>
        <v>6026.9939058610771</v>
      </c>
      <c r="U131" s="33">
        <f t="shared" si="100"/>
        <v>6125.2803580430464</v>
      </c>
      <c r="V131" s="33">
        <f t="shared" si="100"/>
        <v>6218.2437646712197</v>
      </c>
      <c r="W131" s="33">
        <f t="shared" ref="W131" si="101">W92*W118</f>
        <v>6228.4261872852221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2702.850514925025</v>
      </c>
      <c r="C133" s="19">
        <f t="shared" ref="C133:Q133" si="103">SUM(C134,C139,C142)</f>
        <v>2728.9728619333728</v>
      </c>
      <c r="D133" s="19">
        <f t="shared" si="103"/>
        <v>2754.4174997305427</v>
      </c>
      <c r="E133" s="19">
        <f t="shared" si="103"/>
        <v>2810.0875857664082</v>
      </c>
      <c r="F133" s="19">
        <f t="shared" si="103"/>
        <v>2811.1134320882475</v>
      </c>
      <c r="G133" s="19">
        <f t="shared" si="103"/>
        <v>2820.9891529958122</v>
      </c>
      <c r="H133" s="19">
        <f t="shared" si="103"/>
        <v>2864.1116898321225</v>
      </c>
      <c r="I133" s="19">
        <f t="shared" si="103"/>
        <v>2872.3714805479472</v>
      </c>
      <c r="J133" s="19">
        <f t="shared" si="103"/>
        <v>2867.5437208830717</v>
      </c>
      <c r="K133" s="19">
        <f t="shared" si="103"/>
        <v>2816.7984764750681</v>
      </c>
      <c r="L133" s="19">
        <f t="shared" si="103"/>
        <v>2781.058893924831</v>
      </c>
      <c r="M133" s="19">
        <f t="shared" si="103"/>
        <v>2709.9893157343095</v>
      </c>
      <c r="N133" s="19">
        <f t="shared" si="103"/>
        <v>2646.6596922264184</v>
      </c>
      <c r="O133" s="19">
        <f t="shared" si="103"/>
        <v>2606.0850727298016</v>
      </c>
      <c r="P133" s="19">
        <f t="shared" si="103"/>
        <v>2590.8466873931729</v>
      </c>
      <c r="Q133" s="19">
        <f t="shared" si="103"/>
        <v>2456.0814547523923</v>
      </c>
      <c r="R133" s="19">
        <f t="shared" ref="R133:V133" si="104">SUM(R134,R139,R142)</f>
        <v>2467.8658697058108</v>
      </c>
      <c r="S133" s="19">
        <f t="shared" si="104"/>
        <v>2377.5468000294231</v>
      </c>
      <c r="T133" s="19">
        <f t="shared" si="104"/>
        <v>2334.2657478139822</v>
      </c>
      <c r="U133" s="19">
        <f t="shared" si="104"/>
        <v>2399.8002411041884</v>
      </c>
      <c r="V133" s="19">
        <f t="shared" si="104"/>
        <v>2503.1871480653199</v>
      </c>
      <c r="W133" s="19">
        <f t="shared" ref="W133" si="105">SUM(W134,W139,W142)</f>
        <v>2460.7424275943058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1424.2493247932421</v>
      </c>
      <c r="C134" s="22">
        <f t="shared" ref="C134:Q134" si="107">SUM(C135:C138)</f>
        <v>1406.2037587736104</v>
      </c>
      <c r="D134" s="22">
        <f t="shared" si="107"/>
        <v>1399.3141446085763</v>
      </c>
      <c r="E134" s="22">
        <f t="shared" si="107"/>
        <v>1415.0197110962354</v>
      </c>
      <c r="F134" s="22">
        <f t="shared" si="107"/>
        <v>1391.2005933686089</v>
      </c>
      <c r="G134" s="22">
        <f t="shared" si="107"/>
        <v>1377.5685949188967</v>
      </c>
      <c r="H134" s="22">
        <f t="shared" si="107"/>
        <v>1391.0940997456987</v>
      </c>
      <c r="I134" s="22">
        <f t="shared" si="107"/>
        <v>1362.298422843794</v>
      </c>
      <c r="J134" s="22">
        <f t="shared" si="107"/>
        <v>1342.6239429622465</v>
      </c>
      <c r="K134" s="22">
        <f t="shared" si="107"/>
        <v>1292.3522858408699</v>
      </c>
      <c r="L134" s="22">
        <f t="shared" si="107"/>
        <v>1254.2801683499633</v>
      </c>
      <c r="M134" s="22">
        <f t="shared" si="107"/>
        <v>1203.1125308222383</v>
      </c>
      <c r="N134" s="22">
        <f t="shared" si="107"/>
        <v>1147.1484872222984</v>
      </c>
      <c r="O134" s="22">
        <f t="shared" si="107"/>
        <v>1098.5292551928374</v>
      </c>
      <c r="P134" s="22">
        <f t="shared" si="107"/>
        <v>1062.9958129363722</v>
      </c>
      <c r="Q134" s="22">
        <f t="shared" si="107"/>
        <v>992.02032340987103</v>
      </c>
      <c r="R134" s="22">
        <f t="shared" ref="R134:V134" si="108">SUM(R135:R138)</f>
        <v>965.24168416963425</v>
      </c>
      <c r="S134" s="22">
        <f t="shared" si="108"/>
        <v>933.55499178457376</v>
      </c>
      <c r="T134" s="22">
        <f t="shared" si="108"/>
        <v>891.49531294044539</v>
      </c>
      <c r="U134" s="22">
        <f t="shared" si="108"/>
        <v>894.56609638853365</v>
      </c>
      <c r="V134" s="22">
        <f t="shared" si="108"/>
        <v>900.65196731988772</v>
      </c>
      <c r="W134" s="22">
        <f t="shared" ref="W134" si="109">SUM(W135:W138)</f>
        <v>883.52065035842656</v>
      </c>
      <c r="DA134" s="57"/>
    </row>
    <row r="135" spans="1:105" ht="12" customHeight="1" x14ac:dyDescent="0.25">
      <c r="A135" s="28" t="s">
        <v>32</v>
      </c>
      <c r="B135" s="29">
        <f>B5*1000*11630/RES_summary!B$6</f>
        <v>920.71571857800825</v>
      </c>
      <c r="C135" s="29">
        <f>C5*1000*11630/RES_summary!C$6</f>
        <v>904.6881316350491</v>
      </c>
      <c r="D135" s="29">
        <f>D5*1000*11630/RES_summary!D$6</f>
        <v>887.71200370818951</v>
      </c>
      <c r="E135" s="29">
        <f>E5*1000*11630/RES_summary!E$6</f>
        <v>866.65180988767577</v>
      </c>
      <c r="F135" s="29">
        <f>F5*1000*11630/RES_summary!F$6</f>
        <v>853.80078330162257</v>
      </c>
      <c r="G135" s="29">
        <f>G5*1000*11630/RES_summary!G$6</f>
        <v>846.88435869449449</v>
      </c>
      <c r="H135" s="29">
        <f>H5*1000*11630/RES_summary!H$6</f>
        <v>849.6172251601522</v>
      </c>
      <c r="I135" s="29">
        <f>I5*1000*11630/RES_summary!I$6</f>
        <v>832.26284473042165</v>
      </c>
      <c r="J135" s="29">
        <f>J5*1000*11630/RES_summary!J$6</f>
        <v>807.01742691056052</v>
      </c>
      <c r="K135" s="29">
        <f>K5*1000*11630/RES_summary!K$6</f>
        <v>776.12535913404292</v>
      </c>
      <c r="L135" s="29">
        <f>L5*1000*11630/RES_summary!L$6</f>
        <v>744.05872905721264</v>
      </c>
      <c r="M135" s="29">
        <f>M5*1000*11630/RES_summary!M$6</f>
        <v>709.86952476981594</v>
      </c>
      <c r="N135" s="29">
        <f>N5*1000*11630/RES_summary!N$6</f>
        <v>674.3347321944525</v>
      </c>
      <c r="O135" s="29">
        <f>O5*1000*11630/RES_summary!O$6</f>
        <v>636.3233699086968</v>
      </c>
      <c r="P135" s="29">
        <f>P5*1000*11630/RES_summary!P$6</f>
        <v>605.91839152675675</v>
      </c>
      <c r="Q135" s="29">
        <f>Q5*1000*11630/RES_summary!Q$6</f>
        <v>577.04151316111279</v>
      </c>
      <c r="R135" s="29">
        <f>R5*1000*11630/RES_summary!R$6</f>
        <v>547.68068928169043</v>
      </c>
      <c r="S135" s="29">
        <f>S5*1000*11630/RES_summary!S$6</f>
        <v>522.97229437097235</v>
      </c>
      <c r="T135" s="29">
        <f>T5*1000*11630/RES_summary!T$6</f>
        <v>499.71216309887745</v>
      </c>
      <c r="U135" s="29">
        <f>U5*1000*11630/RES_summary!U$6</f>
        <v>485.92527856034553</v>
      </c>
      <c r="V135" s="29">
        <f>V5*1000*11630/RES_summary!V$6</f>
        <v>477.13807433129165</v>
      </c>
      <c r="W135" s="29">
        <f>W5*1000*11630/RES_summary!W$6</f>
        <v>466.67779697599229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182.60911068062822</v>
      </c>
      <c r="C136" s="29">
        <f>C6*1000*11630/RES_summary!C$6</f>
        <v>178.90038398376458</v>
      </c>
      <c r="D136" s="29">
        <f>D6*1000*11630/RES_summary!D$6</f>
        <v>171.8625543345488</v>
      </c>
      <c r="E136" s="29">
        <f>E6*1000*11630/RES_summary!E$6</f>
        <v>179.99526673954799</v>
      </c>
      <c r="F136" s="29">
        <f>F6*1000*11630/RES_summary!F$6</f>
        <v>173.25634919823449</v>
      </c>
      <c r="G136" s="29">
        <f>G6*1000*11630/RES_summary!G$6</f>
        <v>172.25032393335422</v>
      </c>
      <c r="H136" s="29">
        <f>H6*1000*11630/RES_summary!H$6</f>
        <v>170.99033826792902</v>
      </c>
      <c r="I136" s="29">
        <f>I6*1000*11630/RES_summary!I$6</f>
        <v>163.76647990514425</v>
      </c>
      <c r="J136" s="29">
        <f>J6*1000*11630/RES_summary!J$6</f>
        <v>162.84618543057326</v>
      </c>
      <c r="K136" s="29">
        <f>K6*1000*11630/RES_summary!K$6</f>
        <v>156.29624748780654</v>
      </c>
      <c r="L136" s="29">
        <f>L6*1000*11630/RES_summary!L$6</f>
        <v>156.52407825703312</v>
      </c>
      <c r="M136" s="29">
        <f>M6*1000*11630/RES_summary!M$6</f>
        <v>149.95894076443813</v>
      </c>
      <c r="N136" s="29">
        <f>N6*1000*11630/RES_summary!N$6</f>
        <v>144.12305086484142</v>
      </c>
      <c r="O136" s="29">
        <f>O6*1000*11630/RES_summary!O$6</f>
        <v>142.05358323338763</v>
      </c>
      <c r="P136" s="29">
        <f>P6*1000*11630/RES_summary!P$6</f>
        <v>138.60933095518783</v>
      </c>
      <c r="Q136" s="29">
        <f>Q6*1000*11630/RES_summary!Q$6</f>
        <v>125.38733286698414</v>
      </c>
      <c r="R136" s="29">
        <f>R6*1000*11630/RES_summary!R$6</f>
        <v>123.08368890038319</v>
      </c>
      <c r="S136" s="29">
        <f>S6*1000*11630/RES_summary!S$6</f>
        <v>126.27741256192093</v>
      </c>
      <c r="T136" s="29">
        <f>T6*1000*11630/RES_summary!T$6</f>
        <v>118.0697249400675</v>
      </c>
      <c r="U136" s="29">
        <f>U6*1000*11630/RES_summary!U$6</f>
        <v>120.47058471186335</v>
      </c>
      <c r="V136" s="29">
        <f>V6*1000*11630/RES_summary!V$6</f>
        <v>124.57403280208194</v>
      </c>
      <c r="W136" s="29">
        <f>W6*1000*11630/RES_summary!W$6</f>
        <v>119.2531975096842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175.04223932366278</v>
      </c>
      <c r="C137" s="29">
        <f>C7*1000*11630/RES_summary!C$6</f>
        <v>181.83400270849216</v>
      </c>
      <c r="D137" s="29">
        <f>D7*1000*11630/RES_summary!D$6</f>
        <v>183.19751071125748</v>
      </c>
      <c r="E137" s="29">
        <f>E7*1000*11630/RES_summary!E$6</f>
        <v>208.6997421388447</v>
      </c>
      <c r="F137" s="29">
        <f>F7*1000*11630/RES_summary!F$6</f>
        <v>197.67368870080469</v>
      </c>
      <c r="G137" s="29">
        <f>G7*1000*11630/RES_summary!G$6</f>
        <v>190.31266203310835</v>
      </c>
      <c r="H137" s="29">
        <f>H7*1000*11630/RES_summary!H$6</f>
        <v>201.06257663286772</v>
      </c>
      <c r="I137" s="29">
        <f>I7*1000*11630/RES_summary!I$6</f>
        <v>203.81850125380529</v>
      </c>
      <c r="J137" s="29">
        <f>J7*1000*11630/RES_summary!J$6</f>
        <v>205.17138361246489</v>
      </c>
      <c r="K137" s="29">
        <f>K7*1000*11630/RES_summary!K$6</f>
        <v>192.28632227771192</v>
      </c>
      <c r="L137" s="29">
        <f>L7*1000*11630/RES_summary!L$6</f>
        <v>185.93978244320053</v>
      </c>
      <c r="M137" s="29">
        <f>M7*1000*11630/RES_summary!M$6</f>
        <v>183.06489789040549</v>
      </c>
      <c r="N137" s="29">
        <f>N7*1000*11630/RES_summary!N$6</f>
        <v>171.98841312010717</v>
      </c>
      <c r="O137" s="29">
        <f>O7*1000*11630/RES_summary!O$6</f>
        <v>166.89720463250217</v>
      </c>
      <c r="P137" s="29">
        <f>P7*1000*11630/RES_summary!P$6</f>
        <v>165.42332488821938</v>
      </c>
      <c r="Q137" s="29">
        <f>Q7*1000*11630/RES_summary!Q$6</f>
        <v>144.51635528801697</v>
      </c>
      <c r="R137" s="29">
        <f>R7*1000*11630/RES_summary!R$6</f>
        <v>148.87988905996625</v>
      </c>
      <c r="S137" s="29">
        <f>S7*1000*11630/RES_summary!S$6</f>
        <v>145.9088315937411</v>
      </c>
      <c r="T137" s="29">
        <f>T7*1000*11630/RES_summary!T$6</f>
        <v>137.18066026282483</v>
      </c>
      <c r="U137" s="29">
        <f>U7*1000*11630/RES_summary!U$6</f>
        <v>138.54892485995268</v>
      </c>
      <c r="V137" s="29">
        <f>V7*1000*11630/RES_summary!V$6</f>
        <v>135.36511758178801</v>
      </c>
      <c r="W137" s="29">
        <f>W7*1000*11630/RES_summary!W$6</f>
        <v>130.51402790687905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145.88225621094273</v>
      </c>
      <c r="C138" s="29">
        <f>C8*1000*11630/RES_summary!C$6</f>
        <v>140.78124044630465</v>
      </c>
      <c r="D138" s="29">
        <f>D8*1000*11630/RES_summary!D$6</f>
        <v>156.54207585458036</v>
      </c>
      <c r="E138" s="29">
        <f>E8*1000*11630/RES_summary!E$6</f>
        <v>159.67289233016703</v>
      </c>
      <c r="F138" s="29">
        <f>F8*1000*11630/RES_summary!F$6</f>
        <v>166.46977216794721</v>
      </c>
      <c r="G138" s="29">
        <f>G8*1000*11630/RES_summary!G$6</f>
        <v>168.12125025793969</v>
      </c>
      <c r="H138" s="29">
        <f>H8*1000*11630/RES_summary!H$6</f>
        <v>169.42395968474972</v>
      </c>
      <c r="I138" s="29">
        <f>I8*1000*11630/RES_summary!I$6</f>
        <v>162.45059695442274</v>
      </c>
      <c r="J138" s="29">
        <f>J8*1000*11630/RES_summary!J$6</f>
        <v>167.58894700864772</v>
      </c>
      <c r="K138" s="29">
        <f>K8*1000*11630/RES_summary!K$6</f>
        <v>167.64435694130839</v>
      </c>
      <c r="L138" s="29">
        <f>L8*1000*11630/RES_summary!L$6</f>
        <v>167.75757859251715</v>
      </c>
      <c r="M138" s="29">
        <f>M8*1000*11630/RES_summary!M$6</f>
        <v>160.21916739757879</v>
      </c>
      <c r="N138" s="29">
        <f>N8*1000*11630/RES_summary!N$6</f>
        <v>156.70229104289734</v>
      </c>
      <c r="O138" s="29">
        <f>O8*1000*11630/RES_summary!O$6</f>
        <v>153.25509741825078</v>
      </c>
      <c r="P138" s="29">
        <f>P8*1000*11630/RES_summary!P$6</f>
        <v>153.04476556620824</v>
      </c>
      <c r="Q138" s="29">
        <f>Q8*1000*11630/RES_summary!Q$6</f>
        <v>145.0751220937571</v>
      </c>
      <c r="R138" s="29">
        <f>R8*1000*11630/RES_summary!R$6</f>
        <v>145.5974169275944</v>
      </c>
      <c r="S138" s="29">
        <f>S8*1000*11630/RES_summary!S$6</f>
        <v>138.3964532579393</v>
      </c>
      <c r="T138" s="29">
        <f>T8*1000*11630/RES_summary!T$6</f>
        <v>136.53276463867553</v>
      </c>
      <c r="U138" s="29">
        <f>U8*1000*11630/RES_summary!U$6</f>
        <v>149.62130825637212</v>
      </c>
      <c r="V138" s="29">
        <f>V8*1000*11630/RES_summary!V$6</f>
        <v>163.57474260472617</v>
      </c>
      <c r="W138" s="29">
        <f>W8*1000*11630/RES_summary!W$6</f>
        <v>167.07562796587109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540.40322484640546</v>
      </c>
      <c r="C139" s="22">
        <f t="shared" ref="C139:Q139" si="111">SUM(C140:C141)</f>
        <v>568.10150468501195</v>
      </c>
      <c r="D139" s="22">
        <f t="shared" si="111"/>
        <v>590.6986001901297</v>
      </c>
      <c r="E139" s="22">
        <f t="shared" si="111"/>
        <v>624.07607998353001</v>
      </c>
      <c r="F139" s="22">
        <f t="shared" si="111"/>
        <v>645.87438936420585</v>
      </c>
      <c r="G139" s="22">
        <f t="shared" si="111"/>
        <v>668.91644510041021</v>
      </c>
      <c r="H139" s="22">
        <f t="shared" si="111"/>
        <v>689.37434538315949</v>
      </c>
      <c r="I139" s="22">
        <f t="shared" si="111"/>
        <v>721.55431327543909</v>
      </c>
      <c r="J139" s="22">
        <f t="shared" si="111"/>
        <v>739.52268383168507</v>
      </c>
      <c r="K139" s="22">
        <f t="shared" si="111"/>
        <v>747.09123129377656</v>
      </c>
      <c r="L139" s="22">
        <f t="shared" si="111"/>
        <v>764.50119799672518</v>
      </c>
      <c r="M139" s="22">
        <f t="shared" si="111"/>
        <v>765.13625862818594</v>
      </c>
      <c r="N139" s="22">
        <f t="shared" si="111"/>
        <v>779.35118236802191</v>
      </c>
      <c r="O139" s="22">
        <f t="shared" si="111"/>
        <v>801.07260848934266</v>
      </c>
      <c r="P139" s="22">
        <f t="shared" si="111"/>
        <v>838.79350437601829</v>
      </c>
      <c r="Q139" s="22">
        <f t="shared" si="111"/>
        <v>820.73203424940914</v>
      </c>
      <c r="R139" s="22">
        <f t="shared" ref="R139:V139" si="112">SUM(R140:R141)</f>
        <v>857.53738012128679</v>
      </c>
      <c r="S139" s="22">
        <f t="shared" si="112"/>
        <v>835.78718434711004</v>
      </c>
      <c r="T139" s="22">
        <f t="shared" si="112"/>
        <v>847.61183452207683</v>
      </c>
      <c r="U139" s="22">
        <f t="shared" si="112"/>
        <v>898.54451220341184</v>
      </c>
      <c r="V139" s="22">
        <f t="shared" si="112"/>
        <v>971.44882922908687</v>
      </c>
      <c r="W139" s="22">
        <f t="shared" ref="W139" si="113">SUM(W140:W141)</f>
        <v>961.54520861053697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393.10318917882302</v>
      </c>
      <c r="C140" s="29">
        <f>C10*1000*11630/RES_summary!C$6</f>
        <v>419.01396199931338</v>
      </c>
      <c r="D140" s="29">
        <f>D10*1000*11630/RES_summary!D$6</f>
        <v>439.58402966549585</v>
      </c>
      <c r="E140" s="29">
        <f>E10*1000*11630/RES_summary!E$6</f>
        <v>472.22745734729403</v>
      </c>
      <c r="F140" s="29">
        <f>F10*1000*11630/RES_summary!F$6</f>
        <v>492.69808490821521</v>
      </c>
      <c r="G140" s="29">
        <f>G10*1000*11630/RES_summary!G$6</f>
        <v>516.60562164527289</v>
      </c>
      <c r="H140" s="29">
        <f>H10*1000*11630/RES_summary!H$6</f>
        <v>536.39606226685078</v>
      </c>
      <c r="I140" s="29">
        <f>I10*1000*11630/RES_summary!I$6</f>
        <v>568.09973905331094</v>
      </c>
      <c r="J140" s="29">
        <f>J10*1000*11630/RES_summary!J$6</f>
        <v>584.1613106125975</v>
      </c>
      <c r="K140" s="29">
        <f>K10*1000*11630/RES_summary!K$6</f>
        <v>595.23233014815344</v>
      </c>
      <c r="L140" s="29">
        <f>L10*1000*11630/RES_summary!L$6</f>
        <v>612.70313286779754</v>
      </c>
      <c r="M140" s="29">
        <f>M10*1000*11630/RES_summary!M$6</f>
        <v>613.15564115604684</v>
      </c>
      <c r="N140" s="29">
        <f>N10*1000*11630/RES_summary!N$6</f>
        <v>619.85314240256457</v>
      </c>
      <c r="O140" s="29">
        <f>O10*1000*11630/RES_summary!O$6</f>
        <v>629.35960733070021</v>
      </c>
      <c r="P140" s="29">
        <f>P10*1000*11630/RES_summary!P$6</f>
        <v>654.5284304905216</v>
      </c>
      <c r="Q140" s="29">
        <f>Q10*1000*11630/RES_summary!Q$6</f>
        <v>626.10197925087743</v>
      </c>
      <c r="R140" s="29">
        <f>R10*1000*11630/RES_summary!R$6</f>
        <v>635.13768985526076</v>
      </c>
      <c r="S140" s="29">
        <f>S10*1000*11630/RES_summary!S$6</f>
        <v>608.11014918031015</v>
      </c>
      <c r="T140" s="29">
        <f>T10*1000*11630/RES_summary!T$6</f>
        <v>604.41377837655523</v>
      </c>
      <c r="U140" s="29">
        <f>U10*1000*11630/RES_summary!U$6</f>
        <v>627.21146549426476</v>
      </c>
      <c r="V140" s="29">
        <f>V10*1000*11630/RES_summary!V$6</f>
        <v>665.28532333392877</v>
      </c>
      <c r="W140" s="29">
        <f>W10*1000*11630/RES_summary!W$6</f>
        <v>647.40662495462902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147.30003566758242</v>
      </c>
      <c r="C141" s="29">
        <f>C11*1000*11630/RES_summary!C$6</f>
        <v>149.08754268569859</v>
      </c>
      <c r="D141" s="29">
        <f>D11*1000*11630/RES_summary!D$6</f>
        <v>151.11457052463388</v>
      </c>
      <c r="E141" s="29">
        <f>E11*1000*11630/RES_summary!E$6</f>
        <v>151.84862263623594</v>
      </c>
      <c r="F141" s="29">
        <f>F11*1000*11630/RES_summary!F$6</f>
        <v>153.1763044559907</v>
      </c>
      <c r="G141" s="29">
        <f>G11*1000*11630/RES_summary!G$6</f>
        <v>152.31082345513732</v>
      </c>
      <c r="H141" s="29">
        <f>H11*1000*11630/RES_summary!H$6</f>
        <v>152.97828311630872</v>
      </c>
      <c r="I141" s="29">
        <f>I11*1000*11630/RES_summary!I$6</f>
        <v>153.45457422212814</v>
      </c>
      <c r="J141" s="29">
        <f>J11*1000*11630/RES_summary!J$6</f>
        <v>155.3613732190876</v>
      </c>
      <c r="K141" s="29">
        <f>K11*1000*11630/RES_summary!K$6</f>
        <v>151.85890114562312</v>
      </c>
      <c r="L141" s="29">
        <f>L11*1000*11630/RES_summary!L$6</f>
        <v>151.79806512892762</v>
      </c>
      <c r="M141" s="29">
        <f>M11*1000*11630/RES_summary!M$6</f>
        <v>151.98061747213913</v>
      </c>
      <c r="N141" s="29">
        <f>N11*1000*11630/RES_summary!N$6</f>
        <v>159.49803996545731</v>
      </c>
      <c r="O141" s="29">
        <f>O11*1000*11630/RES_summary!O$6</f>
        <v>171.71300115864241</v>
      </c>
      <c r="P141" s="29">
        <f>P11*1000*11630/RES_summary!P$6</f>
        <v>184.26507388549663</v>
      </c>
      <c r="Q141" s="29">
        <f>Q11*1000*11630/RES_summary!Q$6</f>
        <v>194.63005499853168</v>
      </c>
      <c r="R141" s="29">
        <f>R11*1000*11630/RES_summary!R$6</f>
        <v>222.39969026602606</v>
      </c>
      <c r="S141" s="29">
        <f>S11*1000*11630/RES_summary!S$6</f>
        <v>227.67703516679995</v>
      </c>
      <c r="T141" s="29">
        <f>T11*1000*11630/RES_summary!T$6</f>
        <v>243.19805614552163</v>
      </c>
      <c r="U141" s="29">
        <f>U11*1000*11630/RES_summary!U$6</f>
        <v>271.33304670914703</v>
      </c>
      <c r="V141" s="29">
        <f>V11*1000*11630/RES_summary!V$6</f>
        <v>306.16350589515815</v>
      </c>
      <c r="W141" s="29">
        <f>W11*1000*11630/RES_summary!W$6</f>
        <v>314.13858365590801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738.19796528537745</v>
      </c>
      <c r="C142" s="22">
        <f t="shared" ref="C142:Q142" si="115">SUM(C143:C144)</f>
        <v>754.66759847475043</v>
      </c>
      <c r="D142" s="22">
        <f t="shared" si="115"/>
        <v>764.40475493183635</v>
      </c>
      <c r="E142" s="22">
        <f t="shared" si="115"/>
        <v>770.99179468664283</v>
      </c>
      <c r="F142" s="22">
        <f t="shared" si="115"/>
        <v>774.0384493554327</v>
      </c>
      <c r="G142" s="22">
        <f t="shared" si="115"/>
        <v>774.50411297650567</v>
      </c>
      <c r="H142" s="22">
        <f t="shared" si="115"/>
        <v>783.64324470326414</v>
      </c>
      <c r="I142" s="22">
        <f t="shared" si="115"/>
        <v>788.51874442871406</v>
      </c>
      <c r="J142" s="22">
        <f t="shared" si="115"/>
        <v>785.39709408914018</v>
      </c>
      <c r="K142" s="22">
        <f t="shared" si="115"/>
        <v>777.35495934042183</v>
      </c>
      <c r="L142" s="22">
        <f t="shared" si="115"/>
        <v>762.27752757814221</v>
      </c>
      <c r="M142" s="22">
        <f t="shared" si="115"/>
        <v>741.74052628388517</v>
      </c>
      <c r="N142" s="22">
        <f t="shared" si="115"/>
        <v>720.16002263609801</v>
      </c>
      <c r="O142" s="22">
        <f t="shared" si="115"/>
        <v>706.48320904762159</v>
      </c>
      <c r="P142" s="22">
        <f t="shared" si="115"/>
        <v>689.05737008078256</v>
      </c>
      <c r="Q142" s="22">
        <f t="shared" si="115"/>
        <v>643.3290970931123</v>
      </c>
      <c r="R142" s="22">
        <f t="shared" ref="R142:V142" si="116">SUM(R143:R144)</f>
        <v>645.08680541489002</v>
      </c>
      <c r="S142" s="22">
        <f t="shared" si="116"/>
        <v>608.20462389773922</v>
      </c>
      <c r="T142" s="22">
        <f t="shared" si="116"/>
        <v>595.15860035146</v>
      </c>
      <c r="U142" s="22">
        <f t="shared" si="116"/>
        <v>606.68963251224295</v>
      </c>
      <c r="V142" s="22">
        <f t="shared" si="116"/>
        <v>631.08635151634553</v>
      </c>
      <c r="W142" s="22">
        <f t="shared" ref="W142" si="117">SUM(W143:W144)</f>
        <v>615.67656862534238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585.9095989259182</v>
      </c>
      <c r="C143" s="31">
        <f>C13*1000*11630/RES_summary!C$6</f>
        <v>596.6229997523526</v>
      </c>
      <c r="D143" s="31">
        <f>D13*1000*11630/RES_summary!D$6</f>
        <v>604.08238910248588</v>
      </c>
      <c r="E143" s="31">
        <f>E13*1000*11630/RES_summary!E$6</f>
        <v>608.24230682071948</v>
      </c>
      <c r="F143" s="31">
        <f>F13*1000*11630/RES_summary!F$6</f>
        <v>609.74487605714819</v>
      </c>
      <c r="G143" s="31">
        <f>G13*1000*11630/RES_summary!G$6</f>
        <v>609.91852233916654</v>
      </c>
      <c r="H143" s="31">
        <f>H13*1000*11630/RES_summary!H$6</f>
        <v>610.61024191532204</v>
      </c>
      <c r="I143" s="31">
        <f>I13*1000*11630/RES_summary!I$6</f>
        <v>612.11233316310938</v>
      </c>
      <c r="J143" s="31">
        <f>J13*1000*11630/RES_summary!J$6</f>
        <v>606.07789098989986</v>
      </c>
      <c r="K143" s="31">
        <f>K13*1000*11630/RES_summary!K$6</f>
        <v>592.97462998055562</v>
      </c>
      <c r="L143" s="31">
        <f>L13*1000*11630/RES_summary!L$6</f>
        <v>569.70197429274538</v>
      </c>
      <c r="M143" s="31">
        <f>M13*1000*11630/RES_summary!M$6</f>
        <v>544.22646825737252</v>
      </c>
      <c r="N143" s="31">
        <f>N13*1000*11630/RES_summary!N$6</f>
        <v>517.04475285818864</v>
      </c>
      <c r="O143" s="31">
        <f>O13*1000*11630/RES_summary!O$6</f>
        <v>498.88770984760612</v>
      </c>
      <c r="P143" s="31">
        <f>P13*1000*11630/RES_summary!P$6</f>
        <v>473.10423100166645</v>
      </c>
      <c r="Q143" s="31">
        <f>Q13*1000*11630/RES_summary!Q$6</f>
        <v>430.25911795113569</v>
      </c>
      <c r="R143" s="31">
        <f>R13*1000*11630/RES_summary!R$6</f>
        <v>418.04580087457339</v>
      </c>
      <c r="S143" s="31">
        <f>S13*1000*11630/RES_summary!S$6</f>
        <v>385.19438208547984</v>
      </c>
      <c r="T143" s="31">
        <f>T13*1000*11630/RES_summary!T$6</f>
        <v>363.01503267925034</v>
      </c>
      <c r="U143" s="31">
        <f>U13*1000*11630/RES_summary!U$6</f>
        <v>356.84917975201103</v>
      </c>
      <c r="V143" s="31">
        <f>V13*1000*11630/RES_summary!V$6</f>
        <v>359.87305824752747</v>
      </c>
      <c r="W143" s="31">
        <f>W13*1000*11630/RES_summary!W$6</f>
        <v>342.35355554392402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152.2883663594593</v>
      </c>
      <c r="C144" s="33">
        <f>C14*1000*11630/RES_summary!C$6</f>
        <v>158.04459872239781</v>
      </c>
      <c r="D144" s="33">
        <f>D14*1000*11630/RES_summary!D$6</f>
        <v>160.32236582935045</v>
      </c>
      <c r="E144" s="33">
        <f>E14*1000*11630/RES_summary!E$6</f>
        <v>162.74948786592333</v>
      </c>
      <c r="F144" s="33">
        <f>F14*1000*11630/RES_summary!F$6</f>
        <v>164.29357329828457</v>
      </c>
      <c r="G144" s="33">
        <f>G14*1000*11630/RES_summary!G$6</f>
        <v>164.58559063733907</v>
      </c>
      <c r="H144" s="33">
        <f>H14*1000*11630/RES_summary!H$6</f>
        <v>173.03300278794205</v>
      </c>
      <c r="I144" s="33">
        <f>I14*1000*11630/RES_summary!I$6</f>
        <v>176.40641126560467</v>
      </c>
      <c r="J144" s="33">
        <f>J14*1000*11630/RES_summary!J$6</f>
        <v>179.31920309924033</v>
      </c>
      <c r="K144" s="33">
        <f>K14*1000*11630/RES_summary!K$6</f>
        <v>184.38032935986618</v>
      </c>
      <c r="L144" s="33">
        <f>L14*1000*11630/RES_summary!L$6</f>
        <v>192.57555328539684</v>
      </c>
      <c r="M144" s="33">
        <f>M14*1000*11630/RES_summary!M$6</f>
        <v>197.5140580265126</v>
      </c>
      <c r="N144" s="33">
        <f>N14*1000*11630/RES_summary!N$6</f>
        <v>203.11526977790933</v>
      </c>
      <c r="O144" s="33">
        <f>O14*1000*11630/RES_summary!O$6</f>
        <v>207.59549920001544</v>
      </c>
      <c r="P144" s="33">
        <f>P14*1000*11630/RES_summary!P$6</f>
        <v>215.95313907911608</v>
      </c>
      <c r="Q144" s="33">
        <f>Q14*1000*11630/RES_summary!Q$6</f>
        <v>213.06997914197655</v>
      </c>
      <c r="R144" s="33">
        <f>R14*1000*11630/RES_summary!R$6</f>
        <v>227.04100454031664</v>
      </c>
      <c r="S144" s="33">
        <f>S14*1000*11630/RES_summary!S$6</f>
        <v>223.01024181225941</v>
      </c>
      <c r="T144" s="33">
        <f>T14*1000*11630/RES_summary!T$6</f>
        <v>232.14356767220968</v>
      </c>
      <c r="U144" s="33">
        <f>U14*1000*11630/RES_summary!U$6</f>
        <v>249.8404527602319</v>
      </c>
      <c r="V144" s="33">
        <f>V14*1000*11630/RES_summary!V$6</f>
        <v>271.21329326881801</v>
      </c>
      <c r="W144" s="33">
        <f>W14*1000*11630/RES_summary!W$6</f>
        <v>273.32301308141837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203.01647010232219</v>
      </c>
      <c r="C3" s="49">
        <f t="shared" ref="C3:W3" si="0">C5*C11/11630</f>
        <v>201.80169492978123</v>
      </c>
      <c r="D3" s="49">
        <f t="shared" si="0"/>
        <v>200.32553313328322</v>
      </c>
      <c r="E3" s="49">
        <f t="shared" si="0"/>
        <v>197.71889774639573</v>
      </c>
      <c r="F3" s="49">
        <f t="shared" si="0"/>
        <v>196.26567478037751</v>
      </c>
      <c r="G3" s="49">
        <f t="shared" si="0"/>
        <v>195.94872411557103</v>
      </c>
      <c r="H3" s="49">
        <f t="shared" si="0"/>
        <v>196.77281042572437</v>
      </c>
      <c r="I3" s="49">
        <f t="shared" si="0"/>
        <v>193.73891100713507</v>
      </c>
      <c r="J3" s="49">
        <f t="shared" si="0"/>
        <v>189.30401383954268</v>
      </c>
      <c r="K3" s="49">
        <f t="shared" si="0"/>
        <v>183.43125586953889</v>
      </c>
      <c r="L3" s="49">
        <f t="shared" si="0"/>
        <v>176.8548906601261</v>
      </c>
      <c r="M3" s="49">
        <f t="shared" si="0"/>
        <v>169.87409671352543</v>
      </c>
      <c r="N3" s="49">
        <f t="shared" si="0"/>
        <v>162.43546656856404</v>
      </c>
      <c r="O3" s="49">
        <f t="shared" si="0"/>
        <v>154.27378326535666</v>
      </c>
      <c r="P3" s="49">
        <f t="shared" si="0"/>
        <v>147.54743238881812</v>
      </c>
      <c r="Q3" s="49">
        <f t="shared" si="0"/>
        <v>141.4690454057195</v>
      </c>
      <c r="R3" s="49">
        <f t="shared" si="0"/>
        <v>135.26229625282485</v>
      </c>
      <c r="S3" s="49">
        <f t="shared" si="0"/>
        <v>130.1651060175453</v>
      </c>
      <c r="T3" s="49">
        <f t="shared" si="0"/>
        <v>125.07722397594718</v>
      </c>
      <c r="U3" s="49">
        <f t="shared" si="0"/>
        <v>122.76820687823417</v>
      </c>
      <c r="V3" s="49">
        <f t="shared" si="0"/>
        <v>120.71121475951</v>
      </c>
      <c r="W3" s="49">
        <f t="shared" si="0"/>
        <v>119.07719368526639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269.52985699657626</v>
      </c>
      <c r="C5" s="49">
        <f t="shared" ref="C5:W5" si="1">C7*C13/1000000</f>
        <v>267.91709041476668</v>
      </c>
      <c r="D5" s="49">
        <f t="shared" si="1"/>
        <v>265.95730026713295</v>
      </c>
      <c r="E5" s="49">
        <f t="shared" si="1"/>
        <v>262.49666447381094</v>
      </c>
      <c r="F5" s="49">
        <f t="shared" si="1"/>
        <v>260.56732850408582</v>
      </c>
      <c r="G5" s="49">
        <f t="shared" si="1"/>
        <v>260.14653669681417</v>
      </c>
      <c r="H5" s="49">
        <f t="shared" si="1"/>
        <v>261.24061475470035</v>
      </c>
      <c r="I5" s="49">
        <f t="shared" si="1"/>
        <v>257.21273230741804</v>
      </c>
      <c r="J5" s="49">
        <f t="shared" si="1"/>
        <v>251.32484942395917</v>
      </c>
      <c r="K5" s="49">
        <f t="shared" si="1"/>
        <v>243.52802577200208</v>
      </c>
      <c r="L5" s="49">
        <f t="shared" si="1"/>
        <v>234.79707515722228</v>
      </c>
      <c r="M5" s="49">
        <f t="shared" si="1"/>
        <v>225.52919460939512</v>
      </c>
      <c r="N5" s="49">
        <f t="shared" si="1"/>
        <v>215.6534790173973</v>
      </c>
      <c r="O5" s="49">
        <f t="shared" si="1"/>
        <v>204.81781956348169</v>
      </c>
      <c r="P5" s="49">
        <f t="shared" si="1"/>
        <v>195.88774414177564</v>
      </c>
      <c r="Q5" s="49">
        <f t="shared" si="1"/>
        <v>187.81792215394043</v>
      </c>
      <c r="R5" s="49">
        <f t="shared" si="1"/>
        <v>179.57768326716362</v>
      </c>
      <c r="S5" s="49">
        <f t="shared" si="1"/>
        <v>172.81052317169537</v>
      </c>
      <c r="T5" s="49">
        <f t="shared" si="1"/>
        <v>166.05572087217644</v>
      </c>
      <c r="U5" s="49">
        <f t="shared" si="1"/>
        <v>162.99021072989308</v>
      </c>
      <c r="V5" s="49">
        <f t="shared" si="1"/>
        <v>160.25929539418965</v>
      </c>
      <c r="W5" s="49">
        <f t="shared" si="1"/>
        <v>158.08992723283654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5613000</v>
      </c>
      <c r="C7" s="35">
        <v>5651000</v>
      </c>
      <c r="D7" s="35">
        <v>5697000</v>
      </c>
      <c r="E7" s="35">
        <v>5716000</v>
      </c>
      <c r="F7" s="35">
        <v>5793000</v>
      </c>
      <c r="G7" s="35">
        <v>5930000</v>
      </c>
      <c r="H7" s="35">
        <v>6128000</v>
      </c>
      <c r="I7" s="35">
        <v>6172000</v>
      </c>
      <c r="J7" s="35">
        <v>6164000</v>
      </c>
      <c r="K7" s="35">
        <v>6100000</v>
      </c>
      <c r="L7" s="35">
        <v>6013000</v>
      </c>
      <c r="M7" s="35">
        <v>5913000</v>
      </c>
      <c r="N7" s="35">
        <v>5801000</v>
      </c>
      <c r="O7" s="35">
        <v>5662000</v>
      </c>
      <c r="P7" s="35">
        <v>5617000</v>
      </c>
      <c r="Q7" s="35">
        <v>5629000</v>
      </c>
      <c r="R7" s="35">
        <v>5645000</v>
      </c>
      <c r="S7" s="35">
        <v>5740000</v>
      </c>
      <c r="T7" s="35">
        <v>5847000</v>
      </c>
      <c r="U7" s="35">
        <v>5981000</v>
      </c>
      <c r="V7" s="35">
        <v>6109000</v>
      </c>
      <c r="W7" s="35">
        <v>6225000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333130.17471903842</v>
      </c>
      <c r="D8" s="52">
        <v>343028.52888494823</v>
      </c>
      <c r="E8" s="52">
        <v>317939.09375937935</v>
      </c>
      <c r="F8" s="52">
        <v>377861.94788478967</v>
      </c>
      <c r="G8" s="52">
        <v>439797.17030884232</v>
      </c>
      <c r="H8" s="52">
        <v>502744.84058765694</v>
      </c>
      <c r="I8" s="52">
        <v>350705.03878907766</v>
      </c>
      <c r="J8" s="52">
        <v>300677.84549596533</v>
      </c>
      <c r="K8" s="52">
        <v>246663.34180951398</v>
      </c>
      <c r="L8" s="52">
        <v>225661.60935257748</v>
      </c>
      <c r="M8" s="52">
        <v>214672.7302730307</v>
      </c>
      <c r="N8" s="52">
        <v>204696.78724714648</v>
      </c>
      <c r="O8" s="52">
        <v>179733.86348299216</v>
      </c>
      <c r="P8" s="52">
        <v>275784.04272384942</v>
      </c>
      <c r="Q8" s="52">
        <v>334847.40925166011</v>
      </c>
      <c r="R8" s="52">
        <v>340924.04789048992</v>
      </c>
      <c r="S8" s="52">
        <v>422014.04401001427</v>
      </c>
      <c r="T8" s="52">
        <v>436117.48352902848</v>
      </c>
      <c r="U8" s="52">
        <v>467130.17471903842</v>
      </c>
      <c r="V8" s="52">
        <v>471028.52888494823</v>
      </c>
      <c r="W8" s="52">
        <v>433939.09375937935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295130.17471903842</v>
      </c>
      <c r="D9" s="36">
        <v>297028.52888494823</v>
      </c>
      <c r="E9" s="36">
        <v>298939.09375937935</v>
      </c>
      <c r="F9" s="36">
        <v>300861.94788478967</v>
      </c>
      <c r="G9" s="36">
        <v>302797.17030884232</v>
      </c>
      <c r="H9" s="36">
        <v>304744.84058765694</v>
      </c>
      <c r="I9" s="36">
        <v>306705.03878907766</v>
      </c>
      <c r="J9" s="36">
        <v>308677.84549596533</v>
      </c>
      <c r="K9" s="36">
        <v>310663.34180951398</v>
      </c>
      <c r="L9" s="36">
        <v>312661.60935257748</v>
      </c>
      <c r="M9" s="36">
        <v>314672.7302730307</v>
      </c>
      <c r="N9" s="36">
        <v>316696.78724714648</v>
      </c>
      <c r="O9" s="36">
        <v>318733.86348299216</v>
      </c>
      <c r="P9" s="36">
        <v>320784.04272384942</v>
      </c>
      <c r="Q9" s="36">
        <v>322847.40925166011</v>
      </c>
      <c r="R9" s="36">
        <v>324924.04789048992</v>
      </c>
      <c r="S9" s="36">
        <v>327014.04401001427</v>
      </c>
      <c r="T9" s="36">
        <v>329117.48352902848</v>
      </c>
      <c r="U9" s="36">
        <v>333130.17471903842</v>
      </c>
      <c r="V9" s="36">
        <v>343028.52888494823</v>
      </c>
      <c r="W9" s="36">
        <v>317939.09375937935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8759.9999999999982</v>
      </c>
      <c r="D11" s="54">
        <v>8759.9999999999964</v>
      </c>
      <c r="E11" s="54">
        <v>8759.9999999999945</v>
      </c>
      <c r="F11" s="54">
        <v>8759.9999999999945</v>
      </c>
      <c r="G11" s="54">
        <v>8759.9999999999964</v>
      </c>
      <c r="H11" s="54">
        <v>8759.9999999999982</v>
      </c>
      <c r="I11" s="54">
        <v>8759.9999999999964</v>
      </c>
      <c r="J11" s="54">
        <v>8759.9999999999964</v>
      </c>
      <c r="K11" s="54">
        <v>8759.9999999999964</v>
      </c>
      <c r="L11" s="54">
        <v>8759.9999999999982</v>
      </c>
      <c r="M11" s="54">
        <v>8759.9999999999982</v>
      </c>
      <c r="N11" s="54">
        <v>8759.9999999999982</v>
      </c>
      <c r="O11" s="54">
        <v>8759.9999999999927</v>
      </c>
      <c r="P11" s="54">
        <v>8760</v>
      </c>
      <c r="Q11" s="54">
        <v>8759.9999999999982</v>
      </c>
      <c r="R11" s="54">
        <v>8759.9999999999982</v>
      </c>
      <c r="S11" s="54">
        <v>8760.0000000000018</v>
      </c>
      <c r="T11" s="54">
        <v>8760</v>
      </c>
      <c r="U11" s="54">
        <v>8760</v>
      </c>
      <c r="V11" s="54">
        <v>8760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48.018859254690227</v>
      </c>
      <c r="C13" s="35">
        <v>47.410562805656824</v>
      </c>
      <c r="D13" s="35">
        <v>46.683745878029306</v>
      </c>
      <c r="E13" s="35">
        <v>45.923139341114577</v>
      </c>
      <c r="F13" s="35">
        <v>44.979687295716523</v>
      </c>
      <c r="G13" s="35">
        <v>43.869567739766296</v>
      </c>
      <c r="H13" s="35">
        <v>42.630648621850575</v>
      </c>
      <c r="I13" s="35">
        <v>41.674130315524636</v>
      </c>
      <c r="J13" s="35">
        <v>40.773012560668263</v>
      </c>
      <c r="K13" s="35">
        <v>39.922627175738043</v>
      </c>
      <c r="L13" s="35">
        <v>39.048241336640992</v>
      </c>
      <c r="M13" s="35">
        <v>38.141247185759362</v>
      </c>
      <c r="N13" s="35">
        <v>37.175224791828533</v>
      </c>
      <c r="O13" s="35">
        <v>36.174111544239082</v>
      </c>
      <c r="P13" s="35">
        <v>34.874086548295466</v>
      </c>
      <c r="Q13" s="35">
        <v>33.366125804572825</v>
      </c>
      <c r="R13" s="35">
        <v>31.811812801977613</v>
      </c>
      <c r="S13" s="35">
        <v>30.106362921898146</v>
      </c>
      <c r="T13" s="35">
        <v>28.400157494813826</v>
      </c>
      <c r="U13" s="35">
        <v>27.25133100315885</v>
      </c>
      <c r="V13" s="35">
        <v>26.233310753673212</v>
      </c>
      <c r="W13" s="35">
        <v>25.395972246238802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37.700120532246508</v>
      </c>
      <c r="D14" s="36">
        <v>35.866349121203079</v>
      </c>
      <c r="E14" s="36">
        <v>34.26467109414051</v>
      </c>
      <c r="F14" s="36">
        <v>33.127737870718825</v>
      </c>
      <c r="G14" s="36">
        <v>32.10385116073391</v>
      </c>
      <c r="H14" s="36">
        <v>31.283419335092645</v>
      </c>
      <c r="I14" s="36">
        <v>30.509238418640937</v>
      </c>
      <c r="J14" s="36">
        <v>29.714444440412908</v>
      </c>
      <c r="K14" s="36">
        <v>28.868803859329656</v>
      </c>
      <c r="L14" s="36">
        <v>27.841258498030051</v>
      </c>
      <c r="M14" s="36">
        <v>27.215124114795838</v>
      </c>
      <c r="N14" s="36">
        <v>26.046832160575775</v>
      </c>
      <c r="O14" s="36">
        <v>24.867751628789488</v>
      </c>
      <c r="P14" s="36">
        <v>23.473469723131274</v>
      </c>
      <c r="Q14" s="36">
        <v>22.197998587993563</v>
      </c>
      <c r="R14" s="36">
        <v>21.594966042717378</v>
      </c>
      <c r="S14" s="36">
        <v>21.173895478093691</v>
      </c>
      <c r="T14" s="36">
        <v>20.749096658760784</v>
      </c>
      <c r="U14" s="36">
        <v>20.323109298736178</v>
      </c>
      <c r="V14" s="36">
        <v>20.322050688685344</v>
      </c>
      <c r="W14" s="36">
        <v>20.105840749898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2.1888178044125755</v>
      </c>
      <c r="C16" s="44">
        <f>C7/RES_summary!C$6</f>
        <v>2.1783099537316328</v>
      </c>
      <c r="D16" s="44">
        <f>D7/RES_summary!D$6</f>
        <v>2.1707124143260161</v>
      </c>
      <c r="E16" s="44">
        <f>E7/RES_summary!E$6</f>
        <v>2.1543138476474977</v>
      </c>
      <c r="F16" s="44">
        <f>F7/RES_summary!F$6</f>
        <v>2.1668857367074859</v>
      </c>
      <c r="G16" s="44">
        <f>G7/RES_summary!G$6</f>
        <v>2.2037212043689425</v>
      </c>
      <c r="H16" s="44">
        <f>H7/RES_summary!H$6</f>
        <v>2.2750830880540316</v>
      </c>
      <c r="I16" s="44">
        <f>I7/RES_summary!I$6</f>
        <v>2.2797638087864729</v>
      </c>
      <c r="J16" s="44">
        <f>J7/RES_summary!J$6</f>
        <v>2.2594670165101647</v>
      </c>
      <c r="K16" s="44">
        <f>K7/RES_summary!K$6</f>
        <v>2.2192623972181362</v>
      </c>
      <c r="L16" s="44">
        <f>L7/RES_summary!L$6</f>
        <v>2.1752122034722361</v>
      </c>
      <c r="M16" s="44">
        <f>M7/RES_summary!M$6</f>
        <v>2.1246115388719833</v>
      </c>
      <c r="N16" s="44">
        <f>N7/RES_summary!N$6</f>
        <v>2.0707030324144804</v>
      </c>
      <c r="O16" s="44">
        <f>O7/RES_summary!O$6</f>
        <v>2.008056341904398</v>
      </c>
      <c r="P16" s="44">
        <f>P7/RES_summary!P$6</f>
        <v>1.9833857457523343</v>
      </c>
      <c r="Q16" s="44">
        <f>Q7/RES_summary!Q$6</f>
        <v>1.97422737179096</v>
      </c>
      <c r="R16" s="44">
        <f>R7/RES_summary!R$6</f>
        <v>1.9653273775848232</v>
      </c>
      <c r="S16" s="44">
        <f>S7/RES_summary!S$6</f>
        <v>1.9829706351068024</v>
      </c>
      <c r="T16" s="44">
        <f>T7/RES_summary!T$6</f>
        <v>2.0086074342178488</v>
      </c>
      <c r="U16" s="44">
        <f>U7/RES_summary!U$6</f>
        <v>2.0355307490725929</v>
      </c>
      <c r="V16" s="44">
        <f>V7/RES_summary!V$6</f>
        <v>2.0762845077363603</v>
      </c>
      <c r="W16" s="44">
        <f>W7/RES_summary!W$6</f>
        <v>2.097723237348033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105.10453408424755</v>
      </c>
      <c r="C17" s="52">
        <f t="shared" si="2"/>
        <v>103.27490087158098</v>
      </c>
      <c r="D17" s="52">
        <f t="shared" si="2"/>
        <v>101.33698672467919</v>
      </c>
      <c r="E17" s="52">
        <f t="shared" si="2"/>
        <v>98.932855010008723</v>
      </c>
      <c r="F17" s="52">
        <f t="shared" si="2"/>
        <v>97.465842842651043</v>
      </c>
      <c r="G17" s="52">
        <f t="shared" si="2"/>
        <v>96.676296654622689</v>
      </c>
      <c r="H17" s="52">
        <f t="shared" si="2"/>
        <v>96.988267712346158</v>
      </c>
      <c r="I17" s="52">
        <f t="shared" si="2"/>
        <v>95.007174055984265</v>
      </c>
      <c r="J17" s="52">
        <f t="shared" si="2"/>
        <v>92.125277044584593</v>
      </c>
      <c r="K17" s="52">
        <f t="shared" si="2"/>
        <v>88.598785289274318</v>
      </c>
      <c r="L17" s="52">
        <f t="shared" si="2"/>
        <v>84.938211079590502</v>
      </c>
      <c r="M17" s="52">
        <f t="shared" si="2"/>
        <v>81.035333877832898</v>
      </c>
      <c r="N17" s="52">
        <f t="shared" si="2"/>
        <v>76.978850707129311</v>
      </c>
      <c r="O17" s="52">
        <f t="shared" si="2"/>
        <v>72.639654099166378</v>
      </c>
      <c r="P17" s="52">
        <f t="shared" si="2"/>
        <v>69.168766156022457</v>
      </c>
      <c r="Q17" s="52">
        <f t="shared" si="2"/>
        <v>65.872318854008341</v>
      </c>
      <c r="R17" s="52">
        <f t="shared" ref="R17:V17" si="3">R13*R16</f>
        <v>62.520626630329971</v>
      </c>
      <c r="S17" s="52">
        <f t="shared" si="3"/>
        <v>59.700033603992253</v>
      </c>
      <c r="T17" s="52">
        <f t="shared" si="3"/>
        <v>57.044767477040807</v>
      </c>
      <c r="U17" s="52">
        <f t="shared" si="3"/>
        <v>55.470922210085106</v>
      </c>
      <c r="V17" s="52">
        <f t="shared" si="3"/>
        <v>54.467816704485351</v>
      </c>
      <c r="W17" s="52">
        <f t="shared" ref="W17" si="4">W13*W16</f>
        <v>53.273721115980855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920.71571857800825</v>
      </c>
      <c r="C18" s="36">
        <f>C3*11630*1000/RES_summary!C$6</f>
        <v>904.6881316350491</v>
      </c>
      <c r="D18" s="36">
        <f>D3*11630*1000/RES_summary!D$6</f>
        <v>887.71200370818929</v>
      </c>
      <c r="E18" s="36">
        <f>E3*11630*1000/RES_summary!E$6</f>
        <v>866.65180988767577</v>
      </c>
      <c r="F18" s="36">
        <f>F3*11630*1000/RES_summary!F$6</f>
        <v>853.80078330162257</v>
      </c>
      <c r="G18" s="36">
        <f>G3*11630*1000/RES_summary!G$6</f>
        <v>846.88435869449427</v>
      </c>
      <c r="H18" s="36">
        <f>H3*11630*1000/RES_summary!H$6</f>
        <v>849.6172251601522</v>
      </c>
      <c r="I18" s="36">
        <f>I3*11630*1000/RES_summary!I$6</f>
        <v>832.26284473042165</v>
      </c>
      <c r="J18" s="36">
        <f>J3*11630*1000/RES_summary!J$6</f>
        <v>807.01742691056052</v>
      </c>
      <c r="K18" s="36">
        <f>K3*11630*1000/RES_summary!K$6</f>
        <v>776.12535913404281</v>
      </c>
      <c r="L18" s="36">
        <f>L3*11630*1000/RES_summary!L$6</f>
        <v>744.05872905721264</v>
      </c>
      <c r="M18" s="36">
        <f>M3*11630*1000/RES_summary!M$6</f>
        <v>709.86952476981605</v>
      </c>
      <c r="N18" s="36">
        <f>N3*11630*1000/RES_summary!N$6</f>
        <v>674.33473219445261</v>
      </c>
      <c r="O18" s="36">
        <f>O3*11630*1000/RES_summary!O$6</f>
        <v>636.32336990869692</v>
      </c>
      <c r="P18" s="36">
        <f>P3*11630*1000/RES_summary!P$6</f>
        <v>605.91839152675664</v>
      </c>
      <c r="Q18" s="36">
        <f>Q3*11630*1000/RES_summary!Q$6</f>
        <v>577.04151316111279</v>
      </c>
      <c r="R18" s="36">
        <f>R3*11630*1000/RES_summary!R$6</f>
        <v>547.68068928169043</v>
      </c>
      <c r="S18" s="36">
        <f>S3*11630*1000/RES_summary!S$6</f>
        <v>522.97229437097224</v>
      </c>
      <c r="T18" s="36">
        <f>T3*11630*1000/RES_summary!T$6</f>
        <v>499.71216309887745</v>
      </c>
      <c r="U18" s="36">
        <f>U3*11630*1000/RES_summary!U$6</f>
        <v>485.92527856034553</v>
      </c>
      <c r="V18" s="36">
        <f>V3*11630*1000/RES_summary!V$6</f>
        <v>477.13807433129165</v>
      </c>
      <c r="W18" s="36">
        <f>W3*11630*1000/RES_summary!W$6</f>
        <v>466.67779697599229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40.265041978605467</v>
      </c>
      <c r="C3" s="49">
        <f t="shared" ref="C3:W3" si="0">C5*C11/11630</f>
        <v>39.905907294554936</v>
      </c>
      <c r="D3" s="49">
        <f t="shared" si="0"/>
        <v>38.783364062781942</v>
      </c>
      <c r="E3" s="49">
        <f t="shared" si="0"/>
        <v>41.064318257091536</v>
      </c>
      <c r="F3" s="49">
        <f t="shared" si="0"/>
        <v>39.826942010854893</v>
      </c>
      <c r="G3" s="49">
        <f t="shared" si="0"/>
        <v>39.8545927277072</v>
      </c>
      <c r="H3" s="49">
        <f t="shared" si="0"/>
        <v>39.601656393305099</v>
      </c>
      <c r="I3" s="49">
        <f t="shared" si="0"/>
        <v>38.122499012402173</v>
      </c>
      <c r="J3" s="49">
        <f t="shared" si="0"/>
        <v>38.199220379267587</v>
      </c>
      <c r="K3" s="49">
        <f t="shared" si="0"/>
        <v>36.939415298029388</v>
      </c>
      <c r="L3" s="49">
        <f t="shared" si="0"/>
        <v>37.204117987971443</v>
      </c>
      <c r="M3" s="49">
        <f t="shared" si="0"/>
        <v>35.885664502552487</v>
      </c>
      <c r="N3" s="49">
        <f t="shared" si="0"/>
        <v>34.716727305934839</v>
      </c>
      <c r="O3" s="49">
        <f t="shared" si="0"/>
        <v>34.440262212842264</v>
      </c>
      <c r="P3" s="49">
        <f t="shared" si="0"/>
        <v>33.752814196706517</v>
      </c>
      <c r="Q3" s="49">
        <f t="shared" si="0"/>
        <v>30.740294904413208</v>
      </c>
      <c r="R3" s="49">
        <f t="shared" si="0"/>
        <v>30.398337421335007</v>
      </c>
      <c r="S3" s="49">
        <f t="shared" si="0"/>
        <v>31.429796512478653</v>
      </c>
      <c r="T3" s="49">
        <f t="shared" si="0"/>
        <v>29.552679565626669</v>
      </c>
      <c r="U3" s="49">
        <f t="shared" si="0"/>
        <v>30.436691234640424</v>
      </c>
      <c r="V3" s="49">
        <f t="shared" si="0"/>
        <v>31.515998483469101</v>
      </c>
      <c r="W3" s="49">
        <f t="shared" si="0"/>
        <v>30.428565895922645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1089.1758042727954</v>
      </c>
      <c r="C5" s="49">
        <f t="shared" ref="C5:W5" si="1">C7*C13/1000000</f>
        <v>1094.7137365022843</v>
      </c>
      <c r="D5" s="49">
        <f t="shared" si="1"/>
        <v>1083.1502397804313</v>
      </c>
      <c r="E5" s="49">
        <f t="shared" si="1"/>
        <v>1165.3722131373634</v>
      </c>
      <c r="F5" s="49">
        <f t="shared" si="1"/>
        <v>1122.7945929056389</v>
      </c>
      <c r="G5" s="49">
        <f t="shared" si="1"/>
        <v>1112.4476281076613</v>
      </c>
      <c r="H5" s="49">
        <f t="shared" si="1"/>
        <v>1105.8541020874577</v>
      </c>
      <c r="I5" s="49">
        <f t="shared" si="1"/>
        <v>1067.8282960413574</v>
      </c>
      <c r="J5" s="49">
        <f t="shared" si="1"/>
        <v>1072.692794007035</v>
      </c>
      <c r="K5" s="49">
        <f t="shared" si="1"/>
        <v>1043.5033541081</v>
      </c>
      <c r="L5" s="49">
        <f t="shared" si="1"/>
        <v>1049.6839366091501</v>
      </c>
      <c r="M5" s="49">
        <f t="shared" si="1"/>
        <v>1006.8979311218419</v>
      </c>
      <c r="N5" s="49">
        <f t="shared" si="1"/>
        <v>971.99636865971502</v>
      </c>
      <c r="O5" s="49">
        <f t="shared" si="1"/>
        <v>964.20000887387062</v>
      </c>
      <c r="P5" s="49">
        <f t="shared" si="1"/>
        <v>944.73887110331464</v>
      </c>
      <c r="Q5" s="49">
        <f t="shared" si="1"/>
        <v>879.74361376709396</v>
      </c>
      <c r="R5" s="49">
        <f t="shared" si="1"/>
        <v>840.41925228007153</v>
      </c>
      <c r="S5" s="49">
        <f t="shared" si="1"/>
        <v>892.18465180934959</v>
      </c>
      <c r="T5" s="49">
        <f t="shared" si="1"/>
        <v>831.11460337084077</v>
      </c>
      <c r="U5" s="49">
        <f t="shared" si="1"/>
        <v>811.88085128085709</v>
      </c>
      <c r="V5" s="49">
        <f t="shared" si="1"/>
        <v>813.25976120067696</v>
      </c>
      <c r="W5" s="49">
        <f t="shared" si="1"/>
        <v>819.98211229916387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1948942</v>
      </c>
      <c r="C7" s="35">
        <v>1971602</v>
      </c>
      <c r="D7" s="35">
        <v>1968363</v>
      </c>
      <c r="E7" s="35">
        <v>2175690</v>
      </c>
      <c r="F7" s="35">
        <v>2112003</v>
      </c>
      <c r="G7" s="35">
        <v>2125813</v>
      </c>
      <c r="H7" s="35">
        <v>2154822</v>
      </c>
      <c r="I7" s="35">
        <v>2111692</v>
      </c>
      <c r="J7" s="35">
        <v>2182462</v>
      </c>
      <c r="K7" s="35">
        <v>2171442</v>
      </c>
      <c r="L7" s="35">
        <v>2266749</v>
      </c>
      <c r="M7" s="35">
        <v>2226478</v>
      </c>
      <c r="N7" s="35">
        <v>2213157</v>
      </c>
      <c r="O7" s="35">
        <v>2283910</v>
      </c>
      <c r="P7" s="35">
        <v>2322261</v>
      </c>
      <c r="Q7" s="35">
        <v>2223969</v>
      </c>
      <c r="R7" s="35">
        <v>2182944</v>
      </c>
      <c r="S7" s="35">
        <v>2402557</v>
      </c>
      <c r="T7" s="35">
        <v>2357887</v>
      </c>
      <c r="U7" s="35">
        <v>2321257</v>
      </c>
      <c r="V7" s="35">
        <v>2383243</v>
      </c>
      <c r="W7" s="35">
        <v>2463027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141248.64969495963</v>
      </c>
      <c r="D8" s="52">
        <v>116880.69685379439</v>
      </c>
      <c r="E8" s="52">
        <v>328997.51070538256</v>
      </c>
      <c r="F8" s="52">
        <v>59554.346449010773</v>
      </c>
      <c r="G8" s="52">
        <v>138642.46257873392</v>
      </c>
      <c r="H8" s="52">
        <v>155453.1209259124</v>
      </c>
      <c r="I8" s="52">
        <v>84946.586702299304</v>
      </c>
      <c r="J8" s="52">
        <v>200500.12854368286</v>
      </c>
      <c r="K8" s="52">
        <v>120385.01855409262</v>
      </c>
      <c r="L8" s="52">
        <v>228408.53235057625</v>
      </c>
      <c r="M8" s="52">
        <v>94548.949108554982</v>
      </c>
      <c r="N8" s="52">
        <v>123239.55160776433</v>
      </c>
      <c r="O8" s="52">
        <v>209076.62627878692</v>
      </c>
      <c r="P8" s="52">
        <v>178460.46325018862</v>
      </c>
      <c r="Q8" s="52">
        <v>43626.35639625974</v>
      </c>
      <c r="R8" s="52">
        <v>100223.64969495963</v>
      </c>
      <c r="S8" s="52">
        <v>336493.69685379439</v>
      </c>
      <c r="T8" s="52">
        <v>284327.51070538256</v>
      </c>
      <c r="U8" s="52">
        <v>22924.346449011005</v>
      </c>
      <c r="V8" s="52">
        <v>200628.46257873392</v>
      </c>
      <c r="W8" s="52">
        <v>235237.12092591263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118588.64969495963</v>
      </c>
      <c r="D9" s="36">
        <v>120119.69685379439</v>
      </c>
      <c r="E9" s="36">
        <v>121670.51070538256</v>
      </c>
      <c r="F9" s="36">
        <v>123241.34644901101</v>
      </c>
      <c r="G9" s="36">
        <v>124832.46257873392</v>
      </c>
      <c r="H9" s="36">
        <v>126444.12092591263</v>
      </c>
      <c r="I9" s="36">
        <v>128076.5867022993</v>
      </c>
      <c r="J9" s="36">
        <v>129730.12854368286</v>
      </c>
      <c r="K9" s="36">
        <v>131405.01855409238</v>
      </c>
      <c r="L9" s="36">
        <v>133101.53235057648</v>
      </c>
      <c r="M9" s="36">
        <v>134819.94910855498</v>
      </c>
      <c r="N9" s="36">
        <v>136560.55160776433</v>
      </c>
      <c r="O9" s="36">
        <v>138323.62627878692</v>
      </c>
      <c r="P9" s="36">
        <v>140109.46325018862</v>
      </c>
      <c r="Q9" s="36">
        <v>141918.35639625974</v>
      </c>
      <c r="R9" s="36">
        <v>141248.64969495963</v>
      </c>
      <c r="S9" s="36">
        <v>116880.69685379416</v>
      </c>
      <c r="T9" s="36">
        <v>328997.51070538256</v>
      </c>
      <c r="U9" s="36">
        <v>59554.346449011005</v>
      </c>
      <c r="V9" s="36">
        <v>138642.46257873392</v>
      </c>
      <c r="W9" s="36">
        <v>155453.12092591263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429.94201337757164</v>
      </c>
      <c r="C11" s="54">
        <v>423.95165636501127</v>
      </c>
      <c r="D11" s="54">
        <v>416.42470959669248</v>
      </c>
      <c r="E11" s="54">
        <v>409.80728384132328</v>
      </c>
      <c r="F11" s="54">
        <v>412.53078569569601</v>
      </c>
      <c r="G11" s="54">
        <v>416.65684002732837</v>
      </c>
      <c r="H11" s="54">
        <v>416.48103758420916</v>
      </c>
      <c r="I11" s="54">
        <v>415.20220540874823</v>
      </c>
      <c r="J11" s="54">
        <v>414.1511302144242</v>
      </c>
      <c r="K11" s="54">
        <v>411.6952746005046</v>
      </c>
      <c r="L11" s="54">
        <v>412.20397598712401</v>
      </c>
      <c r="M11" s="54">
        <v>414.49114678355915</v>
      </c>
      <c r="N11" s="54">
        <v>415.38790841858832</v>
      </c>
      <c r="O11" s="54">
        <v>415.41199528006973</v>
      </c>
      <c r="P11" s="54">
        <v>415.50659247169779</v>
      </c>
      <c r="Q11" s="54">
        <v>406.37934068933612</v>
      </c>
      <c r="R11" s="54">
        <v>420.6622626159338</v>
      </c>
      <c r="S11" s="54">
        <v>409.70053979166221</v>
      </c>
      <c r="T11" s="54">
        <v>413.53823161603299</v>
      </c>
      <c r="U11" s="54">
        <v>435.99835924251266</v>
      </c>
      <c r="V11" s="54">
        <v>450.69371417271168</v>
      </c>
      <c r="W11" s="54">
        <v>431.57553812645676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558.85490911109491</v>
      </c>
      <c r="C13" s="35">
        <v>555.24073139623727</v>
      </c>
      <c r="D13" s="35">
        <v>550.27971963526613</v>
      </c>
      <c r="E13" s="35">
        <v>535.63339130913107</v>
      </c>
      <c r="F13" s="35">
        <v>531.62547255171467</v>
      </c>
      <c r="G13" s="35">
        <v>523.3045560017091</v>
      </c>
      <c r="H13" s="35">
        <v>513.1997455416074</v>
      </c>
      <c r="I13" s="35">
        <v>505.67426312234807</v>
      </c>
      <c r="J13" s="35">
        <v>491.50582874159323</v>
      </c>
      <c r="K13" s="35">
        <v>480.55778331085975</v>
      </c>
      <c r="L13" s="35">
        <v>463.07903372148843</v>
      </c>
      <c r="M13" s="35">
        <v>452.23798803394504</v>
      </c>
      <c r="N13" s="35">
        <v>439.18997552352369</v>
      </c>
      <c r="O13" s="35">
        <v>422.17075492198495</v>
      </c>
      <c r="P13" s="35">
        <v>406.81855790684796</v>
      </c>
      <c r="Q13" s="35">
        <v>395.57368549970528</v>
      </c>
      <c r="R13" s="35">
        <v>384.99350064869805</v>
      </c>
      <c r="S13" s="35">
        <v>371.34796460993414</v>
      </c>
      <c r="T13" s="35">
        <v>352.48279640663048</v>
      </c>
      <c r="U13" s="35">
        <v>349.75913967339983</v>
      </c>
      <c r="V13" s="35">
        <v>341.24080557487292</v>
      </c>
      <c r="W13" s="35">
        <v>332.91641232481976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508.40685154482924</v>
      </c>
      <c r="D14" s="36">
        <v>475.40771950849785</v>
      </c>
      <c r="E14" s="36">
        <v>456.59353238453406</v>
      </c>
      <c r="F14" s="36">
        <v>441.55318301210508</v>
      </c>
      <c r="G14" s="36">
        <v>428.55751856566042</v>
      </c>
      <c r="H14" s="36">
        <v>412.15249527228764</v>
      </c>
      <c r="I14" s="36">
        <v>394.95904988215779</v>
      </c>
      <c r="J14" s="36">
        <v>385.85918983624362</v>
      </c>
      <c r="K14" s="36">
        <v>367.54490162721333</v>
      </c>
      <c r="L14" s="36">
        <v>352.72336999093613</v>
      </c>
      <c r="M14" s="36">
        <v>344.35903545298845</v>
      </c>
      <c r="N14" s="36">
        <v>336.06071796338796</v>
      </c>
      <c r="O14" s="36">
        <v>332.44499417846362</v>
      </c>
      <c r="P14" s="36">
        <v>329.70733409586359</v>
      </c>
      <c r="Q14" s="36">
        <v>328.16201056924723</v>
      </c>
      <c r="R14" s="36">
        <v>324.1492391090228</v>
      </c>
      <c r="S14" s="36">
        <v>318.96997203409649</v>
      </c>
      <c r="T14" s="36">
        <v>313.54013862047532</v>
      </c>
      <c r="U14" s="36">
        <v>308.08551783544317</v>
      </c>
      <c r="V14" s="36">
        <v>303.02370296306384</v>
      </c>
      <c r="W14" s="36">
        <v>300.94205585972276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0.7599998128215667</v>
      </c>
      <c r="C16" s="44">
        <f>C7/RES_summary!C$6</f>
        <v>0.76000004625680317</v>
      </c>
      <c r="D16" s="44">
        <f>D7/RES_summary!D$6</f>
        <v>0.75</v>
      </c>
      <c r="E16" s="44">
        <f>E7/RES_summary!E$6</f>
        <v>0.81999984170542062</v>
      </c>
      <c r="F16" s="44">
        <f>F7/RES_summary!F$6</f>
        <v>0.78999985786007598</v>
      </c>
      <c r="G16" s="44">
        <f>G7/RES_summary!G$6</f>
        <v>0.78999986249968879</v>
      </c>
      <c r="H16" s="44">
        <f>H7/RES_summary!H$6</f>
        <v>0.79999985149588193</v>
      </c>
      <c r="I16" s="44">
        <f>I7/RES_summary!I$6</f>
        <v>0.7799998374763325</v>
      </c>
      <c r="J16" s="44">
        <f>J7/RES_summary!J$6</f>
        <v>0.80000014662342744</v>
      </c>
      <c r="K16" s="44">
        <f>K7/RES_summary!K$6</f>
        <v>0.78999993087543352</v>
      </c>
      <c r="L16" s="44">
        <f>L7/RES_summary!L$6</f>
        <v>0.82000001447006288</v>
      </c>
      <c r="M16" s="44">
        <f>M7/RES_summary!M$6</f>
        <v>0.80000014372477857</v>
      </c>
      <c r="N16" s="44">
        <f>N7/RES_summary!N$6</f>
        <v>0.79000015706073679</v>
      </c>
      <c r="O16" s="44">
        <f>O7/RES_summary!O$6</f>
        <v>0.80999999290690095</v>
      </c>
      <c r="P16" s="44">
        <f>P7/RES_summary!P$6</f>
        <v>0.81999988700668713</v>
      </c>
      <c r="Q16" s="44">
        <f>Q7/RES_summary!Q$6</f>
        <v>0.78000008417384425</v>
      </c>
      <c r="R16" s="44">
        <f>R7/RES_summary!R$6</f>
        <v>0.75999993036926916</v>
      </c>
      <c r="S16" s="44">
        <f>S7/RES_summary!S$6</f>
        <v>0.82999999654534728</v>
      </c>
      <c r="T16" s="44">
        <f>T7/RES_summary!T$6</f>
        <v>0.80999989007108275</v>
      </c>
      <c r="U16" s="44">
        <f>U7/RES_summary!U$6</f>
        <v>0.79</v>
      </c>
      <c r="V16" s="44">
        <f>V7/RES_summary!V$6</f>
        <v>0.81000008496826437</v>
      </c>
      <c r="W16" s="44">
        <f>W7/RES_summary!W$6</f>
        <v>0.82999983487801021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424.72962631884582</v>
      </c>
      <c r="C17" s="52">
        <f t="shared" si="2"/>
        <v>421.98298154480153</v>
      </c>
      <c r="D17" s="52">
        <f t="shared" si="2"/>
        <v>412.70978972644957</v>
      </c>
      <c r="E17" s="52">
        <f t="shared" si="2"/>
        <v>439.2192960856251</v>
      </c>
      <c r="F17" s="52">
        <f t="shared" si="2"/>
        <v>419.98404775065029</v>
      </c>
      <c r="G17" s="52">
        <f t="shared" si="2"/>
        <v>413.41052728681086</v>
      </c>
      <c r="H17" s="52">
        <f t="shared" si="2"/>
        <v>410.55972022101031</v>
      </c>
      <c r="I17" s="52">
        <f t="shared" si="2"/>
        <v>394.4258430513957</v>
      </c>
      <c r="J17" s="52">
        <f t="shared" si="2"/>
        <v>393.20473505954379</v>
      </c>
      <c r="K17" s="52">
        <f t="shared" si="2"/>
        <v>379.64061559723075</v>
      </c>
      <c r="L17" s="52">
        <f t="shared" si="2"/>
        <v>379.72481435240326</v>
      </c>
      <c r="M17" s="52">
        <f t="shared" si="2"/>
        <v>361.79045542496073</v>
      </c>
      <c r="N17" s="52">
        <f t="shared" si="2"/>
        <v>346.96014964308483</v>
      </c>
      <c r="O17" s="52">
        <f t="shared" si="2"/>
        <v>341.95830849230884</v>
      </c>
      <c r="P17" s="52">
        <f t="shared" si="2"/>
        <v>333.59117151583871</v>
      </c>
      <c r="Q17" s="52">
        <f t="shared" si="2"/>
        <v>308.54750798672791</v>
      </c>
      <c r="R17" s="52">
        <f t="shared" ref="R17:V17" si="3">R13*R16</f>
        <v>292.59503368563168</v>
      </c>
      <c r="S17" s="52">
        <f t="shared" si="3"/>
        <v>308.21880934336707</v>
      </c>
      <c r="T17" s="52">
        <f t="shared" si="3"/>
        <v>285.51102634131854</v>
      </c>
      <c r="U17" s="52">
        <f t="shared" si="3"/>
        <v>276.30972034198589</v>
      </c>
      <c r="V17" s="52">
        <f t="shared" si="3"/>
        <v>276.40508151028604</v>
      </c>
      <c r="W17" s="52">
        <f t="shared" ref="W17" si="4">W13*W16</f>
        <v>276.32056725777994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182.60911068062819</v>
      </c>
      <c r="C18" s="36">
        <f>C3*11630*1000/RES_summary!C$6</f>
        <v>178.90038398376458</v>
      </c>
      <c r="D18" s="36">
        <f>D3*11630*1000/RES_summary!D$6</f>
        <v>171.8625543345488</v>
      </c>
      <c r="E18" s="36">
        <f>E3*11630*1000/RES_summary!E$6</f>
        <v>179.99526673954799</v>
      </c>
      <c r="F18" s="36">
        <f>F3*11630*1000/RES_summary!F$6</f>
        <v>173.25634919823446</v>
      </c>
      <c r="G18" s="36">
        <f>G3*11630*1000/RES_summary!G$6</f>
        <v>172.25032393335422</v>
      </c>
      <c r="H18" s="36">
        <f>H3*11630*1000/RES_summary!H$6</f>
        <v>170.99033826792902</v>
      </c>
      <c r="I18" s="36">
        <f>I3*11630*1000/RES_summary!I$6</f>
        <v>163.76647990514428</v>
      </c>
      <c r="J18" s="36">
        <f>J3*11630*1000/RES_summary!J$6</f>
        <v>162.84618543057329</v>
      </c>
      <c r="K18" s="36">
        <f>K3*11630*1000/RES_summary!K$6</f>
        <v>156.29624748780654</v>
      </c>
      <c r="L18" s="36">
        <f>L3*11630*1000/RES_summary!L$6</f>
        <v>156.52407825703312</v>
      </c>
      <c r="M18" s="36">
        <f>M3*11630*1000/RES_summary!M$6</f>
        <v>149.95894076443813</v>
      </c>
      <c r="N18" s="36">
        <f>N3*11630*1000/RES_summary!N$6</f>
        <v>144.12305086484145</v>
      </c>
      <c r="O18" s="36">
        <f>O3*11630*1000/RES_summary!O$6</f>
        <v>142.05358323338763</v>
      </c>
      <c r="P18" s="36">
        <f>P3*11630*1000/RES_summary!P$6</f>
        <v>138.60933095518783</v>
      </c>
      <c r="Q18" s="36">
        <f>Q3*11630*1000/RES_summary!Q$6</f>
        <v>125.38733286698414</v>
      </c>
      <c r="R18" s="36">
        <f>R3*11630*1000/RES_summary!R$6</f>
        <v>123.08368890038319</v>
      </c>
      <c r="S18" s="36">
        <f>S3*11630*1000/RES_summary!S$6</f>
        <v>126.27741256192093</v>
      </c>
      <c r="T18" s="36">
        <f>T3*11630*1000/RES_summary!T$6</f>
        <v>118.0697249400675</v>
      </c>
      <c r="U18" s="36">
        <f>U3*11630*1000/RES_summary!U$6</f>
        <v>120.47058471186335</v>
      </c>
      <c r="V18" s="36">
        <f>V3*11630*1000/RES_summary!V$6</f>
        <v>124.57403280208194</v>
      </c>
      <c r="W18" s="36">
        <f>W3*11630*1000/RES_summary!W$6</f>
        <v>119.2531975096842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38.596557905169576</v>
      </c>
      <c r="C3" s="49">
        <f t="shared" ref="C3:W3" si="0">C5*C11/11630</f>
        <v>40.560286643886982</v>
      </c>
      <c r="D3" s="49">
        <f t="shared" si="0"/>
        <v>41.341267042263446</v>
      </c>
      <c r="E3" s="49">
        <f t="shared" si="0"/>
        <v>47.612988866887015</v>
      </c>
      <c r="F3" s="49">
        <f t="shared" si="0"/>
        <v>45.439827015811069</v>
      </c>
      <c r="G3" s="49">
        <f t="shared" si="0"/>
        <v>44.033784454245691</v>
      </c>
      <c r="H3" s="49">
        <f t="shared" si="0"/>
        <v>46.566438513566204</v>
      </c>
      <c r="I3" s="49">
        <f t="shared" si="0"/>
        <v>47.446037902616041</v>
      </c>
      <c r="J3" s="49">
        <f t="shared" si="0"/>
        <v>48.12754365359779</v>
      </c>
      <c r="K3" s="49">
        <f t="shared" si="0"/>
        <v>45.445392508871706</v>
      </c>
      <c r="L3" s="49">
        <f t="shared" si="0"/>
        <v>44.195919769703146</v>
      </c>
      <c r="M3" s="49">
        <f t="shared" si="0"/>
        <v>43.808028213593623</v>
      </c>
      <c r="N3" s="49">
        <f t="shared" si="0"/>
        <v>41.429006687283568</v>
      </c>
      <c r="O3" s="49">
        <f t="shared" si="0"/>
        <v>40.463488208460682</v>
      </c>
      <c r="P3" s="49">
        <f t="shared" si="0"/>
        <v>40.282300695604846</v>
      </c>
      <c r="Q3" s="49">
        <f t="shared" si="0"/>
        <v>35.430017358909375</v>
      </c>
      <c r="R3" s="49">
        <f t="shared" si="0"/>
        <v>36.769300167454496</v>
      </c>
      <c r="S3" s="49">
        <f t="shared" si="0"/>
        <v>36.315955429606866</v>
      </c>
      <c r="T3" s="49">
        <f t="shared" si="0"/>
        <v>34.336118741753715</v>
      </c>
      <c r="U3" s="49">
        <f t="shared" si="0"/>
        <v>35.004153561134906</v>
      </c>
      <c r="V3" s="49">
        <f t="shared" si="0"/>
        <v>34.246036228113105</v>
      </c>
      <c r="W3" s="49">
        <f t="shared" si="0"/>
        <v>33.301871827665288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1500.7959739071632</v>
      </c>
      <c r="C5" s="49">
        <f t="shared" ref="C5:W5" si="1">C7*C13/1000000</f>
        <v>1580.3982199313018</v>
      </c>
      <c r="D5" s="49">
        <f t="shared" si="1"/>
        <v>1620.7988947746974</v>
      </c>
      <c r="E5" s="49">
        <f t="shared" si="1"/>
        <v>1862.2703986478809</v>
      </c>
      <c r="F5" s="49">
        <f t="shared" si="1"/>
        <v>1792.3084731731874</v>
      </c>
      <c r="G5" s="49">
        <f t="shared" si="1"/>
        <v>1752.7849015749803</v>
      </c>
      <c r="H5" s="49">
        <f t="shared" si="1"/>
        <v>1871.294651820042</v>
      </c>
      <c r="I5" s="49">
        <f t="shared" si="1"/>
        <v>1927.003524768548</v>
      </c>
      <c r="J5" s="49">
        <f t="shared" si="1"/>
        <v>1982.5937128429625</v>
      </c>
      <c r="K5" s="49">
        <f t="shared" si="1"/>
        <v>1904.3597902984643</v>
      </c>
      <c r="L5" s="49">
        <f t="shared" si="1"/>
        <v>1884.4891402602714</v>
      </c>
      <c r="M5" s="49">
        <f t="shared" si="1"/>
        <v>1889.363529061565</v>
      </c>
      <c r="N5" s="49">
        <f t="shared" si="1"/>
        <v>1795.8517760180564</v>
      </c>
      <c r="O5" s="49">
        <f t="shared" si="1"/>
        <v>1751.0034405606427</v>
      </c>
      <c r="P5" s="49">
        <f t="shared" si="1"/>
        <v>1754.4367521468494</v>
      </c>
      <c r="Q5" s="49">
        <f t="shared" si="1"/>
        <v>1574.5176840502684</v>
      </c>
      <c r="R5" s="49">
        <f t="shared" si="1"/>
        <v>1564.3811146286841</v>
      </c>
      <c r="S5" s="49">
        <f t="shared" si="1"/>
        <v>1577.6699418153335</v>
      </c>
      <c r="T5" s="49">
        <f t="shared" si="1"/>
        <v>1473.8394329879557</v>
      </c>
      <c r="U5" s="49">
        <f t="shared" si="1"/>
        <v>1418.6626300816622</v>
      </c>
      <c r="V5" s="49">
        <f t="shared" si="1"/>
        <v>1353.8579308865842</v>
      </c>
      <c r="W5" s="49">
        <f t="shared" si="1"/>
        <v>1374.1294761385402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1025759</v>
      </c>
      <c r="C7" s="35">
        <v>1089569</v>
      </c>
      <c r="D7" s="35">
        <v>1128528</v>
      </c>
      <c r="E7" s="35">
        <v>1326641</v>
      </c>
      <c r="F7" s="35">
        <v>1283243</v>
      </c>
      <c r="G7" s="35">
        <v>1264724</v>
      </c>
      <c r="H7" s="35">
        <v>1373699</v>
      </c>
      <c r="I7" s="35">
        <v>1434868</v>
      </c>
      <c r="J7" s="35">
        <v>1500442</v>
      </c>
      <c r="K7" s="35">
        <v>1456790</v>
      </c>
      <c r="L7" s="35">
        <v>1465094</v>
      </c>
      <c r="M7" s="35">
        <v>1502872</v>
      </c>
      <c r="N7" s="35">
        <v>1456761</v>
      </c>
      <c r="O7" s="35">
        <v>1466214</v>
      </c>
      <c r="P7" s="35">
        <v>1529294</v>
      </c>
      <c r="Q7" s="35">
        <v>1482646</v>
      </c>
      <c r="R7" s="35">
        <v>1493593</v>
      </c>
      <c r="S7" s="35">
        <v>1563109</v>
      </c>
      <c r="T7" s="35">
        <v>1571925</v>
      </c>
      <c r="U7" s="35">
        <v>1616065</v>
      </c>
      <c r="V7" s="35">
        <v>1647674</v>
      </c>
      <c r="W7" s="35">
        <v>1721152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129897.8315390154</v>
      </c>
      <c r="D8" s="52">
        <v>108063.05060218344</v>
      </c>
      <c r="E8" s="52">
        <v>270370.92855391186</v>
      </c>
      <c r="F8" s="52">
        <v>32157.748084284598</v>
      </c>
      <c r="G8" s="52">
        <v>60485.078622550238</v>
      </c>
      <c r="H8" s="52">
        <v>191584.78942376911</v>
      </c>
      <c r="I8" s="52">
        <v>147549.06325272936</v>
      </c>
      <c r="J8" s="52">
        <v>155896.41069238982</v>
      </c>
      <c r="K8" s="52">
        <v>50792.685105355689</v>
      </c>
      <c r="L8" s="52">
        <v>107059.09827818768</v>
      </c>
      <c r="M8" s="52">
        <v>141040.23677971144</v>
      </c>
      <c r="N8" s="52">
        <v>61864.079065911472</v>
      </c>
      <c r="O8" s="52">
        <v>139350.83153901529</v>
      </c>
      <c r="P8" s="52">
        <v>171143.05060218344</v>
      </c>
      <c r="Q8" s="52">
        <v>223722.92855391186</v>
      </c>
      <c r="R8" s="52">
        <v>43104.748084284598</v>
      </c>
      <c r="S8" s="52">
        <v>130001.07862255024</v>
      </c>
      <c r="T8" s="52">
        <v>200400.78942376911</v>
      </c>
      <c r="U8" s="52">
        <v>191689.06325272936</v>
      </c>
      <c r="V8" s="52">
        <v>187505.41069238982</v>
      </c>
      <c r="W8" s="52">
        <v>124270.68510535569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66087.831539015286</v>
      </c>
      <c r="D9" s="36">
        <v>69104.050602183444</v>
      </c>
      <c r="E9" s="36">
        <v>72257.928553911857</v>
      </c>
      <c r="F9" s="36">
        <v>75555.748084284598</v>
      </c>
      <c r="G9" s="36">
        <v>79004.078622550238</v>
      </c>
      <c r="H9" s="36">
        <v>82609.789423769107</v>
      </c>
      <c r="I9" s="36">
        <v>86380.063252729364</v>
      </c>
      <c r="J9" s="36">
        <v>90322.410692389822</v>
      </c>
      <c r="K9" s="36">
        <v>94444.685105355689</v>
      </c>
      <c r="L9" s="36">
        <v>98755.098278187681</v>
      </c>
      <c r="M9" s="36">
        <v>103262.23677971144</v>
      </c>
      <c r="N9" s="36">
        <v>107975.07906591147</v>
      </c>
      <c r="O9" s="36">
        <v>129897.83153901529</v>
      </c>
      <c r="P9" s="36">
        <v>108063.05060218344</v>
      </c>
      <c r="Q9" s="36">
        <v>270370.92855391186</v>
      </c>
      <c r="R9" s="36">
        <v>32157.748084284598</v>
      </c>
      <c r="S9" s="36">
        <v>60485.078622550238</v>
      </c>
      <c r="T9" s="36">
        <v>191584.78942376911</v>
      </c>
      <c r="U9" s="36">
        <v>147549.06325272936</v>
      </c>
      <c r="V9" s="36">
        <v>155896.41069238982</v>
      </c>
      <c r="W9" s="36">
        <v>50792.685105355689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299.09326533473831</v>
      </c>
      <c r="C11" s="54">
        <v>298.4792868780317</v>
      </c>
      <c r="D11" s="54">
        <v>296.64317840515207</v>
      </c>
      <c r="E11" s="54">
        <v>297.34621831713775</v>
      </c>
      <c r="F11" s="54">
        <v>294.85169327926184</v>
      </c>
      <c r="G11" s="54">
        <v>292.17099756091795</v>
      </c>
      <c r="H11" s="54">
        <v>289.40801994279212</v>
      </c>
      <c r="I11" s="54">
        <v>286.34998001557932</v>
      </c>
      <c r="J11" s="54">
        <v>282.31872675956424</v>
      </c>
      <c r="K11" s="54">
        <v>277.5367961299703</v>
      </c>
      <c r="L11" s="54">
        <v>272.75219365321362</v>
      </c>
      <c r="M11" s="54">
        <v>269.66084625183436</v>
      </c>
      <c r="N11" s="54">
        <v>268.29572139937204</v>
      </c>
      <c r="O11" s="54">
        <v>268.75467915341295</v>
      </c>
      <c r="P11" s="54">
        <v>267.02766943101034</v>
      </c>
      <c r="Q11" s="54">
        <v>261.69988819951595</v>
      </c>
      <c r="R11" s="54">
        <v>273.3521626851113</v>
      </c>
      <c r="S11" s="54">
        <v>267.70780785767454</v>
      </c>
      <c r="T11" s="54">
        <v>270.94475288737851</v>
      </c>
      <c r="U11" s="54">
        <v>286.95920882371109</v>
      </c>
      <c r="V11" s="54">
        <v>294.18256690503546</v>
      </c>
      <c r="W11" s="54">
        <v>281.85172946300986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1463.107780587022</v>
      </c>
      <c r="C13" s="35">
        <v>1450.4801622763696</v>
      </c>
      <c r="D13" s="35">
        <v>1436.2061860890446</v>
      </c>
      <c r="E13" s="35">
        <v>1403.7485639655952</v>
      </c>
      <c r="F13" s="35">
        <v>1396.7023184020388</v>
      </c>
      <c r="G13" s="35">
        <v>1385.9030915638355</v>
      </c>
      <c r="H13" s="35">
        <v>1362.2304826749105</v>
      </c>
      <c r="I13" s="35">
        <v>1342.9831348727187</v>
      </c>
      <c r="J13" s="35">
        <v>1321.3397871047082</v>
      </c>
      <c r="K13" s="35">
        <v>1307.230136326076</v>
      </c>
      <c r="L13" s="35">
        <v>1286.2581788337618</v>
      </c>
      <c r="M13" s="35">
        <v>1257.1686271762098</v>
      </c>
      <c r="N13" s="35">
        <v>1232.7703556163683</v>
      </c>
      <c r="O13" s="35">
        <v>1194.2345664143452</v>
      </c>
      <c r="P13" s="35">
        <v>1147.2200585020601</v>
      </c>
      <c r="Q13" s="35">
        <v>1061.9646793976906</v>
      </c>
      <c r="R13" s="35">
        <v>1047.3945141873885</v>
      </c>
      <c r="S13" s="35">
        <v>1009.3153720024217</v>
      </c>
      <c r="T13" s="35">
        <v>937.60162411562612</v>
      </c>
      <c r="U13" s="35">
        <v>877.84998133222496</v>
      </c>
      <c r="V13" s="35">
        <v>821.67827548810283</v>
      </c>
      <c r="W13" s="35">
        <v>798.3777586979769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1357.1886802286249</v>
      </c>
      <c r="D14" s="36">
        <v>1309.4887490310225</v>
      </c>
      <c r="E14" s="36">
        <v>1284.1345155209003</v>
      </c>
      <c r="F14" s="36">
        <v>1262.0372953082867</v>
      </c>
      <c r="G14" s="36">
        <v>1257.6310102405146</v>
      </c>
      <c r="H14" s="36">
        <v>1249.4560587174428</v>
      </c>
      <c r="I14" s="36">
        <v>1234.1129897197429</v>
      </c>
      <c r="J14" s="36">
        <v>1204.271535733254</v>
      </c>
      <c r="K14" s="36">
        <v>1180.2650508412964</v>
      </c>
      <c r="L14" s="36">
        <v>1164.0178614380277</v>
      </c>
      <c r="M14" s="36">
        <v>1105.7707675157781</v>
      </c>
      <c r="N14" s="36">
        <v>1042.0817091391639</v>
      </c>
      <c r="O14" s="36">
        <v>943.28487058062933</v>
      </c>
      <c r="P14" s="36">
        <v>846.89772693514601</v>
      </c>
      <c r="Q14" s="36">
        <v>747.68185064510999</v>
      </c>
      <c r="R14" s="36">
        <v>706.3655246140404</v>
      </c>
      <c r="S14" s="36">
        <v>687.35381787596953</v>
      </c>
      <c r="T14" s="36">
        <v>676.37591381752918</v>
      </c>
      <c r="U14" s="36">
        <v>662.09000409976738</v>
      </c>
      <c r="V14" s="36">
        <v>655.64460391189186</v>
      </c>
      <c r="W14" s="36">
        <v>645.52936400233239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0.3999999220089861</v>
      </c>
      <c r="C16" s="44">
        <f>C7/RES_summary!C$6</f>
        <v>0.41999982268225472</v>
      </c>
      <c r="D16" s="44">
        <f>D7/RES_summary!D$6</f>
        <v>0.42999995427672638</v>
      </c>
      <c r="E16" s="44">
        <f>E7/RES_summary!E$6</f>
        <v>0.50000018844592786</v>
      </c>
      <c r="F16" s="44">
        <f>F7/RES_summary!F$6</f>
        <v>0.48000016458306993</v>
      </c>
      <c r="G16" s="44">
        <f>G7/RES_summary!G$6</f>
        <v>0.46999984763479025</v>
      </c>
      <c r="H16" s="44">
        <f>H7/RES_summary!H$6</f>
        <v>0.50999989604711737</v>
      </c>
      <c r="I16" s="44">
        <f>I7/RES_summary!I$6</f>
        <v>0.53000002216231834</v>
      </c>
      <c r="J16" s="44">
        <f>J7/RES_summary!J$6</f>
        <v>0.54999987170450104</v>
      </c>
      <c r="K16" s="44">
        <f>K7/RES_summary!K$6</f>
        <v>0.52999987994154241</v>
      </c>
      <c r="L16" s="44">
        <f>L7/RES_summary!L$6</f>
        <v>0.53000005788025151</v>
      </c>
      <c r="M16" s="44">
        <f>M7/RES_summary!M$6</f>
        <v>0.53999986346146034</v>
      </c>
      <c r="N16" s="44">
        <f>N7/RES_summary!N$6</f>
        <v>0.51999990005225838</v>
      </c>
      <c r="O16" s="44">
        <f>O7/RES_summary!O$6</f>
        <v>0.52000005674479244</v>
      </c>
      <c r="P16" s="44">
        <f>P7/RES_summary!P$6</f>
        <v>0.53999998587583586</v>
      </c>
      <c r="Q16" s="44">
        <f>Q7/RES_summary!Q$6</f>
        <v>0.52000005611589617</v>
      </c>
      <c r="R16" s="44">
        <f>R7/RES_summary!R$6</f>
        <v>0.51999986073853832</v>
      </c>
      <c r="S16" s="44">
        <f>S7/RES_summary!S$6</f>
        <v>0.53999986872319838</v>
      </c>
      <c r="T16" s="44">
        <f>T7/RES_summary!T$6</f>
        <v>0.540000041223344</v>
      </c>
      <c r="U16" s="44">
        <f>U7/RES_summary!U$6</f>
        <v>0.55000000000000004</v>
      </c>
      <c r="V16" s="44">
        <f>V7/RES_summary!V$6</f>
        <v>0.56000000000000005</v>
      </c>
      <c r="W16" s="44">
        <f>W7/RES_summary!W$6</f>
        <v>0.58000008761574973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585.24299812554955</v>
      </c>
      <c r="C17" s="52">
        <f t="shared" si="2"/>
        <v>609.20141096020325</v>
      </c>
      <c r="D17" s="52">
        <f t="shared" si="2"/>
        <v>617.5685943502408</v>
      </c>
      <c r="E17" s="52">
        <f t="shared" si="2"/>
        <v>701.87454651349822</v>
      </c>
      <c r="F17" s="52">
        <f t="shared" si="2"/>
        <v>670.41734270653399</v>
      </c>
      <c r="G17" s="52">
        <f t="shared" si="2"/>
        <v>651.3742418715874</v>
      </c>
      <c r="H17" s="52">
        <f t="shared" si="2"/>
        <v>694.73740455641882</v>
      </c>
      <c r="I17" s="52">
        <f t="shared" si="2"/>
        <v>711.7810912461606</v>
      </c>
      <c r="J17" s="52">
        <f t="shared" si="2"/>
        <v>726.73671338564225</v>
      </c>
      <c r="K17" s="52">
        <f t="shared" si="2"/>
        <v>692.83181530878642</v>
      </c>
      <c r="L17" s="52">
        <f t="shared" si="2"/>
        <v>681.71690923084066</v>
      </c>
      <c r="M17" s="52">
        <f t="shared" si="2"/>
        <v>678.87088702318488</v>
      </c>
      <c r="N17" s="52">
        <f t="shared" si="2"/>
        <v>641.04046170789854</v>
      </c>
      <c r="O17" s="52">
        <f t="shared" si="2"/>
        <v>621.00204230205213</v>
      </c>
      <c r="P17" s="52">
        <f t="shared" si="2"/>
        <v>619.49881538758802</v>
      </c>
      <c r="Q17" s="52">
        <f t="shared" si="2"/>
        <v>552.2216928798988</v>
      </c>
      <c r="R17" s="52">
        <f t="shared" ref="R17:V17" si="3">R13*R16</f>
        <v>544.64500151575101</v>
      </c>
      <c r="S17" s="52">
        <f t="shared" si="3"/>
        <v>545.03016838161386</v>
      </c>
      <c r="T17" s="52">
        <f t="shared" si="3"/>
        <v>506.30491567351237</v>
      </c>
      <c r="U17" s="52">
        <f t="shared" si="3"/>
        <v>482.81748973272374</v>
      </c>
      <c r="V17" s="52">
        <f t="shared" si="3"/>
        <v>460.13983427333761</v>
      </c>
      <c r="W17" s="52">
        <f t="shared" ref="W17" si="4">W13*W16</f>
        <v>463.05916999529251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175.04223932366278</v>
      </c>
      <c r="C18" s="36">
        <f>C3*11630*1000/RES_summary!C$6</f>
        <v>181.83400270849216</v>
      </c>
      <c r="D18" s="36">
        <f>D3*11630*1000/RES_summary!D$6</f>
        <v>183.19751071125748</v>
      </c>
      <c r="E18" s="36">
        <f>E3*11630*1000/RES_summary!E$6</f>
        <v>208.6997421388447</v>
      </c>
      <c r="F18" s="36">
        <f>F3*11630*1000/RES_summary!F$6</f>
        <v>197.67368870080469</v>
      </c>
      <c r="G18" s="36">
        <f>G3*11630*1000/RES_summary!G$6</f>
        <v>190.31266203310835</v>
      </c>
      <c r="H18" s="36">
        <f>H3*11630*1000/RES_summary!H$6</f>
        <v>201.06257663286772</v>
      </c>
      <c r="I18" s="36">
        <f>I3*11630*1000/RES_summary!I$6</f>
        <v>203.81850125380529</v>
      </c>
      <c r="J18" s="36">
        <f>J3*11630*1000/RES_summary!J$6</f>
        <v>205.17138361246489</v>
      </c>
      <c r="K18" s="36">
        <f>K3*11630*1000/RES_summary!K$6</f>
        <v>192.28632227771192</v>
      </c>
      <c r="L18" s="36">
        <f>L3*11630*1000/RES_summary!L$6</f>
        <v>185.9397824432005</v>
      </c>
      <c r="M18" s="36">
        <f>M3*11630*1000/RES_summary!M$6</f>
        <v>183.06489789040552</v>
      </c>
      <c r="N18" s="36">
        <f>N3*11630*1000/RES_summary!N$6</f>
        <v>171.98841312010717</v>
      </c>
      <c r="O18" s="36">
        <f>O3*11630*1000/RES_summary!O$6</f>
        <v>166.89720463250217</v>
      </c>
      <c r="P18" s="36">
        <f>P3*11630*1000/RES_summary!P$6</f>
        <v>165.42332488821935</v>
      </c>
      <c r="Q18" s="36">
        <f>Q3*11630*1000/RES_summary!Q$6</f>
        <v>144.51635528801694</v>
      </c>
      <c r="R18" s="36">
        <f>R3*11630*1000/RES_summary!R$6</f>
        <v>148.87988905996625</v>
      </c>
      <c r="S18" s="36">
        <f>S3*11630*1000/RES_summary!S$6</f>
        <v>145.9088315937411</v>
      </c>
      <c r="T18" s="36">
        <f>T3*11630*1000/RES_summary!T$6</f>
        <v>137.18066026282483</v>
      </c>
      <c r="U18" s="36">
        <f>U3*11630*1000/RES_summary!U$6</f>
        <v>138.54892485995268</v>
      </c>
      <c r="V18" s="36">
        <f>V3*11630*1000/RES_summary!V$6</f>
        <v>135.36511758178804</v>
      </c>
      <c r="W18" s="36">
        <f>W3*11630*1000/RES_summary!W$6</f>
        <v>130.51402790687905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32.16682425303776</v>
      </c>
      <c r="C3" s="49">
        <f t="shared" ref="C3:W3" si="0">C5*C11/11630</f>
        <v>31.402968540148695</v>
      </c>
      <c r="D3" s="49">
        <f t="shared" si="0"/>
        <v>35.32606822073366</v>
      </c>
      <c r="E3" s="49">
        <f t="shared" si="0"/>
        <v>36.427949392491655</v>
      </c>
      <c r="F3" s="49">
        <f t="shared" si="0"/>
        <v>38.266891766876846</v>
      </c>
      <c r="G3" s="49">
        <f t="shared" si="0"/>
        <v>38.899224134380113</v>
      </c>
      <c r="H3" s="49">
        <f t="shared" si="0"/>
        <v>39.238880419754473</v>
      </c>
      <c r="I3" s="49">
        <f t="shared" si="0"/>
        <v>37.816180243638414</v>
      </c>
      <c r="J3" s="49">
        <f t="shared" si="0"/>
        <v>39.311741340370645</v>
      </c>
      <c r="K3" s="49">
        <f t="shared" si="0"/>
        <v>39.621453636685615</v>
      </c>
      <c r="L3" s="49">
        <f t="shared" si="0"/>
        <v>39.87420221113463</v>
      </c>
      <c r="M3" s="49">
        <f t="shared" si="0"/>
        <v>38.3409702602493</v>
      </c>
      <c r="N3" s="49">
        <f t="shared" si="0"/>
        <v>37.746846695975876</v>
      </c>
      <c r="O3" s="49">
        <f t="shared" si="0"/>
        <v>37.156019724384478</v>
      </c>
      <c r="P3" s="49">
        <f t="shared" si="0"/>
        <v>37.267992712588686</v>
      </c>
      <c r="Q3" s="49">
        <f t="shared" si="0"/>
        <v>35.567006128017901</v>
      </c>
      <c r="R3" s="49">
        <f t="shared" si="0"/>
        <v>35.958618456925599</v>
      </c>
      <c r="S3" s="49">
        <f t="shared" si="0"/>
        <v>34.446163218721772</v>
      </c>
      <c r="T3" s="49">
        <f t="shared" si="0"/>
        <v>34.173951414082083</v>
      </c>
      <c r="U3" s="49">
        <f t="shared" si="0"/>
        <v>37.801572661195031</v>
      </c>
      <c r="V3" s="49">
        <f t="shared" si="0"/>
        <v>41.382792415934709</v>
      </c>
      <c r="W3" s="49">
        <f t="shared" si="0"/>
        <v>42.630905177610174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776.94617141771005</v>
      </c>
      <c r="C5" s="49">
        <f t="shared" ref="C5:W5" si="1">C7*C13/1000000</f>
        <v>766.06159659679133</v>
      </c>
      <c r="D5" s="49">
        <f t="shared" si="1"/>
        <v>863.02033896941305</v>
      </c>
      <c r="E5" s="49">
        <f t="shared" si="1"/>
        <v>890.05139225640892</v>
      </c>
      <c r="F5" s="49">
        <f t="shared" si="1"/>
        <v>926.58117611945306</v>
      </c>
      <c r="G5" s="49">
        <f t="shared" si="1"/>
        <v>941.48244457485055</v>
      </c>
      <c r="H5" s="49">
        <f t="shared" si="1"/>
        <v>950.15707465502305</v>
      </c>
      <c r="I5" s="49">
        <f t="shared" si="1"/>
        <v>916.75874953179937</v>
      </c>
      <c r="J5" s="49">
        <f t="shared" si="1"/>
        <v>955.43409597295124</v>
      </c>
      <c r="K5" s="49">
        <f t="shared" si="1"/>
        <v>968.24230355688189</v>
      </c>
      <c r="L5" s="49">
        <f t="shared" si="1"/>
        <v>977.09434828140809</v>
      </c>
      <c r="M5" s="49">
        <f t="shared" si="1"/>
        <v>939.14962357185811</v>
      </c>
      <c r="N5" s="49">
        <f t="shared" si="1"/>
        <v>921.22895372126845</v>
      </c>
      <c r="O5" s="49">
        <f t="shared" si="1"/>
        <v>901.68179395272591</v>
      </c>
      <c r="P5" s="49">
        <f t="shared" si="1"/>
        <v>901.29010150101499</v>
      </c>
      <c r="Q5" s="49">
        <f t="shared" si="1"/>
        <v>879.31299641194096</v>
      </c>
      <c r="R5" s="49">
        <f t="shared" si="1"/>
        <v>866.98818663347549</v>
      </c>
      <c r="S5" s="49">
        <f t="shared" si="1"/>
        <v>849.14506131899543</v>
      </c>
      <c r="T5" s="49">
        <f t="shared" si="1"/>
        <v>826.21132851277366</v>
      </c>
      <c r="U5" s="49">
        <f t="shared" si="1"/>
        <v>858.16515786025616</v>
      </c>
      <c r="V5" s="49">
        <f t="shared" si="1"/>
        <v>877.76343931290342</v>
      </c>
      <c r="W5" s="49">
        <f t="shared" si="1"/>
        <v>894.17060906953327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1256555</v>
      </c>
      <c r="C7" s="35">
        <v>1245222</v>
      </c>
      <c r="D7" s="35">
        <v>1443466</v>
      </c>
      <c r="E7" s="35">
        <v>1512370</v>
      </c>
      <c r="F7" s="35">
        <v>1604053</v>
      </c>
      <c r="G7" s="35">
        <v>1654905</v>
      </c>
      <c r="H7" s="35">
        <v>1696923</v>
      </c>
      <c r="I7" s="35">
        <v>1651452</v>
      </c>
      <c r="J7" s="35">
        <v>1773250</v>
      </c>
      <c r="K7" s="35">
        <v>1841603</v>
      </c>
      <c r="L7" s="35">
        <v>1907386</v>
      </c>
      <c r="M7" s="35">
        <v>1864675</v>
      </c>
      <c r="N7" s="35">
        <v>1876981</v>
      </c>
      <c r="O7" s="35">
        <v>1889160</v>
      </c>
      <c r="P7" s="35">
        <v>1954098</v>
      </c>
      <c r="Q7" s="35">
        <v>1967357</v>
      </c>
      <c r="R7" s="35">
        <v>1953161</v>
      </c>
      <c r="S7" s="35">
        <v>1997306</v>
      </c>
      <c r="T7" s="35">
        <v>1979461</v>
      </c>
      <c r="U7" s="35">
        <v>2115576</v>
      </c>
      <c r="V7" s="35">
        <v>2206706</v>
      </c>
      <c r="W7" s="35">
        <v>2284977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46097.74368445389</v>
      </c>
      <c r="D8" s="52">
        <v>258651.83719612146</v>
      </c>
      <c r="E8" s="52">
        <v>132443.25720973895</v>
      </c>
      <c r="F8" s="52">
        <v>158516.00369880791</v>
      </c>
      <c r="G8" s="52">
        <v>121149.49133926351</v>
      </c>
      <c r="H8" s="52">
        <v>115959.57100681053</v>
      </c>
      <c r="I8" s="52">
        <v>32303.552388635464</v>
      </c>
      <c r="J8" s="52">
        <v>203604.22776726587</v>
      </c>
      <c r="K8" s="52">
        <v>154399.89703733567</v>
      </c>
      <c r="L8" s="52">
        <v>156290.3940191695</v>
      </c>
      <c r="M8" s="52">
        <v>52488.114136409247</v>
      </c>
      <c r="N8" s="52">
        <v>112440.04352839477</v>
      </c>
      <c r="O8" s="52">
        <v>117503.78967166832</v>
      </c>
      <c r="P8" s="52">
        <v>175722.61358883861</v>
      </c>
      <c r="Q8" s="52">
        <v>129786.46372708608</v>
      </c>
      <c r="R8" s="52">
        <v>31901.74368445389</v>
      </c>
      <c r="S8" s="52">
        <v>302796.83719612146</v>
      </c>
      <c r="T8" s="52">
        <v>114598.25720973895</v>
      </c>
      <c r="U8" s="52">
        <v>294631.00369880791</v>
      </c>
      <c r="V8" s="52">
        <v>212279.49133926351</v>
      </c>
      <c r="W8" s="52">
        <v>194230.57100681053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57430.74368445389</v>
      </c>
      <c r="D9" s="36">
        <v>60407.837196121458</v>
      </c>
      <c r="E9" s="36">
        <v>63539.257209738949</v>
      </c>
      <c r="F9" s="36">
        <v>66833.003698807908</v>
      </c>
      <c r="G9" s="36">
        <v>70297.491339263506</v>
      </c>
      <c r="H9" s="36">
        <v>73941.571006810525</v>
      </c>
      <c r="I9" s="36">
        <v>77774.552388635464</v>
      </c>
      <c r="J9" s="36">
        <v>81806.227767265867</v>
      </c>
      <c r="K9" s="36">
        <v>86046.897037335671</v>
      </c>
      <c r="L9" s="36">
        <v>90507.3940191695</v>
      </c>
      <c r="M9" s="36">
        <v>95199.114136409247</v>
      </c>
      <c r="N9" s="36">
        <v>100134.04352839477</v>
      </c>
      <c r="O9" s="36">
        <v>105324.78967166832</v>
      </c>
      <c r="P9" s="36">
        <v>110784.61358883861</v>
      </c>
      <c r="Q9" s="36">
        <v>116527.46372708608</v>
      </c>
      <c r="R9" s="36">
        <v>46097.74368445389</v>
      </c>
      <c r="S9" s="36">
        <v>258651.83719612146</v>
      </c>
      <c r="T9" s="36">
        <v>132443.25720973872</v>
      </c>
      <c r="U9" s="36">
        <v>158516.00369880814</v>
      </c>
      <c r="V9" s="36">
        <v>121149.49133926351</v>
      </c>
      <c r="W9" s="36">
        <v>115959.57100681029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481.5007523368069</v>
      </c>
      <c r="C11" s="54">
        <v>476.74563735395981</v>
      </c>
      <c r="D11" s="54">
        <v>476.05155389239718</v>
      </c>
      <c r="E11" s="54">
        <v>475.99167320062952</v>
      </c>
      <c r="F11" s="54">
        <v>480.3075679916505</v>
      </c>
      <c r="G11" s="54">
        <v>480.51663553549542</v>
      </c>
      <c r="H11" s="54">
        <v>480.28709300242014</v>
      </c>
      <c r="I11" s="54">
        <v>479.73600083787306</v>
      </c>
      <c r="J11" s="54">
        <v>478.52128547174436</v>
      </c>
      <c r="K11" s="54">
        <v>475.91135411238815</v>
      </c>
      <c r="L11" s="54">
        <v>474.60818142194103</v>
      </c>
      <c r="M11" s="54">
        <v>474.79706421090992</v>
      </c>
      <c r="N11" s="54">
        <v>476.5328155404722</v>
      </c>
      <c r="O11" s="54">
        <v>479.24280194266322</v>
      </c>
      <c r="P11" s="54">
        <v>480.89594518521221</v>
      </c>
      <c r="Q11" s="54">
        <v>470.4175679840219</v>
      </c>
      <c r="R11" s="54">
        <v>482.35805181834712</v>
      </c>
      <c r="S11" s="54">
        <v>471.7790828477053</v>
      </c>
      <c r="T11" s="54">
        <v>481.04285335955655</v>
      </c>
      <c r="U11" s="54">
        <v>512.29333424101571</v>
      </c>
      <c r="V11" s="54">
        <v>548.30476440675068</v>
      </c>
      <c r="W11" s="54">
        <v>554.47743661752554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618.31449591757632</v>
      </c>
      <c r="C13" s="35">
        <v>615.20082089522305</v>
      </c>
      <c r="D13" s="35">
        <v>597.88061441655918</v>
      </c>
      <c r="E13" s="35">
        <v>588.51431346589061</v>
      </c>
      <c r="F13" s="35">
        <v>577.64997548051906</v>
      </c>
      <c r="G13" s="35">
        <v>568.90422385263844</v>
      </c>
      <c r="H13" s="35">
        <v>559.9293984789075</v>
      </c>
      <c r="I13" s="35">
        <v>555.12285523999446</v>
      </c>
      <c r="J13" s="35">
        <v>538.80394528292754</v>
      </c>
      <c r="K13" s="35">
        <v>525.76060288611711</v>
      </c>
      <c r="L13" s="35">
        <v>512.26880572752873</v>
      </c>
      <c r="M13" s="35">
        <v>503.65324980055942</v>
      </c>
      <c r="N13" s="35">
        <v>490.80355833184694</v>
      </c>
      <c r="O13" s="35">
        <v>477.29244423591751</v>
      </c>
      <c r="P13" s="35">
        <v>461.23075787448477</v>
      </c>
      <c r="Q13" s="35">
        <v>446.95141573793723</v>
      </c>
      <c r="R13" s="35">
        <v>443.88976978010288</v>
      </c>
      <c r="S13" s="35">
        <v>425.14520124557555</v>
      </c>
      <c r="T13" s="35">
        <v>417.39207214124127</v>
      </c>
      <c r="U13" s="35">
        <v>405.64137514334453</v>
      </c>
      <c r="V13" s="35">
        <v>397.77090347010585</v>
      </c>
      <c r="W13" s="35">
        <v>391.32586851838477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534.20589691054454</v>
      </c>
      <c r="D14" s="36">
        <v>519.26862470407559</v>
      </c>
      <c r="E14" s="36">
        <v>500.72988596611106</v>
      </c>
      <c r="F14" s="36">
        <v>491.14030784965752</v>
      </c>
      <c r="G14" s="36">
        <v>481.77855087855721</v>
      </c>
      <c r="H14" s="36">
        <v>469.07534076171669</v>
      </c>
      <c r="I14" s="36">
        <v>454.77376157981922</v>
      </c>
      <c r="J14" s="36">
        <v>438.38639258520146</v>
      </c>
      <c r="K14" s="36">
        <v>427.54077313199309</v>
      </c>
      <c r="L14" s="36">
        <v>414.70289227342221</v>
      </c>
      <c r="M14" s="36">
        <v>398.53341854005555</v>
      </c>
      <c r="N14" s="36">
        <v>391.26328501241142</v>
      </c>
      <c r="O14" s="36">
        <v>387.87416637600569</v>
      </c>
      <c r="P14" s="36">
        <v>387.58836249873127</v>
      </c>
      <c r="Q14" s="36">
        <v>385.8146178571223</v>
      </c>
      <c r="R14" s="36">
        <v>385.58634454940335</v>
      </c>
      <c r="S14" s="36">
        <v>384.63631107248642</v>
      </c>
      <c r="T14" s="36">
        <v>378.57961656422157</v>
      </c>
      <c r="U14" s="36">
        <v>372.69474978765396</v>
      </c>
      <c r="V14" s="36">
        <v>367.27762695242166</v>
      </c>
      <c r="W14" s="36">
        <v>364.52008905822265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0.48999999220089863</v>
      </c>
      <c r="C16" s="44">
        <f>C7/RES_summary!C$6</f>
        <v>0.47999990748639376</v>
      </c>
      <c r="D16" s="44">
        <f>D7/RES_summary!D$6</f>
        <v>0.54999992379454399</v>
      </c>
      <c r="E16" s="44">
        <f>E7/RES_summary!E$6</f>
        <v>0.56999993592838449</v>
      </c>
      <c r="F16" s="44">
        <f>F7/RES_summary!F$6</f>
        <v>0.59999992518951362</v>
      </c>
      <c r="G16" s="44">
        <f>G7/RES_summary!G$6</f>
        <v>0.61499987179025029</v>
      </c>
      <c r="H16" s="44">
        <f>H7/RES_summary!H$6</f>
        <v>0.63000013365370622</v>
      </c>
      <c r="I16" s="44">
        <f>I7/RES_summary!I$6</f>
        <v>0.6100000812618338</v>
      </c>
      <c r="J16" s="44">
        <f>J7/RES_summary!J$6</f>
        <v>0.64999998167207163</v>
      </c>
      <c r="K16" s="44">
        <f>K7/RES_summary!K$6</f>
        <v>0.67000004729575602</v>
      </c>
      <c r="L16" s="44">
        <f>L7/RES_summary!L$6</f>
        <v>0.68999988423949687</v>
      </c>
      <c r="M16" s="44">
        <f>M7/RES_summary!M$6</f>
        <v>0.67000000359311951</v>
      </c>
      <c r="N16" s="44">
        <f>N7/RES_summary!N$6</f>
        <v>0.67000004283474646</v>
      </c>
      <c r="O16" s="44">
        <f>O7/RES_summary!O$6</f>
        <v>0.66999995034830662</v>
      </c>
      <c r="P16" s="44">
        <f>P7/RES_summary!P$6</f>
        <v>0.69000002118624615</v>
      </c>
      <c r="Q16" s="44">
        <f>Q7/RES_summary!Q$6</f>
        <v>0.69000000701448705</v>
      </c>
      <c r="R16" s="44">
        <f>R7/RES_summary!R$6</f>
        <v>0.68000013926146163</v>
      </c>
      <c r="S16" s="44">
        <f>S7/RES_summary!S$6</f>
        <v>0.68999985144993503</v>
      </c>
      <c r="T16" s="44">
        <f>T7/RES_summary!T$6</f>
        <v>0.68000001374111463</v>
      </c>
      <c r="U16" s="44">
        <f>U7/RES_summary!U$6</f>
        <v>0.72</v>
      </c>
      <c r="V16" s="44">
        <f>V7/RES_summary!V$6</f>
        <v>0.74999991503173569</v>
      </c>
      <c r="W16" s="44">
        <f>W7/RES_summary!W$6</f>
        <v>0.76999989553506765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302.97409817731494</v>
      </c>
      <c r="C17" s="52">
        <f t="shared" si="2"/>
        <v>295.29633711526054</v>
      </c>
      <c r="D17" s="52">
        <f t="shared" si="2"/>
        <v>328.8342923673427</v>
      </c>
      <c r="E17" s="52">
        <f t="shared" si="2"/>
        <v>335.45312096849483</v>
      </c>
      <c r="F17" s="52">
        <f t="shared" si="2"/>
        <v>346.58994207403583</v>
      </c>
      <c r="G17" s="52">
        <f t="shared" si="2"/>
        <v>349.87602473030449</v>
      </c>
      <c r="H17" s="52">
        <f t="shared" si="2"/>
        <v>352.75559587835107</v>
      </c>
      <c r="I17" s="52">
        <f t="shared" si="2"/>
        <v>338.62498680669785</v>
      </c>
      <c r="J17" s="52">
        <f t="shared" si="2"/>
        <v>350.22255455874279</v>
      </c>
      <c r="K17" s="52">
        <f t="shared" si="2"/>
        <v>352.25962879994364</v>
      </c>
      <c r="L17" s="52">
        <f t="shared" si="2"/>
        <v>353.46541665150016</v>
      </c>
      <c r="M17" s="52">
        <f t="shared" si="2"/>
        <v>337.44767917606111</v>
      </c>
      <c r="N17" s="52">
        <f t="shared" si="2"/>
        <v>328.83840510578341</v>
      </c>
      <c r="O17" s="52">
        <f t="shared" si="2"/>
        <v>319.78591393968662</v>
      </c>
      <c r="P17" s="52">
        <f t="shared" si="2"/>
        <v>318.24923270514284</v>
      </c>
      <c r="Q17" s="52">
        <f t="shared" si="2"/>
        <v>308.39647999431162</v>
      </c>
      <c r="R17" s="52">
        <f t="shared" ref="R17:V17" si="3">R13*R16</f>
        <v>301.84510526720811</v>
      </c>
      <c r="S17" s="52">
        <f t="shared" si="3"/>
        <v>293.35012570409987</v>
      </c>
      <c r="T17" s="52">
        <f t="shared" si="3"/>
        <v>283.82661479147635</v>
      </c>
      <c r="U17" s="52">
        <f t="shared" si="3"/>
        <v>292.06179010320807</v>
      </c>
      <c r="V17" s="52">
        <f t="shared" si="3"/>
        <v>298.32814380467613</v>
      </c>
      <c r="W17" s="52">
        <f t="shared" ref="W17" si="4">W13*W16</f>
        <v>301.32087787932591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145.88225621094273</v>
      </c>
      <c r="C18" s="36">
        <f>C3*11630*1000/RES_summary!C$6</f>
        <v>140.78124044630462</v>
      </c>
      <c r="D18" s="36">
        <f>D3*11630*1000/RES_summary!D$6</f>
        <v>156.54207585458036</v>
      </c>
      <c r="E18" s="36">
        <f>E3*11630*1000/RES_summary!E$6</f>
        <v>159.67289233016706</v>
      </c>
      <c r="F18" s="36">
        <f>F3*11630*1000/RES_summary!F$6</f>
        <v>166.46977216794721</v>
      </c>
      <c r="G18" s="36">
        <f>G3*11630*1000/RES_summary!G$6</f>
        <v>168.12125025793969</v>
      </c>
      <c r="H18" s="36">
        <f>H3*11630*1000/RES_summary!H$6</f>
        <v>169.42395968474972</v>
      </c>
      <c r="I18" s="36">
        <f>I3*11630*1000/RES_summary!I$6</f>
        <v>162.45059695442274</v>
      </c>
      <c r="J18" s="36">
        <f>J3*11630*1000/RES_summary!J$6</f>
        <v>167.58894700864769</v>
      </c>
      <c r="K18" s="36">
        <f>K3*11630*1000/RES_summary!K$6</f>
        <v>167.64435694130842</v>
      </c>
      <c r="L18" s="36">
        <f>L3*11630*1000/RES_summary!L$6</f>
        <v>167.75757859251715</v>
      </c>
      <c r="M18" s="36">
        <f>M3*11630*1000/RES_summary!M$6</f>
        <v>160.21916739757879</v>
      </c>
      <c r="N18" s="36">
        <f>N3*11630*1000/RES_summary!N$6</f>
        <v>156.70229104289737</v>
      </c>
      <c r="O18" s="36">
        <f>O3*11630*1000/RES_summary!O$6</f>
        <v>153.25509741825078</v>
      </c>
      <c r="P18" s="36">
        <f>P3*11630*1000/RES_summary!P$6</f>
        <v>153.04476556620824</v>
      </c>
      <c r="Q18" s="36">
        <f>Q3*11630*1000/RES_summary!Q$6</f>
        <v>145.0751220937571</v>
      </c>
      <c r="R18" s="36">
        <f>R3*11630*1000/RES_summary!R$6</f>
        <v>145.59741692759437</v>
      </c>
      <c r="S18" s="36">
        <f>S3*11630*1000/RES_summary!S$6</f>
        <v>138.3964532579393</v>
      </c>
      <c r="T18" s="36">
        <f>T3*11630*1000/RES_summary!T$6</f>
        <v>136.53276463867553</v>
      </c>
      <c r="U18" s="36">
        <f>U3*11630*1000/RES_summary!U$6</f>
        <v>149.62130825637212</v>
      </c>
      <c r="V18" s="36">
        <f>V3*11630*1000/RES_summary!V$6</f>
        <v>163.57474260472617</v>
      </c>
      <c r="W18" s="36">
        <f>W3*11630*1000/RES_summary!W$6</f>
        <v>167.07562796587109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86.678678600498316</v>
      </c>
      <c r="C3" s="49">
        <f t="shared" ref="C3:W3" si="0">C5*C11/11630</f>
        <v>93.46616228719904</v>
      </c>
      <c r="D3" s="49">
        <f t="shared" si="0"/>
        <v>99.198731944335279</v>
      </c>
      <c r="E3" s="49">
        <f t="shared" si="0"/>
        <v>107.7344918536445</v>
      </c>
      <c r="F3" s="49">
        <f t="shared" si="0"/>
        <v>113.25794493134055</v>
      </c>
      <c r="G3" s="49">
        <f t="shared" si="0"/>
        <v>119.5301476442072</v>
      </c>
      <c r="H3" s="49">
        <f t="shared" si="0"/>
        <v>124.23025045619141</v>
      </c>
      <c r="I3" s="49">
        <f t="shared" si="0"/>
        <v>132.24551051930789</v>
      </c>
      <c r="J3" s="49">
        <f t="shared" si="0"/>
        <v>137.02812001479646</v>
      </c>
      <c r="K3" s="49">
        <f t="shared" si="0"/>
        <v>140.67858055179306</v>
      </c>
      <c r="L3" s="49">
        <f t="shared" si="0"/>
        <v>145.63305467533729</v>
      </c>
      <c r="M3" s="49">
        <f t="shared" si="0"/>
        <v>146.73014836065954</v>
      </c>
      <c r="N3" s="49">
        <f t="shared" si="0"/>
        <v>149.31180255611849</v>
      </c>
      <c r="O3" s="49">
        <f t="shared" si="0"/>
        <v>152.58544986527517</v>
      </c>
      <c r="P3" s="49">
        <f t="shared" si="0"/>
        <v>159.38448262152619</v>
      </c>
      <c r="Q3" s="49">
        <f t="shared" si="0"/>
        <v>153.49684088763803</v>
      </c>
      <c r="R3" s="49">
        <f t="shared" si="0"/>
        <v>156.86180661073229</v>
      </c>
      <c r="S3" s="49">
        <f t="shared" si="0"/>
        <v>151.35547884732048</v>
      </c>
      <c r="T3" s="49">
        <f t="shared" si="0"/>
        <v>151.2838852337367</v>
      </c>
      <c r="U3" s="49">
        <f t="shared" si="0"/>
        <v>158.46392511279433</v>
      </c>
      <c r="V3" s="49">
        <f t="shared" si="0"/>
        <v>168.310608315764</v>
      </c>
      <c r="W3" s="49">
        <f t="shared" si="0"/>
        <v>165.19184022121553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660.94985002509179</v>
      </c>
      <c r="C5" s="49">
        <f t="shared" ref="C5:W5" si="1">C7*C13/1000000</f>
        <v>707.85491413497687</v>
      </c>
      <c r="D5" s="49">
        <f t="shared" si="1"/>
        <v>747.88023760569695</v>
      </c>
      <c r="E5" s="49">
        <f t="shared" si="1"/>
        <v>809.90604809403544</v>
      </c>
      <c r="F5" s="49">
        <f t="shared" si="1"/>
        <v>849.80451314040477</v>
      </c>
      <c r="G5" s="49">
        <f t="shared" si="1"/>
        <v>896.28897426449237</v>
      </c>
      <c r="H5" s="49">
        <f t="shared" si="1"/>
        <v>931.3519319460579</v>
      </c>
      <c r="I5" s="49">
        <f t="shared" si="1"/>
        <v>994.87608565795199</v>
      </c>
      <c r="J5" s="49">
        <f t="shared" si="1"/>
        <v>1038.5729544726953</v>
      </c>
      <c r="K5" s="49">
        <f t="shared" si="1"/>
        <v>1076.0814843167625</v>
      </c>
      <c r="L5" s="49">
        <f t="shared" si="1"/>
        <v>1112.8662402941411</v>
      </c>
      <c r="M5" s="49">
        <f t="shared" si="1"/>
        <v>1119.3420760620415</v>
      </c>
      <c r="N5" s="49">
        <f t="shared" si="1"/>
        <v>1134.1663754043627</v>
      </c>
      <c r="O5" s="49">
        <f t="shared" si="1"/>
        <v>1156.704570548329</v>
      </c>
      <c r="P5" s="49">
        <f t="shared" si="1"/>
        <v>1204.4131228464785</v>
      </c>
      <c r="Q5" s="49">
        <f t="shared" si="1"/>
        <v>1186.724096281579</v>
      </c>
      <c r="R5" s="49">
        <f t="shared" si="1"/>
        <v>1164.4685881084322</v>
      </c>
      <c r="S5" s="49">
        <f t="shared" si="1"/>
        <v>1147.8945543202949</v>
      </c>
      <c r="T5" s="49">
        <f t="shared" si="1"/>
        <v>1132.9192445273682</v>
      </c>
      <c r="U5" s="49">
        <f t="shared" si="1"/>
        <v>1119.1038289906487</v>
      </c>
      <c r="V5" s="49">
        <f t="shared" si="1"/>
        <v>1105.730876587158</v>
      </c>
      <c r="W5" s="49">
        <f t="shared" si="1"/>
        <v>1074.8007323635825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1793918.7207517077</v>
      </c>
      <c r="C7" s="35">
        <v>1951666.9740894292</v>
      </c>
      <c r="D7" s="35">
        <v>2101572.361952615</v>
      </c>
      <c r="E7" s="35">
        <v>2338598.5282411273</v>
      </c>
      <c r="F7" s="35">
        <v>2518610.0342389042</v>
      </c>
      <c r="G7" s="35">
        <v>2746638.7080212329</v>
      </c>
      <c r="H7" s="35">
        <v>2957894.748280141</v>
      </c>
      <c r="I7" s="35">
        <v>3320220.3562708469</v>
      </c>
      <c r="J7" s="35">
        <v>3640102.8681505099</v>
      </c>
      <c r="K7" s="35">
        <v>3952905.7236583992</v>
      </c>
      <c r="L7" s="35">
        <v>4291013.4887482915</v>
      </c>
      <c r="M7" s="35">
        <v>4570981.3957025884</v>
      </c>
      <c r="N7" s="35">
        <v>4896351.9286711225</v>
      </c>
      <c r="O7" s="35">
        <v>5324638.3026844831</v>
      </c>
      <c r="P7" s="35">
        <v>6049197.961563562</v>
      </c>
      <c r="Q7" s="35">
        <v>6684198.4263238478</v>
      </c>
      <c r="R7" s="35">
        <v>7321897.4606091455</v>
      </c>
      <c r="S7" s="35">
        <v>7989915.9589221058</v>
      </c>
      <c r="T7" s="35">
        <v>8649742.0902282074</v>
      </c>
      <c r="U7" s="35">
        <v>9280682.5770885944</v>
      </c>
      <c r="V7" s="35">
        <v>9838733.2578444295</v>
      </c>
      <c r="W7" s="35">
        <v>10270356.128632912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328106.29652970424</v>
      </c>
      <c r="D8" s="52">
        <v>333418.02685256442</v>
      </c>
      <c r="E8" s="52">
        <v>434709.16403751983</v>
      </c>
      <c r="F8" s="52">
        <v>392959.05998775549</v>
      </c>
      <c r="G8" s="52">
        <v>457419.47251905221</v>
      </c>
      <c r="H8" s="52">
        <v>458359.78744516755</v>
      </c>
      <c r="I8" s="52">
        <v>628510.05047817901</v>
      </c>
      <c r="J8" s="52">
        <v>606621.01030056737</v>
      </c>
      <c r="K8" s="52">
        <v>640909.15203759354</v>
      </c>
      <c r="L8" s="52">
        <v>671525.79194245674</v>
      </c>
      <c r="M8" s="52">
        <v>714677.07099181693</v>
      </c>
      <c r="N8" s="52">
        <v>718329.59295628965</v>
      </c>
      <c r="O8" s="52">
        <v>885705.8465324128</v>
      </c>
      <c r="P8" s="52">
        <v>1182919.4463242469</v>
      </c>
      <c r="Q8" s="52">
        <v>1263510.5152384648</v>
      </c>
      <c r="R8" s="52">
        <v>1244320.044585865</v>
      </c>
      <c r="S8" s="52">
        <v>1308927.6503505539</v>
      </c>
      <c r="T8" s="52">
        <v>1331351.9232485583</v>
      </c>
      <c r="U8" s="52">
        <v>1345617.557852204</v>
      </c>
      <c r="V8" s="52">
        <v>1276380.2737121247</v>
      </c>
      <c r="W8" s="52">
        <v>1317328.7173208948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170358.0431919829</v>
      </c>
      <c r="D9" s="36">
        <v>183512.6389893787</v>
      </c>
      <c r="E9" s="36">
        <v>197682.99774900777</v>
      </c>
      <c r="F9" s="36">
        <v>212947.55398997851</v>
      </c>
      <c r="G9" s="36">
        <v>229390.79873672361</v>
      </c>
      <c r="H9" s="36">
        <v>247103.74718625937</v>
      </c>
      <c r="I9" s="36">
        <v>266184.44248747313</v>
      </c>
      <c r="J9" s="36">
        <v>286738.49842090439</v>
      </c>
      <c r="K9" s="36">
        <v>328106.29652970424</v>
      </c>
      <c r="L9" s="36">
        <v>333418.02685256489</v>
      </c>
      <c r="M9" s="36">
        <v>434709.16403752007</v>
      </c>
      <c r="N9" s="36">
        <v>392959.05998775549</v>
      </c>
      <c r="O9" s="36">
        <v>457419.47251905221</v>
      </c>
      <c r="P9" s="36">
        <v>458359.78744516801</v>
      </c>
      <c r="Q9" s="36">
        <v>628510.05047817901</v>
      </c>
      <c r="R9" s="36">
        <v>606621.01030056737</v>
      </c>
      <c r="S9" s="36">
        <v>640909.15203759354</v>
      </c>
      <c r="T9" s="36">
        <v>671525.79194245674</v>
      </c>
      <c r="U9" s="36">
        <v>714677.07099181786</v>
      </c>
      <c r="V9" s="36">
        <v>718329.59295628965</v>
      </c>
      <c r="W9" s="36">
        <v>885705.84653241187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1525.1883816684817</v>
      </c>
      <c r="C11" s="54">
        <v>1535.6416204703337</v>
      </c>
      <c r="D11" s="54">
        <v>1542.6016018367795</v>
      </c>
      <c r="E11" s="54">
        <v>1547.0339346230064</v>
      </c>
      <c r="F11" s="54">
        <v>1549.9916500606585</v>
      </c>
      <c r="G11" s="54">
        <v>1550.9904249830756</v>
      </c>
      <c r="H11" s="54">
        <v>1551.2909387395634</v>
      </c>
      <c r="I11" s="54">
        <v>1545.9365337165568</v>
      </c>
      <c r="J11" s="54">
        <v>1534.4488116207542</v>
      </c>
      <c r="K11" s="54">
        <v>1520.416358484375</v>
      </c>
      <c r="L11" s="54">
        <v>1521.9371066791534</v>
      </c>
      <c r="M11" s="54">
        <v>1524.5309382436601</v>
      </c>
      <c r="N11" s="54">
        <v>1531.0771870736755</v>
      </c>
      <c r="O11" s="54">
        <v>1534.159047276805</v>
      </c>
      <c r="P11" s="54">
        <v>1539.0412954879648</v>
      </c>
      <c r="Q11" s="54">
        <v>1504.2824740112599</v>
      </c>
      <c r="R11" s="54">
        <v>1566.6397784471128</v>
      </c>
      <c r="S11" s="54">
        <v>1533.4720531335267</v>
      </c>
      <c r="T11" s="54">
        <v>1553.0070600948775</v>
      </c>
      <c r="U11" s="54">
        <v>1646.7957675776997</v>
      </c>
      <c r="V11" s="54">
        <v>1770.2792027966323</v>
      </c>
      <c r="W11" s="54">
        <v>1787.4765469761899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368.43912847296292</v>
      </c>
      <c r="C13" s="35">
        <v>362.6924693262456</v>
      </c>
      <c r="D13" s="35">
        <v>355.8669932787019</v>
      </c>
      <c r="E13" s="35">
        <v>346.32111425434368</v>
      </c>
      <c r="F13" s="35">
        <v>337.41011970406379</v>
      </c>
      <c r="G13" s="35">
        <v>326.32212298144151</v>
      </c>
      <c r="H13" s="35">
        <v>314.86986901328714</v>
      </c>
      <c r="I13" s="35">
        <v>299.64158366144147</v>
      </c>
      <c r="J13" s="35">
        <v>285.31417712389572</v>
      </c>
      <c r="K13" s="35">
        <v>272.22543605741578</v>
      </c>
      <c r="L13" s="35">
        <v>259.34811046673479</v>
      </c>
      <c r="M13" s="35">
        <v>244.88003322752348</v>
      </c>
      <c r="N13" s="35">
        <v>231.63497884274369</v>
      </c>
      <c r="O13" s="35">
        <v>217.2362712346418</v>
      </c>
      <c r="P13" s="35">
        <v>199.10294397691834</v>
      </c>
      <c r="Q13" s="35">
        <v>177.54172162334345</v>
      </c>
      <c r="R13" s="35">
        <v>159.03918272184521</v>
      </c>
      <c r="S13" s="35">
        <v>143.66791343261559</v>
      </c>
      <c r="T13" s="35">
        <v>130.97722830455839</v>
      </c>
      <c r="U13" s="35">
        <v>120.58421562153225</v>
      </c>
      <c r="V13" s="35">
        <v>112.38549187270199</v>
      </c>
      <c r="W13" s="35">
        <v>104.65077538714806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334.25641090057451</v>
      </c>
      <c r="D14" s="36">
        <v>322.83365497612192</v>
      </c>
      <c r="E14" s="36">
        <v>310.23031730075451</v>
      </c>
      <c r="F14" s="36">
        <v>301.19340231670532</v>
      </c>
      <c r="G14" s="36">
        <v>286.39140867555926</v>
      </c>
      <c r="H14" s="36">
        <v>275.12371371007333</v>
      </c>
      <c r="I14" s="36">
        <v>257.11111157585316</v>
      </c>
      <c r="J14" s="36">
        <v>246.18756808075474</v>
      </c>
      <c r="K14" s="36">
        <v>229.64278548378837</v>
      </c>
      <c r="L14" s="36">
        <v>215.06741506288159</v>
      </c>
      <c r="M14" s="36">
        <v>197.76176317600687</v>
      </c>
      <c r="N14" s="36">
        <v>185.40371564409651</v>
      </c>
      <c r="O14" s="36">
        <v>173.3523639201926</v>
      </c>
      <c r="P14" s="36">
        <v>146.93663188607337</v>
      </c>
      <c r="Q14" s="36">
        <v>113.89528572540675</v>
      </c>
      <c r="R14" s="36">
        <v>102.13372648974537</v>
      </c>
      <c r="S14" s="36">
        <v>99.781014705319791</v>
      </c>
      <c r="T14" s="36">
        <v>97.230494933550503</v>
      </c>
      <c r="U14" s="36">
        <v>94.76718060042792</v>
      </c>
      <c r="V14" s="36">
        <v>93.865461301181384</v>
      </c>
      <c r="W14" s="36">
        <v>93.074003776451889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0.69954769920726334</v>
      </c>
      <c r="C16" s="44">
        <f>C7/RES_summary!C$6</f>
        <v>0.75231562485016812</v>
      </c>
      <c r="D16" s="44">
        <f>D7/RES_summary!D$6</f>
        <v>0.80075640085922217</v>
      </c>
      <c r="E16" s="44">
        <f>E7/RES_summary!E$6</f>
        <v>0.88139873923686463</v>
      </c>
      <c r="F16" s="44">
        <f>F7/RES_summary!F$6</f>
        <v>0.94209220775429547</v>
      </c>
      <c r="G16" s="44">
        <f>G7/RES_summary!G$6</f>
        <v>1.0207126410804228</v>
      </c>
      <c r="H16" s="44">
        <f>H7/RES_summary!H$6</f>
        <v>1.0981488769673606</v>
      </c>
      <c r="I16" s="44">
        <f>I7/RES_summary!I$6</f>
        <v>1.2263963391805581</v>
      </c>
      <c r="J16" s="44">
        <f>J7/RES_summary!J$6</f>
        <v>1.3343108967050821</v>
      </c>
      <c r="K16" s="44">
        <f>K7/RES_summary!K$6</f>
        <v>1.4381204970923658</v>
      </c>
      <c r="L16" s="44">
        <f>L7/RES_summary!L$6</f>
        <v>1.5522808757673805</v>
      </c>
      <c r="M16" s="44">
        <f>M7/RES_summary!M$6</f>
        <v>1.6424082221002676</v>
      </c>
      <c r="N16" s="44">
        <f>N7/RES_summary!N$6</f>
        <v>1.7477832764123054</v>
      </c>
      <c r="O16" s="44">
        <f>O7/RES_summary!O$6</f>
        <v>1.8884093451170336</v>
      </c>
      <c r="P16" s="44">
        <f>P7/RES_summary!P$6</f>
        <v>2.1359966192272113</v>
      </c>
      <c r="Q16" s="44">
        <f>Q7/RES_summary!Q$6</f>
        <v>2.3443111550418547</v>
      </c>
      <c r="R16" s="44">
        <f>R7/RES_summary!R$6</f>
        <v>2.5491453561034452</v>
      </c>
      <c r="S16" s="44">
        <f>S7/RES_summary!S$6</f>
        <v>2.7602384535738231</v>
      </c>
      <c r="T16" s="44">
        <f>T7/RES_summary!T$6</f>
        <v>2.9714274442448114</v>
      </c>
      <c r="U16" s="44">
        <f>U7/RES_summary!U$6</f>
        <v>3.158521109855561</v>
      </c>
      <c r="V16" s="44">
        <f>V7/RES_summary!V$6</f>
        <v>3.3439203534151054</v>
      </c>
      <c r="W16" s="44">
        <f>W7/RES_summary!W$6</f>
        <v>3.4609421215860312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257.74074462119052</v>
      </c>
      <c r="C17" s="52">
        <f t="shared" si="2"/>
        <v>272.85921168962489</v>
      </c>
      <c r="D17" s="52">
        <f t="shared" si="2"/>
        <v>284.96277272244635</v>
      </c>
      <c r="E17" s="52">
        <f t="shared" si="2"/>
        <v>305.24699347488468</v>
      </c>
      <c r="F17" s="52">
        <f t="shared" si="2"/>
        <v>317.87144459064257</v>
      </c>
      <c r="G17" s="52">
        <f t="shared" si="2"/>
        <v>333.08111599135771</v>
      </c>
      <c r="H17" s="52">
        <f t="shared" si="2"/>
        <v>345.77399304780124</v>
      </c>
      <c r="I17" s="52">
        <f t="shared" si="2"/>
        <v>367.47934126865675</v>
      </c>
      <c r="J17" s="52">
        <f t="shared" si="2"/>
        <v>380.69781552085789</v>
      </c>
      <c r="K17" s="52">
        <f t="shared" si="2"/>
        <v>391.49297942407679</v>
      </c>
      <c r="L17" s="52">
        <f t="shared" si="2"/>
        <v>402.58111204391844</v>
      </c>
      <c r="M17" s="52">
        <f t="shared" si="2"/>
        <v>402.19298000107131</v>
      </c>
      <c r="N17" s="52">
        <f t="shared" si="2"/>
        <v>404.84774225346558</v>
      </c>
      <c r="O17" s="52">
        <f t="shared" si="2"/>
        <v>410.23100469787624</v>
      </c>
      <c r="P17" s="52">
        <f t="shared" si="2"/>
        <v>425.2832152128824</v>
      </c>
      <c r="Q17" s="52">
        <f t="shared" si="2"/>
        <v>416.21303848693969</v>
      </c>
      <c r="R17" s="52">
        <f t="shared" ref="R17:V17" si="3">R13*R16</f>
        <v>405.413994073879</v>
      </c>
      <c r="S17" s="52">
        <f t="shared" si="3"/>
        <v>396.55769920142075</v>
      </c>
      <c r="T17" s="52">
        <f t="shared" si="3"/>
        <v>389.18933075528315</v>
      </c>
      <c r="U17" s="52">
        <f t="shared" si="3"/>
        <v>380.8677905559843</v>
      </c>
      <c r="V17" s="52">
        <f t="shared" si="3"/>
        <v>375.80813370169608</v>
      </c>
      <c r="W17" s="52">
        <f t="shared" ref="W17" si="4">W13*W16</f>
        <v>362.19027659401939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393.10318917882302</v>
      </c>
      <c r="C18" s="36">
        <f>C3*11630*1000/RES_summary!C$6</f>
        <v>419.01396199931338</v>
      </c>
      <c r="D18" s="36">
        <f>D3*11630*1000/RES_summary!D$6</f>
        <v>439.58402966549585</v>
      </c>
      <c r="E18" s="36">
        <f>E3*11630*1000/RES_summary!E$6</f>
        <v>472.22745734729398</v>
      </c>
      <c r="F18" s="36">
        <f>F3*11630*1000/RES_summary!F$6</f>
        <v>492.69808490821521</v>
      </c>
      <c r="G18" s="36">
        <f>G3*11630*1000/RES_summary!G$6</f>
        <v>516.605621645273</v>
      </c>
      <c r="H18" s="36">
        <f>H3*11630*1000/RES_summary!H$6</f>
        <v>536.39606226685089</v>
      </c>
      <c r="I18" s="36">
        <f>I3*11630*1000/RES_summary!I$6</f>
        <v>568.09973905331094</v>
      </c>
      <c r="J18" s="36">
        <f>J3*11630*1000/RES_summary!J$6</f>
        <v>584.16131061259739</v>
      </c>
      <c r="K18" s="36">
        <f>K3*11630*1000/RES_summary!K$6</f>
        <v>595.23233014815332</v>
      </c>
      <c r="L18" s="36">
        <f>L3*11630*1000/RES_summary!L$6</f>
        <v>612.70313286779742</v>
      </c>
      <c r="M18" s="36">
        <f>M3*11630*1000/RES_summary!M$6</f>
        <v>613.15564115604684</v>
      </c>
      <c r="N18" s="36">
        <f>N3*11630*1000/RES_summary!N$6</f>
        <v>619.85314240256457</v>
      </c>
      <c r="O18" s="36">
        <f>O3*11630*1000/RES_summary!O$6</f>
        <v>629.35960733070021</v>
      </c>
      <c r="P18" s="36">
        <f>P3*11630*1000/RES_summary!P$6</f>
        <v>654.52843049052149</v>
      </c>
      <c r="Q18" s="36">
        <f>Q3*11630*1000/RES_summary!Q$6</f>
        <v>626.10197925087743</v>
      </c>
      <c r="R18" s="36">
        <f>R3*11630*1000/RES_summary!R$6</f>
        <v>635.13768985526087</v>
      </c>
      <c r="S18" s="36">
        <f>S3*11630*1000/RES_summary!S$6</f>
        <v>608.11014918031015</v>
      </c>
      <c r="T18" s="36">
        <f>T3*11630*1000/RES_summary!T$6</f>
        <v>604.41377837655523</v>
      </c>
      <c r="U18" s="36">
        <f>U3*11630*1000/RES_summary!U$6</f>
        <v>627.21146549426464</v>
      </c>
      <c r="V18" s="36">
        <f>V3*11630*1000/RES_summary!V$6</f>
        <v>665.28532333392877</v>
      </c>
      <c r="W18" s="36">
        <f>W3*11630*1000/RES_summary!W$6</f>
        <v>647.40662495462902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32.479442550806283</v>
      </c>
      <c r="C3" s="49">
        <f t="shared" ref="C3:W3" si="0">C5*C11/11630</f>
        <v>33.255790315846447</v>
      </c>
      <c r="D3" s="49">
        <f t="shared" si="0"/>
        <v>34.101270207117217</v>
      </c>
      <c r="E3" s="49">
        <f t="shared" si="0"/>
        <v>34.642911893112185</v>
      </c>
      <c r="F3" s="49">
        <f t="shared" si="0"/>
        <v>35.211083595128422</v>
      </c>
      <c r="G3" s="49">
        <f t="shared" si="0"/>
        <v>35.24107065932067</v>
      </c>
      <c r="H3" s="49">
        <f t="shared" si="0"/>
        <v>35.43003344503051</v>
      </c>
      <c r="I3" s="49">
        <f t="shared" si="0"/>
        <v>35.722034555668017</v>
      </c>
      <c r="J3" s="49">
        <f t="shared" si="0"/>
        <v>36.443490022993018</v>
      </c>
      <c r="K3" s="49">
        <f t="shared" si="0"/>
        <v>35.890682638162481</v>
      </c>
      <c r="L3" s="49">
        <f t="shared" si="0"/>
        <v>36.080794650190725</v>
      </c>
      <c r="M3" s="49">
        <f t="shared" si="0"/>
        <v>36.369458344355799</v>
      </c>
      <c r="N3" s="49">
        <f t="shared" si="0"/>
        <v>38.420293812019771</v>
      </c>
      <c r="O3" s="49">
        <f t="shared" si="0"/>
        <v>41.63105675089912</v>
      </c>
      <c r="P3" s="49">
        <f t="shared" si="0"/>
        <v>44.870462608396167</v>
      </c>
      <c r="Q3" s="49">
        <f t="shared" si="0"/>
        <v>47.716026420818871</v>
      </c>
      <c r="R3" s="49">
        <f t="shared" si="0"/>
        <v>54.926699772369325</v>
      </c>
      <c r="S3" s="49">
        <f t="shared" si="0"/>
        <v>56.667639450943419</v>
      </c>
      <c r="T3" s="49">
        <f t="shared" si="0"/>
        <v>60.87211796165446</v>
      </c>
      <c r="U3" s="49">
        <f t="shared" si="0"/>
        <v>68.551839307436509</v>
      </c>
      <c r="V3" s="49">
        <f t="shared" si="0"/>
        <v>77.456339579335889</v>
      </c>
      <c r="W3" s="49">
        <f t="shared" si="0"/>
        <v>80.155390319403082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547.97806226194587</v>
      </c>
      <c r="C5" s="49">
        <f t="shared" ref="C5:W5" si="1">C7*C13/1000000</f>
        <v>550.13536806172635</v>
      </c>
      <c r="D5" s="49">
        <f t="shared" si="1"/>
        <v>554.22146204292449</v>
      </c>
      <c r="E5" s="49">
        <f t="shared" si="1"/>
        <v>553.84275995730013</v>
      </c>
      <c r="F5" s="49">
        <f t="shared" si="1"/>
        <v>554.15720819787964</v>
      </c>
      <c r="G5" s="49">
        <f t="shared" si="1"/>
        <v>546.54619630940977</v>
      </c>
      <c r="H5" s="49">
        <f t="shared" si="1"/>
        <v>541.62013358883837</v>
      </c>
      <c r="I5" s="49">
        <f t="shared" si="1"/>
        <v>538.91161881326514</v>
      </c>
      <c r="J5" s="49">
        <f t="shared" si="1"/>
        <v>544.80146298819398</v>
      </c>
      <c r="K5" s="49">
        <f t="shared" si="1"/>
        <v>532.36817937185333</v>
      </c>
      <c r="L5" s="49">
        <f t="shared" si="1"/>
        <v>529.86102450697024</v>
      </c>
      <c r="M5" s="49">
        <f t="shared" si="1"/>
        <v>531.08677128377917</v>
      </c>
      <c r="N5" s="49">
        <f t="shared" si="1"/>
        <v>559.83036894972076</v>
      </c>
      <c r="O5" s="49">
        <f t="shared" si="1"/>
        <v>605.39171289855608</v>
      </c>
      <c r="P5" s="49">
        <f t="shared" si="1"/>
        <v>650.18944381471727</v>
      </c>
      <c r="Q5" s="49">
        <f t="shared" si="1"/>
        <v>710.55813078536983</v>
      </c>
      <c r="R5" s="49">
        <f t="shared" si="1"/>
        <v>793.15346508656091</v>
      </c>
      <c r="S5" s="49">
        <f t="shared" si="1"/>
        <v>845.14256771121791</v>
      </c>
      <c r="T5" s="49">
        <f t="shared" si="1"/>
        <v>905.06075065282971</v>
      </c>
      <c r="U5" s="49">
        <f t="shared" si="1"/>
        <v>970.51316331979683</v>
      </c>
      <c r="V5" s="49">
        <f t="shared" si="1"/>
        <v>1029.6679556651684</v>
      </c>
      <c r="W5" s="49">
        <f t="shared" si="1"/>
        <v>1069.8235254039885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1649109.4833402073</v>
      </c>
      <c r="C7" s="35">
        <v>1678737.0676267126</v>
      </c>
      <c r="D7" s="35">
        <v>1727817.4518166073</v>
      </c>
      <c r="E7" s="35">
        <v>1778603.127426988</v>
      </c>
      <c r="F7" s="35">
        <v>1849219.936997334</v>
      </c>
      <c r="G7" s="35">
        <v>1909226.7508692862</v>
      </c>
      <c r="H7" s="35">
        <v>1967925.27784483</v>
      </c>
      <c r="I7" s="35">
        <v>2051683.9589371264</v>
      </c>
      <c r="J7" s="35">
        <v>2187156.5317141353</v>
      </c>
      <c r="K7" s="35">
        <v>2261529.0345905884</v>
      </c>
      <c r="L7" s="35">
        <v>2407641.6526416643</v>
      </c>
      <c r="M7" s="35">
        <v>2577075.585039041</v>
      </c>
      <c r="N7" s="35">
        <v>2924712.0124499439</v>
      </c>
      <c r="O7" s="35">
        <v>3434801.4936631448</v>
      </c>
      <c r="P7" s="35">
        <v>3928724.8339534556</v>
      </c>
      <c r="Q7" s="35">
        <v>4494753.2156853294</v>
      </c>
      <c r="R7" s="35">
        <v>5165163.9813126065</v>
      </c>
      <c r="S7" s="35">
        <v>5642782.1324855303</v>
      </c>
      <c r="T7" s="35">
        <v>6133144.0941467322</v>
      </c>
      <c r="U7" s="35">
        <v>6625978.2738640625</v>
      </c>
      <c r="V7" s="35">
        <v>7099573.9700150592</v>
      </c>
      <c r="W7" s="35">
        <v>7457478.3858095482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337286.79275974771</v>
      </c>
      <c r="D8" s="52">
        <v>367442.10844704742</v>
      </c>
      <c r="E8" s="52">
        <v>380222.22319482407</v>
      </c>
      <c r="F8" s="52">
        <v>411513.43945759535</v>
      </c>
      <c r="G8" s="52">
        <v>412762.18701007194</v>
      </c>
      <c r="H8" s="52">
        <v>395985.31973529141</v>
      </c>
      <c r="I8" s="52">
        <v>451200.78953934391</v>
      </c>
      <c r="J8" s="52">
        <v>515694.79597183294</v>
      </c>
      <c r="K8" s="52">
        <v>485885.94233404845</v>
      </c>
      <c r="L8" s="52">
        <v>558874.80506114778</v>
      </c>
      <c r="M8" s="52">
        <v>565419.25213266816</v>
      </c>
      <c r="N8" s="52">
        <v>798837.2169502466</v>
      </c>
      <c r="O8" s="52">
        <v>1025784.2771850335</v>
      </c>
      <c r="P8" s="52">
        <v>979809.28262435924</v>
      </c>
      <c r="Q8" s="52">
        <v>1124903.1867930219</v>
      </c>
      <c r="R8" s="52">
        <v>1235830.0177599452</v>
      </c>
      <c r="S8" s="52">
        <v>1276455.3681231709</v>
      </c>
      <c r="T8" s="52">
        <v>1516146.238846235</v>
      </c>
      <c r="U8" s="52">
        <v>1472643.4623416895</v>
      </c>
      <c r="V8" s="52">
        <v>1598498.8829440186</v>
      </c>
      <c r="W8" s="52">
        <v>1593734.4335544342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307659.20847324235</v>
      </c>
      <c r="D9" s="36">
        <v>318361.72425715276</v>
      </c>
      <c r="E9" s="36">
        <v>329436.54758444335</v>
      </c>
      <c r="F9" s="36">
        <v>340896.62988724932</v>
      </c>
      <c r="G9" s="36">
        <v>352755.37313811947</v>
      </c>
      <c r="H9" s="36">
        <v>337286.79275974771</v>
      </c>
      <c r="I9" s="36">
        <v>367442.10844704765</v>
      </c>
      <c r="J9" s="36">
        <v>380222.22319482407</v>
      </c>
      <c r="K9" s="36">
        <v>411513.43945759535</v>
      </c>
      <c r="L9" s="36">
        <v>412762.18701007217</v>
      </c>
      <c r="M9" s="36">
        <v>395985.31973529141</v>
      </c>
      <c r="N9" s="36">
        <v>451200.78953934368</v>
      </c>
      <c r="O9" s="36">
        <v>515694.7959718327</v>
      </c>
      <c r="P9" s="36">
        <v>485885.94233404798</v>
      </c>
      <c r="Q9" s="36">
        <v>558874.80506114755</v>
      </c>
      <c r="R9" s="36">
        <v>565419.25213266816</v>
      </c>
      <c r="S9" s="36">
        <v>798837.21695024706</v>
      </c>
      <c r="T9" s="36">
        <v>1025784.2771850331</v>
      </c>
      <c r="U9" s="36">
        <v>979809.28262435924</v>
      </c>
      <c r="V9" s="36">
        <v>1124903.1867930219</v>
      </c>
      <c r="W9" s="36">
        <v>1235830.0177599452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689.32671374955669</v>
      </c>
      <c r="C11" s="54">
        <v>703.03576869811127</v>
      </c>
      <c r="D11" s="54">
        <v>715.5943962308279</v>
      </c>
      <c r="E11" s="54">
        <v>727.45749235388939</v>
      </c>
      <c r="F11" s="54">
        <v>738.96882717280596</v>
      </c>
      <c r="G11" s="54">
        <v>749.89754669498018</v>
      </c>
      <c r="H11" s="54">
        <v>760.77542803921403</v>
      </c>
      <c r="I11" s="54">
        <v>770.90054728690677</v>
      </c>
      <c r="J11" s="54">
        <v>777.96742072367294</v>
      </c>
      <c r="K11" s="54">
        <v>784.06008333243062</v>
      </c>
      <c r="L11" s="54">
        <v>791.94283476911608</v>
      </c>
      <c r="M11" s="54">
        <v>796.43633284709676</v>
      </c>
      <c r="N11" s="54">
        <v>798.14894263787301</v>
      </c>
      <c r="O11" s="54">
        <v>799.76183964395921</v>
      </c>
      <c r="P11" s="54">
        <v>802.60220325009732</v>
      </c>
      <c r="Q11" s="54">
        <v>780.98801946120739</v>
      </c>
      <c r="R11" s="54">
        <v>805.38955759707858</v>
      </c>
      <c r="S11" s="54">
        <v>779.80292555760252</v>
      </c>
      <c r="T11" s="54">
        <v>782.20465464157519</v>
      </c>
      <c r="U11" s="54">
        <v>821.48076015613981</v>
      </c>
      <c r="V11" s="54">
        <v>874.86186624672212</v>
      </c>
      <c r="W11" s="54">
        <v>871.36538623287083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332.28725430165957</v>
      </c>
      <c r="C13" s="35">
        <v>327.70788152040467</v>
      </c>
      <c r="D13" s="35">
        <v>320.76389867472545</v>
      </c>
      <c r="E13" s="35">
        <v>311.39198588867629</v>
      </c>
      <c r="F13" s="35">
        <v>299.67079475559353</v>
      </c>
      <c r="G13" s="35">
        <v>286.26573352827938</v>
      </c>
      <c r="H13" s="35">
        <v>275.2239323751117</v>
      </c>
      <c r="I13" s="35">
        <v>262.66794964486047</v>
      </c>
      <c r="J13" s="35">
        <v>249.09120819131221</v>
      </c>
      <c r="K13" s="35">
        <v>235.40187688469345</v>
      </c>
      <c r="L13" s="35">
        <v>220.07470419263046</v>
      </c>
      <c r="M13" s="35">
        <v>206.08117758243151</v>
      </c>
      <c r="N13" s="35">
        <v>191.41384401836117</v>
      </c>
      <c r="O13" s="35">
        <v>176.25231443955101</v>
      </c>
      <c r="P13" s="35">
        <v>165.49630511038742</v>
      </c>
      <c r="Q13" s="35">
        <v>158.086127688999</v>
      </c>
      <c r="R13" s="35">
        <v>153.55823512209179</v>
      </c>
      <c r="S13" s="35">
        <v>149.77409155064257</v>
      </c>
      <c r="T13" s="35">
        <v>147.56880594352731</v>
      </c>
      <c r="U13" s="35">
        <v>146.47092447434542</v>
      </c>
      <c r="V13" s="35">
        <v>145.03235828149056</v>
      </c>
      <c r="W13" s="35">
        <v>143.4564701440772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309.4948918392214</v>
      </c>
      <c r="D14" s="36">
        <v>299.0229880666592</v>
      </c>
      <c r="E14" s="36">
        <v>286.90817401783403</v>
      </c>
      <c r="F14" s="36">
        <v>276.02999682397376</v>
      </c>
      <c r="G14" s="36">
        <v>265.54056049974042</v>
      </c>
      <c r="H14" s="36">
        <v>251.17718199728537</v>
      </c>
      <c r="I14" s="36">
        <v>237.51093729952717</v>
      </c>
      <c r="J14" s="36">
        <v>222.95882923557227</v>
      </c>
      <c r="K14" s="36">
        <v>208.19036106341241</v>
      </c>
      <c r="L14" s="36">
        <v>191.63137550126669</v>
      </c>
      <c r="M14" s="36">
        <v>178.07710494546146</v>
      </c>
      <c r="N14" s="36">
        <v>170.13318510444728</v>
      </c>
      <c r="O14" s="36">
        <v>156.50469155381091</v>
      </c>
      <c r="P14" s="36">
        <v>148.96215342581056</v>
      </c>
      <c r="Q14" s="36">
        <v>148.87204211319911</v>
      </c>
      <c r="R14" s="36">
        <v>148.30806435145732</v>
      </c>
      <c r="S14" s="36">
        <v>147.20281446318748</v>
      </c>
      <c r="T14" s="36">
        <v>145.40697275413865</v>
      </c>
      <c r="U14" s="36">
        <v>143.55607365894699</v>
      </c>
      <c r="V14" s="36">
        <v>141.77140150734206</v>
      </c>
      <c r="W14" s="36">
        <v>140.19846897697906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0.6430786029860448</v>
      </c>
      <c r="C16" s="44">
        <f>C7/RES_summary!C$6</f>
        <v>0.64710841693674059</v>
      </c>
      <c r="D16" s="44">
        <f>D7/RES_summary!D$6</f>
        <v>0.65834558405256316</v>
      </c>
      <c r="E16" s="44">
        <f>E7/RES_summary!E$6</f>
        <v>0.67034103339487527</v>
      </c>
      <c r="F16" s="44">
        <f>F7/RES_summary!F$6</f>
        <v>0.69170521414027941</v>
      </c>
      <c r="G16" s="44">
        <f>G7/RES_summary!G$6</f>
        <v>0.70951154719039899</v>
      </c>
      <c r="H16" s="44">
        <f>H7/RES_summary!H$6</f>
        <v>0.73061251928505289</v>
      </c>
      <c r="I16" s="44">
        <f>I7/RES_summary!I$6</f>
        <v>0.75783454903639214</v>
      </c>
      <c r="J16" s="44">
        <f>J7/RES_summary!J$6</f>
        <v>0.80172096744854904</v>
      </c>
      <c r="K16" s="44">
        <f>K7/RES_summary!K$6</f>
        <v>0.82277481093179128</v>
      </c>
      <c r="L16" s="44">
        <f>L7/RES_summary!L$6</f>
        <v>0.87096815307071529</v>
      </c>
      <c r="M16" s="44">
        <f>M7/RES_summary!M$6</f>
        <v>0.92597404439695818</v>
      </c>
      <c r="N16" s="44">
        <f>N7/RES_summary!N$6</f>
        <v>1.0439941446507768</v>
      </c>
      <c r="O16" s="44">
        <f>O7/RES_summary!O$6</f>
        <v>1.2181693610973112</v>
      </c>
      <c r="P16" s="44">
        <f>P7/RES_summary!P$6</f>
        <v>1.3872488578683442</v>
      </c>
      <c r="Q16" s="44">
        <f>Q7/RES_summary!Q$6</f>
        <v>1.5764194044859501</v>
      </c>
      <c r="R16" s="44">
        <f>R7/RES_summary!R$6</f>
        <v>1.7982707142938334</v>
      </c>
      <c r="S16" s="44">
        <f>S7/RES_summary!S$6</f>
        <v>1.9493852385059491</v>
      </c>
      <c r="T16" s="44">
        <f>T7/RES_summary!T$6</f>
        <v>2.10690590433255</v>
      </c>
      <c r="U16" s="44">
        <f>U7/RES_summary!U$6</f>
        <v>2.2550380403172117</v>
      </c>
      <c r="V16" s="44">
        <f>V7/RES_summary!V$6</f>
        <v>2.4129539115191676</v>
      </c>
      <c r="W16" s="44">
        <f>W7/RES_summary!W$6</f>
        <v>2.5130483055314681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213.68682328637985</v>
      </c>
      <c r="C17" s="52">
        <f t="shared" si="2"/>
        <v>212.06252842836201</v>
      </c>
      <c r="D17" s="52">
        <f t="shared" si="2"/>
        <v>211.17349621598933</v>
      </c>
      <c r="E17" s="52">
        <f t="shared" si="2"/>
        <v>208.73882561149767</v>
      </c>
      <c r="F17" s="52">
        <f t="shared" si="2"/>
        <v>207.28385125800554</v>
      </c>
      <c r="G17" s="52">
        <f t="shared" si="2"/>
        <v>203.10884350324397</v>
      </c>
      <c r="H17" s="52">
        <f t="shared" si="2"/>
        <v>201.0820506001194</v>
      </c>
      <c r="I17" s="52">
        <f t="shared" si="2"/>
        <v>199.05884716542658</v>
      </c>
      <c r="J17" s="52">
        <f t="shared" si="2"/>
        <v>199.70164441406678</v>
      </c>
      <c r="K17" s="52">
        <f t="shared" si="2"/>
        <v>193.68273474679245</v>
      </c>
      <c r="L17" s="52">
        <f t="shared" si="2"/>
        <v>191.67805864823936</v>
      </c>
      <c r="M17" s="52">
        <f t="shared" si="2"/>
        <v>190.82582148009186</v>
      </c>
      <c r="N17" s="52">
        <f t="shared" si="2"/>
        <v>199.83493236026618</v>
      </c>
      <c r="O17" s="52">
        <f t="shared" si="2"/>
        <v>214.70516927275025</v>
      </c>
      <c r="P17" s="52">
        <f t="shared" si="2"/>
        <v>229.58456024581596</v>
      </c>
      <c r="Q17" s="52">
        <f t="shared" si="2"/>
        <v>249.21003926898166</v>
      </c>
      <c r="R17" s="52">
        <f t="shared" ref="R17:V17" si="3">R13*R16</f>
        <v>276.13927715870443</v>
      </c>
      <c r="S17" s="52">
        <f t="shared" si="3"/>
        <v>291.9674031794612</v>
      </c>
      <c r="T17" s="52">
        <f t="shared" si="3"/>
        <v>310.91358853772198</v>
      </c>
      <c r="U17" s="52">
        <f t="shared" si="3"/>
        <v>330.29750649007821</v>
      </c>
      <c r="V17" s="52">
        <f t="shared" si="3"/>
        <v>349.95639621217197</v>
      </c>
      <c r="W17" s="52">
        <f t="shared" ref="W17" si="4">W13*W16</f>
        <v>360.51303921309886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147.30003566758242</v>
      </c>
      <c r="C18" s="36">
        <f>C3*11630*1000/RES_summary!C$6</f>
        <v>149.08754268569859</v>
      </c>
      <c r="D18" s="36">
        <f>D3*11630*1000/RES_summary!D$6</f>
        <v>151.1145705246339</v>
      </c>
      <c r="E18" s="36">
        <f>E3*11630*1000/RES_summary!E$6</f>
        <v>151.84862263623594</v>
      </c>
      <c r="F18" s="36">
        <f>F3*11630*1000/RES_summary!F$6</f>
        <v>153.17630445599067</v>
      </c>
      <c r="G18" s="36">
        <f>G3*11630*1000/RES_summary!G$6</f>
        <v>152.31082345513732</v>
      </c>
      <c r="H18" s="36">
        <f>H3*11630*1000/RES_summary!H$6</f>
        <v>152.97828311630875</v>
      </c>
      <c r="I18" s="36">
        <f>I3*11630*1000/RES_summary!I$6</f>
        <v>153.45457422212814</v>
      </c>
      <c r="J18" s="36">
        <f>J3*11630*1000/RES_summary!J$6</f>
        <v>155.3613732190876</v>
      </c>
      <c r="K18" s="36">
        <f>K3*11630*1000/RES_summary!K$6</f>
        <v>151.85890114562312</v>
      </c>
      <c r="L18" s="36">
        <f>L3*11630*1000/RES_summary!L$6</f>
        <v>151.79806512892759</v>
      </c>
      <c r="M18" s="36">
        <f>M3*11630*1000/RES_summary!M$6</f>
        <v>151.9806174721391</v>
      </c>
      <c r="N18" s="36">
        <f>N3*11630*1000/RES_summary!N$6</f>
        <v>159.49803996545731</v>
      </c>
      <c r="O18" s="36">
        <f>O3*11630*1000/RES_summary!O$6</f>
        <v>171.71300115864238</v>
      </c>
      <c r="P18" s="36">
        <f>P3*11630*1000/RES_summary!P$6</f>
        <v>184.26507388549661</v>
      </c>
      <c r="Q18" s="36">
        <f>Q3*11630*1000/RES_summary!Q$6</f>
        <v>194.6300549985317</v>
      </c>
      <c r="R18" s="36">
        <f>R3*11630*1000/RES_summary!R$6</f>
        <v>222.399690266026</v>
      </c>
      <c r="S18" s="36">
        <f>S3*11630*1000/RES_summary!S$6</f>
        <v>227.67703516679995</v>
      </c>
      <c r="T18" s="36">
        <f>T3*11630*1000/RES_summary!T$6</f>
        <v>243.19805614552163</v>
      </c>
      <c r="U18" s="36">
        <f>U3*11630*1000/RES_summary!U$6</f>
        <v>271.33304670914697</v>
      </c>
      <c r="V18" s="36">
        <f>V3*11630*1000/RES_summary!V$6</f>
        <v>306.16350589515815</v>
      </c>
      <c r="W18" s="36">
        <f>W3*11630*1000/RES_summary!W$6</f>
        <v>314.13858365590795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129.19221011749156</v>
      </c>
      <c r="C3" s="49">
        <f t="shared" ref="C3:W3" si="0">C5*C11/11630</f>
        <v>133.08401909342646</v>
      </c>
      <c r="D3" s="49">
        <f t="shared" si="0"/>
        <v>136.32025493389926</v>
      </c>
      <c r="E3" s="49">
        <f t="shared" si="0"/>
        <v>138.76506931071242</v>
      </c>
      <c r="F3" s="49">
        <f t="shared" si="0"/>
        <v>140.16383198954887</v>
      </c>
      <c r="G3" s="49">
        <f t="shared" si="0"/>
        <v>141.12051431797337</v>
      </c>
      <c r="H3" s="49">
        <f t="shared" si="0"/>
        <v>141.41838208819377</v>
      </c>
      <c r="I3" s="49">
        <f t="shared" si="0"/>
        <v>142.49101421735338</v>
      </c>
      <c r="J3" s="49">
        <f t="shared" si="0"/>
        <v>142.16914485107935</v>
      </c>
      <c r="K3" s="49">
        <f t="shared" si="0"/>
        <v>140.14499049157214</v>
      </c>
      <c r="L3" s="49">
        <f t="shared" si="0"/>
        <v>135.41213406644164</v>
      </c>
      <c r="M3" s="49">
        <f t="shared" si="0"/>
        <v>130.23517206600934</v>
      </c>
      <c r="N3" s="49">
        <f t="shared" si="0"/>
        <v>124.54705602073197</v>
      </c>
      <c r="O3" s="49">
        <f t="shared" si="0"/>
        <v>120.95311607653687</v>
      </c>
      <c r="P3" s="49">
        <f t="shared" si="0"/>
        <v>115.205802485531</v>
      </c>
      <c r="Q3" s="49">
        <f t="shared" si="0"/>
        <v>105.4834796203983</v>
      </c>
      <c r="R3" s="49">
        <f t="shared" si="0"/>
        <v>103.24598999338201</v>
      </c>
      <c r="S3" s="49">
        <f t="shared" si="0"/>
        <v>95.872894455768517</v>
      </c>
      <c r="T3" s="49">
        <f t="shared" si="0"/>
        <v>90.862132047152429</v>
      </c>
      <c r="U3" s="49">
        <f t="shared" si="0"/>
        <v>90.157346935970239</v>
      </c>
      <c r="V3" s="49">
        <f t="shared" si="0"/>
        <v>91.044325232609097</v>
      </c>
      <c r="W3" s="49">
        <f t="shared" si="0"/>
        <v>87.35470362315229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2790.1906731808785</v>
      </c>
      <c r="C5" s="49">
        <f t="shared" ref="C5:W5" si="1">C7*C13/1000000</f>
        <v>2869.5485645712615</v>
      </c>
      <c r="D5" s="49">
        <f t="shared" si="1"/>
        <v>2936.7034040828785</v>
      </c>
      <c r="E5" s="49">
        <f t="shared" si="1"/>
        <v>2987.3548964730303</v>
      </c>
      <c r="F5" s="49">
        <f t="shared" si="1"/>
        <v>3013.2450129870413</v>
      </c>
      <c r="G5" s="49">
        <f t="shared" si="1"/>
        <v>3029.4570686263337</v>
      </c>
      <c r="H5" s="49">
        <f t="shared" si="1"/>
        <v>3029.4255925002612</v>
      </c>
      <c r="I5" s="49">
        <f t="shared" si="1"/>
        <v>3047.5394530508056</v>
      </c>
      <c r="J5" s="49">
        <f t="shared" si="1"/>
        <v>3047.2784975496797</v>
      </c>
      <c r="K5" s="49">
        <f t="shared" si="1"/>
        <v>3012.2188808122223</v>
      </c>
      <c r="L5" s="49">
        <f t="shared" si="1"/>
        <v>2910.3914656755464</v>
      </c>
      <c r="M5" s="49">
        <f t="shared" si="1"/>
        <v>2789.5919458286153</v>
      </c>
      <c r="N5" s="49">
        <f t="shared" si="1"/>
        <v>2668.5705465998553</v>
      </c>
      <c r="O5" s="49">
        <f t="shared" si="1"/>
        <v>2592.6998031179955</v>
      </c>
      <c r="P5" s="49">
        <f t="shared" si="1"/>
        <v>2465.521220074213</v>
      </c>
      <c r="Q5" s="49">
        <f t="shared" si="1"/>
        <v>2312.1457900659461</v>
      </c>
      <c r="R5" s="49">
        <f t="shared" si="1"/>
        <v>2202.6114500239787</v>
      </c>
      <c r="S5" s="49">
        <f t="shared" si="1"/>
        <v>2086.822522014867</v>
      </c>
      <c r="T5" s="49">
        <f t="shared" si="1"/>
        <v>1953.2666303928681</v>
      </c>
      <c r="U5" s="49">
        <f t="shared" si="1"/>
        <v>1828.0064888935606</v>
      </c>
      <c r="V5" s="49">
        <f t="shared" si="1"/>
        <v>1718.6226529311321</v>
      </c>
      <c r="W5" s="49">
        <f t="shared" si="1"/>
        <v>1644.7894610578896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47019138.664701089</v>
      </c>
      <c r="C7" s="35">
        <v>48531200.259879082</v>
      </c>
      <c r="D7" s="35">
        <v>50010333.748853736</v>
      </c>
      <c r="E7" s="35">
        <v>51528969.570203193</v>
      </c>
      <c r="F7" s="35">
        <v>52967833.937187694</v>
      </c>
      <c r="G7" s="35">
        <v>54481553.613318212</v>
      </c>
      <c r="H7" s="35">
        <v>55899450.755004808</v>
      </c>
      <c r="I7" s="35">
        <v>58223176.425129227</v>
      </c>
      <c r="J7" s="35">
        <v>60634383.562368117</v>
      </c>
      <c r="K7" s="35">
        <v>62881075.740284257</v>
      </c>
      <c r="L7" s="35">
        <v>64432849.994742274</v>
      </c>
      <c r="M7" s="35">
        <v>66341161.445585869</v>
      </c>
      <c r="N7" s="35">
        <v>68270859.19889158</v>
      </c>
      <c r="O7" s="35">
        <v>70337558.172569588</v>
      </c>
      <c r="P7" s="35">
        <v>71335738.26489149</v>
      </c>
      <c r="Q7" s="35">
        <v>72693287.156194583</v>
      </c>
      <c r="R7" s="35">
        <v>75233222.039499909</v>
      </c>
      <c r="S7" s="35">
        <v>77304468.522023171</v>
      </c>
      <c r="T7" s="35">
        <v>79491407.796819091</v>
      </c>
      <c r="U7" s="35">
        <v>81779760.282115594</v>
      </c>
      <c r="V7" s="35">
        <v>83319259.615957931</v>
      </c>
      <c r="W7" s="35">
        <v>86083933.165494174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12830205.846407838</v>
      </c>
      <c r="D8" s="52">
        <v>12905357.687146366</v>
      </c>
      <c r="E8" s="52">
        <v>13194436.475743577</v>
      </c>
      <c r="F8" s="52">
        <v>13176614.471304767</v>
      </c>
      <c r="G8" s="52">
        <v>13630232.486234903</v>
      </c>
      <c r="H8" s="52">
        <v>13750012.485491894</v>
      </c>
      <c r="I8" s="52">
        <v>15412110.38468159</v>
      </c>
      <c r="J8" s="52">
        <v>15681806.717954457</v>
      </c>
      <c r="K8" s="52">
        <v>15787448.92511382</v>
      </c>
      <c r="L8" s="52">
        <v>15585444.670096003</v>
      </c>
      <c r="M8" s="52">
        <v>16438347.640875995</v>
      </c>
      <c r="N8" s="52">
        <v>15297068.874344401</v>
      </c>
      <c r="O8" s="52">
        <v>12125652.383664541</v>
      </c>
      <c r="P8" s="52">
        <v>10963179.450627819</v>
      </c>
      <c r="Q8" s="52">
        <v>13078794.090306073</v>
      </c>
      <c r="R8" s="52">
        <v>12359198.32959839</v>
      </c>
      <c r="S8" s="52">
        <v>10182483.759443</v>
      </c>
      <c r="T8" s="52">
        <v>9961059.8513255715</v>
      </c>
      <c r="U8" s="52">
        <v>8985927.5178779364</v>
      </c>
      <c r="V8" s="52">
        <v>7126735.0063156635</v>
      </c>
      <c r="W8" s="52">
        <v>7428794.5920193642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11318144.251229845</v>
      </c>
      <c r="D9" s="36">
        <v>11426224.198171712</v>
      </c>
      <c r="E9" s="36">
        <v>11675800.65439412</v>
      </c>
      <c r="F9" s="36">
        <v>11737750.104320265</v>
      </c>
      <c r="G9" s="36">
        <v>12116512.810104385</v>
      </c>
      <c r="H9" s="36">
        <v>12332115.343805298</v>
      </c>
      <c r="I9" s="36">
        <v>13088384.714557178</v>
      </c>
      <c r="J9" s="36">
        <v>13270599.580715574</v>
      </c>
      <c r="K9" s="36">
        <v>13540756.74719768</v>
      </c>
      <c r="L9" s="36">
        <v>14033670.415637985</v>
      </c>
      <c r="M9" s="36">
        <v>14530036.1900324</v>
      </c>
      <c r="N9" s="36">
        <v>13367371.12103869</v>
      </c>
      <c r="O9" s="36">
        <v>10058953.409986541</v>
      </c>
      <c r="P9" s="36">
        <v>9964999.3583059162</v>
      </c>
      <c r="Q9" s="36">
        <v>11721245.199002981</v>
      </c>
      <c r="R9" s="36">
        <v>9819263.446293056</v>
      </c>
      <c r="S9" s="36">
        <v>8111237.2769197375</v>
      </c>
      <c r="T9" s="36">
        <v>7774120.5765296519</v>
      </c>
      <c r="U9" s="36">
        <v>6697575.0325814337</v>
      </c>
      <c r="V9" s="36">
        <v>5587235.6724733263</v>
      </c>
      <c r="W9" s="36">
        <v>4664121.0424831212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538.4956010742942</v>
      </c>
      <c r="C11" s="54">
        <v>539.37652812919066</v>
      </c>
      <c r="D11" s="54">
        <v>539.85859201071219</v>
      </c>
      <c r="E11" s="54">
        <v>540.22297718591642</v>
      </c>
      <c r="F11" s="54">
        <v>540.98002618861835</v>
      </c>
      <c r="G11" s="54">
        <v>541.75766295385222</v>
      </c>
      <c r="H11" s="54">
        <v>542.9068097124923</v>
      </c>
      <c r="I11" s="54">
        <v>543.77327049494738</v>
      </c>
      <c r="J11" s="54">
        <v>542.59141589702938</v>
      </c>
      <c r="K11" s="54">
        <v>541.09156867694071</v>
      </c>
      <c r="L11" s="54">
        <v>541.11040997956297</v>
      </c>
      <c r="M11" s="54">
        <v>542.959357691214</v>
      </c>
      <c r="N11" s="54">
        <v>542.79331808060635</v>
      </c>
      <c r="O11" s="54">
        <v>542.55596358608</v>
      </c>
      <c r="P11" s="54">
        <v>543.43214408286281</v>
      </c>
      <c r="Q11" s="54">
        <v>530.57764491150135</v>
      </c>
      <c r="R11" s="54">
        <v>545.1487431475764</v>
      </c>
      <c r="S11" s="54">
        <v>534.30598470062148</v>
      </c>
      <c r="T11" s="54">
        <v>541.00478616984265</v>
      </c>
      <c r="U11" s="54">
        <v>573.59202564974407</v>
      </c>
      <c r="V11" s="54">
        <v>616.10121375356584</v>
      </c>
      <c r="W11" s="54">
        <v>617.66884284620573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59.341594772249039</v>
      </c>
      <c r="C13" s="35">
        <v>59.12791254296522</v>
      </c>
      <c r="D13" s="35">
        <v>58.721931727763952</v>
      </c>
      <c r="E13" s="35">
        <v>57.974279737984098</v>
      </c>
      <c r="F13" s="35">
        <v>56.88820533156634</v>
      </c>
      <c r="G13" s="35">
        <v>55.605188686942512</v>
      </c>
      <c r="H13" s="35">
        <v>54.194192457768111</v>
      </c>
      <c r="I13" s="35">
        <v>52.34237704240887</v>
      </c>
      <c r="J13" s="35">
        <v>50.256608849915487</v>
      </c>
      <c r="K13" s="35">
        <v>47.903424764129291</v>
      </c>
      <c r="L13" s="35">
        <v>45.169373478171998</v>
      </c>
      <c r="M13" s="35">
        <v>42.049187639210764</v>
      </c>
      <c r="N13" s="35">
        <v>39.087988314686122</v>
      </c>
      <c r="O13" s="35">
        <v>36.860816190930883</v>
      </c>
      <c r="P13" s="35">
        <v>34.562216359477155</v>
      </c>
      <c r="Q13" s="35">
        <v>31.806868013794528</v>
      </c>
      <c r="R13" s="35">
        <v>29.277111764102507</v>
      </c>
      <c r="S13" s="35">
        <v>26.994849869776349</v>
      </c>
      <c r="T13" s="35">
        <v>24.572047275668321</v>
      </c>
      <c r="U13" s="35">
        <v>22.352798327941873</v>
      </c>
      <c r="V13" s="35">
        <v>20.626955410462728</v>
      </c>
      <c r="W13" s="35">
        <v>19.106811231496867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58.533325973954298</v>
      </c>
      <c r="D14" s="36">
        <v>57.743078608328915</v>
      </c>
      <c r="E14" s="36">
        <v>56.325486260586601</v>
      </c>
      <c r="F14" s="36">
        <v>54.634813219354079</v>
      </c>
      <c r="G14" s="36">
        <v>53.255979113922336</v>
      </c>
      <c r="H14" s="36">
        <v>51.684158452730415</v>
      </c>
      <c r="I14" s="36">
        <v>49.12918109917301</v>
      </c>
      <c r="J14" s="36">
        <v>46.496273354700314</v>
      </c>
      <c r="K14" s="36">
        <v>43.573602351053133</v>
      </c>
      <c r="L14" s="36">
        <v>39.949934899558393</v>
      </c>
      <c r="M14" s="36">
        <v>36.415865686080657</v>
      </c>
      <c r="N14" s="36">
        <v>33.528907287202742</v>
      </c>
      <c r="O14" s="36">
        <v>31.096234631772393</v>
      </c>
      <c r="P14" s="36">
        <v>26.839105078731023</v>
      </c>
      <c r="Q14" s="36">
        <v>24.816741013698003</v>
      </c>
      <c r="R14" s="36">
        <v>21.875794071628547</v>
      </c>
      <c r="S14" s="36">
        <v>17.535039845705665</v>
      </c>
      <c r="T14" s="36">
        <v>13.866004378704163</v>
      </c>
      <c r="U14" s="36">
        <v>11.208725008413449</v>
      </c>
      <c r="V14" s="36">
        <v>10.115133495362681</v>
      </c>
      <c r="W14" s="36">
        <v>9.6323826217850606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18.335351480035897</v>
      </c>
      <c r="C16" s="44">
        <f>C7/RES_summary!C$6</f>
        <v>18.70748479784778</v>
      </c>
      <c r="D16" s="44">
        <f>D7/RES_summary!D$6</f>
        <v>19.05530144167529</v>
      </c>
      <c r="E16" s="44">
        <f>E7/RES_summary!E$6</f>
        <v>19.420848967826323</v>
      </c>
      <c r="F16" s="44">
        <f>F7/RES_summary!F$6</f>
        <v>19.812747084892582</v>
      </c>
      <c r="G16" s="44">
        <f>G7/RES_summary!G$6</f>
        <v>20.246569130629464</v>
      </c>
      <c r="H16" s="44">
        <f>H7/RES_summary!H$6</f>
        <v>20.753246580323207</v>
      </c>
      <c r="I16" s="44">
        <f>I7/RES_summary!I$6</f>
        <v>21.506009469636968</v>
      </c>
      <c r="J16" s="44">
        <f>J7/RES_summary!J$6</f>
        <v>22.226052843218177</v>
      </c>
      <c r="K16" s="44">
        <f>K7/RES_summary!K$6</f>
        <v>22.876984735580074</v>
      </c>
      <c r="L16" s="44">
        <f>L7/RES_summary!L$6</f>
        <v>23.308684785142095</v>
      </c>
      <c r="M16" s="44">
        <f>M7/RES_summary!M$6</f>
        <v>23.837171843304731</v>
      </c>
      <c r="N16" s="44">
        <f>N7/RES_summary!N$6</f>
        <v>24.369707838077371</v>
      </c>
      <c r="O16" s="44">
        <f>O7/RES_summary!O$6</f>
        <v>24.945563363210503</v>
      </c>
      <c r="P16" s="44">
        <f>P7/RES_summary!P$6</f>
        <v>25.188941861724253</v>
      </c>
      <c r="Q16" s="44">
        <f>Q7/RES_summary!Q$6</f>
        <v>25.49530596006743</v>
      </c>
      <c r="R16" s="44">
        <f>R7/RES_summary!R$6</f>
        <v>26.192721165305063</v>
      </c>
      <c r="S16" s="44">
        <f>S7/RES_summary!S$6</f>
        <v>26.70600889228399</v>
      </c>
      <c r="T16" s="44">
        <f>T7/RES_summary!T$6</f>
        <v>27.307513709104413</v>
      </c>
      <c r="U16" s="44">
        <f>U7/RES_summary!U$6</f>
        <v>27.832338522994792</v>
      </c>
      <c r="V16" s="44">
        <f>V7/RES_summary!V$6</f>
        <v>28.317971507067806</v>
      </c>
      <c r="W16" s="44">
        <f>W7/RES_summary!W$6</f>
        <v>29.008878227079862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1088.0489975350467</v>
      </c>
      <c r="C17" s="52">
        <f t="shared" si="2"/>
        <v>1106.1345250259949</v>
      </c>
      <c r="D17" s="52">
        <f t="shared" si="2"/>
        <v>1118.9641103100184</v>
      </c>
      <c r="E17" s="52">
        <f t="shared" si="2"/>
        <v>1125.9097308099031</v>
      </c>
      <c r="F17" s="52">
        <f t="shared" si="2"/>
        <v>1127.1116243477616</v>
      </c>
      <c r="G17" s="52">
        <f t="shared" si="2"/>
        <v>1125.814296771877</v>
      </c>
      <c r="H17" s="52">
        <f t="shared" si="2"/>
        <v>1124.7054392975538</v>
      </c>
      <c r="I17" s="52">
        <f t="shared" si="2"/>
        <v>1125.6756563373538</v>
      </c>
      <c r="J17" s="52">
        <f t="shared" si="2"/>
        <v>1117.006044019168</v>
      </c>
      <c r="K17" s="52">
        <f t="shared" si="2"/>
        <v>1095.8859171109943</v>
      </c>
      <c r="L17" s="52">
        <f t="shared" si="2"/>
        <v>1052.8386883450685</v>
      </c>
      <c r="M17" s="52">
        <f t="shared" si="2"/>
        <v>1002.3337116272321</v>
      </c>
      <c r="N17" s="52">
        <f t="shared" si="2"/>
        <v>952.56285520708309</v>
      </c>
      <c r="O17" s="52">
        <f t="shared" si="2"/>
        <v>919.51382591052197</v>
      </c>
      <c r="P17" s="52">
        <f t="shared" si="2"/>
        <v>870.58565849120487</v>
      </c>
      <c r="Q17" s="52">
        <f t="shared" si="2"/>
        <v>810.92583164317375</v>
      </c>
      <c r="R17" s="52">
        <f t="shared" ref="R17:V17" si="3">R13*R16</f>
        <v>766.84722496260963</v>
      </c>
      <c r="S17" s="52">
        <f t="shared" si="3"/>
        <v>720.92470066811848</v>
      </c>
      <c r="T17" s="52">
        <f t="shared" si="3"/>
        <v>671.00151784107447</v>
      </c>
      <c r="U17" s="52">
        <f t="shared" si="3"/>
        <v>622.13064999951018</v>
      </c>
      <c r="V17" s="52">
        <f t="shared" si="3"/>
        <v>584.11353559104168</v>
      </c>
      <c r="W17" s="52">
        <f t="shared" ref="W17" si="4">W13*W16</f>
        <v>554.26716032229444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585.9095989259182</v>
      </c>
      <c r="C18" s="52">
        <f>C3*11630*1000/RES_summary!C$6</f>
        <v>596.62299975235248</v>
      </c>
      <c r="D18" s="52">
        <f>D3*11630*1000/RES_summary!D$6</f>
        <v>604.08238910248588</v>
      </c>
      <c r="E18" s="52">
        <f>E3*11630*1000/RES_summary!E$6</f>
        <v>608.24230682071948</v>
      </c>
      <c r="F18" s="52">
        <f>F3*11630*1000/RES_summary!F$6</f>
        <v>609.74487605714819</v>
      </c>
      <c r="G18" s="52">
        <f>G3*11630*1000/RES_summary!G$6</f>
        <v>609.91852233916654</v>
      </c>
      <c r="H18" s="52">
        <f>H3*11630*1000/RES_summary!H$6</f>
        <v>610.61024191532204</v>
      </c>
      <c r="I18" s="52">
        <f>I3*11630*1000/RES_summary!I$6</f>
        <v>612.11233316310938</v>
      </c>
      <c r="J18" s="52">
        <f>J3*11630*1000/RES_summary!J$6</f>
        <v>606.07789098989974</v>
      </c>
      <c r="K18" s="52">
        <f>K3*11630*1000/RES_summary!K$6</f>
        <v>592.97462998055562</v>
      </c>
      <c r="L18" s="52">
        <f>L3*11630*1000/RES_summary!L$6</f>
        <v>569.70197429274538</v>
      </c>
      <c r="M18" s="52">
        <f>M3*11630*1000/RES_summary!M$6</f>
        <v>544.22646825737252</v>
      </c>
      <c r="N18" s="52">
        <f>N3*11630*1000/RES_summary!N$6</f>
        <v>517.04475285818876</v>
      </c>
      <c r="O18" s="52">
        <f>O3*11630*1000/RES_summary!O$6</f>
        <v>498.88770984760612</v>
      </c>
      <c r="P18" s="52">
        <f>P3*11630*1000/RES_summary!P$6</f>
        <v>473.10423100166645</v>
      </c>
      <c r="Q18" s="52">
        <f>Q3*11630*1000/RES_summary!Q$6</f>
        <v>430.25911795113581</v>
      </c>
      <c r="R18" s="52">
        <f>R3*11630*1000/RES_summary!R$6</f>
        <v>418.04580087457339</v>
      </c>
      <c r="S18" s="52">
        <f>S3*11630*1000/RES_summary!S$6</f>
        <v>385.19438208547973</v>
      </c>
      <c r="T18" s="52">
        <f>T3*11630*1000/RES_summary!T$6</f>
        <v>363.01503267925034</v>
      </c>
      <c r="U18" s="52">
        <f>U3*11630*1000/RES_summary!U$6</f>
        <v>356.84917975201097</v>
      </c>
      <c r="V18" s="52">
        <f>V3*11630*1000/RES_summary!V$6</f>
        <v>359.87305824752747</v>
      </c>
      <c r="W18" s="52">
        <f>W3*11630*1000/RES_summary!W$6</f>
        <v>342.35355554392402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164.43056138285181</v>
      </c>
      <c r="D19" s="36">
        <v>167.45951652635145</v>
      </c>
      <c r="E19" s="36">
        <v>170.51401286190702</v>
      </c>
      <c r="F19" s="36">
        <v>173.32939635531835</v>
      </c>
      <c r="G19" s="36">
        <v>176.8888337636474</v>
      </c>
      <c r="H19" s="36">
        <v>180.25387955962884</v>
      </c>
      <c r="I19" s="36">
        <v>187.50733587370502</v>
      </c>
      <c r="J19" s="36">
        <v>194.20773413124843</v>
      </c>
      <c r="K19" s="36">
        <v>199.78515696472363</v>
      </c>
      <c r="L19" s="36">
        <v>203.08948970685472</v>
      </c>
      <c r="M19" s="36">
        <v>207.82423934881879</v>
      </c>
      <c r="N19" s="36">
        <v>212.3177972398324</v>
      </c>
      <c r="O19" s="36">
        <v>217.19229145042078</v>
      </c>
      <c r="P19" s="36">
        <v>218.73172943779045</v>
      </c>
      <c r="Q19" s="36">
        <v>221.79955868977387</v>
      </c>
      <c r="R19" s="36">
        <v>227.86570796227758</v>
      </c>
      <c r="S19" s="36">
        <v>232.27926300868216</v>
      </c>
      <c r="T19" s="36">
        <v>236.85579004028401</v>
      </c>
      <c r="U19" s="36">
        <v>242.15775783967331</v>
      </c>
      <c r="V19" s="36">
        <v>244.25306830238452</v>
      </c>
      <c r="W19" s="36">
        <v>251.87785531268557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33.579362176738151</v>
      </c>
      <c r="C3" s="49">
        <f t="shared" ref="C3:W3" si="0">C5*C11/11630</f>
        <v>35.253770643630936</v>
      </c>
      <c r="D3" s="49">
        <f t="shared" si="0"/>
        <v>36.179147374142474</v>
      </c>
      <c r="E3" s="49">
        <f t="shared" si="0"/>
        <v>37.129847284125958</v>
      </c>
      <c r="F3" s="49">
        <f t="shared" si="0"/>
        <v>37.766642589359115</v>
      </c>
      <c r="G3" s="49">
        <f t="shared" si="0"/>
        <v>38.081157317522582</v>
      </c>
      <c r="H3" s="49">
        <f t="shared" si="0"/>
        <v>40.074741008890797</v>
      </c>
      <c r="I3" s="49">
        <f t="shared" si="0"/>
        <v>41.064894617931984</v>
      </c>
      <c r="J3" s="49">
        <f t="shared" si="0"/>
        <v>42.063335652052132</v>
      </c>
      <c r="K3" s="49">
        <f t="shared" si="0"/>
        <v>43.576871924214885</v>
      </c>
      <c r="L3" s="49">
        <f t="shared" si="0"/>
        <v>45.773172318341743</v>
      </c>
      <c r="M3" s="49">
        <f t="shared" si="0"/>
        <v>47.26575944552134</v>
      </c>
      <c r="N3" s="49">
        <f t="shared" si="0"/>
        <v>48.92692314128125</v>
      </c>
      <c r="O3" s="49">
        <f t="shared" si="0"/>
        <v>50.330609506047288</v>
      </c>
      <c r="P3" s="49">
        <f t="shared" si="0"/>
        <v>52.586836169705315</v>
      </c>
      <c r="Q3" s="49">
        <f t="shared" si="0"/>
        <v>52.236807692925829</v>
      </c>
      <c r="R3" s="49">
        <f t="shared" si="0"/>
        <v>56.072978687543319</v>
      </c>
      <c r="S3" s="49">
        <f t="shared" si="0"/>
        <v>55.506098661318248</v>
      </c>
      <c r="T3" s="49">
        <f t="shared" si="0"/>
        <v>58.105195655538061</v>
      </c>
      <c r="U3" s="49">
        <f t="shared" si="0"/>
        <v>63.121771482836579</v>
      </c>
      <c r="V3" s="49">
        <f t="shared" si="0"/>
        <v>68.614281380267542</v>
      </c>
      <c r="W3" s="49">
        <f t="shared" si="0"/>
        <v>69.740916705773714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10859.234918824654</v>
      </c>
      <c r="C5" s="49">
        <f t="shared" ref="C5:W5" si="1">C7*C13/1000000</f>
        <v>11259.214132027824</v>
      </c>
      <c r="D5" s="49">
        <f t="shared" si="1"/>
        <v>11443.293557858226</v>
      </c>
      <c r="E5" s="49">
        <f t="shared" si="1"/>
        <v>11653.659423507384</v>
      </c>
      <c r="F5" s="49">
        <f t="shared" si="1"/>
        <v>11771.681602974002</v>
      </c>
      <c r="G5" s="49">
        <f t="shared" si="1"/>
        <v>11803.072782115682</v>
      </c>
      <c r="H5" s="49">
        <f t="shared" si="1"/>
        <v>12357.464423701995</v>
      </c>
      <c r="I5" s="49">
        <f t="shared" si="1"/>
        <v>12618.096521772672</v>
      </c>
      <c r="J5" s="49">
        <f t="shared" si="1"/>
        <v>12940.443484926076</v>
      </c>
      <c r="K5" s="49">
        <f t="shared" si="1"/>
        <v>13442.062007369212</v>
      </c>
      <c r="L5" s="49">
        <f t="shared" si="1"/>
        <v>14129.383463167165</v>
      </c>
      <c r="M5" s="49">
        <f t="shared" si="1"/>
        <v>14472.379173156492</v>
      </c>
      <c r="N5" s="49">
        <f t="shared" si="1"/>
        <v>14926.450334934287</v>
      </c>
      <c r="O5" s="49">
        <f t="shared" si="1"/>
        <v>15311.183033374493</v>
      </c>
      <c r="P5" s="49">
        <f t="shared" si="1"/>
        <v>15929.603315069966</v>
      </c>
      <c r="Q5" s="49">
        <f t="shared" si="1"/>
        <v>16173.673012256375</v>
      </c>
      <c r="R5" s="49">
        <f t="shared" si="1"/>
        <v>16702.622025135257</v>
      </c>
      <c r="S5" s="49">
        <f t="shared" si="1"/>
        <v>16979.148163887618</v>
      </c>
      <c r="T5" s="49">
        <f t="shared" si="1"/>
        <v>17544.410504132233</v>
      </c>
      <c r="U5" s="49">
        <f t="shared" si="1"/>
        <v>17997.911276037885</v>
      </c>
      <c r="V5" s="49">
        <f t="shared" si="1"/>
        <v>18295.783172698015</v>
      </c>
      <c r="W5" s="49">
        <f t="shared" si="1"/>
        <v>18482.87339604746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1336968.2606566162</v>
      </c>
      <c r="C7" s="35">
        <v>1407061.4835610744</v>
      </c>
      <c r="D7" s="35">
        <v>1452927.1290496308</v>
      </c>
      <c r="E7" s="35">
        <v>1503429.2940354964</v>
      </c>
      <c r="F7" s="35">
        <v>1541469.9878166195</v>
      </c>
      <c r="G7" s="35">
        <v>1567846.0278091426</v>
      </c>
      <c r="H7" s="35">
        <v>1668041.7511244989</v>
      </c>
      <c r="I7" s="35">
        <v>1729741.7635651294</v>
      </c>
      <c r="J7" s="35">
        <v>1804390.5907251569</v>
      </c>
      <c r="K7" s="35">
        <v>1898629.9478672671</v>
      </c>
      <c r="L7" s="35">
        <v>2023252.9403175628</v>
      </c>
      <c r="M7" s="35">
        <v>2099273.1019300213</v>
      </c>
      <c r="N7" s="35">
        <v>2197174.8851252855</v>
      </c>
      <c r="O7" s="35">
        <v>2285220.8325399039</v>
      </c>
      <c r="P7" s="35">
        <v>2424461.8131738976</v>
      </c>
      <c r="Q7" s="35">
        <v>2497256.1847525146</v>
      </c>
      <c r="R7" s="35">
        <v>2619636.6621450013</v>
      </c>
      <c r="S7" s="35">
        <v>2707209.022577561</v>
      </c>
      <c r="T7" s="35">
        <v>2842251.5666028587</v>
      </c>
      <c r="U7" s="35">
        <v>2957739.2496990534</v>
      </c>
      <c r="V7" s="35">
        <v>3049115.3761041467</v>
      </c>
      <c r="W7" s="35">
        <v>3121728.8025746224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227385.99591318774</v>
      </c>
      <c r="D8" s="52">
        <v>205870.89590595709</v>
      </c>
      <c r="E8" s="52">
        <v>213266.6688560734</v>
      </c>
      <c r="F8" s="52">
        <v>203612.03379031201</v>
      </c>
      <c r="G8" s="52">
        <v>194802.61937926058</v>
      </c>
      <c r="H8" s="52">
        <v>271526.78002083814</v>
      </c>
      <c r="I8" s="52">
        <v>235985.63350293459</v>
      </c>
      <c r="J8" s="52">
        <v>251939.96335659339</v>
      </c>
      <c r="K8" s="52">
        <v>321625.35305529786</v>
      </c>
      <c r="L8" s="52">
        <v>330493.88835625281</v>
      </c>
      <c r="M8" s="52">
        <v>289286.83046853193</v>
      </c>
      <c r="N8" s="52">
        <v>301513.81698557618</v>
      </c>
      <c r="O8" s="52">
        <v>282848.56679387903</v>
      </c>
      <c r="P8" s="52">
        <v>410767.76065483177</v>
      </c>
      <c r="Q8" s="52">
        <v>308780.00508155162</v>
      </c>
      <c r="R8" s="52">
        <v>374320.44074908039</v>
      </c>
      <c r="S8" s="52">
        <v>409197.71348785749</v>
      </c>
      <c r="T8" s="52">
        <v>465536.43238155078</v>
      </c>
      <c r="U8" s="52">
        <v>404774.51356472634</v>
      </c>
      <c r="V8" s="52">
        <v>392889.94339066977</v>
      </c>
      <c r="W8" s="52">
        <v>355461.99326435477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157292.77300872956</v>
      </c>
      <c r="D9" s="36">
        <v>160005.25041740062</v>
      </c>
      <c r="E9" s="36">
        <v>162764.50387020782</v>
      </c>
      <c r="F9" s="36">
        <v>165571.34000918898</v>
      </c>
      <c r="G9" s="36">
        <v>168426.57938673743</v>
      </c>
      <c r="H9" s="36">
        <v>171331.05670548184</v>
      </c>
      <c r="I9" s="36">
        <v>174285.62106230413</v>
      </c>
      <c r="J9" s="36">
        <v>177291.13619656581</v>
      </c>
      <c r="K9" s="36">
        <v>227385.99591318774</v>
      </c>
      <c r="L9" s="36">
        <v>205870.89590595709</v>
      </c>
      <c r="M9" s="36">
        <v>213266.66885607317</v>
      </c>
      <c r="N9" s="36">
        <v>203612.03379031224</v>
      </c>
      <c r="O9" s="36">
        <v>194802.61937926058</v>
      </c>
      <c r="P9" s="36">
        <v>271526.78002083814</v>
      </c>
      <c r="Q9" s="36">
        <v>235985.63350293459</v>
      </c>
      <c r="R9" s="36">
        <v>251939.96335659362</v>
      </c>
      <c r="S9" s="36">
        <v>321625.35305529786</v>
      </c>
      <c r="T9" s="36">
        <v>330493.88835625304</v>
      </c>
      <c r="U9" s="36">
        <v>289286.8304685317</v>
      </c>
      <c r="V9" s="36">
        <v>301513.81698557641</v>
      </c>
      <c r="W9" s="36">
        <v>282848.56679387903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35.962752904302526</v>
      </c>
      <c r="C11" s="54">
        <v>36.414739765819263</v>
      </c>
      <c r="D11" s="54">
        <v>36.769438958623454</v>
      </c>
      <c r="E11" s="54">
        <v>37.054465745183123</v>
      </c>
      <c r="F11" s="54">
        <v>37.312090840384286</v>
      </c>
      <c r="G11" s="54">
        <v>37.522759350756239</v>
      </c>
      <c r="H11" s="54">
        <v>37.715604265828588</v>
      </c>
      <c r="I11" s="54">
        <v>37.849189343453745</v>
      </c>
      <c r="J11" s="54">
        <v>37.803696156411974</v>
      </c>
      <c r="K11" s="54">
        <v>37.70247601899036</v>
      </c>
      <c r="L11" s="54">
        <v>37.676236578194448</v>
      </c>
      <c r="M11" s="54">
        <v>37.982751541709426</v>
      </c>
      <c r="N11" s="54">
        <v>38.121596452262338</v>
      </c>
      <c r="O11" s="54">
        <v>38.229899497604229</v>
      </c>
      <c r="P11" s="54">
        <v>38.39297768796866</v>
      </c>
      <c r="Q11" s="54">
        <v>37.561911447594774</v>
      </c>
      <c r="R11" s="54">
        <v>39.043495156315011</v>
      </c>
      <c r="S11" s="54">
        <v>38.019335316485432</v>
      </c>
      <c r="T11" s="54">
        <v>38.517305857312515</v>
      </c>
      <c r="U11" s="54">
        <v>40.788411004268369</v>
      </c>
      <c r="V11" s="54">
        <v>43.615738387373753</v>
      </c>
      <c r="W11" s="54">
        <v>43.883158419599319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8122.2832571144445</v>
      </c>
      <c r="C13" s="35">
        <v>8001.9347154129609</v>
      </c>
      <c r="D13" s="35">
        <v>7876.0271792456369</v>
      </c>
      <c r="E13" s="35">
        <v>7751.3850965526281</v>
      </c>
      <c r="F13" s="35">
        <v>7636.6596145330968</v>
      </c>
      <c r="G13" s="35">
        <v>7528.2091307198789</v>
      </c>
      <c r="H13" s="35">
        <v>7408.3663765438087</v>
      </c>
      <c r="I13" s="35">
        <v>7294.7863013758852</v>
      </c>
      <c r="J13" s="35">
        <v>7171.642077631047</v>
      </c>
      <c r="K13" s="35">
        <v>7079.8746340584657</v>
      </c>
      <c r="L13" s="35">
        <v>6983.4982970292713</v>
      </c>
      <c r="M13" s="35">
        <v>6893.9954310141611</v>
      </c>
      <c r="N13" s="35">
        <v>6793.4739451034466</v>
      </c>
      <c r="O13" s="35">
        <v>6700.0890309392598</v>
      </c>
      <c r="P13" s="35">
        <v>6570.3667628471712</v>
      </c>
      <c r="Q13" s="35">
        <v>6476.5774176505774</v>
      </c>
      <c r="R13" s="35">
        <v>6375.9307794459091</v>
      </c>
      <c r="S13" s="35">
        <v>6271.8275619965243</v>
      </c>
      <c r="T13" s="35">
        <v>6172.7155717964188</v>
      </c>
      <c r="U13" s="35">
        <v>6085.0229707940452</v>
      </c>
      <c r="V13" s="35">
        <v>6000.3577811721007</v>
      </c>
      <c r="W13" s="35">
        <v>5920.7171938843139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7377.5681001812573</v>
      </c>
      <c r="D14" s="36">
        <v>7206.8826718654518</v>
      </c>
      <c r="E14" s="36">
        <v>7185.3012873795278</v>
      </c>
      <c r="F14" s="36">
        <v>7184.4452169646729</v>
      </c>
      <c r="G14" s="36">
        <v>7183.6794053736321</v>
      </c>
      <c r="H14" s="36">
        <v>7166.8474643260943</v>
      </c>
      <c r="I14" s="36">
        <v>7103.0988416503696</v>
      </c>
      <c r="J14" s="36">
        <v>6995.1418855417833</v>
      </c>
      <c r="K14" s="36">
        <v>6775.5050142006157</v>
      </c>
      <c r="L14" s="36">
        <v>6568.9833447201117</v>
      </c>
      <c r="M14" s="36">
        <v>6482.7734371406696</v>
      </c>
      <c r="N14" s="36">
        <v>6357.6212965084487</v>
      </c>
      <c r="O14" s="36">
        <v>6307.7295515801379</v>
      </c>
      <c r="P14" s="36">
        <v>6242.9711925209276</v>
      </c>
      <c r="Q14" s="36">
        <v>6218.9874524422803</v>
      </c>
      <c r="R14" s="36">
        <v>6121.2387937221656</v>
      </c>
      <c r="S14" s="36">
        <v>6001.2562390465146</v>
      </c>
      <c r="T14" s="36">
        <v>5877.6735783935292</v>
      </c>
      <c r="U14" s="36">
        <v>5753.5286292407818</v>
      </c>
      <c r="V14" s="36">
        <v>5637.1576773012757</v>
      </c>
      <c r="W14" s="36">
        <v>5545.5225146146668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0.52135755083907265</v>
      </c>
      <c r="C16" s="44">
        <f>C7/RES_summary!C$6</f>
        <v>0.54238471689143275</v>
      </c>
      <c r="D16" s="44">
        <f>D7/RES_summary!D$6</f>
        <v>0.55360487206232956</v>
      </c>
      <c r="E16" s="44">
        <f>E7/RES_summary!E$6</f>
        <v>0.56663025666542532</v>
      </c>
      <c r="F16" s="44">
        <f>F7/RES_summary!F$6</f>
        <v>0.57659059730062046</v>
      </c>
      <c r="G16" s="44">
        <f>G7/RES_summary!G$6</f>
        <v>0.58264680213636189</v>
      </c>
      <c r="H16" s="44">
        <f>H7/RES_summary!H$6</f>
        <v>0.61927767267483347</v>
      </c>
      <c r="I16" s="44">
        <f>I7/RES_summary!I$6</f>
        <v>0.63891812558688754</v>
      </c>
      <c r="J16" s="44">
        <f>J7/RES_summary!J$6</f>
        <v>0.66141483203192464</v>
      </c>
      <c r="K16" s="44">
        <f>K7/RES_summary!K$6</f>
        <v>0.69074722123509125</v>
      </c>
      <c r="L16" s="44">
        <f>L7/RES_summary!L$6</f>
        <v>0.73191493206217306</v>
      </c>
      <c r="M16" s="44">
        <f>M7/RES_summary!M$6</f>
        <v>0.75429390421175446</v>
      </c>
      <c r="N16" s="44">
        <f>N7/RES_summary!N$6</f>
        <v>0.78429524174691712</v>
      </c>
      <c r="O16" s="44">
        <f>O7/RES_summary!O$6</f>
        <v>0.8104648861592727</v>
      </c>
      <c r="P16" s="44">
        <f>P7/RES_summary!P$6</f>
        <v>0.85608741345379513</v>
      </c>
      <c r="Q16" s="44">
        <f>Q7/RES_summary!Q$6</f>
        <v>0.87584855468336764</v>
      </c>
      <c r="R16" s="44">
        <f>R7/RES_summary!R$6</f>
        <v>0.91203607642843143</v>
      </c>
      <c r="S16" s="44">
        <f>S7/RES_summary!S$6</f>
        <v>0.93524668900130514</v>
      </c>
      <c r="T16" s="44">
        <f>T7/RES_summary!T$6</f>
        <v>0.97639261614431838</v>
      </c>
      <c r="U16" s="44">
        <f>U7/RES_summary!U$6</f>
        <v>1.0066158151649094</v>
      </c>
      <c r="V16" s="44">
        <f>V7/RES_summary!V$6</f>
        <v>1.0363121652816771</v>
      </c>
      <c r="W16" s="44">
        <f>W7/RES_summary!W$6</f>
        <v>1.0519715742746081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4234.6137061503923</v>
      </c>
      <c r="C17" s="52">
        <f t="shared" si="2"/>
        <v>4340.1270952029863</v>
      </c>
      <c r="D17" s="52">
        <f t="shared" si="2"/>
        <v>4360.2070189257111</v>
      </c>
      <c r="E17" s="52">
        <f t="shared" si="2"/>
        <v>4392.1693267721685</v>
      </c>
      <c r="F17" s="52">
        <f t="shared" si="2"/>
        <v>4403.2261285251643</v>
      </c>
      <c r="G17" s="52">
        <f t="shared" si="2"/>
        <v>4386.2869758276984</v>
      </c>
      <c r="H17" s="52">
        <f t="shared" si="2"/>
        <v>4587.8358879885391</v>
      </c>
      <c r="I17" s="52">
        <f t="shared" si="2"/>
        <v>4660.7711902319843</v>
      </c>
      <c r="J17" s="52">
        <f t="shared" si="2"/>
        <v>4743.4304401694217</v>
      </c>
      <c r="K17" s="52">
        <f t="shared" si="2"/>
        <v>4890.403730168694</v>
      </c>
      <c r="L17" s="52">
        <f t="shared" si="2"/>
        <v>5111.3266816264804</v>
      </c>
      <c r="M17" s="52">
        <f t="shared" si="2"/>
        <v>5200.098729277669</v>
      </c>
      <c r="N17" s="52">
        <f t="shared" si="2"/>
        <v>5328.0892900762901</v>
      </c>
      <c r="O17" s="52">
        <f t="shared" si="2"/>
        <v>5430.1868937171794</v>
      </c>
      <c r="P17" s="52">
        <f t="shared" si="2"/>
        <v>5624.8082874486199</v>
      </c>
      <c r="Q17" s="52">
        <f t="shared" si="2"/>
        <v>5672.5009705441962</v>
      </c>
      <c r="R17" s="52">
        <f t="shared" ref="R17:V17" si="3">R13*R16</f>
        <v>5815.0788916651172</v>
      </c>
      <c r="S17" s="52">
        <f t="shared" si="3"/>
        <v>5865.7059613443771</v>
      </c>
      <c r="T17" s="52">
        <f t="shared" si="3"/>
        <v>6026.9939058610771</v>
      </c>
      <c r="U17" s="52">
        <f t="shared" si="3"/>
        <v>6125.2803580430464</v>
      </c>
      <c r="V17" s="52">
        <f t="shared" si="3"/>
        <v>6218.2437646712197</v>
      </c>
      <c r="W17" s="52">
        <f t="shared" ref="W17" si="4">W13*W16</f>
        <v>6228.4261872852221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152.2883663594593</v>
      </c>
      <c r="C18" s="36">
        <f>C3*11630*1000/RES_summary!C$6</f>
        <v>158.04459872239781</v>
      </c>
      <c r="D18" s="36">
        <f>D3*11630*1000/RES_summary!D$6</f>
        <v>160.32236582935045</v>
      </c>
      <c r="E18" s="36">
        <f>E3*11630*1000/RES_summary!E$6</f>
        <v>162.7494878659233</v>
      </c>
      <c r="F18" s="36">
        <f>F3*11630*1000/RES_summary!F$6</f>
        <v>164.29357329828457</v>
      </c>
      <c r="G18" s="36">
        <f>G3*11630*1000/RES_summary!G$6</f>
        <v>164.5855906373391</v>
      </c>
      <c r="H18" s="36">
        <f>H3*11630*1000/RES_summary!H$6</f>
        <v>173.03300278794205</v>
      </c>
      <c r="I18" s="36">
        <f>I3*11630*1000/RES_summary!I$6</f>
        <v>176.40641126560467</v>
      </c>
      <c r="J18" s="36">
        <f>J3*11630*1000/RES_summary!J$6</f>
        <v>179.31920309924033</v>
      </c>
      <c r="K18" s="36">
        <f>K3*11630*1000/RES_summary!K$6</f>
        <v>184.38032935986618</v>
      </c>
      <c r="L18" s="36">
        <f>L3*11630*1000/RES_summary!L$6</f>
        <v>192.57555328539686</v>
      </c>
      <c r="M18" s="36">
        <f>M3*11630*1000/RES_summary!M$6</f>
        <v>197.5140580265126</v>
      </c>
      <c r="N18" s="36">
        <f>N3*11630*1000/RES_summary!N$6</f>
        <v>203.11526977790933</v>
      </c>
      <c r="O18" s="36">
        <f>O3*11630*1000/RES_summary!O$6</f>
        <v>207.59549920001544</v>
      </c>
      <c r="P18" s="36">
        <f>P3*11630*1000/RES_summary!P$6</f>
        <v>215.95313907911608</v>
      </c>
      <c r="Q18" s="36">
        <f>Q3*11630*1000/RES_summary!Q$6</f>
        <v>213.06997914197649</v>
      </c>
      <c r="R18" s="36">
        <f>R3*11630*1000/RES_summary!R$6</f>
        <v>227.04100454031664</v>
      </c>
      <c r="S18" s="36">
        <f>S3*11630*1000/RES_summary!S$6</f>
        <v>223.01024181225941</v>
      </c>
      <c r="T18" s="36">
        <f>T3*11630*1000/RES_summary!T$6</f>
        <v>232.14356767220968</v>
      </c>
      <c r="U18" s="36">
        <f>U3*11630*1000/RES_summary!U$6</f>
        <v>249.8404527602319</v>
      </c>
      <c r="V18" s="36">
        <f>V3*11630*1000/RES_summary!V$6</f>
        <v>271.21329326881801</v>
      </c>
      <c r="W18" s="36">
        <f>W3*11630*1000/RES_summary!W$6</f>
        <v>273.32301308141837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7457</v>
      </c>
      <c r="C24" s="120">
        <v>7156</v>
      </c>
      <c r="D24" s="120">
        <v>6994</v>
      </c>
      <c r="E24" s="120">
        <v>7184</v>
      </c>
      <c r="F24" s="120">
        <v>7672</v>
      </c>
      <c r="G24" s="120">
        <v>8275</v>
      </c>
      <c r="H24" s="120">
        <v>8779</v>
      </c>
      <c r="I24" s="120">
        <v>8766</v>
      </c>
      <c r="J24" s="120">
        <v>8340</v>
      </c>
      <c r="K24" s="120">
        <v>7929</v>
      </c>
      <c r="L24" s="120">
        <v>7946</v>
      </c>
      <c r="M24" s="120">
        <v>7967</v>
      </c>
      <c r="N24" s="120">
        <v>8025</v>
      </c>
      <c r="O24" s="120">
        <v>8104</v>
      </c>
      <c r="P24" s="120">
        <v>8173</v>
      </c>
      <c r="Q24" s="120">
        <v>8430</v>
      </c>
      <c r="R24" s="120">
        <v>9248</v>
      </c>
      <c r="S24" s="120">
        <v>10003</v>
      </c>
      <c r="T24" s="120">
        <v>10253</v>
      </c>
      <c r="U24" s="120">
        <v>10090</v>
      </c>
      <c r="V24" s="120">
        <v>9816</v>
      </c>
      <c r="W24" s="120">
        <v>9613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7457</v>
      </c>
      <c r="C26" s="52">
        <v>7156</v>
      </c>
      <c r="D26" s="52">
        <v>6994</v>
      </c>
      <c r="E26" s="52">
        <v>7184</v>
      </c>
      <c r="F26" s="52">
        <v>7672</v>
      </c>
      <c r="G26" s="52">
        <v>8275</v>
      </c>
      <c r="H26" s="52">
        <v>8779</v>
      </c>
      <c r="I26" s="52">
        <v>8766</v>
      </c>
      <c r="J26" s="52">
        <v>8340</v>
      </c>
      <c r="K26" s="52">
        <v>7929</v>
      </c>
      <c r="L26" s="52">
        <v>7946</v>
      </c>
      <c r="M26" s="52">
        <v>7967</v>
      </c>
      <c r="N26" s="52">
        <v>8025</v>
      </c>
      <c r="O26" s="52">
        <v>8104</v>
      </c>
      <c r="P26" s="52">
        <v>8173</v>
      </c>
      <c r="Q26" s="52">
        <v>8430</v>
      </c>
      <c r="R26" s="52">
        <v>9248</v>
      </c>
      <c r="S26" s="52">
        <v>10003</v>
      </c>
      <c r="T26" s="52">
        <v>10253</v>
      </c>
      <c r="U26" s="52">
        <v>10090</v>
      </c>
      <c r="V26" s="52">
        <v>9816</v>
      </c>
      <c r="W26" s="52">
        <v>9613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30</v>
      </c>
      <c r="C29" s="52">
        <v>34</v>
      </c>
      <c r="D29" s="52">
        <v>36</v>
      </c>
      <c r="E29" s="52">
        <v>43</v>
      </c>
      <c r="F29" s="52">
        <v>61</v>
      </c>
      <c r="G29" s="52">
        <v>87</v>
      </c>
      <c r="H29" s="52">
        <v>124</v>
      </c>
      <c r="I29" s="52">
        <v>155</v>
      </c>
      <c r="J29" s="52">
        <v>168</v>
      </c>
      <c r="K29" s="52">
        <v>162</v>
      </c>
      <c r="L29" s="52">
        <v>155</v>
      </c>
      <c r="M29" s="52">
        <v>158</v>
      </c>
      <c r="N29" s="52">
        <v>159</v>
      </c>
      <c r="O29" s="52">
        <v>163</v>
      </c>
      <c r="P29" s="52">
        <v>160</v>
      </c>
      <c r="Q29" s="52">
        <v>166</v>
      </c>
      <c r="R29" s="52">
        <v>200</v>
      </c>
      <c r="S29" s="52">
        <v>250</v>
      </c>
      <c r="T29" s="52">
        <v>311</v>
      </c>
      <c r="U29" s="52">
        <v>333</v>
      </c>
      <c r="V29" s="52">
        <v>354</v>
      </c>
      <c r="W29" s="52">
        <v>345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814</v>
      </c>
      <c r="C31" s="52">
        <v>768</v>
      </c>
      <c r="D31" s="52">
        <v>728</v>
      </c>
      <c r="E31" s="52">
        <v>746</v>
      </c>
      <c r="F31" s="52">
        <v>805</v>
      </c>
      <c r="G31" s="52">
        <v>885</v>
      </c>
      <c r="H31" s="52">
        <v>947</v>
      </c>
      <c r="I31" s="52">
        <v>920</v>
      </c>
      <c r="J31" s="52">
        <v>860</v>
      </c>
      <c r="K31" s="52">
        <v>786</v>
      </c>
      <c r="L31" s="52">
        <v>744</v>
      </c>
      <c r="M31" s="52">
        <v>729</v>
      </c>
      <c r="N31" s="52">
        <v>690</v>
      </c>
      <c r="O31" s="52">
        <v>650</v>
      </c>
      <c r="P31" s="52">
        <v>633</v>
      </c>
      <c r="Q31" s="52">
        <v>689</v>
      </c>
      <c r="R31" s="52">
        <v>835</v>
      </c>
      <c r="S31" s="52">
        <v>1010</v>
      </c>
      <c r="T31" s="52">
        <v>1090</v>
      </c>
      <c r="U31" s="52">
        <v>1156</v>
      </c>
      <c r="V31" s="52">
        <v>1179</v>
      </c>
      <c r="W31" s="52">
        <v>1214</v>
      </c>
      <c r="DA31" s="63" t="s">
        <v>1070</v>
      </c>
    </row>
    <row r="32" spans="1:105" ht="12" customHeight="1" x14ac:dyDescent="0.25">
      <c r="A32" s="97" t="s">
        <v>140</v>
      </c>
      <c r="B32" s="52">
        <v>3</v>
      </c>
      <c r="C32" s="52">
        <v>3</v>
      </c>
      <c r="D32" s="52">
        <v>2</v>
      </c>
      <c r="E32" s="52">
        <v>2</v>
      </c>
      <c r="F32" s="52">
        <v>1</v>
      </c>
      <c r="G32" s="52">
        <v>1</v>
      </c>
      <c r="H32" s="52">
        <v>2</v>
      </c>
      <c r="I32" s="52">
        <v>3</v>
      </c>
      <c r="J32" s="52">
        <v>3</v>
      </c>
      <c r="K32" s="52">
        <v>3</v>
      </c>
      <c r="L32" s="52">
        <v>3</v>
      </c>
      <c r="M32" s="52">
        <v>3</v>
      </c>
      <c r="N32" s="52">
        <v>3</v>
      </c>
      <c r="O32" s="52">
        <v>1</v>
      </c>
      <c r="P32" s="52">
        <v>0</v>
      </c>
      <c r="Q32" s="52">
        <v>0</v>
      </c>
      <c r="R32" s="52">
        <v>0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4650</v>
      </c>
      <c r="C35" s="52">
        <v>4327</v>
      </c>
      <c r="D35" s="52">
        <v>4149</v>
      </c>
      <c r="E35" s="52">
        <v>4114</v>
      </c>
      <c r="F35" s="52">
        <v>4364</v>
      </c>
      <c r="G35" s="52">
        <v>4516</v>
      </c>
      <c r="H35" s="52">
        <v>4634</v>
      </c>
      <c r="I35" s="52">
        <v>4279</v>
      </c>
      <c r="J35" s="52">
        <v>3945</v>
      </c>
      <c r="K35" s="52">
        <v>3559</v>
      </c>
      <c r="L35" s="52">
        <v>3435</v>
      </c>
      <c r="M35" s="52">
        <v>3417</v>
      </c>
      <c r="N35" s="52">
        <v>3515</v>
      </c>
      <c r="O35" s="52">
        <v>3624</v>
      </c>
      <c r="P35" s="52">
        <v>3766</v>
      </c>
      <c r="Q35" s="52">
        <v>3925</v>
      </c>
      <c r="R35" s="52">
        <v>4187</v>
      </c>
      <c r="S35" s="52">
        <v>4410</v>
      </c>
      <c r="T35" s="52">
        <v>4419</v>
      </c>
      <c r="U35" s="52">
        <v>4181</v>
      </c>
      <c r="V35" s="52">
        <v>3951</v>
      </c>
      <c r="W35" s="52">
        <v>3814</v>
      </c>
      <c r="DA35" s="63" t="s">
        <v>1072</v>
      </c>
    </row>
    <row r="36" spans="1:105" ht="12" customHeight="1" x14ac:dyDescent="0.25">
      <c r="A36" s="97" t="s">
        <v>121</v>
      </c>
      <c r="B36" s="52">
        <v>1990</v>
      </c>
      <c r="C36" s="52">
        <v>2058</v>
      </c>
      <c r="D36" s="52">
        <v>2115</v>
      </c>
      <c r="E36" s="52">
        <v>2322</v>
      </c>
      <c r="F36" s="52">
        <v>2502</v>
      </c>
      <c r="G36" s="52">
        <v>2873</v>
      </c>
      <c r="H36" s="52">
        <v>3196</v>
      </c>
      <c r="I36" s="52">
        <v>3564</v>
      </c>
      <c r="J36" s="52">
        <v>3532</v>
      </c>
      <c r="K36" s="52">
        <v>3581</v>
      </c>
      <c r="L36" s="52">
        <v>3764</v>
      </c>
      <c r="M36" s="52">
        <v>3818</v>
      </c>
      <c r="N36" s="52">
        <v>3817</v>
      </c>
      <c r="O36" s="52">
        <v>3829</v>
      </c>
      <c r="P36" s="52">
        <v>3774</v>
      </c>
      <c r="Q36" s="52">
        <v>3816</v>
      </c>
      <c r="R36" s="52">
        <v>4226</v>
      </c>
      <c r="S36" s="52">
        <v>4581</v>
      </c>
      <c r="T36" s="52">
        <v>4742</v>
      </c>
      <c r="U36" s="52">
        <v>4751</v>
      </c>
      <c r="V36" s="52">
        <v>4684</v>
      </c>
      <c r="W36" s="52">
        <v>4583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7457</v>
      </c>
      <c r="C41" s="36">
        <v>7156</v>
      </c>
      <c r="D41" s="36">
        <v>6994</v>
      </c>
      <c r="E41" s="36">
        <v>7184</v>
      </c>
      <c r="F41" s="36">
        <v>7672</v>
      </c>
      <c r="G41" s="36">
        <v>8275</v>
      </c>
      <c r="H41" s="36">
        <v>8779</v>
      </c>
      <c r="I41" s="36">
        <v>8766</v>
      </c>
      <c r="J41" s="36">
        <v>8340</v>
      </c>
      <c r="K41" s="36">
        <v>7929</v>
      </c>
      <c r="L41" s="36">
        <v>7946</v>
      </c>
      <c r="M41" s="36">
        <v>7967</v>
      </c>
      <c r="N41" s="36">
        <v>8025</v>
      </c>
      <c r="O41" s="36">
        <v>8104</v>
      </c>
      <c r="P41" s="36">
        <v>8173</v>
      </c>
      <c r="Q41" s="36">
        <v>8430</v>
      </c>
      <c r="R41" s="36">
        <v>9248</v>
      </c>
      <c r="S41" s="36">
        <v>10003</v>
      </c>
      <c r="T41" s="36">
        <v>10253</v>
      </c>
      <c r="U41" s="36">
        <v>10090</v>
      </c>
      <c r="V41" s="36">
        <v>9816</v>
      </c>
      <c r="W41" s="36">
        <v>9613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423236</v>
      </c>
      <c r="C43" s="120">
        <v>415490</v>
      </c>
      <c r="D43" s="120">
        <v>394235</v>
      </c>
      <c r="E43" s="120">
        <v>369863</v>
      </c>
      <c r="F43" s="120">
        <v>344828</v>
      </c>
      <c r="G43" s="120">
        <v>319369</v>
      </c>
      <c r="H43" s="120">
        <v>292908</v>
      </c>
      <c r="I43" s="120">
        <v>270322</v>
      </c>
      <c r="J43" s="120">
        <v>252747</v>
      </c>
      <c r="K43" s="120">
        <v>238750</v>
      </c>
      <c r="L43" s="120">
        <v>224281</v>
      </c>
      <c r="M43" s="120">
        <v>210211</v>
      </c>
      <c r="N43" s="120">
        <v>191332</v>
      </c>
      <c r="O43" s="120">
        <v>173355</v>
      </c>
      <c r="P43" s="120">
        <v>151236</v>
      </c>
      <c r="Q43" s="120">
        <v>136148</v>
      </c>
      <c r="R43" s="120">
        <v>125657</v>
      </c>
      <c r="S43" s="120">
        <v>120046</v>
      </c>
      <c r="T43" s="120">
        <v>116366</v>
      </c>
      <c r="U43" s="120">
        <v>108858</v>
      </c>
      <c r="V43" s="120">
        <v>98360</v>
      </c>
      <c r="W43" s="120">
        <v>87818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423236</v>
      </c>
      <c r="C45" s="52">
        <v>415490</v>
      </c>
      <c r="D45" s="52">
        <v>394235</v>
      </c>
      <c r="E45" s="52">
        <v>369863</v>
      </c>
      <c r="F45" s="52">
        <v>344828</v>
      </c>
      <c r="G45" s="52">
        <v>319369</v>
      </c>
      <c r="H45" s="52">
        <v>292908</v>
      </c>
      <c r="I45" s="52">
        <v>270322</v>
      </c>
      <c r="J45" s="52">
        <v>252747</v>
      </c>
      <c r="K45" s="52">
        <v>238750</v>
      </c>
      <c r="L45" s="52">
        <v>224281</v>
      </c>
      <c r="M45" s="52">
        <v>210211</v>
      </c>
      <c r="N45" s="52">
        <v>191332</v>
      </c>
      <c r="O45" s="52">
        <v>173355</v>
      </c>
      <c r="P45" s="52">
        <v>151236</v>
      </c>
      <c r="Q45" s="52">
        <v>136148</v>
      </c>
      <c r="R45" s="52">
        <v>125657</v>
      </c>
      <c r="S45" s="52">
        <v>120046</v>
      </c>
      <c r="T45" s="52">
        <v>116366</v>
      </c>
      <c r="U45" s="52">
        <v>108858</v>
      </c>
      <c r="V45" s="52">
        <v>98360</v>
      </c>
      <c r="W45" s="52">
        <v>87818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1681</v>
      </c>
      <c r="C48" s="52">
        <v>1985</v>
      </c>
      <c r="D48" s="52">
        <v>2078</v>
      </c>
      <c r="E48" s="52">
        <v>2185</v>
      </c>
      <c r="F48" s="52">
        <v>2259</v>
      </c>
      <c r="G48" s="52">
        <v>2278</v>
      </c>
      <c r="H48" s="52">
        <v>2348</v>
      </c>
      <c r="I48" s="52">
        <v>2544</v>
      </c>
      <c r="J48" s="52">
        <v>2751</v>
      </c>
      <c r="K48" s="52">
        <v>2894</v>
      </c>
      <c r="L48" s="52">
        <v>3195</v>
      </c>
      <c r="M48" s="52">
        <v>3798</v>
      </c>
      <c r="N48" s="52">
        <v>4328</v>
      </c>
      <c r="O48" s="52">
        <v>4533</v>
      </c>
      <c r="P48" s="52">
        <v>4550</v>
      </c>
      <c r="Q48" s="52">
        <v>4282</v>
      </c>
      <c r="R48" s="52">
        <v>3775</v>
      </c>
      <c r="S48" s="52">
        <v>3158</v>
      </c>
      <c r="T48" s="52">
        <v>2605</v>
      </c>
      <c r="U48" s="52">
        <v>2025</v>
      </c>
      <c r="V48" s="52">
        <v>1610</v>
      </c>
      <c r="W48" s="52">
        <v>1178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235405</v>
      </c>
      <c r="C50" s="52">
        <v>239061</v>
      </c>
      <c r="D50" s="52">
        <v>238509</v>
      </c>
      <c r="E50" s="52">
        <v>235521</v>
      </c>
      <c r="F50" s="52">
        <v>231129</v>
      </c>
      <c r="G50" s="52">
        <v>225165</v>
      </c>
      <c r="H50" s="52">
        <v>217220</v>
      </c>
      <c r="I50" s="52">
        <v>211147</v>
      </c>
      <c r="J50" s="52">
        <v>208061</v>
      </c>
      <c r="K50" s="52">
        <v>207032</v>
      </c>
      <c r="L50" s="52">
        <v>203242</v>
      </c>
      <c r="M50" s="52">
        <v>197261</v>
      </c>
      <c r="N50" s="52">
        <v>182307</v>
      </c>
      <c r="O50" s="52">
        <v>166131</v>
      </c>
      <c r="P50" s="52">
        <v>144886</v>
      </c>
      <c r="Q50" s="52">
        <v>130380</v>
      </c>
      <c r="R50" s="52">
        <v>120364</v>
      </c>
      <c r="S50" s="52">
        <v>115055</v>
      </c>
      <c r="T50" s="52">
        <v>111513</v>
      </c>
      <c r="U50" s="52">
        <v>104315</v>
      </c>
      <c r="V50" s="52">
        <v>94274</v>
      </c>
      <c r="W50" s="52">
        <v>84344</v>
      </c>
      <c r="DA50" s="63" t="s">
        <v>1078</v>
      </c>
    </row>
    <row r="51" spans="1:105" ht="12" customHeight="1" x14ac:dyDescent="0.25">
      <c r="A51" s="97" t="s">
        <v>137</v>
      </c>
      <c r="B51" s="52">
        <v>790</v>
      </c>
      <c r="C51" s="52">
        <v>922</v>
      </c>
      <c r="D51" s="52">
        <v>962</v>
      </c>
      <c r="E51" s="52">
        <v>1012</v>
      </c>
      <c r="F51" s="52">
        <v>1026</v>
      </c>
      <c r="G51" s="52">
        <v>1064</v>
      </c>
      <c r="H51" s="52">
        <v>1066</v>
      </c>
      <c r="I51" s="52">
        <v>1179</v>
      </c>
      <c r="J51" s="52">
        <v>1277</v>
      </c>
      <c r="K51" s="52">
        <v>1506</v>
      </c>
      <c r="L51" s="52">
        <v>1477</v>
      </c>
      <c r="M51" s="52">
        <v>1492</v>
      </c>
      <c r="N51" s="52">
        <v>1313</v>
      </c>
      <c r="O51" s="52">
        <v>1151</v>
      </c>
      <c r="P51" s="52">
        <v>1005</v>
      </c>
      <c r="Q51" s="52">
        <v>908</v>
      </c>
      <c r="R51" s="52">
        <v>811</v>
      </c>
      <c r="S51" s="52">
        <v>735</v>
      </c>
      <c r="T51" s="52">
        <v>749</v>
      </c>
      <c r="U51" s="52">
        <v>732</v>
      </c>
      <c r="V51" s="52">
        <v>661</v>
      </c>
      <c r="W51" s="52">
        <v>565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130982</v>
      </c>
      <c r="C54" s="52">
        <v>119653</v>
      </c>
      <c r="D54" s="52">
        <v>104267</v>
      </c>
      <c r="E54" s="52">
        <v>88262</v>
      </c>
      <c r="F54" s="52">
        <v>73567</v>
      </c>
      <c r="G54" s="52">
        <v>58606</v>
      </c>
      <c r="H54" s="52">
        <v>44308</v>
      </c>
      <c r="I54" s="52">
        <v>33247</v>
      </c>
      <c r="J54" s="52">
        <v>25346</v>
      </c>
      <c r="K54" s="52">
        <v>17599</v>
      </c>
      <c r="L54" s="52">
        <v>11000</v>
      </c>
      <c r="M54" s="52">
        <v>6358</v>
      </c>
      <c r="N54" s="52">
        <v>4252</v>
      </c>
      <c r="O54" s="52">
        <v>3224</v>
      </c>
      <c r="P54" s="52">
        <v>2814</v>
      </c>
      <c r="Q54" s="52">
        <v>2607</v>
      </c>
      <c r="R54" s="52">
        <v>2406</v>
      </c>
      <c r="S54" s="52">
        <v>2287</v>
      </c>
      <c r="T54" s="52">
        <v>2195</v>
      </c>
      <c r="U54" s="52">
        <v>1987</v>
      </c>
      <c r="V54" s="52">
        <v>1730</v>
      </c>
      <c r="W54" s="52">
        <v>1389</v>
      </c>
      <c r="DA54" s="63" t="s">
        <v>1080</v>
      </c>
    </row>
    <row r="55" spans="1:105" ht="12" customHeight="1" x14ac:dyDescent="0.25">
      <c r="A55" s="97" t="s">
        <v>121</v>
      </c>
      <c r="B55" s="52">
        <v>56059</v>
      </c>
      <c r="C55" s="52">
        <v>55854</v>
      </c>
      <c r="D55" s="52">
        <v>50497</v>
      </c>
      <c r="E55" s="52">
        <v>45068</v>
      </c>
      <c r="F55" s="52">
        <v>39106</v>
      </c>
      <c r="G55" s="52">
        <v>34534</v>
      </c>
      <c r="H55" s="52">
        <v>30314</v>
      </c>
      <c r="I55" s="52">
        <v>24749</v>
      </c>
      <c r="J55" s="52">
        <v>18063</v>
      </c>
      <c r="K55" s="52">
        <v>12613</v>
      </c>
      <c r="L55" s="52">
        <v>8562</v>
      </c>
      <c r="M55" s="52">
        <v>5100</v>
      </c>
      <c r="N55" s="52">
        <v>3460</v>
      </c>
      <c r="O55" s="52">
        <v>2849</v>
      </c>
      <c r="P55" s="52">
        <v>2531</v>
      </c>
      <c r="Q55" s="52">
        <v>2253</v>
      </c>
      <c r="R55" s="52">
        <v>2076</v>
      </c>
      <c r="S55" s="52">
        <v>1969</v>
      </c>
      <c r="T55" s="52">
        <v>1909</v>
      </c>
      <c r="U55" s="52">
        <v>1824</v>
      </c>
      <c r="V55" s="52">
        <v>1695</v>
      </c>
      <c r="W55" s="52">
        <v>1520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423236</v>
      </c>
      <c r="C60" s="36">
        <v>415490</v>
      </c>
      <c r="D60" s="36">
        <v>394235</v>
      </c>
      <c r="E60" s="36">
        <v>369863</v>
      </c>
      <c r="F60" s="36">
        <v>344828</v>
      </c>
      <c r="G60" s="36">
        <v>319369</v>
      </c>
      <c r="H60" s="36">
        <v>292908</v>
      </c>
      <c r="I60" s="36">
        <v>270322</v>
      </c>
      <c r="J60" s="36">
        <v>252747</v>
      </c>
      <c r="K60" s="36">
        <v>238750</v>
      </c>
      <c r="L60" s="36">
        <v>224281</v>
      </c>
      <c r="M60" s="36">
        <v>210211</v>
      </c>
      <c r="N60" s="36">
        <v>191332</v>
      </c>
      <c r="O60" s="36">
        <v>173355</v>
      </c>
      <c r="P60" s="36">
        <v>151236</v>
      </c>
      <c r="Q60" s="36">
        <v>136148</v>
      </c>
      <c r="R60" s="36">
        <v>125657</v>
      </c>
      <c r="S60" s="36">
        <v>120046</v>
      </c>
      <c r="T60" s="36">
        <v>116366</v>
      </c>
      <c r="U60" s="36">
        <v>108858</v>
      </c>
      <c r="V60" s="36">
        <v>98360</v>
      </c>
      <c r="W60" s="36">
        <v>87818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399310</v>
      </c>
      <c r="C62" s="120">
        <v>402297</v>
      </c>
      <c r="D62" s="120">
        <v>412957</v>
      </c>
      <c r="E62" s="120">
        <v>425187</v>
      </c>
      <c r="F62" s="120">
        <v>430765</v>
      </c>
      <c r="G62" s="120">
        <v>427820</v>
      </c>
      <c r="H62" s="120">
        <v>418435</v>
      </c>
      <c r="I62" s="120">
        <v>407620</v>
      </c>
      <c r="J62" s="120">
        <v>407597</v>
      </c>
      <c r="K62" s="120">
        <v>413528</v>
      </c>
      <c r="L62" s="120">
        <v>425637</v>
      </c>
      <c r="M62" s="120">
        <v>432347</v>
      </c>
      <c r="N62" s="120">
        <v>437187</v>
      </c>
      <c r="O62" s="120">
        <v>435002</v>
      </c>
      <c r="P62" s="120">
        <v>427636</v>
      </c>
      <c r="Q62" s="120">
        <v>421883</v>
      </c>
      <c r="R62" s="120">
        <v>424320</v>
      </c>
      <c r="S62" s="120">
        <v>432398</v>
      </c>
      <c r="T62" s="120">
        <v>441134</v>
      </c>
      <c r="U62" s="120">
        <v>446198</v>
      </c>
      <c r="V62" s="120">
        <v>446468</v>
      </c>
      <c r="W62" s="120">
        <v>431047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399310</v>
      </c>
      <c r="C64" s="52">
        <v>402297</v>
      </c>
      <c r="D64" s="52">
        <v>412957</v>
      </c>
      <c r="E64" s="52">
        <v>425187</v>
      </c>
      <c r="F64" s="52">
        <v>430765</v>
      </c>
      <c r="G64" s="52">
        <v>427820</v>
      </c>
      <c r="H64" s="52">
        <v>418435</v>
      </c>
      <c r="I64" s="52">
        <v>407620</v>
      </c>
      <c r="J64" s="52">
        <v>407597</v>
      </c>
      <c r="K64" s="52">
        <v>413528</v>
      </c>
      <c r="L64" s="52">
        <v>425637</v>
      </c>
      <c r="M64" s="52">
        <v>432347</v>
      </c>
      <c r="N64" s="52">
        <v>437187</v>
      </c>
      <c r="O64" s="52">
        <v>435002</v>
      </c>
      <c r="P64" s="52">
        <v>427636</v>
      </c>
      <c r="Q64" s="52">
        <v>421883</v>
      </c>
      <c r="R64" s="52">
        <v>424320</v>
      </c>
      <c r="S64" s="52">
        <v>432398</v>
      </c>
      <c r="T64" s="52">
        <v>441134</v>
      </c>
      <c r="U64" s="52">
        <v>446198</v>
      </c>
      <c r="V64" s="52">
        <v>446468</v>
      </c>
      <c r="W64" s="52">
        <v>431047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1586</v>
      </c>
      <c r="C67" s="52">
        <v>1950</v>
      </c>
      <c r="D67" s="52">
        <v>2171</v>
      </c>
      <c r="E67" s="52">
        <v>2807</v>
      </c>
      <c r="F67" s="52">
        <v>3769</v>
      </c>
      <c r="G67" s="52">
        <v>4599</v>
      </c>
      <c r="H67" s="52">
        <v>5519</v>
      </c>
      <c r="I67" s="52">
        <v>6260</v>
      </c>
      <c r="J67" s="52">
        <v>6820</v>
      </c>
      <c r="K67" s="52">
        <v>7176</v>
      </c>
      <c r="L67" s="52">
        <v>7696</v>
      </c>
      <c r="M67" s="52">
        <v>8718</v>
      </c>
      <c r="N67" s="52">
        <v>9676</v>
      </c>
      <c r="O67" s="52">
        <v>10472</v>
      </c>
      <c r="P67" s="52">
        <v>10755</v>
      </c>
      <c r="Q67" s="52">
        <v>10881</v>
      </c>
      <c r="R67" s="52">
        <v>11130</v>
      </c>
      <c r="S67" s="52">
        <v>11631</v>
      </c>
      <c r="T67" s="52">
        <v>12635</v>
      </c>
      <c r="U67" s="52">
        <v>13009</v>
      </c>
      <c r="V67" s="52">
        <v>14647</v>
      </c>
      <c r="W67" s="52">
        <v>14739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383798</v>
      </c>
      <c r="C69" s="52">
        <v>386629</v>
      </c>
      <c r="D69" s="52">
        <v>397209</v>
      </c>
      <c r="E69" s="52">
        <v>409113</v>
      </c>
      <c r="F69" s="52">
        <v>414652</v>
      </c>
      <c r="G69" s="52">
        <v>411690</v>
      </c>
      <c r="H69" s="52">
        <v>402292</v>
      </c>
      <c r="I69" s="52">
        <v>391639</v>
      </c>
      <c r="J69" s="52">
        <v>391470</v>
      </c>
      <c r="K69" s="52">
        <v>397310</v>
      </c>
      <c r="L69" s="52">
        <v>408313</v>
      </c>
      <c r="M69" s="52">
        <v>414671</v>
      </c>
      <c r="N69" s="52">
        <v>419137</v>
      </c>
      <c r="O69" s="52">
        <v>417276</v>
      </c>
      <c r="P69" s="52">
        <v>410321</v>
      </c>
      <c r="Q69" s="52">
        <v>404919</v>
      </c>
      <c r="R69" s="52">
        <v>407274</v>
      </c>
      <c r="S69" s="52">
        <v>414857</v>
      </c>
      <c r="T69" s="52">
        <v>423161</v>
      </c>
      <c r="U69" s="52">
        <v>427874</v>
      </c>
      <c r="V69" s="52">
        <v>427987</v>
      </c>
      <c r="W69" s="52">
        <v>414106</v>
      </c>
      <c r="DA69" s="63" t="s">
        <v>1086</v>
      </c>
    </row>
    <row r="70" spans="1:105" ht="12" customHeight="1" x14ac:dyDescent="0.25">
      <c r="A70" s="97" t="s">
        <v>133</v>
      </c>
      <c r="B70" s="52">
        <v>1296</v>
      </c>
      <c r="C70" s="52">
        <v>1485</v>
      </c>
      <c r="D70" s="52">
        <v>1546</v>
      </c>
      <c r="E70" s="52">
        <v>1798</v>
      </c>
      <c r="F70" s="52">
        <v>1867</v>
      </c>
      <c r="G70" s="52">
        <v>1938</v>
      </c>
      <c r="H70" s="52">
        <v>2006</v>
      </c>
      <c r="I70" s="52">
        <v>2167</v>
      </c>
      <c r="J70" s="52">
        <v>2377</v>
      </c>
      <c r="K70" s="52">
        <v>2839</v>
      </c>
      <c r="L70" s="52">
        <v>3010</v>
      </c>
      <c r="M70" s="52">
        <v>3009</v>
      </c>
      <c r="N70" s="52">
        <v>3073</v>
      </c>
      <c r="O70" s="52">
        <v>2867</v>
      </c>
      <c r="P70" s="52">
        <v>2737</v>
      </c>
      <c r="Q70" s="52">
        <v>2565</v>
      </c>
      <c r="R70" s="52">
        <v>2534</v>
      </c>
      <c r="S70" s="52">
        <v>2741</v>
      </c>
      <c r="T70" s="52">
        <v>2746</v>
      </c>
      <c r="U70" s="52">
        <v>2976</v>
      </c>
      <c r="V70" s="52">
        <v>3055</v>
      </c>
      <c r="W70" s="52">
        <v>2830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9955</v>
      </c>
      <c r="C73" s="52">
        <v>9530</v>
      </c>
      <c r="D73" s="52">
        <v>9316</v>
      </c>
      <c r="E73" s="52">
        <v>9073</v>
      </c>
      <c r="F73" s="52">
        <v>8981</v>
      </c>
      <c r="G73" s="52">
        <v>8650</v>
      </c>
      <c r="H73" s="52">
        <v>8333</v>
      </c>
      <c r="I73" s="52">
        <v>7496</v>
      </c>
      <c r="J73" s="52">
        <v>7107</v>
      </c>
      <c r="K73" s="52">
        <v>6404</v>
      </c>
      <c r="L73" s="52">
        <v>6553</v>
      </c>
      <c r="M73" s="52">
        <v>6680</v>
      </c>
      <c r="N73" s="52">
        <v>6937</v>
      </c>
      <c r="O73" s="52">
        <v>6980</v>
      </c>
      <c r="P73" s="52">
        <v>7059</v>
      </c>
      <c r="Q73" s="52">
        <v>7157</v>
      </c>
      <c r="R73" s="52">
        <v>7199</v>
      </c>
      <c r="S73" s="52">
        <v>7294</v>
      </c>
      <c r="T73" s="52">
        <v>7387</v>
      </c>
      <c r="U73" s="52">
        <v>7213</v>
      </c>
      <c r="V73" s="52">
        <v>7130</v>
      </c>
      <c r="W73" s="52">
        <v>6474</v>
      </c>
      <c r="DA73" s="63" t="s">
        <v>1088</v>
      </c>
    </row>
    <row r="74" spans="1:105" ht="12" customHeight="1" x14ac:dyDescent="0.25">
      <c r="A74" s="97" t="s">
        <v>121</v>
      </c>
      <c r="B74" s="52">
        <v>4261</v>
      </c>
      <c r="C74" s="52">
        <v>4653</v>
      </c>
      <c r="D74" s="52">
        <v>4886</v>
      </c>
      <c r="E74" s="52">
        <v>5203</v>
      </c>
      <c r="F74" s="52">
        <v>5265</v>
      </c>
      <c r="G74" s="52">
        <v>5542</v>
      </c>
      <c r="H74" s="52">
        <v>5804</v>
      </c>
      <c r="I74" s="52">
        <v>6318</v>
      </c>
      <c r="J74" s="52">
        <v>6643</v>
      </c>
      <c r="K74" s="52">
        <v>6975</v>
      </c>
      <c r="L74" s="52">
        <v>7761</v>
      </c>
      <c r="M74" s="52">
        <v>7987</v>
      </c>
      <c r="N74" s="52">
        <v>8040</v>
      </c>
      <c r="O74" s="52">
        <v>7879</v>
      </c>
      <c r="P74" s="52">
        <v>7519</v>
      </c>
      <c r="Q74" s="52">
        <v>7242</v>
      </c>
      <c r="R74" s="52">
        <v>7313</v>
      </c>
      <c r="S74" s="52">
        <v>7506</v>
      </c>
      <c r="T74" s="52">
        <v>7840</v>
      </c>
      <c r="U74" s="52">
        <v>8135</v>
      </c>
      <c r="V74" s="52">
        <v>8296</v>
      </c>
      <c r="W74" s="52">
        <v>7637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63673</v>
      </c>
      <c r="C78" s="52">
        <v>64099</v>
      </c>
      <c r="D78" s="52">
        <v>65719</v>
      </c>
      <c r="E78" s="52">
        <v>67565</v>
      </c>
      <c r="F78" s="52">
        <v>68340</v>
      </c>
      <c r="G78" s="52">
        <v>67738</v>
      </c>
      <c r="H78" s="52">
        <v>66079</v>
      </c>
      <c r="I78" s="52">
        <v>64145</v>
      </c>
      <c r="J78" s="52">
        <v>63672</v>
      </c>
      <c r="K78" s="52">
        <v>63940</v>
      </c>
      <c r="L78" s="52">
        <v>64652</v>
      </c>
      <c r="M78" s="52">
        <v>64844</v>
      </c>
      <c r="N78" s="52">
        <v>64676</v>
      </c>
      <c r="O78" s="52">
        <v>63565</v>
      </c>
      <c r="P78" s="52">
        <v>61791</v>
      </c>
      <c r="Q78" s="52">
        <v>60400</v>
      </c>
      <c r="R78" s="52">
        <v>59580</v>
      </c>
      <c r="S78" s="52">
        <v>58899</v>
      </c>
      <c r="T78" s="52">
        <v>56905</v>
      </c>
      <c r="U78" s="52">
        <v>54036</v>
      </c>
      <c r="V78" s="52">
        <v>49887</v>
      </c>
      <c r="W78" s="52">
        <v>48317</v>
      </c>
      <c r="DA78" s="63" t="s">
        <v>1090</v>
      </c>
    </row>
    <row r="79" spans="1:105" ht="12" customHeight="1" x14ac:dyDescent="0.25">
      <c r="A79" s="109" t="s">
        <v>120</v>
      </c>
      <c r="B79" s="36">
        <v>335637</v>
      </c>
      <c r="C79" s="36">
        <v>338198</v>
      </c>
      <c r="D79" s="36">
        <v>347238</v>
      </c>
      <c r="E79" s="36">
        <v>357622</v>
      </c>
      <c r="F79" s="36">
        <v>362425</v>
      </c>
      <c r="G79" s="36">
        <v>360082</v>
      </c>
      <c r="H79" s="36">
        <v>352356</v>
      </c>
      <c r="I79" s="36">
        <v>343475</v>
      </c>
      <c r="J79" s="36">
        <v>343925</v>
      </c>
      <c r="K79" s="36">
        <v>349588</v>
      </c>
      <c r="L79" s="36">
        <v>360985</v>
      </c>
      <c r="M79" s="36">
        <v>367503</v>
      </c>
      <c r="N79" s="36">
        <v>372511</v>
      </c>
      <c r="O79" s="36">
        <v>371437</v>
      </c>
      <c r="P79" s="36">
        <v>365845</v>
      </c>
      <c r="Q79" s="36">
        <v>361483</v>
      </c>
      <c r="R79" s="36">
        <v>364740</v>
      </c>
      <c r="S79" s="36">
        <v>373499</v>
      </c>
      <c r="T79" s="36">
        <v>384229</v>
      </c>
      <c r="U79" s="36">
        <v>392162</v>
      </c>
      <c r="V79" s="36">
        <v>396581</v>
      </c>
      <c r="W79" s="36">
        <v>382730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247480</v>
      </c>
      <c r="C81" s="120">
        <v>265231</v>
      </c>
      <c r="D81" s="120">
        <v>297853</v>
      </c>
      <c r="E81" s="120">
        <v>336742</v>
      </c>
      <c r="F81" s="120">
        <v>380783</v>
      </c>
      <c r="G81" s="120">
        <v>440948</v>
      </c>
      <c r="H81" s="120">
        <v>500451</v>
      </c>
      <c r="I81" s="120">
        <v>558710</v>
      </c>
      <c r="J81" s="120">
        <v>578900</v>
      </c>
      <c r="K81" s="120">
        <v>583176</v>
      </c>
      <c r="L81" s="120">
        <v>572986</v>
      </c>
      <c r="M81" s="120">
        <v>574630</v>
      </c>
      <c r="N81" s="120">
        <v>580863</v>
      </c>
      <c r="O81" s="120">
        <v>604585</v>
      </c>
      <c r="P81" s="120">
        <v>638764</v>
      </c>
      <c r="Q81" s="120">
        <v>672067</v>
      </c>
      <c r="R81" s="120">
        <v>689002</v>
      </c>
      <c r="S81" s="120">
        <v>682957</v>
      </c>
      <c r="T81" s="120">
        <v>663218</v>
      </c>
      <c r="U81" s="120">
        <v>637549</v>
      </c>
      <c r="V81" s="120">
        <v>615491</v>
      </c>
      <c r="W81" s="120">
        <v>603707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247480</v>
      </c>
      <c r="C83" s="52">
        <v>265231</v>
      </c>
      <c r="D83" s="52">
        <v>297853</v>
      </c>
      <c r="E83" s="52">
        <v>336742</v>
      </c>
      <c r="F83" s="52">
        <v>380783</v>
      </c>
      <c r="G83" s="52">
        <v>440948</v>
      </c>
      <c r="H83" s="52">
        <v>500451</v>
      </c>
      <c r="I83" s="52">
        <v>558710</v>
      </c>
      <c r="J83" s="52">
        <v>578900</v>
      </c>
      <c r="K83" s="52">
        <v>583176</v>
      </c>
      <c r="L83" s="52">
        <v>572986</v>
      </c>
      <c r="M83" s="52">
        <v>574630</v>
      </c>
      <c r="N83" s="52">
        <v>580863</v>
      </c>
      <c r="O83" s="52">
        <v>604585</v>
      </c>
      <c r="P83" s="52">
        <v>638764</v>
      </c>
      <c r="Q83" s="52">
        <v>672067</v>
      </c>
      <c r="R83" s="52">
        <v>689002</v>
      </c>
      <c r="S83" s="52">
        <v>682957</v>
      </c>
      <c r="T83" s="52">
        <v>663218</v>
      </c>
      <c r="U83" s="52">
        <v>637549</v>
      </c>
      <c r="V83" s="52">
        <v>615491</v>
      </c>
      <c r="W83" s="52">
        <v>603707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983</v>
      </c>
      <c r="C86" s="52">
        <v>1329</v>
      </c>
      <c r="D86" s="52">
        <v>1584</v>
      </c>
      <c r="E86" s="52">
        <v>2490</v>
      </c>
      <c r="F86" s="52">
        <v>4033</v>
      </c>
      <c r="G86" s="52">
        <v>5878</v>
      </c>
      <c r="H86" s="52">
        <v>8681</v>
      </c>
      <c r="I86" s="52">
        <v>11625</v>
      </c>
      <c r="J86" s="52">
        <v>13446</v>
      </c>
      <c r="K86" s="52">
        <v>14308</v>
      </c>
      <c r="L86" s="52">
        <v>14187</v>
      </c>
      <c r="M86" s="52">
        <v>13787</v>
      </c>
      <c r="N86" s="52">
        <v>13121</v>
      </c>
      <c r="O86" s="52">
        <v>12821</v>
      </c>
      <c r="P86" s="52">
        <v>12695</v>
      </c>
      <c r="Q86" s="52">
        <v>14164</v>
      </c>
      <c r="R86" s="52">
        <v>17272</v>
      </c>
      <c r="S86" s="52">
        <v>20044</v>
      </c>
      <c r="T86" s="52">
        <v>22199</v>
      </c>
      <c r="U86" s="52">
        <v>22539</v>
      </c>
      <c r="V86" s="52">
        <v>23536</v>
      </c>
      <c r="W86" s="52">
        <v>22622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90096</v>
      </c>
      <c r="C88" s="52">
        <v>100061</v>
      </c>
      <c r="D88" s="52">
        <v>118996</v>
      </c>
      <c r="E88" s="52">
        <v>141753</v>
      </c>
      <c r="F88" s="52">
        <v>168876</v>
      </c>
      <c r="G88" s="52">
        <v>205914</v>
      </c>
      <c r="H88" s="52">
        <v>245529</v>
      </c>
      <c r="I88" s="52">
        <v>287422</v>
      </c>
      <c r="J88" s="52">
        <v>312575</v>
      </c>
      <c r="K88" s="52">
        <v>330980</v>
      </c>
      <c r="L88" s="52">
        <v>340121</v>
      </c>
      <c r="M88" s="52">
        <v>352838</v>
      </c>
      <c r="N88" s="52">
        <v>363591</v>
      </c>
      <c r="O88" s="52">
        <v>382130</v>
      </c>
      <c r="P88" s="52">
        <v>410057</v>
      </c>
      <c r="Q88" s="52">
        <v>433317</v>
      </c>
      <c r="R88" s="52">
        <v>447799</v>
      </c>
      <c r="S88" s="52">
        <v>449681</v>
      </c>
      <c r="T88" s="52">
        <v>450366</v>
      </c>
      <c r="U88" s="52">
        <v>461379</v>
      </c>
      <c r="V88" s="52">
        <v>478320</v>
      </c>
      <c r="W88" s="52">
        <v>490652</v>
      </c>
      <c r="DA88" s="63" t="s">
        <v>1094</v>
      </c>
    </row>
    <row r="89" spans="1:105" ht="12" customHeight="1" x14ac:dyDescent="0.25">
      <c r="A89" s="97" t="s">
        <v>131</v>
      </c>
      <c r="B89" s="52">
        <v>289</v>
      </c>
      <c r="C89" s="52">
        <v>382</v>
      </c>
      <c r="D89" s="52">
        <v>459</v>
      </c>
      <c r="E89" s="52">
        <v>604</v>
      </c>
      <c r="F89" s="52">
        <v>719</v>
      </c>
      <c r="G89" s="52">
        <v>941</v>
      </c>
      <c r="H89" s="52">
        <v>1187</v>
      </c>
      <c r="I89" s="52">
        <v>1740</v>
      </c>
      <c r="J89" s="52">
        <v>1955</v>
      </c>
      <c r="K89" s="52">
        <v>2417</v>
      </c>
      <c r="L89" s="52">
        <v>2412</v>
      </c>
      <c r="M89" s="52">
        <v>2635</v>
      </c>
      <c r="N89" s="52">
        <v>2586</v>
      </c>
      <c r="O89" s="52">
        <v>2452</v>
      </c>
      <c r="P89" s="52">
        <v>2740</v>
      </c>
      <c r="Q89" s="52">
        <v>2694</v>
      </c>
      <c r="R89" s="52">
        <v>2878</v>
      </c>
      <c r="S89" s="52">
        <v>2966</v>
      </c>
      <c r="T89" s="52">
        <v>2827</v>
      </c>
      <c r="U89" s="52">
        <v>3132</v>
      </c>
      <c r="V89" s="52">
        <v>3341</v>
      </c>
      <c r="W89" s="52">
        <v>3487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17163</v>
      </c>
      <c r="C92" s="52">
        <v>17499</v>
      </c>
      <c r="D92" s="52">
        <v>18140</v>
      </c>
      <c r="E92" s="52">
        <v>19823</v>
      </c>
      <c r="F92" s="52">
        <v>21778</v>
      </c>
      <c r="G92" s="52">
        <v>24665</v>
      </c>
      <c r="H92" s="52">
        <v>27070</v>
      </c>
      <c r="I92" s="52">
        <v>27737</v>
      </c>
      <c r="J92" s="52">
        <v>26627</v>
      </c>
      <c r="K92" s="52">
        <v>24140</v>
      </c>
      <c r="L92" s="52">
        <v>21507</v>
      </c>
      <c r="M92" s="52">
        <v>19885</v>
      </c>
      <c r="N92" s="52">
        <v>18433</v>
      </c>
      <c r="O92" s="52">
        <v>17445</v>
      </c>
      <c r="P92" s="52">
        <v>17090</v>
      </c>
      <c r="Q92" s="52">
        <v>19238</v>
      </c>
      <c r="R92" s="52">
        <v>20804</v>
      </c>
      <c r="S92" s="52">
        <v>21538</v>
      </c>
      <c r="T92" s="52">
        <v>20373</v>
      </c>
      <c r="U92" s="52">
        <v>17319</v>
      </c>
      <c r="V92" s="52">
        <v>14123</v>
      </c>
      <c r="W92" s="52">
        <v>12747</v>
      </c>
      <c r="DA92" s="63" t="s">
        <v>1096</v>
      </c>
    </row>
    <row r="93" spans="1:105" ht="12" customHeight="1" x14ac:dyDescent="0.25">
      <c r="A93" s="97" t="s">
        <v>123</v>
      </c>
      <c r="B93" s="52">
        <v>58</v>
      </c>
      <c r="C93" s="52">
        <v>71</v>
      </c>
      <c r="D93" s="52">
        <v>70</v>
      </c>
      <c r="E93" s="52">
        <v>89</v>
      </c>
      <c r="F93" s="52">
        <v>99</v>
      </c>
      <c r="G93" s="52">
        <v>116</v>
      </c>
      <c r="H93" s="52">
        <v>140</v>
      </c>
      <c r="I93" s="52">
        <v>180</v>
      </c>
      <c r="J93" s="52">
        <v>170</v>
      </c>
      <c r="K93" s="52">
        <v>171</v>
      </c>
      <c r="L93" s="52">
        <v>150</v>
      </c>
      <c r="M93" s="52">
        <v>150</v>
      </c>
      <c r="N93" s="52">
        <v>141</v>
      </c>
      <c r="O93" s="52">
        <v>120</v>
      </c>
      <c r="P93" s="52">
        <v>105</v>
      </c>
      <c r="Q93" s="52">
        <v>126</v>
      </c>
      <c r="R93" s="52">
        <v>140</v>
      </c>
      <c r="S93" s="52">
        <v>149</v>
      </c>
      <c r="T93" s="52">
        <v>138</v>
      </c>
      <c r="U93" s="52">
        <v>119</v>
      </c>
      <c r="V93" s="52">
        <v>101</v>
      </c>
      <c r="W93" s="52">
        <v>98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97952</v>
      </c>
      <c r="C96" s="52">
        <v>97728</v>
      </c>
      <c r="D96" s="52">
        <v>103272</v>
      </c>
      <c r="E96" s="52">
        <v>108624</v>
      </c>
      <c r="F96" s="52">
        <v>117785</v>
      </c>
      <c r="G96" s="52">
        <v>126092</v>
      </c>
      <c r="H96" s="52">
        <v>133062</v>
      </c>
      <c r="I96" s="52">
        <v>126948</v>
      </c>
      <c r="J96" s="52">
        <v>119950</v>
      </c>
      <c r="K96" s="52">
        <v>107140</v>
      </c>
      <c r="L96" s="52">
        <v>95007</v>
      </c>
      <c r="M96" s="52">
        <v>89106</v>
      </c>
      <c r="N96" s="52">
        <v>89130</v>
      </c>
      <c r="O96" s="52">
        <v>94594</v>
      </c>
      <c r="P96" s="52">
        <v>102372</v>
      </c>
      <c r="Q96" s="52">
        <v>109542</v>
      </c>
      <c r="R96" s="52">
        <v>109578</v>
      </c>
      <c r="S96" s="52">
        <v>104939</v>
      </c>
      <c r="T96" s="52">
        <v>94255</v>
      </c>
      <c r="U96" s="52">
        <v>75886</v>
      </c>
      <c r="V96" s="52">
        <v>56685</v>
      </c>
      <c r="W96" s="52">
        <v>44830</v>
      </c>
      <c r="DA96" s="63" t="s">
        <v>1098</v>
      </c>
    </row>
    <row r="97" spans="1:105" ht="12" customHeight="1" x14ac:dyDescent="0.25">
      <c r="A97" s="97" t="s">
        <v>121</v>
      </c>
      <c r="B97" s="52">
        <v>41922</v>
      </c>
      <c r="C97" s="52">
        <v>49490</v>
      </c>
      <c r="D97" s="52">
        <v>56916</v>
      </c>
      <c r="E97" s="52">
        <v>65849</v>
      </c>
      <c r="F97" s="52">
        <v>71526</v>
      </c>
      <c r="G97" s="52">
        <v>83220</v>
      </c>
      <c r="H97" s="52">
        <v>93463</v>
      </c>
      <c r="I97" s="52">
        <v>114683</v>
      </c>
      <c r="J97" s="52">
        <v>117623</v>
      </c>
      <c r="K97" s="52">
        <v>118328</v>
      </c>
      <c r="L97" s="52">
        <v>113789</v>
      </c>
      <c r="M97" s="52">
        <v>110016</v>
      </c>
      <c r="N97" s="52">
        <v>106982</v>
      </c>
      <c r="O97" s="52">
        <v>107844</v>
      </c>
      <c r="P97" s="52">
        <v>106400</v>
      </c>
      <c r="Q97" s="52">
        <v>107150</v>
      </c>
      <c r="R97" s="52">
        <v>107803</v>
      </c>
      <c r="S97" s="52">
        <v>103684</v>
      </c>
      <c r="T97" s="52">
        <v>95259</v>
      </c>
      <c r="U97" s="52">
        <v>79714</v>
      </c>
      <c r="V97" s="52">
        <v>62921</v>
      </c>
      <c r="W97" s="52">
        <v>51893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247480</v>
      </c>
      <c r="C103" s="36">
        <v>265231</v>
      </c>
      <c r="D103" s="36">
        <v>297853</v>
      </c>
      <c r="E103" s="36">
        <v>336742</v>
      </c>
      <c r="F103" s="36">
        <v>380783</v>
      </c>
      <c r="G103" s="36">
        <v>440948</v>
      </c>
      <c r="H103" s="36">
        <v>500451</v>
      </c>
      <c r="I103" s="36">
        <v>558710</v>
      </c>
      <c r="J103" s="36">
        <v>578900</v>
      </c>
      <c r="K103" s="36">
        <v>583176</v>
      </c>
      <c r="L103" s="36">
        <v>572986</v>
      </c>
      <c r="M103" s="36">
        <v>574630</v>
      </c>
      <c r="N103" s="36">
        <v>580863</v>
      </c>
      <c r="O103" s="36">
        <v>604585</v>
      </c>
      <c r="P103" s="36">
        <v>638764</v>
      </c>
      <c r="Q103" s="36">
        <v>672067</v>
      </c>
      <c r="R103" s="36">
        <v>689002</v>
      </c>
      <c r="S103" s="36">
        <v>682957</v>
      </c>
      <c r="T103" s="36">
        <v>663218</v>
      </c>
      <c r="U103" s="36">
        <v>637549</v>
      </c>
      <c r="V103" s="36">
        <v>615491</v>
      </c>
      <c r="W103" s="36">
        <v>603707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1276727</v>
      </c>
      <c r="C124" s="120">
        <v>1304063</v>
      </c>
      <c r="D124" s="120">
        <v>1320592</v>
      </c>
      <c r="E124" s="120">
        <v>1329935</v>
      </c>
      <c r="F124" s="120">
        <v>1327023</v>
      </c>
      <c r="G124" s="120">
        <v>1313708</v>
      </c>
      <c r="H124" s="120">
        <v>1291019</v>
      </c>
      <c r="I124" s="120">
        <v>1281267</v>
      </c>
      <c r="J124" s="120">
        <v>1299702</v>
      </c>
      <c r="K124" s="120">
        <v>1323730</v>
      </c>
      <c r="L124" s="120">
        <v>1351520</v>
      </c>
      <c r="M124" s="120">
        <v>1367053</v>
      </c>
      <c r="N124" s="120">
        <v>1384300</v>
      </c>
      <c r="O124" s="120">
        <v>1382522</v>
      </c>
      <c r="P124" s="120">
        <v>1375997</v>
      </c>
      <c r="Q124" s="120">
        <v>1373100</v>
      </c>
      <c r="R124" s="120">
        <v>1373320</v>
      </c>
      <c r="S124" s="120">
        <v>1386420</v>
      </c>
      <c r="T124" s="120">
        <v>1392124</v>
      </c>
      <c r="U124" s="120">
        <v>1413940</v>
      </c>
      <c r="V124" s="120">
        <v>1407955</v>
      </c>
      <c r="W124" s="120">
        <v>1446031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1276727</v>
      </c>
      <c r="C126" s="52">
        <v>1304063</v>
      </c>
      <c r="D126" s="52">
        <v>1320592</v>
      </c>
      <c r="E126" s="52">
        <v>1329935</v>
      </c>
      <c r="F126" s="52">
        <v>1327023</v>
      </c>
      <c r="G126" s="52">
        <v>1313708</v>
      </c>
      <c r="H126" s="52">
        <v>1291019</v>
      </c>
      <c r="I126" s="52">
        <v>1281267</v>
      </c>
      <c r="J126" s="52">
        <v>1299702</v>
      </c>
      <c r="K126" s="52">
        <v>1323730</v>
      </c>
      <c r="L126" s="52">
        <v>1351520</v>
      </c>
      <c r="M126" s="52">
        <v>1367053</v>
      </c>
      <c r="N126" s="52">
        <v>1384300</v>
      </c>
      <c r="O126" s="52">
        <v>1382522</v>
      </c>
      <c r="P126" s="52">
        <v>1375997</v>
      </c>
      <c r="Q126" s="52">
        <v>1373100</v>
      </c>
      <c r="R126" s="52">
        <v>1373320</v>
      </c>
      <c r="S126" s="52">
        <v>1386420</v>
      </c>
      <c r="T126" s="52">
        <v>1392124</v>
      </c>
      <c r="U126" s="52">
        <v>1413940</v>
      </c>
      <c r="V126" s="52">
        <v>1407955</v>
      </c>
      <c r="W126" s="52">
        <v>1446031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5071</v>
      </c>
      <c r="C129" s="52">
        <v>6372</v>
      </c>
      <c r="D129" s="52">
        <v>7016</v>
      </c>
      <c r="E129" s="52">
        <v>8821</v>
      </c>
      <c r="F129" s="52">
        <v>11258</v>
      </c>
      <c r="G129" s="52">
        <v>13416</v>
      </c>
      <c r="H129" s="52">
        <v>16152</v>
      </c>
      <c r="I129" s="52">
        <v>18979</v>
      </c>
      <c r="J129" s="52">
        <v>21375</v>
      </c>
      <c r="K129" s="52">
        <v>23148</v>
      </c>
      <c r="L129" s="52">
        <v>25216</v>
      </c>
      <c r="M129" s="52">
        <v>28589</v>
      </c>
      <c r="N129" s="52">
        <v>31625</v>
      </c>
      <c r="O129" s="52">
        <v>34121</v>
      </c>
      <c r="P129" s="52">
        <v>35087</v>
      </c>
      <c r="Q129" s="52">
        <v>35726</v>
      </c>
      <c r="R129" s="52">
        <v>36830</v>
      </c>
      <c r="S129" s="52">
        <v>38145</v>
      </c>
      <c r="T129" s="52">
        <v>40369</v>
      </c>
      <c r="U129" s="52">
        <v>40805</v>
      </c>
      <c r="V129" s="52">
        <v>45229</v>
      </c>
      <c r="W129" s="52">
        <v>46368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1244960</v>
      </c>
      <c r="C131" s="52">
        <v>1271572</v>
      </c>
      <c r="D131" s="52">
        <v>1288398</v>
      </c>
      <c r="E131" s="52">
        <v>1298000</v>
      </c>
      <c r="F131" s="52">
        <v>1294508</v>
      </c>
      <c r="G131" s="52">
        <v>1280243</v>
      </c>
      <c r="H131" s="52">
        <v>1258985</v>
      </c>
      <c r="I131" s="52">
        <v>1254189</v>
      </c>
      <c r="J131" s="52">
        <v>1276453</v>
      </c>
      <c r="K131" s="52">
        <v>1301394</v>
      </c>
      <c r="L131" s="52">
        <v>1322803</v>
      </c>
      <c r="M131" s="52">
        <v>1333104</v>
      </c>
      <c r="N131" s="52">
        <v>1344349</v>
      </c>
      <c r="O131" s="52">
        <v>1341855</v>
      </c>
      <c r="P131" s="52">
        <v>1334417</v>
      </c>
      <c r="Q131" s="52">
        <v>1327759</v>
      </c>
      <c r="R131" s="52">
        <v>1330598</v>
      </c>
      <c r="S131" s="52">
        <v>1344007</v>
      </c>
      <c r="T131" s="52">
        <v>1352522</v>
      </c>
      <c r="U131" s="52">
        <v>1371892</v>
      </c>
      <c r="V131" s="52">
        <v>1370597</v>
      </c>
      <c r="W131" s="52">
        <v>1406453</v>
      </c>
      <c r="DA131" s="63" t="s">
        <v>1113</v>
      </c>
    </row>
    <row r="132" spans="1:105" ht="12" customHeight="1" x14ac:dyDescent="0.25">
      <c r="A132" s="97" t="s">
        <v>127</v>
      </c>
      <c r="B132" s="52">
        <v>4220</v>
      </c>
      <c r="C132" s="52">
        <v>4889</v>
      </c>
      <c r="D132" s="52">
        <v>5121</v>
      </c>
      <c r="E132" s="52">
        <v>5619</v>
      </c>
      <c r="F132" s="52">
        <v>5777</v>
      </c>
      <c r="G132" s="52">
        <v>5919</v>
      </c>
      <c r="H132" s="52">
        <v>6235</v>
      </c>
      <c r="I132" s="52">
        <v>7033</v>
      </c>
      <c r="J132" s="52">
        <v>7838</v>
      </c>
      <c r="K132" s="52">
        <v>9396</v>
      </c>
      <c r="L132" s="52">
        <v>9686</v>
      </c>
      <c r="M132" s="52">
        <v>9663</v>
      </c>
      <c r="N132" s="52">
        <v>9861</v>
      </c>
      <c r="O132" s="52">
        <v>9233</v>
      </c>
      <c r="P132" s="52">
        <v>8832</v>
      </c>
      <c r="Q132" s="52">
        <v>8300</v>
      </c>
      <c r="R132" s="52">
        <v>8226</v>
      </c>
      <c r="S132" s="52">
        <v>8883</v>
      </c>
      <c r="T132" s="52">
        <v>8857</v>
      </c>
      <c r="U132" s="52">
        <v>9299</v>
      </c>
      <c r="V132" s="52">
        <v>9531</v>
      </c>
      <c r="W132" s="52">
        <v>9949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19291</v>
      </c>
      <c r="C135" s="52">
        <v>18529</v>
      </c>
      <c r="D135" s="52">
        <v>17775</v>
      </c>
      <c r="E135" s="52">
        <v>16788</v>
      </c>
      <c r="F135" s="52">
        <v>16930</v>
      </c>
      <c r="G135" s="52">
        <v>16803</v>
      </c>
      <c r="H135" s="52">
        <v>15256</v>
      </c>
      <c r="I135" s="52">
        <v>11885</v>
      </c>
      <c r="J135" s="52">
        <v>9142</v>
      </c>
      <c r="K135" s="52">
        <v>7681</v>
      </c>
      <c r="L135" s="52">
        <v>10212</v>
      </c>
      <c r="M135" s="52">
        <v>12824</v>
      </c>
      <c r="N135" s="52">
        <v>16120</v>
      </c>
      <c r="O135" s="52">
        <v>16750</v>
      </c>
      <c r="P135" s="52">
        <v>17483</v>
      </c>
      <c r="Q135" s="52">
        <v>19312</v>
      </c>
      <c r="R135" s="52">
        <v>17921</v>
      </c>
      <c r="S135" s="52">
        <v>17117</v>
      </c>
      <c r="T135" s="52">
        <v>15448</v>
      </c>
      <c r="U135" s="52">
        <v>15609</v>
      </c>
      <c r="V135" s="52">
        <v>12858</v>
      </c>
      <c r="W135" s="52">
        <v>13681</v>
      </c>
      <c r="DA135" s="63" t="s">
        <v>1115</v>
      </c>
    </row>
    <row r="136" spans="1:105" ht="12" customHeight="1" x14ac:dyDescent="0.25">
      <c r="A136" s="97" t="s">
        <v>121</v>
      </c>
      <c r="B136" s="52">
        <v>8256</v>
      </c>
      <c r="C136" s="52">
        <v>9073</v>
      </c>
      <c r="D136" s="52">
        <v>9298</v>
      </c>
      <c r="E136" s="52">
        <v>9528</v>
      </c>
      <c r="F136" s="52">
        <v>9808</v>
      </c>
      <c r="G136" s="52">
        <v>10743</v>
      </c>
      <c r="H136" s="52">
        <v>10543</v>
      </c>
      <c r="I136" s="52">
        <v>8160</v>
      </c>
      <c r="J136" s="52">
        <v>6269</v>
      </c>
      <c r="K136" s="52">
        <v>5259</v>
      </c>
      <c r="L136" s="52">
        <v>8819</v>
      </c>
      <c r="M136" s="52">
        <v>11462</v>
      </c>
      <c r="N136" s="52">
        <v>13970</v>
      </c>
      <c r="O136" s="52">
        <v>14684</v>
      </c>
      <c r="P136" s="52">
        <v>15265</v>
      </c>
      <c r="Q136" s="52">
        <v>17729</v>
      </c>
      <c r="R136" s="52">
        <v>16575</v>
      </c>
      <c r="S136" s="52">
        <v>16413</v>
      </c>
      <c r="T136" s="52">
        <v>15297</v>
      </c>
      <c r="U136" s="52">
        <v>17140</v>
      </c>
      <c r="V136" s="52">
        <v>14969</v>
      </c>
      <c r="W136" s="52">
        <v>15948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1276727</v>
      </c>
      <c r="C141" s="36">
        <v>1304063</v>
      </c>
      <c r="D141" s="36">
        <v>1320592</v>
      </c>
      <c r="E141" s="36">
        <v>1329935</v>
      </c>
      <c r="F141" s="36">
        <v>1327023</v>
      </c>
      <c r="G141" s="36">
        <v>1313708</v>
      </c>
      <c r="H141" s="36">
        <v>1291019</v>
      </c>
      <c r="I141" s="36">
        <v>1281267</v>
      </c>
      <c r="J141" s="36">
        <v>1299702</v>
      </c>
      <c r="K141" s="36">
        <v>1323730</v>
      </c>
      <c r="L141" s="36">
        <v>1351520</v>
      </c>
      <c r="M141" s="36">
        <v>1367053</v>
      </c>
      <c r="N141" s="36">
        <v>1384300</v>
      </c>
      <c r="O141" s="36">
        <v>1382522</v>
      </c>
      <c r="P141" s="36">
        <v>1375997</v>
      </c>
      <c r="Q141" s="36">
        <v>1373100</v>
      </c>
      <c r="R141" s="36">
        <v>1373320</v>
      </c>
      <c r="S141" s="36">
        <v>1386420</v>
      </c>
      <c r="T141" s="36">
        <v>1392124</v>
      </c>
      <c r="U141" s="36">
        <v>1413940</v>
      </c>
      <c r="V141" s="36">
        <v>1407955</v>
      </c>
      <c r="W141" s="36">
        <v>1446031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169958</v>
      </c>
      <c r="C143" s="120">
        <v>166234</v>
      </c>
      <c r="D143" s="120">
        <v>163819</v>
      </c>
      <c r="E143" s="120">
        <v>160547</v>
      </c>
      <c r="F143" s="120">
        <v>160224</v>
      </c>
      <c r="G143" s="120">
        <v>160912</v>
      </c>
      <c r="H143" s="120">
        <v>163655</v>
      </c>
      <c r="I143" s="120">
        <v>163821</v>
      </c>
      <c r="J143" s="120">
        <v>165200</v>
      </c>
      <c r="K143" s="120">
        <v>166939</v>
      </c>
      <c r="L143" s="120">
        <v>167896</v>
      </c>
      <c r="M143" s="120">
        <v>176386</v>
      </c>
      <c r="N143" s="120">
        <v>184588</v>
      </c>
      <c r="O143" s="120">
        <v>194044</v>
      </c>
      <c r="P143" s="120">
        <v>206904</v>
      </c>
      <c r="Q143" s="120">
        <v>215665</v>
      </c>
      <c r="R143" s="120">
        <v>227415</v>
      </c>
      <c r="S143" s="120">
        <v>241303</v>
      </c>
      <c r="T143" s="120">
        <v>267548</v>
      </c>
      <c r="U143" s="120">
        <v>301605</v>
      </c>
      <c r="V143" s="120">
        <v>342749</v>
      </c>
      <c r="W143" s="120">
        <v>366185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169958</v>
      </c>
      <c r="C145" s="52">
        <v>166234</v>
      </c>
      <c r="D145" s="52">
        <v>163819</v>
      </c>
      <c r="E145" s="52">
        <v>160547</v>
      </c>
      <c r="F145" s="52">
        <v>160224</v>
      </c>
      <c r="G145" s="52">
        <v>160912</v>
      </c>
      <c r="H145" s="52">
        <v>163655</v>
      </c>
      <c r="I145" s="52">
        <v>163821</v>
      </c>
      <c r="J145" s="52">
        <v>165200</v>
      </c>
      <c r="K145" s="52">
        <v>166939</v>
      </c>
      <c r="L145" s="52">
        <v>167896</v>
      </c>
      <c r="M145" s="52">
        <v>176386</v>
      </c>
      <c r="N145" s="52">
        <v>184588</v>
      </c>
      <c r="O145" s="52">
        <v>194044</v>
      </c>
      <c r="P145" s="52">
        <v>206904</v>
      </c>
      <c r="Q145" s="52">
        <v>215665</v>
      </c>
      <c r="R145" s="52">
        <v>227415</v>
      </c>
      <c r="S145" s="52">
        <v>241303</v>
      </c>
      <c r="T145" s="52">
        <v>267548</v>
      </c>
      <c r="U145" s="52">
        <v>301605</v>
      </c>
      <c r="V145" s="52">
        <v>342749</v>
      </c>
      <c r="W145" s="52">
        <v>366185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6751</v>
      </c>
      <c r="C147" s="52">
        <v>7350</v>
      </c>
      <c r="D147" s="52">
        <v>7704</v>
      </c>
      <c r="E147" s="52">
        <v>7491</v>
      </c>
      <c r="F147" s="52">
        <v>7501</v>
      </c>
      <c r="G147" s="52">
        <v>7635</v>
      </c>
      <c r="H147" s="52">
        <v>8183</v>
      </c>
      <c r="I147" s="52">
        <v>9273</v>
      </c>
      <c r="J147" s="52">
        <v>10516</v>
      </c>
      <c r="K147" s="52">
        <v>11479</v>
      </c>
      <c r="L147" s="52">
        <v>12678</v>
      </c>
      <c r="M147" s="52">
        <v>14706</v>
      </c>
      <c r="N147" s="52">
        <v>17080</v>
      </c>
      <c r="O147" s="52">
        <v>19125</v>
      </c>
      <c r="P147" s="52">
        <v>22265</v>
      </c>
      <c r="Q147" s="52">
        <v>25712</v>
      </c>
      <c r="R147" s="52">
        <v>29712</v>
      </c>
      <c r="S147" s="52">
        <v>33475</v>
      </c>
      <c r="T147" s="52">
        <v>38787</v>
      </c>
      <c r="U147" s="52">
        <v>45215</v>
      </c>
      <c r="V147" s="52">
        <v>57089</v>
      </c>
      <c r="W147" s="52">
        <v>66569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18568</v>
      </c>
      <c r="C149" s="52">
        <v>17805</v>
      </c>
      <c r="D149" s="52">
        <v>17007</v>
      </c>
      <c r="E149" s="52">
        <v>16614</v>
      </c>
      <c r="F149" s="52">
        <v>16657</v>
      </c>
      <c r="G149" s="52">
        <v>16963</v>
      </c>
      <c r="H149" s="52">
        <v>17438</v>
      </c>
      <c r="I149" s="52">
        <v>16949</v>
      </c>
      <c r="J149" s="52">
        <v>16420</v>
      </c>
      <c r="K149" s="52">
        <v>15477</v>
      </c>
      <c r="L149" s="52">
        <v>14809</v>
      </c>
      <c r="M149" s="52">
        <v>15267</v>
      </c>
      <c r="N149" s="52">
        <v>15229</v>
      </c>
      <c r="O149" s="52">
        <v>15065</v>
      </c>
      <c r="P149" s="52">
        <v>15713</v>
      </c>
      <c r="Q149" s="52">
        <v>17502</v>
      </c>
      <c r="R149" s="52">
        <v>20266</v>
      </c>
      <c r="S149" s="52">
        <v>24069</v>
      </c>
      <c r="T149" s="52">
        <v>28512</v>
      </c>
      <c r="U149" s="52">
        <v>35239</v>
      </c>
      <c r="V149" s="52">
        <v>41900</v>
      </c>
      <c r="W149" s="52">
        <v>46452</v>
      </c>
      <c r="DA149" s="63" t="s">
        <v>1121</v>
      </c>
    </row>
    <row r="150" spans="1:105" ht="12" customHeight="1" x14ac:dyDescent="0.25">
      <c r="A150" s="97" t="s">
        <v>123</v>
      </c>
      <c r="B150" s="52">
        <v>63</v>
      </c>
      <c r="C150" s="52">
        <v>68</v>
      </c>
      <c r="D150" s="52">
        <v>63</v>
      </c>
      <c r="E150" s="52">
        <v>68</v>
      </c>
      <c r="F150" s="52">
        <v>72</v>
      </c>
      <c r="G150" s="52">
        <v>77</v>
      </c>
      <c r="H150" s="52">
        <v>88</v>
      </c>
      <c r="I150" s="52">
        <v>104</v>
      </c>
      <c r="J150" s="52">
        <v>99</v>
      </c>
      <c r="K150" s="52">
        <v>108</v>
      </c>
      <c r="L150" s="52">
        <v>95</v>
      </c>
      <c r="M150" s="52">
        <v>111</v>
      </c>
      <c r="N150" s="52">
        <v>108</v>
      </c>
      <c r="O150" s="52">
        <v>93</v>
      </c>
      <c r="P150" s="52">
        <v>84</v>
      </c>
      <c r="Q150" s="52">
        <v>103</v>
      </c>
      <c r="R150" s="52">
        <v>124</v>
      </c>
      <c r="S150" s="52">
        <v>161</v>
      </c>
      <c r="T150" s="52">
        <v>181</v>
      </c>
      <c r="U150" s="52">
        <v>249</v>
      </c>
      <c r="V150" s="52">
        <v>287</v>
      </c>
      <c r="W150" s="52">
        <v>339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105972</v>
      </c>
      <c r="C153" s="52">
        <v>100094</v>
      </c>
      <c r="D153" s="52">
        <v>96726</v>
      </c>
      <c r="E153" s="52">
        <v>92040</v>
      </c>
      <c r="F153" s="52">
        <v>91011</v>
      </c>
      <c r="G153" s="52">
        <v>88015</v>
      </c>
      <c r="H153" s="52">
        <v>86238</v>
      </c>
      <c r="I153" s="52">
        <v>78505</v>
      </c>
      <c r="J153" s="52">
        <v>74573</v>
      </c>
      <c r="K153" s="52">
        <v>69718</v>
      </c>
      <c r="L153" s="52">
        <v>67733</v>
      </c>
      <c r="M153" s="52">
        <v>71635</v>
      </c>
      <c r="N153" s="52">
        <v>77732</v>
      </c>
      <c r="O153" s="52">
        <v>84450</v>
      </c>
      <c r="P153" s="52">
        <v>93973</v>
      </c>
      <c r="Q153" s="52">
        <v>99234</v>
      </c>
      <c r="R153" s="52">
        <v>103011</v>
      </c>
      <c r="S153" s="52">
        <v>107059</v>
      </c>
      <c r="T153" s="52">
        <v>115774</v>
      </c>
      <c r="U153" s="52">
        <v>124684</v>
      </c>
      <c r="V153" s="52">
        <v>139428</v>
      </c>
      <c r="W153" s="52">
        <v>148245</v>
      </c>
      <c r="DA153" s="63" t="s">
        <v>1123</v>
      </c>
    </row>
    <row r="154" spans="1:105" ht="12" customHeight="1" x14ac:dyDescent="0.25">
      <c r="A154" s="97" t="s">
        <v>121</v>
      </c>
      <c r="B154" s="52">
        <v>45355</v>
      </c>
      <c r="C154" s="52">
        <v>48267</v>
      </c>
      <c r="D154" s="52">
        <v>50023</v>
      </c>
      <c r="E154" s="52">
        <v>51825</v>
      </c>
      <c r="F154" s="52">
        <v>52484</v>
      </c>
      <c r="G154" s="52">
        <v>55857</v>
      </c>
      <c r="H154" s="52">
        <v>59891</v>
      </c>
      <c r="I154" s="52">
        <v>68263</v>
      </c>
      <c r="J154" s="52">
        <v>74108</v>
      </c>
      <c r="K154" s="52">
        <v>81636</v>
      </c>
      <c r="L154" s="52">
        <v>85259</v>
      </c>
      <c r="M154" s="52">
        <v>89373</v>
      </c>
      <c r="N154" s="52">
        <v>91519</v>
      </c>
      <c r="O154" s="52">
        <v>94436</v>
      </c>
      <c r="P154" s="52">
        <v>97134</v>
      </c>
      <c r="Q154" s="52">
        <v>98826</v>
      </c>
      <c r="R154" s="52">
        <v>104014</v>
      </c>
      <c r="S154" s="52">
        <v>110014</v>
      </c>
      <c r="T154" s="52">
        <v>123081</v>
      </c>
      <c r="U154" s="52">
        <v>141433</v>
      </c>
      <c r="V154" s="52">
        <v>161134</v>
      </c>
      <c r="W154" s="52">
        <v>171149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169958</v>
      </c>
      <c r="C159" s="36">
        <v>166234</v>
      </c>
      <c r="D159" s="36">
        <v>163819</v>
      </c>
      <c r="E159" s="36">
        <v>160547</v>
      </c>
      <c r="F159" s="36">
        <v>160224</v>
      </c>
      <c r="G159" s="36">
        <v>160912</v>
      </c>
      <c r="H159" s="36">
        <v>163655</v>
      </c>
      <c r="I159" s="36">
        <v>163821</v>
      </c>
      <c r="J159" s="36">
        <v>165200</v>
      </c>
      <c r="K159" s="36">
        <v>166939</v>
      </c>
      <c r="L159" s="36">
        <v>167896</v>
      </c>
      <c r="M159" s="36">
        <v>176386</v>
      </c>
      <c r="N159" s="36">
        <v>184588</v>
      </c>
      <c r="O159" s="36">
        <v>194044</v>
      </c>
      <c r="P159" s="36">
        <v>206904</v>
      </c>
      <c r="Q159" s="36">
        <v>215665</v>
      </c>
      <c r="R159" s="36">
        <v>227415</v>
      </c>
      <c r="S159" s="36">
        <v>241303</v>
      </c>
      <c r="T159" s="36">
        <v>267548</v>
      </c>
      <c r="U159" s="36">
        <v>301605</v>
      </c>
      <c r="V159" s="36">
        <v>342749</v>
      </c>
      <c r="W159" s="36">
        <v>366185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40230</v>
      </c>
      <c r="C161" s="120">
        <v>33742</v>
      </c>
      <c r="D161" s="120">
        <v>28034</v>
      </c>
      <c r="E161" s="120">
        <v>23823</v>
      </c>
      <c r="F161" s="120">
        <v>22127</v>
      </c>
      <c r="G161" s="120">
        <v>19871</v>
      </c>
      <c r="H161" s="120">
        <v>18281</v>
      </c>
      <c r="I161" s="120">
        <v>16792</v>
      </c>
      <c r="J161" s="120">
        <v>15591</v>
      </c>
      <c r="K161" s="120">
        <v>14609</v>
      </c>
      <c r="L161" s="120">
        <v>14062</v>
      </c>
      <c r="M161" s="120">
        <v>14503</v>
      </c>
      <c r="N161" s="120">
        <v>15169</v>
      </c>
      <c r="O161" s="120">
        <v>22030</v>
      </c>
      <c r="P161" s="120">
        <v>23316</v>
      </c>
      <c r="Q161" s="120">
        <v>23949</v>
      </c>
      <c r="R161" s="120">
        <v>23333</v>
      </c>
      <c r="S161" s="120">
        <v>21520</v>
      </c>
      <c r="T161" s="120">
        <v>20329</v>
      </c>
      <c r="U161" s="120">
        <v>20060</v>
      </c>
      <c r="V161" s="120">
        <v>21436</v>
      </c>
      <c r="W161" s="120">
        <v>23102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40230</v>
      </c>
      <c r="C163" s="52">
        <v>33742</v>
      </c>
      <c r="D163" s="52">
        <v>28034</v>
      </c>
      <c r="E163" s="52">
        <v>23823</v>
      </c>
      <c r="F163" s="52">
        <v>22127</v>
      </c>
      <c r="G163" s="52">
        <v>19871</v>
      </c>
      <c r="H163" s="52">
        <v>18281</v>
      </c>
      <c r="I163" s="52">
        <v>16792</v>
      </c>
      <c r="J163" s="52">
        <v>15591</v>
      </c>
      <c r="K163" s="52">
        <v>14609</v>
      </c>
      <c r="L163" s="52">
        <v>14062</v>
      </c>
      <c r="M163" s="52">
        <v>14503</v>
      </c>
      <c r="N163" s="52">
        <v>15169</v>
      </c>
      <c r="O163" s="52">
        <v>22030</v>
      </c>
      <c r="P163" s="52">
        <v>23316</v>
      </c>
      <c r="Q163" s="52">
        <v>23949</v>
      </c>
      <c r="R163" s="52">
        <v>23333</v>
      </c>
      <c r="S163" s="52">
        <v>21520</v>
      </c>
      <c r="T163" s="52">
        <v>20329</v>
      </c>
      <c r="U163" s="52">
        <v>20060</v>
      </c>
      <c r="V163" s="52">
        <v>21436</v>
      </c>
      <c r="W163" s="52">
        <v>23102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799</v>
      </c>
      <c r="C165" s="52">
        <v>834</v>
      </c>
      <c r="D165" s="52">
        <v>820</v>
      </c>
      <c r="E165" s="52">
        <v>718</v>
      </c>
      <c r="F165" s="52">
        <v>618</v>
      </c>
      <c r="G165" s="52">
        <v>510</v>
      </c>
      <c r="H165" s="52">
        <v>405</v>
      </c>
      <c r="I165" s="52">
        <v>351</v>
      </c>
      <c r="J165" s="52">
        <v>335</v>
      </c>
      <c r="K165" s="52">
        <v>367</v>
      </c>
      <c r="L165" s="52">
        <v>530</v>
      </c>
      <c r="M165" s="52">
        <v>862</v>
      </c>
      <c r="N165" s="52">
        <v>1267</v>
      </c>
      <c r="O165" s="52">
        <v>1870</v>
      </c>
      <c r="P165" s="52">
        <v>2557</v>
      </c>
      <c r="Q165" s="52">
        <v>3154</v>
      </c>
      <c r="R165" s="52">
        <v>3240</v>
      </c>
      <c r="S165" s="52">
        <v>3092</v>
      </c>
      <c r="T165" s="52">
        <v>2774</v>
      </c>
      <c r="U165" s="52">
        <v>2337</v>
      </c>
      <c r="V165" s="52">
        <v>2041</v>
      </c>
      <c r="W165" s="52">
        <v>1746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4395</v>
      </c>
      <c r="C167" s="52">
        <v>3686</v>
      </c>
      <c r="D167" s="52">
        <v>3055</v>
      </c>
      <c r="E167" s="52">
        <v>2591</v>
      </c>
      <c r="F167" s="52">
        <v>2415</v>
      </c>
      <c r="G167" s="52">
        <v>2194</v>
      </c>
      <c r="H167" s="52">
        <v>2033</v>
      </c>
      <c r="I167" s="52">
        <v>1827</v>
      </c>
      <c r="J167" s="52">
        <v>1675</v>
      </c>
      <c r="K167" s="52">
        <v>1457</v>
      </c>
      <c r="L167" s="52">
        <v>1307</v>
      </c>
      <c r="M167" s="52">
        <v>1303</v>
      </c>
      <c r="N167" s="52">
        <v>1271</v>
      </c>
      <c r="O167" s="52">
        <v>1665</v>
      </c>
      <c r="P167" s="52">
        <v>1760</v>
      </c>
      <c r="Q167" s="52">
        <v>1879</v>
      </c>
      <c r="R167" s="52">
        <v>1910</v>
      </c>
      <c r="S167" s="52">
        <v>1879</v>
      </c>
      <c r="T167" s="52">
        <v>1887</v>
      </c>
      <c r="U167" s="52">
        <v>2095</v>
      </c>
      <c r="V167" s="52">
        <v>2477</v>
      </c>
      <c r="W167" s="52">
        <v>2938</v>
      </c>
      <c r="DA167" s="63" t="s">
        <v>1129</v>
      </c>
    </row>
    <row r="168" spans="1:105" ht="12" customHeight="1" x14ac:dyDescent="0.25">
      <c r="A168" s="97" t="s">
        <v>123</v>
      </c>
      <c r="B168" s="52">
        <v>15</v>
      </c>
      <c r="C168" s="52">
        <v>13</v>
      </c>
      <c r="D168" s="52">
        <v>10</v>
      </c>
      <c r="E168" s="52">
        <v>9</v>
      </c>
      <c r="F168" s="52">
        <v>9</v>
      </c>
      <c r="G168" s="52">
        <v>8</v>
      </c>
      <c r="H168" s="52">
        <v>10</v>
      </c>
      <c r="I168" s="52">
        <v>11</v>
      </c>
      <c r="J168" s="52">
        <v>11</v>
      </c>
      <c r="K168" s="52">
        <v>12</v>
      </c>
      <c r="L168" s="52">
        <v>9</v>
      </c>
      <c r="M168" s="52">
        <v>9</v>
      </c>
      <c r="N168" s="52">
        <v>9</v>
      </c>
      <c r="O168" s="52">
        <v>7</v>
      </c>
      <c r="P168" s="52">
        <v>7</v>
      </c>
      <c r="Q168" s="52">
        <v>7</v>
      </c>
      <c r="R168" s="52">
        <v>5</v>
      </c>
      <c r="S168" s="52">
        <v>4</v>
      </c>
      <c r="T168" s="52">
        <v>3</v>
      </c>
      <c r="U168" s="52">
        <v>5</v>
      </c>
      <c r="V168" s="52">
        <v>6</v>
      </c>
      <c r="W168" s="52">
        <v>11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25084</v>
      </c>
      <c r="C171" s="52">
        <v>21038</v>
      </c>
      <c r="D171" s="52">
        <v>17450</v>
      </c>
      <c r="E171" s="52">
        <v>14587</v>
      </c>
      <c r="F171" s="52">
        <v>13366</v>
      </c>
      <c r="G171" s="52">
        <v>11451</v>
      </c>
      <c r="H171" s="52">
        <v>9895</v>
      </c>
      <c r="I171" s="52">
        <v>8376</v>
      </c>
      <c r="J171" s="52">
        <v>7645</v>
      </c>
      <c r="K171" s="52">
        <v>6681</v>
      </c>
      <c r="L171" s="52">
        <v>6210</v>
      </c>
      <c r="M171" s="52">
        <v>6378</v>
      </c>
      <c r="N171" s="52">
        <v>6856</v>
      </c>
      <c r="O171" s="52">
        <v>10372</v>
      </c>
      <c r="P171" s="52">
        <v>11118</v>
      </c>
      <c r="Q171" s="52">
        <v>11362</v>
      </c>
      <c r="R171" s="52">
        <v>11012</v>
      </c>
      <c r="S171" s="52">
        <v>10122</v>
      </c>
      <c r="T171" s="52">
        <v>9372</v>
      </c>
      <c r="U171" s="52">
        <v>8761</v>
      </c>
      <c r="V171" s="52">
        <v>8977</v>
      </c>
      <c r="W171" s="52">
        <v>9428</v>
      </c>
      <c r="DA171" s="63" t="s">
        <v>1131</v>
      </c>
    </row>
    <row r="172" spans="1:105" ht="12" customHeight="1" x14ac:dyDescent="0.25">
      <c r="A172" s="97" t="s">
        <v>121</v>
      </c>
      <c r="B172" s="52">
        <v>10736</v>
      </c>
      <c r="C172" s="52">
        <v>9005</v>
      </c>
      <c r="D172" s="52">
        <v>7519</v>
      </c>
      <c r="E172" s="52">
        <v>6636</v>
      </c>
      <c r="F172" s="52">
        <v>6337</v>
      </c>
      <c r="G172" s="52">
        <v>6218</v>
      </c>
      <c r="H172" s="52">
        <v>6343</v>
      </c>
      <c r="I172" s="52">
        <v>6578</v>
      </c>
      <c r="J172" s="52">
        <v>6260</v>
      </c>
      <c r="K172" s="52">
        <v>6459</v>
      </c>
      <c r="L172" s="52">
        <v>6536</v>
      </c>
      <c r="M172" s="52">
        <v>6813</v>
      </c>
      <c r="N172" s="52">
        <v>7033</v>
      </c>
      <c r="O172" s="52">
        <v>9986</v>
      </c>
      <c r="P172" s="52">
        <v>10431</v>
      </c>
      <c r="Q172" s="52">
        <v>10701</v>
      </c>
      <c r="R172" s="52">
        <v>10406</v>
      </c>
      <c r="S172" s="52">
        <v>9515</v>
      </c>
      <c r="T172" s="52">
        <v>9067</v>
      </c>
      <c r="U172" s="52">
        <v>9199</v>
      </c>
      <c r="V172" s="52">
        <v>9976</v>
      </c>
      <c r="W172" s="52">
        <v>10725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40230</v>
      </c>
      <c r="C177" s="36">
        <v>33742</v>
      </c>
      <c r="D177" s="36">
        <v>28034</v>
      </c>
      <c r="E177" s="36">
        <v>23823</v>
      </c>
      <c r="F177" s="36">
        <v>22127</v>
      </c>
      <c r="G177" s="36">
        <v>19871</v>
      </c>
      <c r="H177" s="36">
        <v>18281</v>
      </c>
      <c r="I177" s="36">
        <v>16792</v>
      </c>
      <c r="J177" s="36">
        <v>15591</v>
      </c>
      <c r="K177" s="36">
        <v>14609</v>
      </c>
      <c r="L177" s="36">
        <v>14062</v>
      </c>
      <c r="M177" s="36">
        <v>14503</v>
      </c>
      <c r="N177" s="36">
        <v>15169</v>
      </c>
      <c r="O177" s="36">
        <v>22030</v>
      </c>
      <c r="P177" s="36">
        <v>23316</v>
      </c>
      <c r="Q177" s="36">
        <v>23949</v>
      </c>
      <c r="R177" s="36">
        <v>23333</v>
      </c>
      <c r="S177" s="36">
        <v>21520</v>
      </c>
      <c r="T177" s="36">
        <v>20329</v>
      </c>
      <c r="U177" s="36">
        <v>20060</v>
      </c>
      <c r="V177" s="36">
        <v>21436</v>
      </c>
      <c r="W177" s="36">
        <v>23102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583</v>
      </c>
      <c r="D26" s="52">
        <v>582</v>
      </c>
      <c r="E26" s="52">
        <v>583</v>
      </c>
      <c r="F26" s="52">
        <v>585</v>
      </c>
      <c r="G26" s="52">
        <v>590</v>
      </c>
      <c r="H26" s="52">
        <v>594</v>
      </c>
      <c r="I26" s="52">
        <v>611</v>
      </c>
      <c r="J26" s="52">
        <v>630</v>
      </c>
      <c r="K26" s="52">
        <v>656</v>
      </c>
      <c r="L26" s="52">
        <v>692</v>
      </c>
      <c r="M26" s="52">
        <v>738</v>
      </c>
      <c r="N26" s="52">
        <v>792</v>
      </c>
      <c r="O26" s="52">
        <v>742</v>
      </c>
      <c r="P26" s="52">
        <v>352</v>
      </c>
      <c r="Q26" s="52">
        <v>439</v>
      </c>
      <c r="R26" s="52">
        <v>549</v>
      </c>
      <c r="S26" s="52">
        <v>670</v>
      </c>
      <c r="T26" s="52">
        <v>745</v>
      </c>
      <c r="U26" s="52">
        <v>817</v>
      </c>
      <c r="V26" s="52">
        <v>810</v>
      </c>
      <c r="W26" s="52">
        <v>760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</v>
      </c>
      <c r="D29" s="52">
        <v>4</v>
      </c>
      <c r="E29" s="52">
        <v>5</v>
      </c>
      <c r="F29" s="52">
        <v>5</v>
      </c>
      <c r="G29" s="52">
        <v>5</v>
      </c>
      <c r="H29" s="52">
        <v>7</v>
      </c>
      <c r="I29" s="52">
        <v>6</v>
      </c>
      <c r="J29" s="52">
        <v>6</v>
      </c>
      <c r="K29" s="52">
        <v>17</v>
      </c>
      <c r="L29" s="52">
        <v>18</v>
      </c>
      <c r="M29" s="52">
        <v>22</v>
      </c>
      <c r="N29" s="52">
        <v>30</v>
      </c>
      <c r="O29" s="52">
        <v>36</v>
      </c>
      <c r="P29" s="52">
        <v>29</v>
      </c>
      <c r="Q29" s="52">
        <v>24</v>
      </c>
      <c r="R29" s="52">
        <v>15</v>
      </c>
      <c r="S29" s="52">
        <v>18</v>
      </c>
      <c r="T29" s="52">
        <v>24</v>
      </c>
      <c r="U29" s="52">
        <v>30</v>
      </c>
      <c r="V29" s="52">
        <v>41</v>
      </c>
      <c r="W29" s="52">
        <v>37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127</v>
      </c>
      <c r="D31" s="52">
        <v>127</v>
      </c>
      <c r="E31" s="52">
        <v>129</v>
      </c>
      <c r="F31" s="52">
        <v>131</v>
      </c>
      <c r="G31" s="52">
        <v>139</v>
      </c>
      <c r="H31" s="52">
        <v>151</v>
      </c>
      <c r="I31" s="52">
        <v>97</v>
      </c>
      <c r="J31" s="52">
        <v>98</v>
      </c>
      <c r="K31" s="52">
        <v>118</v>
      </c>
      <c r="L31" s="52">
        <v>144</v>
      </c>
      <c r="M31" s="52">
        <v>165</v>
      </c>
      <c r="N31" s="52">
        <v>178</v>
      </c>
      <c r="O31" s="52">
        <v>150</v>
      </c>
      <c r="P31" s="52">
        <v>91</v>
      </c>
      <c r="Q31" s="52">
        <v>69</v>
      </c>
      <c r="R31" s="52">
        <v>71</v>
      </c>
      <c r="S31" s="52">
        <v>93</v>
      </c>
      <c r="T31" s="52">
        <v>125</v>
      </c>
      <c r="U31" s="52">
        <v>135</v>
      </c>
      <c r="V31" s="52">
        <v>141</v>
      </c>
      <c r="W31" s="52">
        <v>138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1</v>
      </c>
      <c r="G32" s="52">
        <v>0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2</v>
      </c>
      <c r="P32" s="52">
        <v>1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727</v>
      </c>
      <c r="D35" s="52">
        <v>727</v>
      </c>
      <c r="E35" s="52">
        <v>733</v>
      </c>
      <c r="F35" s="52">
        <v>748</v>
      </c>
      <c r="G35" s="52">
        <v>791</v>
      </c>
      <c r="H35" s="52">
        <v>852</v>
      </c>
      <c r="I35" s="52">
        <v>532</v>
      </c>
      <c r="J35" s="52">
        <v>493</v>
      </c>
      <c r="K35" s="52">
        <v>612</v>
      </c>
      <c r="L35" s="52">
        <v>718</v>
      </c>
      <c r="M35" s="52">
        <v>793</v>
      </c>
      <c r="N35" s="52">
        <v>824</v>
      </c>
      <c r="O35" s="52">
        <v>682</v>
      </c>
      <c r="P35" s="52">
        <v>383</v>
      </c>
      <c r="Q35" s="52">
        <v>310</v>
      </c>
      <c r="R35" s="52">
        <v>402</v>
      </c>
      <c r="S35" s="52">
        <v>543</v>
      </c>
      <c r="T35" s="52">
        <v>714</v>
      </c>
      <c r="U35" s="52">
        <v>782</v>
      </c>
      <c r="V35" s="52">
        <v>767</v>
      </c>
      <c r="W35" s="52">
        <v>668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311</v>
      </c>
      <c r="D36" s="52">
        <v>311</v>
      </c>
      <c r="E36" s="52">
        <v>317</v>
      </c>
      <c r="F36" s="52">
        <v>330</v>
      </c>
      <c r="G36" s="52">
        <v>361</v>
      </c>
      <c r="H36" s="52">
        <v>412</v>
      </c>
      <c r="I36" s="52">
        <v>303</v>
      </c>
      <c r="J36" s="52">
        <v>365</v>
      </c>
      <c r="K36" s="52">
        <v>455</v>
      </c>
      <c r="L36" s="52">
        <v>517</v>
      </c>
      <c r="M36" s="52">
        <v>606</v>
      </c>
      <c r="N36" s="52">
        <v>662</v>
      </c>
      <c r="O36" s="52">
        <v>686</v>
      </c>
      <c r="P36" s="52">
        <v>493</v>
      </c>
      <c r="Q36" s="52">
        <v>529</v>
      </c>
      <c r="R36" s="52">
        <v>521</v>
      </c>
      <c r="S36" s="52">
        <v>613</v>
      </c>
      <c r="T36" s="52">
        <v>676</v>
      </c>
      <c r="U36" s="52">
        <v>689</v>
      </c>
      <c r="V36" s="52">
        <v>690</v>
      </c>
      <c r="W36" s="52">
        <v>707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1165</v>
      </c>
      <c r="D41" s="36">
        <v>1166</v>
      </c>
      <c r="E41" s="36">
        <v>1180</v>
      </c>
      <c r="F41" s="36">
        <v>1214</v>
      </c>
      <c r="G41" s="36">
        <v>1286</v>
      </c>
      <c r="H41" s="36">
        <v>1419</v>
      </c>
      <c r="I41" s="36">
        <v>929</v>
      </c>
      <c r="J41" s="36">
        <v>961</v>
      </c>
      <c r="K41" s="36">
        <v>1187</v>
      </c>
      <c r="L41" s="36">
        <v>1384</v>
      </c>
      <c r="M41" s="36">
        <v>1570</v>
      </c>
      <c r="N41" s="36">
        <v>1666</v>
      </c>
      <c r="O41" s="36">
        <v>1518</v>
      </c>
      <c r="P41" s="36">
        <v>979</v>
      </c>
      <c r="Q41" s="36">
        <v>899</v>
      </c>
      <c r="R41" s="36">
        <v>994</v>
      </c>
      <c r="S41" s="36">
        <v>1272</v>
      </c>
      <c r="T41" s="36">
        <v>1515</v>
      </c>
      <c r="U41" s="36">
        <v>1603</v>
      </c>
      <c r="V41" s="36">
        <v>1603</v>
      </c>
      <c r="W41" s="36">
        <v>1517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33065</v>
      </c>
      <c r="D45" s="52">
        <v>33072</v>
      </c>
      <c r="E45" s="52">
        <v>33112</v>
      </c>
      <c r="F45" s="52">
        <v>33203</v>
      </c>
      <c r="G45" s="52">
        <v>33368</v>
      </c>
      <c r="H45" s="52">
        <v>33604</v>
      </c>
      <c r="I45" s="52">
        <v>33933</v>
      </c>
      <c r="J45" s="52">
        <v>34371</v>
      </c>
      <c r="K45" s="52">
        <v>34919</v>
      </c>
      <c r="L45" s="52">
        <v>35614</v>
      </c>
      <c r="M45" s="52">
        <v>36484</v>
      </c>
      <c r="N45" s="52">
        <v>37562</v>
      </c>
      <c r="O45" s="52">
        <v>32247</v>
      </c>
      <c r="P45" s="52">
        <v>22119</v>
      </c>
      <c r="Q45" s="52">
        <v>15091</v>
      </c>
      <c r="R45" s="52">
        <v>10491</v>
      </c>
      <c r="S45" s="52">
        <v>8509</v>
      </c>
      <c r="T45" s="52">
        <v>7006</v>
      </c>
      <c r="U45" s="52">
        <v>7697</v>
      </c>
      <c r="V45" s="52">
        <v>10498</v>
      </c>
      <c r="W45" s="52">
        <v>10542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263</v>
      </c>
      <c r="D48" s="52">
        <v>263</v>
      </c>
      <c r="E48" s="52">
        <v>272</v>
      </c>
      <c r="F48" s="52">
        <v>288</v>
      </c>
      <c r="G48" s="52">
        <v>321</v>
      </c>
      <c r="H48" s="52">
        <v>377</v>
      </c>
      <c r="I48" s="52">
        <v>291</v>
      </c>
      <c r="J48" s="52">
        <v>295</v>
      </c>
      <c r="K48" s="52">
        <v>434</v>
      </c>
      <c r="L48" s="52">
        <v>373</v>
      </c>
      <c r="M48" s="52">
        <v>390</v>
      </c>
      <c r="N48" s="52">
        <v>414</v>
      </c>
      <c r="O48" s="52">
        <v>746</v>
      </c>
      <c r="P48" s="52">
        <v>439</v>
      </c>
      <c r="Q48" s="52">
        <v>517</v>
      </c>
      <c r="R48" s="52">
        <v>606</v>
      </c>
      <c r="S48" s="52">
        <v>752</v>
      </c>
      <c r="T48" s="52">
        <v>777</v>
      </c>
      <c r="U48" s="52">
        <v>795</v>
      </c>
      <c r="V48" s="52">
        <v>658</v>
      </c>
      <c r="W48" s="52">
        <v>502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18391</v>
      </c>
      <c r="D50" s="52">
        <v>18397</v>
      </c>
      <c r="E50" s="52">
        <v>18433</v>
      </c>
      <c r="F50" s="52">
        <v>18525</v>
      </c>
      <c r="G50" s="52">
        <v>18704</v>
      </c>
      <c r="H50" s="52">
        <v>18979</v>
      </c>
      <c r="I50" s="52">
        <v>21187</v>
      </c>
      <c r="J50" s="52">
        <v>31817</v>
      </c>
      <c r="K50" s="52">
        <v>31808</v>
      </c>
      <c r="L50" s="52">
        <v>32812</v>
      </c>
      <c r="M50" s="52">
        <v>33942</v>
      </c>
      <c r="N50" s="52">
        <v>41360</v>
      </c>
      <c r="O50" s="52">
        <v>39976</v>
      </c>
      <c r="P50" s="52">
        <v>39417</v>
      </c>
      <c r="Q50" s="52">
        <v>28188</v>
      </c>
      <c r="R50" s="52">
        <v>21240</v>
      </c>
      <c r="S50" s="52">
        <v>15092</v>
      </c>
      <c r="T50" s="52">
        <v>11286</v>
      </c>
      <c r="U50" s="52">
        <v>16749</v>
      </c>
      <c r="V50" s="52">
        <v>21204</v>
      </c>
      <c r="W50" s="52">
        <v>20561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62</v>
      </c>
      <c r="D51" s="52">
        <v>61</v>
      </c>
      <c r="E51" s="52">
        <v>62</v>
      </c>
      <c r="F51" s="52">
        <v>63</v>
      </c>
      <c r="G51" s="52">
        <v>65</v>
      </c>
      <c r="H51" s="52">
        <v>65</v>
      </c>
      <c r="I51" s="52">
        <v>79</v>
      </c>
      <c r="J51" s="52">
        <v>132</v>
      </c>
      <c r="K51" s="52">
        <v>143</v>
      </c>
      <c r="L51" s="52">
        <v>164</v>
      </c>
      <c r="M51" s="52">
        <v>172</v>
      </c>
      <c r="N51" s="52">
        <v>199</v>
      </c>
      <c r="O51" s="52">
        <v>205</v>
      </c>
      <c r="P51" s="52">
        <v>146</v>
      </c>
      <c r="Q51" s="52">
        <v>97</v>
      </c>
      <c r="R51" s="52">
        <v>97</v>
      </c>
      <c r="S51" s="52">
        <v>108</v>
      </c>
      <c r="T51" s="52">
        <v>80</v>
      </c>
      <c r="U51" s="52">
        <v>73</v>
      </c>
      <c r="V51" s="52">
        <v>96</v>
      </c>
      <c r="W51" s="52">
        <v>96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20466</v>
      </c>
      <c r="D54" s="52">
        <v>20483</v>
      </c>
      <c r="E54" s="52">
        <v>20602</v>
      </c>
      <c r="F54" s="52">
        <v>20884</v>
      </c>
      <c r="G54" s="52">
        <v>21390</v>
      </c>
      <c r="H54" s="52">
        <v>22191</v>
      </c>
      <c r="I54" s="52">
        <v>11158</v>
      </c>
      <c r="J54" s="52">
        <v>7901</v>
      </c>
      <c r="K54" s="52">
        <v>7747</v>
      </c>
      <c r="L54" s="52">
        <v>6599</v>
      </c>
      <c r="M54" s="52">
        <v>4642</v>
      </c>
      <c r="N54" s="52">
        <v>2106</v>
      </c>
      <c r="O54" s="52">
        <v>2783</v>
      </c>
      <c r="P54" s="52">
        <v>1441</v>
      </c>
      <c r="Q54" s="52">
        <v>207</v>
      </c>
      <c r="R54" s="52">
        <v>201</v>
      </c>
      <c r="S54" s="52">
        <v>119</v>
      </c>
      <c r="T54" s="52">
        <v>119</v>
      </c>
      <c r="U54" s="52">
        <v>406</v>
      </c>
      <c r="V54" s="52">
        <v>618</v>
      </c>
      <c r="W54" s="52">
        <v>846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8759</v>
      </c>
      <c r="D55" s="52">
        <v>8776</v>
      </c>
      <c r="E55" s="52">
        <v>8883</v>
      </c>
      <c r="F55" s="52">
        <v>9130</v>
      </c>
      <c r="G55" s="52">
        <v>9558</v>
      </c>
      <c r="H55" s="52">
        <v>10207</v>
      </c>
      <c r="I55" s="52">
        <v>5931</v>
      </c>
      <c r="J55" s="52">
        <v>6686</v>
      </c>
      <c r="K55" s="52">
        <v>5451</v>
      </c>
      <c r="L55" s="52">
        <v>4051</v>
      </c>
      <c r="M55" s="52">
        <v>3462</v>
      </c>
      <c r="N55" s="52">
        <v>1640</v>
      </c>
      <c r="O55" s="52">
        <v>2173</v>
      </c>
      <c r="P55" s="52">
        <v>1168</v>
      </c>
      <c r="Q55" s="52">
        <v>278</v>
      </c>
      <c r="R55" s="52">
        <v>177</v>
      </c>
      <c r="S55" s="52">
        <v>107</v>
      </c>
      <c r="T55" s="52">
        <v>96</v>
      </c>
      <c r="U55" s="52">
        <v>357</v>
      </c>
      <c r="V55" s="52">
        <v>541</v>
      </c>
      <c r="W55" s="52">
        <v>730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66131</v>
      </c>
      <c r="D60" s="36">
        <v>66245</v>
      </c>
      <c r="E60" s="36">
        <v>67017</v>
      </c>
      <c r="F60" s="36">
        <v>68994</v>
      </c>
      <c r="G60" s="36">
        <v>72687</v>
      </c>
      <c r="H60" s="36">
        <v>78614</v>
      </c>
      <c r="I60" s="36">
        <v>47651</v>
      </c>
      <c r="J60" s="36">
        <v>43749</v>
      </c>
      <c r="K60" s="36">
        <v>48482</v>
      </c>
      <c r="L60" s="36">
        <v>44398</v>
      </c>
      <c r="M60" s="36">
        <v>44568</v>
      </c>
      <c r="N60" s="36">
        <v>46210</v>
      </c>
      <c r="O60" s="36">
        <v>42501</v>
      </c>
      <c r="P60" s="36">
        <v>27033</v>
      </c>
      <c r="Q60" s="36">
        <v>25514</v>
      </c>
      <c r="R60" s="36">
        <v>25870</v>
      </c>
      <c r="S60" s="36">
        <v>28485</v>
      </c>
      <c r="T60" s="36">
        <v>25982</v>
      </c>
      <c r="U60" s="36">
        <v>23973</v>
      </c>
      <c r="V60" s="36">
        <v>20389</v>
      </c>
      <c r="W60" s="36">
        <v>16098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31196</v>
      </c>
      <c r="D64" s="52">
        <v>31204</v>
      </c>
      <c r="E64" s="52">
        <v>31266</v>
      </c>
      <c r="F64" s="52">
        <v>31436</v>
      </c>
      <c r="G64" s="52">
        <v>31782</v>
      </c>
      <c r="H64" s="52">
        <v>32356</v>
      </c>
      <c r="I64" s="52">
        <v>33198</v>
      </c>
      <c r="J64" s="52">
        <v>34346</v>
      </c>
      <c r="K64" s="52">
        <v>35835</v>
      </c>
      <c r="L64" s="52">
        <v>37716</v>
      </c>
      <c r="M64" s="52">
        <v>40043</v>
      </c>
      <c r="N64" s="52">
        <v>42899</v>
      </c>
      <c r="O64" s="52">
        <v>40098</v>
      </c>
      <c r="P64" s="52">
        <v>19253</v>
      </c>
      <c r="Q64" s="52">
        <v>24052</v>
      </c>
      <c r="R64" s="52">
        <v>29610</v>
      </c>
      <c r="S64" s="52">
        <v>35919</v>
      </c>
      <c r="T64" s="52">
        <v>36222</v>
      </c>
      <c r="U64" s="52">
        <v>35017</v>
      </c>
      <c r="V64" s="52">
        <v>33315</v>
      </c>
      <c r="W64" s="52">
        <v>32739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248</v>
      </c>
      <c r="D67" s="52">
        <v>249</v>
      </c>
      <c r="E67" s="52">
        <v>257</v>
      </c>
      <c r="F67" s="52">
        <v>277</v>
      </c>
      <c r="G67" s="52">
        <v>326</v>
      </c>
      <c r="H67" s="52">
        <v>403</v>
      </c>
      <c r="I67" s="52">
        <v>392</v>
      </c>
      <c r="J67" s="52">
        <v>493</v>
      </c>
      <c r="K67" s="52">
        <v>778</v>
      </c>
      <c r="L67" s="52">
        <v>889</v>
      </c>
      <c r="M67" s="52">
        <v>1106</v>
      </c>
      <c r="N67" s="52">
        <v>1202</v>
      </c>
      <c r="O67" s="52">
        <v>1486</v>
      </c>
      <c r="P67" s="52">
        <v>1173</v>
      </c>
      <c r="Q67" s="52">
        <v>1204</v>
      </c>
      <c r="R67" s="52">
        <v>1350</v>
      </c>
      <c r="S67" s="52">
        <v>1628</v>
      </c>
      <c r="T67" s="52">
        <v>1875</v>
      </c>
      <c r="U67" s="52">
        <v>2042</v>
      </c>
      <c r="V67" s="52">
        <v>1952</v>
      </c>
      <c r="W67" s="52">
        <v>1831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29984</v>
      </c>
      <c r="D69" s="52">
        <v>29992</v>
      </c>
      <c r="E69" s="52">
        <v>30050</v>
      </c>
      <c r="F69" s="52">
        <v>30217</v>
      </c>
      <c r="G69" s="52">
        <v>30549</v>
      </c>
      <c r="H69" s="52">
        <v>31100</v>
      </c>
      <c r="I69" s="52">
        <v>32074</v>
      </c>
      <c r="J69" s="52">
        <v>34039</v>
      </c>
      <c r="K69" s="52">
        <v>35424</v>
      </c>
      <c r="L69" s="52">
        <v>37285</v>
      </c>
      <c r="M69" s="52">
        <v>39603</v>
      </c>
      <c r="N69" s="52">
        <v>42435</v>
      </c>
      <c r="O69" s="52">
        <v>39627</v>
      </c>
      <c r="P69" s="52">
        <v>18861</v>
      </c>
      <c r="Q69" s="52">
        <v>23650</v>
      </c>
      <c r="R69" s="52">
        <v>29142</v>
      </c>
      <c r="S69" s="52">
        <v>35360</v>
      </c>
      <c r="T69" s="52">
        <v>35644</v>
      </c>
      <c r="U69" s="52">
        <v>34464</v>
      </c>
      <c r="V69" s="52">
        <v>32805</v>
      </c>
      <c r="W69" s="52">
        <v>32218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101</v>
      </c>
      <c r="D70" s="52">
        <v>101</v>
      </c>
      <c r="E70" s="52">
        <v>102</v>
      </c>
      <c r="F70" s="52">
        <v>103</v>
      </c>
      <c r="G70" s="52">
        <v>105</v>
      </c>
      <c r="H70" s="52">
        <v>108</v>
      </c>
      <c r="I70" s="52">
        <v>116</v>
      </c>
      <c r="J70" s="52">
        <v>125</v>
      </c>
      <c r="K70" s="52">
        <v>133</v>
      </c>
      <c r="L70" s="52">
        <v>149</v>
      </c>
      <c r="M70" s="52">
        <v>166</v>
      </c>
      <c r="N70" s="52">
        <v>187</v>
      </c>
      <c r="O70" s="52">
        <v>206</v>
      </c>
      <c r="P70" s="52">
        <v>130</v>
      </c>
      <c r="Q70" s="52">
        <v>172</v>
      </c>
      <c r="R70" s="52">
        <v>206</v>
      </c>
      <c r="S70" s="52">
        <v>261</v>
      </c>
      <c r="T70" s="52">
        <v>255</v>
      </c>
      <c r="U70" s="52">
        <v>268</v>
      </c>
      <c r="V70" s="52">
        <v>241</v>
      </c>
      <c r="W70" s="52">
        <v>248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1555</v>
      </c>
      <c r="D73" s="52">
        <v>1558</v>
      </c>
      <c r="E73" s="52">
        <v>1573</v>
      </c>
      <c r="F73" s="52">
        <v>1619</v>
      </c>
      <c r="G73" s="52">
        <v>1708</v>
      </c>
      <c r="H73" s="52">
        <v>1860</v>
      </c>
      <c r="I73" s="52">
        <v>1158</v>
      </c>
      <c r="J73" s="52">
        <v>858</v>
      </c>
      <c r="K73" s="52">
        <v>1288</v>
      </c>
      <c r="L73" s="52">
        <v>1338</v>
      </c>
      <c r="M73" s="52">
        <v>1300</v>
      </c>
      <c r="N73" s="52">
        <v>1234</v>
      </c>
      <c r="O73" s="52">
        <v>1071</v>
      </c>
      <c r="P73" s="52">
        <v>923</v>
      </c>
      <c r="Q73" s="52">
        <v>680</v>
      </c>
      <c r="R73" s="52">
        <v>897</v>
      </c>
      <c r="S73" s="52">
        <v>1127</v>
      </c>
      <c r="T73" s="52">
        <v>1358</v>
      </c>
      <c r="U73" s="52">
        <v>1268</v>
      </c>
      <c r="V73" s="52">
        <v>1177</v>
      </c>
      <c r="W73" s="52">
        <v>1022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666</v>
      </c>
      <c r="D74" s="52">
        <v>668</v>
      </c>
      <c r="E74" s="52">
        <v>682</v>
      </c>
      <c r="F74" s="52">
        <v>719</v>
      </c>
      <c r="G74" s="52">
        <v>791</v>
      </c>
      <c r="H74" s="52">
        <v>907</v>
      </c>
      <c r="I74" s="52">
        <v>680</v>
      </c>
      <c r="J74" s="52">
        <v>656</v>
      </c>
      <c r="K74" s="52">
        <v>978</v>
      </c>
      <c r="L74" s="52">
        <v>957</v>
      </c>
      <c r="M74" s="52">
        <v>996</v>
      </c>
      <c r="N74" s="52">
        <v>1018</v>
      </c>
      <c r="O74" s="52">
        <v>1150</v>
      </c>
      <c r="P74" s="52">
        <v>1198</v>
      </c>
      <c r="Q74" s="52">
        <v>1219</v>
      </c>
      <c r="R74" s="52">
        <v>1238</v>
      </c>
      <c r="S74" s="52">
        <v>1325</v>
      </c>
      <c r="T74" s="52">
        <v>1304</v>
      </c>
      <c r="U74" s="52">
        <v>1084</v>
      </c>
      <c r="V74" s="52">
        <v>1037</v>
      </c>
      <c r="W74" s="52">
        <v>1049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9949</v>
      </c>
      <c r="D78" s="52">
        <v>9970</v>
      </c>
      <c r="E78" s="52">
        <v>10112</v>
      </c>
      <c r="F78" s="52">
        <v>10519</v>
      </c>
      <c r="G78" s="52">
        <v>11310</v>
      </c>
      <c r="H78" s="52">
        <v>12642</v>
      </c>
      <c r="I78" s="52">
        <v>8654</v>
      </c>
      <c r="J78" s="52">
        <v>9806</v>
      </c>
      <c r="K78" s="52">
        <v>10856</v>
      </c>
      <c r="L78" s="52">
        <v>11337</v>
      </c>
      <c r="M78" s="52">
        <v>11336</v>
      </c>
      <c r="N78" s="52">
        <v>11300</v>
      </c>
      <c r="O78" s="52">
        <v>10753</v>
      </c>
      <c r="P78" s="52">
        <v>6888</v>
      </c>
      <c r="Q78" s="52">
        <v>8233</v>
      </c>
      <c r="R78" s="52">
        <v>10538</v>
      </c>
      <c r="S78" s="52">
        <v>11826</v>
      </c>
      <c r="T78" s="52">
        <v>11635</v>
      </c>
      <c r="U78" s="52">
        <v>11022</v>
      </c>
      <c r="V78" s="52">
        <v>9851</v>
      </c>
      <c r="W78" s="52">
        <v>8255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52443</v>
      </c>
      <c r="D79" s="36">
        <v>52551</v>
      </c>
      <c r="E79" s="36">
        <v>53315</v>
      </c>
      <c r="F79" s="36">
        <v>55451</v>
      </c>
      <c r="G79" s="36">
        <v>59691</v>
      </c>
      <c r="H79" s="36">
        <v>66745</v>
      </c>
      <c r="I79" s="36">
        <v>45830</v>
      </c>
      <c r="J79" s="36">
        <v>47076</v>
      </c>
      <c r="K79" s="36">
        <v>58596</v>
      </c>
      <c r="L79" s="36">
        <v>60594</v>
      </c>
      <c r="M79" s="36">
        <v>60493</v>
      </c>
      <c r="N79" s="36">
        <v>59646</v>
      </c>
      <c r="O79" s="36">
        <v>55883</v>
      </c>
      <c r="P79" s="36">
        <v>41409</v>
      </c>
      <c r="Q79" s="36">
        <v>50385</v>
      </c>
      <c r="R79" s="36">
        <v>59558</v>
      </c>
      <c r="S79" s="36">
        <v>66635</v>
      </c>
      <c r="T79" s="36">
        <v>66186</v>
      </c>
      <c r="U79" s="36">
        <v>61140</v>
      </c>
      <c r="V79" s="36">
        <v>56459</v>
      </c>
      <c r="W79" s="36">
        <v>52276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19334</v>
      </c>
      <c r="D83" s="52">
        <v>19344</v>
      </c>
      <c r="E83" s="52">
        <v>19411</v>
      </c>
      <c r="F83" s="52">
        <v>19608</v>
      </c>
      <c r="G83" s="52">
        <v>20027</v>
      </c>
      <c r="H83" s="52">
        <v>20753</v>
      </c>
      <c r="I83" s="52">
        <v>21913</v>
      </c>
      <c r="J83" s="52">
        <v>23609</v>
      </c>
      <c r="K83" s="52">
        <v>25961</v>
      </c>
      <c r="L83" s="52">
        <v>29039</v>
      </c>
      <c r="M83" s="52">
        <v>32880</v>
      </c>
      <c r="N83" s="52">
        <v>37523</v>
      </c>
      <c r="O83" s="52">
        <v>39155</v>
      </c>
      <c r="P83" s="52">
        <v>30091</v>
      </c>
      <c r="Q83" s="52">
        <v>37513</v>
      </c>
      <c r="R83" s="52">
        <v>46018</v>
      </c>
      <c r="S83" s="52">
        <v>55753</v>
      </c>
      <c r="T83" s="52">
        <v>59352</v>
      </c>
      <c r="U83" s="52">
        <v>60439</v>
      </c>
      <c r="V83" s="52">
        <v>60325</v>
      </c>
      <c r="W83" s="52">
        <v>59053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154</v>
      </c>
      <c r="D86" s="52">
        <v>154</v>
      </c>
      <c r="E86" s="52">
        <v>160</v>
      </c>
      <c r="F86" s="52">
        <v>181</v>
      </c>
      <c r="G86" s="52">
        <v>223</v>
      </c>
      <c r="H86" s="52">
        <v>309</v>
      </c>
      <c r="I86" s="52">
        <v>375</v>
      </c>
      <c r="J86" s="52">
        <v>569</v>
      </c>
      <c r="K86" s="52">
        <v>974</v>
      </c>
      <c r="L86" s="52">
        <v>1337</v>
      </c>
      <c r="M86" s="52">
        <v>1875</v>
      </c>
      <c r="N86" s="52">
        <v>2287</v>
      </c>
      <c r="O86" s="52">
        <v>2707</v>
      </c>
      <c r="P86" s="52">
        <v>2613</v>
      </c>
      <c r="Q86" s="52">
        <v>2326</v>
      </c>
      <c r="R86" s="52">
        <v>1855</v>
      </c>
      <c r="S86" s="52">
        <v>1741</v>
      </c>
      <c r="T86" s="52">
        <v>1810</v>
      </c>
      <c r="U86" s="52">
        <v>2214</v>
      </c>
      <c r="V86" s="52">
        <v>2668</v>
      </c>
      <c r="W86" s="52">
        <v>3272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7039</v>
      </c>
      <c r="D88" s="52">
        <v>7042</v>
      </c>
      <c r="E88" s="52">
        <v>7074</v>
      </c>
      <c r="F88" s="52">
        <v>7170</v>
      </c>
      <c r="G88" s="52">
        <v>7371</v>
      </c>
      <c r="H88" s="52">
        <v>7735</v>
      </c>
      <c r="I88" s="52">
        <v>10114</v>
      </c>
      <c r="J88" s="52">
        <v>20380</v>
      </c>
      <c r="K88" s="52">
        <v>21124</v>
      </c>
      <c r="L88" s="52">
        <v>23391</v>
      </c>
      <c r="M88" s="52">
        <v>26479</v>
      </c>
      <c r="N88" s="52">
        <v>30275</v>
      </c>
      <c r="O88" s="52">
        <v>30941</v>
      </c>
      <c r="P88" s="52">
        <v>21168</v>
      </c>
      <c r="Q88" s="52">
        <v>27695</v>
      </c>
      <c r="R88" s="52">
        <v>35023</v>
      </c>
      <c r="S88" s="52">
        <v>43043</v>
      </c>
      <c r="T88" s="52">
        <v>46137</v>
      </c>
      <c r="U88" s="52">
        <v>47501</v>
      </c>
      <c r="V88" s="52">
        <v>48389</v>
      </c>
      <c r="W88" s="52">
        <v>48998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23</v>
      </c>
      <c r="D89" s="52">
        <v>22</v>
      </c>
      <c r="E89" s="52">
        <v>23</v>
      </c>
      <c r="F89" s="52">
        <v>23</v>
      </c>
      <c r="G89" s="52">
        <v>23</v>
      </c>
      <c r="H89" s="52">
        <v>27</v>
      </c>
      <c r="I89" s="52">
        <v>37</v>
      </c>
      <c r="J89" s="52">
        <v>86</v>
      </c>
      <c r="K89" s="52">
        <v>96</v>
      </c>
      <c r="L89" s="52">
        <v>109</v>
      </c>
      <c r="M89" s="52">
        <v>132</v>
      </c>
      <c r="N89" s="52">
        <v>162</v>
      </c>
      <c r="O89" s="52">
        <v>184</v>
      </c>
      <c r="P89" s="52">
        <v>143</v>
      </c>
      <c r="Q89" s="52">
        <v>192</v>
      </c>
      <c r="R89" s="52">
        <v>240</v>
      </c>
      <c r="S89" s="52">
        <v>300</v>
      </c>
      <c r="T89" s="52">
        <v>313</v>
      </c>
      <c r="U89" s="52">
        <v>321</v>
      </c>
      <c r="V89" s="52">
        <v>310</v>
      </c>
      <c r="W89" s="52">
        <v>306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2682</v>
      </c>
      <c r="D92" s="52">
        <v>2687</v>
      </c>
      <c r="E92" s="52">
        <v>2729</v>
      </c>
      <c r="F92" s="52">
        <v>2848</v>
      </c>
      <c r="G92" s="52">
        <v>3093</v>
      </c>
      <c r="H92" s="52">
        <v>3523</v>
      </c>
      <c r="I92" s="52">
        <v>2595</v>
      </c>
      <c r="J92" s="52">
        <v>2525</v>
      </c>
      <c r="K92" s="52">
        <v>3876</v>
      </c>
      <c r="L92" s="52">
        <v>4350</v>
      </c>
      <c r="M92" s="52">
        <v>4774</v>
      </c>
      <c r="N92" s="52">
        <v>4773</v>
      </c>
      <c r="O92" s="52">
        <v>4509</v>
      </c>
      <c r="P92" s="52">
        <v>3586</v>
      </c>
      <c r="Q92" s="52">
        <v>2383</v>
      </c>
      <c r="R92" s="52">
        <v>1974</v>
      </c>
      <c r="S92" s="52">
        <v>2255</v>
      </c>
      <c r="T92" s="52">
        <v>2754</v>
      </c>
      <c r="U92" s="52">
        <v>3293</v>
      </c>
      <c r="V92" s="52">
        <v>3387</v>
      </c>
      <c r="W92" s="52">
        <v>3401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9</v>
      </c>
      <c r="D93" s="52">
        <v>9</v>
      </c>
      <c r="E93" s="52">
        <v>9</v>
      </c>
      <c r="F93" s="52">
        <v>10</v>
      </c>
      <c r="G93" s="52">
        <v>11</v>
      </c>
      <c r="H93" s="52">
        <v>14</v>
      </c>
      <c r="I93" s="52">
        <v>11</v>
      </c>
      <c r="J93" s="52">
        <v>12</v>
      </c>
      <c r="K93" s="52">
        <v>23</v>
      </c>
      <c r="L93" s="52">
        <v>21</v>
      </c>
      <c r="M93" s="52">
        <v>29</v>
      </c>
      <c r="N93" s="52">
        <v>26</v>
      </c>
      <c r="O93" s="52">
        <v>28</v>
      </c>
      <c r="P93" s="52">
        <v>30</v>
      </c>
      <c r="Q93" s="52">
        <v>25</v>
      </c>
      <c r="R93" s="52">
        <v>11</v>
      </c>
      <c r="S93" s="52">
        <v>15</v>
      </c>
      <c r="T93" s="52">
        <v>15</v>
      </c>
      <c r="U93" s="52">
        <v>21</v>
      </c>
      <c r="V93" s="52">
        <v>18</v>
      </c>
      <c r="W93" s="52">
        <v>19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15305</v>
      </c>
      <c r="D96" s="52">
        <v>15334</v>
      </c>
      <c r="E96" s="52">
        <v>15553</v>
      </c>
      <c r="F96" s="52">
        <v>16190</v>
      </c>
      <c r="G96" s="52">
        <v>17504</v>
      </c>
      <c r="H96" s="52">
        <v>19783</v>
      </c>
      <c r="I96" s="52">
        <v>14148</v>
      </c>
      <c r="J96" s="52">
        <v>13117</v>
      </c>
      <c r="K96" s="52">
        <v>19878</v>
      </c>
      <c r="L96" s="52">
        <v>22083</v>
      </c>
      <c r="M96" s="52">
        <v>22114</v>
      </c>
      <c r="N96" s="52">
        <v>21765</v>
      </c>
      <c r="O96" s="52">
        <v>19038</v>
      </c>
      <c r="P96" s="52">
        <v>15102</v>
      </c>
      <c r="Q96" s="52">
        <v>9639</v>
      </c>
      <c r="R96" s="52">
        <v>10695</v>
      </c>
      <c r="S96" s="52">
        <v>13114</v>
      </c>
      <c r="T96" s="52">
        <v>16125</v>
      </c>
      <c r="U96" s="52">
        <v>19023</v>
      </c>
      <c r="V96" s="52">
        <v>19836</v>
      </c>
      <c r="W96" s="52">
        <v>18349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6550</v>
      </c>
      <c r="D97" s="52">
        <v>6579</v>
      </c>
      <c r="E97" s="52">
        <v>6770</v>
      </c>
      <c r="F97" s="52">
        <v>7296</v>
      </c>
      <c r="G97" s="52">
        <v>8331</v>
      </c>
      <c r="H97" s="52">
        <v>10044</v>
      </c>
      <c r="I97" s="52">
        <v>8726</v>
      </c>
      <c r="J97" s="52">
        <v>9880</v>
      </c>
      <c r="K97" s="52">
        <v>15113</v>
      </c>
      <c r="L97" s="52">
        <v>16203</v>
      </c>
      <c r="M97" s="52">
        <v>17668</v>
      </c>
      <c r="N97" s="52">
        <v>18695</v>
      </c>
      <c r="O97" s="52">
        <v>20923</v>
      </c>
      <c r="P97" s="52">
        <v>20518</v>
      </c>
      <c r="Q97" s="52">
        <v>19642</v>
      </c>
      <c r="R97" s="52">
        <v>14290</v>
      </c>
      <c r="S97" s="52">
        <v>14662</v>
      </c>
      <c r="T97" s="52">
        <v>14565</v>
      </c>
      <c r="U97" s="52">
        <v>16373</v>
      </c>
      <c r="V97" s="52">
        <v>17493</v>
      </c>
      <c r="W97" s="52">
        <v>17899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38669</v>
      </c>
      <c r="D103" s="36">
        <v>38779</v>
      </c>
      <c r="E103" s="36">
        <v>39580</v>
      </c>
      <c r="F103" s="36">
        <v>41892</v>
      </c>
      <c r="G103" s="36">
        <v>46637</v>
      </c>
      <c r="H103" s="36">
        <v>54844</v>
      </c>
      <c r="I103" s="36">
        <v>44547</v>
      </c>
      <c r="J103" s="36">
        <v>54109</v>
      </c>
      <c r="K103" s="36">
        <v>73735</v>
      </c>
      <c r="L103" s="36">
        <v>84930</v>
      </c>
      <c r="M103" s="36">
        <v>93180</v>
      </c>
      <c r="N103" s="36">
        <v>100331</v>
      </c>
      <c r="O103" s="36">
        <v>102659</v>
      </c>
      <c r="P103" s="36">
        <v>87859</v>
      </c>
      <c r="Q103" s="36">
        <v>86947</v>
      </c>
      <c r="R103" s="36">
        <v>83091</v>
      </c>
      <c r="S103" s="36">
        <v>91467</v>
      </c>
      <c r="T103" s="36">
        <v>99530</v>
      </c>
      <c r="U103" s="36">
        <v>111165</v>
      </c>
      <c r="V103" s="36">
        <v>117569</v>
      </c>
      <c r="W103" s="36">
        <v>119960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99744</v>
      </c>
      <c r="D126" s="52">
        <v>99776</v>
      </c>
      <c r="E126" s="52">
        <v>99989</v>
      </c>
      <c r="F126" s="52">
        <v>100560</v>
      </c>
      <c r="G126" s="52">
        <v>101641</v>
      </c>
      <c r="H126" s="52">
        <v>103383</v>
      </c>
      <c r="I126" s="52">
        <v>105910</v>
      </c>
      <c r="J126" s="52">
        <v>109350</v>
      </c>
      <c r="K126" s="52">
        <v>113846</v>
      </c>
      <c r="L126" s="52">
        <v>119575</v>
      </c>
      <c r="M126" s="52">
        <v>126749</v>
      </c>
      <c r="N126" s="52">
        <v>135576</v>
      </c>
      <c r="O126" s="52">
        <v>126313</v>
      </c>
      <c r="P126" s="52">
        <v>59282</v>
      </c>
      <c r="Q126" s="52">
        <v>74302</v>
      </c>
      <c r="R126" s="52">
        <v>91672</v>
      </c>
      <c r="S126" s="52">
        <v>111493</v>
      </c>
      <c r="T126" s="52">
        <v>108552</v>
      </c>
      <c r="U126" s="52">
        <v>107377</v>
      </c>
      <c r="V126" s="52">
        <v>107437</v>
      </c>
      <c r="W126" s="52">
        <v>109861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792</v>
      </c>
      <c r="D129" s="52">
        <v>797</v>
      </c>
      <c r="E129" s="52">
        <v>824</v>
      </c>
      <c r="F129" s="52">
        <v>894</v>
      </c>
      <c r="G129" s="52">
        <v>1041</v>
      </c>
      <c r="H129" s="52">
        <v>1292</v>
      </c>
      <c r="I129" s="52">
        <v>1224</v>
      </c>
      <c r="J129" s="52">
        <v>1514</v>
      </c>
      <c r="K129" s="52">
        <v>2354</v>
      </c>
      <c r="L129" s="52">
        <v>2601</v>
      </c>
      <c r="M129" s="52">
        <v>3247</v>
      </c>
      <c r="N129" s="52">
        <v>3600</v>
      </c>
      <c r="O129" s="52">
        <v>4726</v>
      </c>
      <c r="P129" s="52">
        <v>3934</v>
      </c>
      <c r="Q129" s="52">
        <v>4218</v>
      </c>
      <c r="R129" s="52">
        <v>4594</v>
      </c>
      <c r="S129" s="52">
        <v>5411</v>
      </c>
      <c r="T129" s="52">
        <v>5961</v>
      </c>
      <c r="U129" s="52">
        <v>6422</v>
      </c>
      <c r="V129" s="52">
        <v>6252</v>
      </c>
      <c r="W129" s="52">
        <v>6029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97262</v>
      </c>
      <c r="D131" s="52">
        <v>97294</v>
      </c>
      <c r="E131" s="52">
        <v>97501</v>
      </c>
      <c r="F131" s="52">
        <v>98058</v>
      </c>
      <c r="G131" s="52">
        <v>99117</v>
      </c>
      <c r="H131" s="52">
        <v>100815</v>
      </c>
      <c r="I131" s="52">
        <v>103598</v>
      </c>
      <c r="J131" s="52">
        <v>108738</v>
      </c>
      <c r="K131" s="52">
        <v>113193</v>
      </c>
      <c r="L131" s="52">
        <v>118884</v>
      </c>
      <c r="M131" s="52">
        <v>125654</v>
      </c>
      <c r="N131" s="52">
        <v>134528</v>
      </c>
      <c r="O131" s="52">
        <v>125303</v>
      </c>
      <c r="P131" s="52">
        <v>58596</v>
      </c>
      <c r="Q131" s="52">
        <v>73516</v>
      </c>
      <c r="R131" s="52">
        <v>90593</v>
      </c>
      <c r="S131" s="52">
        <v>110043</v>
      </c>
      <c r="T131" s="52">
        <v>106872</v>
      </c>
      <c r="U131" s="52">
        <v>105723</v>
      </c>
      <c r="V131" s="52">
        <v>105935</v>
      </c>
      <c r="W131" s="52">
        <v>108515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330</v>
      </c>
      <c r="D132" s="52">
        <v>329</v>
      </c>
      <c r="E132" s="52">
        <v>332</v>
      </c>
      <c r="F132" s="52">
        <v>335</v>
      </c>
      <c r="G132" s="52">
        <v>342</v>
      </c>
      <c r="H132" s="52">
        <v>355</v>
      </c>
      <c r="I132" s="52">
        <v>372</v>
      </c>
      <c r="J132" s="52">
        <v>402</v>
      </c>
      <c r="K132" s="52">
        <v>430</v>
      </c>
      <c r="L132" s="52">
        <v>469</v>
      </c>
      <c r="M132" s="52">
        <v>526</v>
      </c>
      <c r="N132" s="52">
        <v>593</v>
      </c>
      <c r="O132" s="52">
        <v>628</v>
      </c>
      <c r="P132" s="52">
        <v>429</v>
      </c>
      <c r="Q132" s="52">
        <v>532</v>
      </c>
      <c r="R132" s="52">
        <v>666</v>
      </c>
      <c r="S132" s="52">
        <v>813</v>
      </c>
      <c r="T132" s="52">
        <v>773</v>
      </c>
      <c r="U132" s="52">
        <v>797</v>
      </c>
      <c r="V132" s="52">
        <v>782</v>
      </c>
      <c r="W132" s="52">
        <v>831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3014</v>
      </c>
      <c r="D135" s="52">
        <v>3019</v>
      </c>
      <c r="E135" s="52">
        <v>3051</v>
      </c>
      <c r="F135" s="52">
        <v>3131</v>
      </c>
      <c r="G135" s="52">
        <v>3295</v>
      </c>
      <c r="H135" s="52">
        <v>3573</v>
      </c>
      <c r="I135" s="52">
        <v>3371</v>
      </c>
      <c r="J135" s="52">
        <v>2743</v>
      </c>
      <c r="K135" s="52">
        <v>1461</v>
      </c>
      <c r="L135" s="52">
        <v>1106</v>
      </c>
      <c r="M135" s="52">
        <v>2140</v>
      </c>
      <c r="N135" s="52">
        <v>2282</v>
      </c>
      <c r="O135" s="52">
        <v>1760</v>
      </c>
      <c r="P135" s="52">
        <v>1189</v>
      </c>
      <c r="Q135" s="52">
        <v>1015</v>
      </c>
      <c r="R135" s="52">
        <v>1737</v>
      </c>
      <c r="S135" s="52">
        <v>2697</v>
      </c>
      <c r="T135" s="52">
        <v>3905</v>
      </c>
      <c r="U135" s="52">
        <v>3859</v>
      </c>
      <c r="V135" s="52">
        <v>3245</v>
      </c>
      <c r="W135" s="52">
        <v>2092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1290</v>
      </c>
      <c r="D136" s="52">
        <v>1294</v>
      </c>
      <c r="E136" s="52">
        <v>1322</v>
      </c>
      <c r="F136" s="52">
        <v>1393</v>
      </c>
      <c r="G136" s="52">
        <v>1521</v>
      </c>
      <c r="H136" s="52">
        <v>1737</v>
      </c>
      <c r="I136" s="52">
        <v>2383</v>
      </c>
      <c r="J136" s="52">
        <v>1891</v>
      </c>
      <c r="K136" s="52">
        <v>1011</v>
      </c>
      <c r="L136" s="52">
        <v>701</v>
      </c>
      <c r="M136" s="52">
        <v>1430</v>
      </c>
      <c r="N136" s="52">
        <v>1501</v>
      </c>
      <c r="O136" s="52">
        <v>1412</v>
      </c>
      <c r="P136" s="52">
        <v>1023</v>
      </c>
      <c r="Q136" s="52">
        <v>983</v>
      </c>
      <c r="R136" s="52">
        <v>1640</v>
      </c>
      <c r="S136" s="52">
        <v>2522</v>
      </c>
      <c r="T136" s="52">
        <v>3637</v>
      </c>
      <c r="U136" s="52">
        <v>3212</v>
      </c>
      <c r="V136" s="52">
        <v>2712</v>
      </c>
      <c r="W136" s="52">
        <v>2107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199489</v>
      </c>
      <c r="D141" s="36">
        <v>199931</v>
      </c>
      <c r="E141" s="36">
        <v>203013</v>
      </c>
      <c r="F141" s="36">
        <v>211278</v>
      </c>
      <c r="G141" s="36">
        <v>227222</v>
      </c>
      <c r="H141" s="36">
        <v>253310</v>
      </c>
      <c r="I141" s="36">
        <v>172347</v>
      </c>
      <c r="J141" s="36">
        <v>178178</v>
      </c>
      <c r="K141" s="36">
        <v>216233</v>
      </c>
      <c r="L141" s="36">
        <v>214672</v>
      </c>
      <c r="M141" s="36">
        <v>216932</v>
      </c>
      <c r="N141" s="36">
        <v>222940</v>
      </c>
      <c r="O141" s="36">
        <v>217480</v>
      </c>
      <c r="P141" s="36">
        <v>162657</v>
      </c>
      <c r="Q141" s="36">
        <v>194956</v>
      </c>
      <c r="R141" s="36">
        <v>223473</v>
      </c>
      <c r="S141" s="36">
        <v>244197</v>
      </c>
      <c r="T141" s="36">
        <v>237270</v>
      </c>
      <c r="U141" s="36">
        <v>226743</v>
      </c>
      <c r="V141" s="36">
        <v>217218</v>
      </c>
      <c r="W141" s="36">
        <v>203546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13278</v>
      </c>
      <c r="D145" s="52">
        <v>13281</v>
      </c>
      <c r="E145" s="52">
        <v>13297</v>
      </c>
      <c r="F145" s="52">
        <v>13344</v>
      </c>
      <c r="G145" s="52">
        <v>13433</v>
      </c>
      <c r="H145" s="52">
        <v>13591</v>
      </c>
      <c r="I145" s="52">
        <v>13831</v>
      </c>
      <c r="J145" s="52">
        <v>14179</v>
      </c>
      <c r="K145" s="52">
        <v>14656</v>
      </c>
      <c r="L145" s="52">
        <v>15286</v>
      </c>
      <c r="M145" s="52">
        <v>16090</v>
      </c>
      <c r="N145" s="52">
        <v>17097</v>
      </c>
      <c r="O145" s="52">
        <v>15678</v>
      </c>
      <c r="P145" s="52">
        <v>6580</v>
      </c>
      <c r="Q145" s="52">
        <v>8396</v>
      </c>
      <c r="R145" s="52">
        <v>10550</v>
      </c>
      <c r="S145" s="52">
        <v>13086</v>
      </c>
      <c r="T145" s="52">
        <v>14088</v>
      </c>
      <c r="U145" s="52">
        <v>15050</v>
      </c>
      <c r="V145" s="52">
        <v>16377</v>
      </c>
      <c r="W145" s="52">
        <v>17409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1055</v>
      </c>
      <c r="D147" s="52">
        <v>1058</v>
      </c>
      <c r="E147" s="52">
        <v>1080</v>
      </c>
      <c r="F147" s="52">
        <v>1136</v>
      </c>
      <c r="G147" s="52">
        <v>1241</v>
      </c>
      <c r="H147" s="52">
        <v>1403</v>
      </c>
      <c r="I147" s="52">
        <v>1012</v>
      </c>
      <c r="J147" s="52">
        <v>934</v>
      </c>
      <c r="K147" s="52">
        <v>1391</v>
      </c>
      <c r="L147" s="52">
        <v>1298</v>
      </c>
      <c r="M147" s="52">
        <v>1312</v>
      </c>
      <c r="N147" s="52">
        <v>1602</v>
      </c>
      <c r="O147" s="52">
        <v>3038</v>
      </c>
      <c r="P147" s="52">
        <v>1845</v>
      </c>
      <c r="Q147" s="52">
        <v>2155</v>
      </c>
      <c r="R147" s="52">
        <v>2496</v>
      </c>
      <c r="S147" s="52">
        <v>3133</v>
      </c>
      <c r="T147" s="52">
        <v>3716</v>
      </c>
      <c r="U147" s="52">
        <v>4387</v>
      </c>
      <c r="V147" s="52">
        <v>5096</v>
      </c>
      <c r="W147" s="52">
        <v>5810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2901</v>
      </c>
      <c r="D149" s="52">
        <v>2905</v>
      </c>
      <c r="E149" s="52">
        <v>2935</v>
      </c>
      <c r="F149" s="52">
        <v>3014</v>
      </c>
      <c r="G149" s="52">
        <v>3175</v>
      </c>
      <c r="H149" s="52">
        <v>3449</v>
      </c>
      <c r="I149" s="52">
        <v>2143</v>
      </c>
      <c r="J149" s="52">
        <v>2061</v>
      </c>
      <c r="K149" s="52">
        <v>2449</v>
      </c>
      <c r="L149" s="52">
        <v>2660</v>
      </c>
      <c r="M149" s="52">
        <v>2964</v>
      </c>
      <c r="N149" s="52">
        <v>3153</v>
      </c>
      <c r="O149" s="52">
        <v>2926</v>
      </c>
      <c r="P149" s="52">
        <v>1815</v>
      </c>
      <c r="Q149" s="52">
        <v>1764</v>
      </c>
      <c r="R149" s="52">
        <v>2010</v>
      </c>
      <c r="S149" s="52">
        <v>2382</v>
      </c>
      <c r="T149" s="52">
        <v>2872</v>
      </c>
      <c r="U149" s="52">
        <v>3308</v>
      </c>
      <c r="V149" s="52">
        <v>3386</v>
      </c>
      <c r="W149" s="52">
        <v>3705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10</v>
      </c>
      <c r="D150" s="52">
        <v>10</v>
      </c>
      <c r="E150" s="52">
        <v>10</v>
      </c>
      <c r="F150" s="52">
        <v>9</v>
      </c>
      <c r="G150" s="52">
        <v>11</v>
      </c>
      <c r="H150" s="52">
        <v>12</v>
      </c>
      <c r="I150" s="52">
        <v>10</v>
      </c>
      <c r="J150" s="52">
        <v>7</v>
      </c>
      <c r="K150" s="52">
        <v>17</v>
      </c>
      <c r="L150" s="52">
        <v>13</v>
      </c>
      <c r="M150" s="52">
        <v>15</v>
      </c>
      <c r="N150" s="52">
        <v>17</v>
      </c>
      <c r="O150" s="52">
        <v>18</v>
      </c>
      <c r="P150" s="52">
        <v>16</v>
      </c>
      <c r="Q150" s="52">
        <v>15</v>
      </c>
      <c r="R150" s="52">
        <v>12</v>
      </c>
      <c r="S150" s="52">
        <v>16</v>
      </c>
      <c r="T150" s="52">
        <v>12</v>
      </c>
      <c r="U150" s="52">
        <v>20</v>
      </c>
      <c r="V150" s="52">
        <v>11</v>
      </c>
      <c r="W150" s="52">
        <v>12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16558</v>
      </c>
      <c r="D153" s="52">
        <v>16579</v>
      </c>
      <c r="E153" s="52">
        <v>16729</v>
      </c>
      <c r="F153" s="52">
        <v>17160</v>
      </c>
      <c r="G153" s="52">
        <v>18014</v>
      </c>
      <c r="H153" s="52">
        <v>19481</v>
      </c>
      <c r="I153" s="52">
        <v>11804</v>
      </c>
      <c r="J153" s="52">
        <v>10546</v>
      </c>
      <c r="K153" s="52">
        <v>12523</v>
      </c>
      <c r="L153" s="52">
        <v>13537</v>
      </c>
      <c r="M153" s="52">
        <v>13721</v>
      </c>
      <c r="N153" s="52">
        <v>14363</v>
      </c>
      <c r="O153" s="52">
        <v>12481</v>
      </c>
      <c r="P153" s="52">
        <v>7920</v>
      </c>
      <c r="Q153" s="52">
        <v>7928</v>
      </c>
      <c r="R153" s="52">
        <v>10714</v>
      </c>
      <c r="S153" s="52">
        <v>13499</v>
      </c>
      <c r="T153" s="52">
        <v>16361</v>
      </c>
      <c r="U153" s="52">
        <v>18380</v>
      </c>
      <c r="V153" s="52">
        <v>18595</v>
      </c>
      <c r="W153" s="52">
        <v>17663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7087</v>
      </c>
      <c r="D154" s="52">
        <v>7105</v>
      </c>
      <c r="E154" s="52">
        <v>7242</v>
      </c>
      <c r="F154" s="52">
        <v>7597</v>
      </c>
      <c r="G154" s="52">
        <v>8277</v>
      </c>
      <c r="H154" s="52">
        <v>9387</v>
      </c>
      <c r="I154" s="52">
        <v>6808</v>
      </c>
      <c r="J154" s="52">
        <v>8006</v>
      </c>
      <c r="K154" s="52">
        <v>9626</v>
      </c>
      <c r="L154" s="52">
        <v>9927</v>
      </c>
      <c r="M154" s="52">
        <v>10981</v>
      </c>
      <c r="N154" s="52">
        <v>12556</v>
      </c>
      <c r="O154" s="52">
        <v>14146</v>
      </c>
      <c r="P154" s="52">
        <v>11843</v>
      </c>
      <c r="Q154" s="52">
        <v>14310</v>
      </c>
      <c r="R154" s="52">
        <v>14973</v>
      </c>
      <c r="S154" s="52">
        <v>15839</v>
      </c>
      <c r="T154" s="52">
        <v>15236</v>
      </c>
      <c r="U154" s="52">
        <v>15991</v>
      </c>
      <c r="V154" s="52">
        <v>16723</v>
      </c>
      <c r="W154" s="52">
        <v>18046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26556</v>
      </c>
      <c r="D159" s="36">
        <v>26601</v>
      </c>
      <c r="E159" s="36">
        <v>26915</v>
      </c>
      <c r="F159" s="36">
        <v>27778</v>
      </c>
      <c r="G159" s="36">
        <v>29484</v>
      </c>
      <c r="H159" s="36">
        <v>32330</v>
      </c>
      <c r="I159" s="36">
        <v>20768</v>
      </c>
      <c r="J159" s="36">
        <v>20624</v>
      </c>
      <c r="K159" s="36">
        <v>24614</v>
      </c>
      <c r="L159" s="36">
        <v>26141</v>
      </c>
      <c r="M159" s="36">
        <v>27680</v>
      </c>
      <c r="N159" s="36">
        <v>30094</v>
      </c>
      <c r="O159" s="36">
        <v>29579</v>
      </c>
      <c r="P159" s="36">
        <v>21586</v>
      </c>
      <c r="Q159" s="36">
        <v>24027</v>
      </c>
      <c r="R159" s="36">
        <v>27721</v>
      </c>
      <c r="S159" s="36">
        <v>31756</v>
      </c>
      <c r="T159" s="36">
        <v>34489</v>
      </c>
      <c r="U159" s="36">
        <v>37719</v>
      </c>
      <c r="V159" s="36">
        <v>38739</v>
      </c>
      <c r="W159" s="36">
        <v>39447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6488</v>
      </c>
      <c r="D163" s="52">
        <v>5708</v>
      </c>
      <c r="E163" s="52">
        <v>4211</v>
      </c>
      <c r="F163" s="52">
        <v>1696</v>
      </c>
      <c r="G163" s="52">
        <v>2256</v>
      </c>
      <c r="H163" s="52">
        <v>1590</v>
      </c>
      <c r="I163" s="52">
        <v>1489</v>
      </c>
      <c r="J163" s="52">
        <v>1706</v>
      </c>
      <c r="K163" s="52">
        <v>3143</v>
      </c>
      <c r="L163" s="52">
        <v>3144</v>
      </c>
      <c r="M163" s="52">
        <v>3149</v>
      </c>
      <c r="N163" s="52">
        <v>3162</v>
      </c>
      <c r="O163" s="52">
        <v>2559</v>
      </c>
      <c r="P163" s="52">
        <v>92</v>
      </c>
      <c r="Q163" s="52">
        <v>167</v>
      </c>
      <c r="R163" s="52">
        <v>616</v>
      </c>
      <c r="S163" s="52">
        <v>1816</v>
      </c>
      <c r="T163" s="52">
        <v>1191</v>
      </c>
      <c r="U163" s="52">
        <v>269</v>
      </c>
      <c r="V163" s="52">
        <v>311</v>
      </c>
      <c r="W163" s="52">
        <v>788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125</v>
      </c>
      <c r="D165" s="52">
        <v>125</v>
      </c>
      <c r="E165" s="52">
        <v>127</v>
      </c>
      <c r="F165" s="52">
        <v>132</v>
      </c>
      <c r="G165" s="52">
        <v>141</v>
      </c>
      <c r="H165" s="52">
        <v>153</v>
      </c>
      <c r="I165" s="52">
        <v>96</v>
      </c>
      <c r="J165" s="52">
        <v>67</v>
      </c>
      <c r="K165" s="52">
        <v>94</v>
      </c>
      <c r="L165" s="52">
        <v>57</v>
      </c>
      <c r="M165" s="52">
        <v>34</v>
      </c>
      <c r="N165" s="52">
        <v>42</v>
      </c>
      <c r="O165" s="52">
        <v>195</v>
      </c>
      <c r="P165" s="52">
        <v>48</v>
      </c>
      <c r="Q165" s="52">
        <v>100</v>
      </c>
      <c r="R165" s="52">
        <v>181</v>
      </c>
      <c r="S165" s="52">
        <v>288</v>
      </c>
      <c r="T165" s="52">
        <v>406</v>
      </c>
      <c r="U165" s="52">
        <v>515</v>
      </c>
      <c r="V165" s="52">
        <v>579</v>
      </c>
      <c r="W165" s="52">
        <v>621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709</v>
      </c>
      <c r="D167" s="52">
        <v>664</v>
      </c>
      <c r="E167" s="52">
        <v>687</v>
      </c>
      <c r="F167" s="52">
        <v>688</v>
      </c>
      <c r="G167" s="52">
        <v>692</v>
      </c>
      <c r="H167" s="52">
        <v>705</v>
      </c>
      <c r="I167" s="52">
        <v>321</v>
      </c>
      <c r="J167" s="52">
        <v>186</v>
      </c>
      <c r="K167" s="52">
        <v>342</v>
      </c>
      <c r="L167" s="52">
        <v>340</v>
      </c>
      <c r="M167" s="52">
        <v>347</v>
      </c>
      <c r="N167" s="52">
        <v>355</v>
      </c>
      <c r="O167" s="52">
        <v>295</v>
      </c>
      <c r="P167" s="52">
        <v>51</v>
      </c>
      <c r="Q167" s="52">
        <v>96</v>
      </c>
      <c r="R167" s="52">
        <v>168</v>
      </c>
      <c r="S167" s="52">
        <v>248</v>
      </c>
      <c r="T167" s="52">
        <v>313</v>
      </c>
      <c r="U167" s="52">
        <v>352</v>
      </c>
      <c r="V167" s="52">
        <v>359</v>
      </c>
      <c r="W167" s="52">
        <v>361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3</v>
      </c>
      <c r="E168" s="52">
        <v>2</v>
      </c>
      <c r="F168" s="52">
        <v>2</v>
      </c>
      <c r="G168" s="52">
        <v>3</v>
      </c>
      <c r="H168" s="52">
        <v>2</v>
      </c>
      <c r="I168" s="52">
        <v>1</v>
      </c>
      <c r="J168" s="52">
        <v>0</v>
      </c>
      <c r="K168" s="52">
        <v>1</v>
      </c>
      <c r="L168" s="52">
        <v>3</v>
      </c>
      <c r="M168" s="52">
        <v>3</v>
      </c>
      <c r="N168" s="52">
        <v>1</v>
      </c>
      <c r="O168" s="52">
        <v>3</v>
      </c>
      <c r="P168" s="52">
        <v>0</v>
      </c>
      <c r="Q168" s="52">
        <v>0</v>
      </c>
      <c r="R168" s="52">
        <v>2</v>
      </c>
      <c r="S168" s="52">
        <v>1</v>
      </c>
      <c r="T168" s="52">
        <v>1</v>
      </c>
      <c r="U168" s="52">
        <v>2</v>
      </c>
      <c r="V168" s="52">
        <v>1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4046</v>
      </c>
      <c r="D171" s="52">
        <v>3793</v>
      </c>
      <c r="E171" s="52">
        <v>3919</v>
      </c>
      <c r="F171" s="52">
        <v>3924</v>
      </c>
      <c r="G171" s="52">
        <v>3947</v>
      </c>
      <c r="H171" s="52">
        <v>4015</v>
      </c>
      <c r="I171" s="52">
        <v>1802</v>
      </c>
      <c r="J171" s="52">
        <v>884</v>
      </c>
      <c r="K171" s="52">
        <v>1593</v>
      </c>
      <c r="L171" s="52">
        <v>1582</v>
      </c>
      <c r="M171" s="52">
        <v>1605</v>
      </c>
      <c r="N171" s="52">
        <v>1641</v>
      </c>
      <c r="O171" s="52">
        <v>1275</v>
      </c>
      <c r="P171" s="52">
        <v>282</v>
      </c>
      <c r="Q171" s="52">
        <v>557</v>
      </c>
      <c r="R171" s="52">
        <v>965</v>
      </c>
      <c r="S171" s="52">
        <v>1503</v>
      </c>
      <c r="T171" s="52">
        <v>1857</v>
      </c>
      <c r="U171" s="52">
        <v>2127</v>
      </c>
      <c r="V171" s="52">
        <v>2235</v>
      </c>
      <c r="W171" s="52">
        <v>2174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1731</v>
      </c>
      <c r="D172" s="52">
        <v>1624</v>
      </c>
      <c r="E172" s="52">
        <v>1677</v>
      </c>
      <c r="F172" s="52">
        <v>1682</v>
      </c>
      <c r="G172" s="52">
        <v>1695</v>
      </c>
      <c r="H172" s="52">
        <v>1740</v>
      </c>
      <c r="I172" s="52">
        <v>822</v>
      </c>
      <c r="J172" s="52">
        <v>636</v>
      </c>
      <c r="K172" s="52">
        <v>1207</v>
      </c>
      <c r="L172" s="52">
        <v>1230</v>
      </c>
      <c r="M172" s="52">
        <v>1239</v>
      </c>
      <c r="N172" s="52">
        <v>1300</v>
      </c>
      <c r="O172" s="52">
        <v>1308</v>
      </c>
      <c r="P172" s="52">
        <v>403</v>
      </c>
      <c r="Q172" s="52">
        <v>708</v>
      </c>
      <c r="R172" s="52">
        <v>1157</v>
      </c>
      <c r="S172" s="52">
        <v>1660</v>
      </c>
      <c r="T172" s="52">
        <v>1702</v>
      </c>
      <c r="U172" s="52">
        <v>1789</v>
      </c>
      <c r="V172" s="52">
        <v>1914</v>
      </c>
      <c r="W172" s="52">
        <v>2049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6488</v>
      </c>
      <c r="D177" s="36">
        <v>6084</v>
      </c>
      <c r="E177" s="36">
        <v>6287</v>
      </c>
      <c r="F177" s="36">
        <v>6295</v>
      </c>
      <c r="G177" s="36">
        <v>6337</v>
      </c>
      <c r="H177" s="36">
        <v>6461</v>
      </c>
      <c r="I177" s="36">
        <v>2946</v>
      </c>
      <c r="J177" s="36">
        <v>1707</v>
      </c>
      <c r="K177" s="36">
        <v>3144</v>
      </c>
      <c r="L177" s="36">
        <v>3154</v>
      </c>
      <c r="M177" s="36">
        <v>3193</v>
      </c>
      <c r="N177" s="36">
        <v>3304</v>
      </c>
      <c r="O177" s="36">
        <v>2885</v>
      </c>
      <c r="P177" s="36">
        <v>737</v>
      </c>
      <c r="Q177" s="36">
        <v>1372</v>
      </c>
      <c r="R177" s="36">
        <v>2285</v>
      </c>
      <c r="S177" s="36">
        <v>3410</v>
      </c>
      <c r="T177" s="36">
        <v>3873</v>
      </c>
      <c r="U177" s="36">
        <v>4278</v>
      </c>
      <c r="V177" s="36">
        <v>4522</v>
      </c>
      <c r="W177" s="36">
        <v>4605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282</v>
      </c>
      <c r="D26" s="52">
        <v>420</v>
      </c>
      <c r="E26" s="52">
        <v>773</v>
      </c>
      <c r="F26" s="52">
        <v>1073</v>
      </c>
      <c r="G26" s="52">
        <v>1193</v>
      </c>
      <c r="H26" s="52">
        <v>1098</v>
      </c>
      <c r="I26" s="52">
        <v>598</v>
      </c>
      <c r="J26" s="52">
        <v>204</v>
      </c>
      <c r="K26" s="52">
        <v>245</v>
      </c>
      <c r="L26" s="52">
        <v>709</v>
      </c>
      <c r="M26" s="52">
        <v>759</v>
      </c>
      <c r="N26" s="52">
        <v>850</v>
      </c>
      <c r="O26" s="52">
        <v>821</v>
      </c>
      <c r="P26" s="52">
        <v>421</v>
      </c>
      <c r="Q26" s="52">
        <v>696</v>
      </c>
      <c r="R26" s="52">
        <v>1367</v>
      </c>
      <c r="S26" s="52">
        <v>1425</v>
      </c>
      <c r="T26" s="52">
        <v>995</v>
      </c>
      <c r="U26" s="52">
        <v>654</v>
      </c>
      <c r="V26" s="52">
        <v>536</v>
      </c>
      <c r="W26" s="52">
        <v>557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9</v>
      </c>
      <c r="D29" s="52">
        <v>6</v>
      </c>
      <c r="E29" s="52">
        <v>12</v>
      </c>
      <c r="F29" s="52">
        <v>23</v>
      </c>
      <c r="G29" s="52">
        <v>31</v>
      </c>
      <c r="H29" s="52">
        <v>44</v>
      </c>
      <c r="I29" s="52">
        <v>37</v>
      </c>
      <c r="J29" s="52">
        <v>19</v>
      </c>
      <c r="K29" s="52">
        <v>11</v>
      </c>
      <c r="L29" s="52">
        <v>11</v>
      </c>
      <c r="M29" s="52">
        <v>25</v>
      </c>
      <c r="N29" s="52">
        <v>31</v>
      </c>
      <c r="O29" s="52">
        <v>40</v>
      </c>
      <c r="P29" s="52">
        <v>26</v>
      </c>
      <c r="Q29" s="52">
        <v>30</v>
      </c>
      <c r="R29" s="52">
        <v>49</v>
      </c>
      <c r="S29" s="52">
        <v>68</v>
      </c>
      <c r="T29" s="52">
        <v>85</v>
      </c>
      <c r="U29" s="52">
        <v>52</v>
      </c>
      <c r="V29" s="52">
        <v>62</v>
      </c>
      <c r="W29" s="52">
        <v>28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81</v>
      </c>
      <c r="D31" s="52">
        <v>87</v>
      </c>
      <c r="E31" s="52">
        <v>147</v>
      </c>
      <c r="F31" s="52">
        <v>190</v>
      </c>
      <c r="G31" s="52">
        <v>219</v>
      </c>
      <c r="H31" s="52">
        <v>213</v>
      </c>
      <c r="I31" s="52">
        <v>70</v>
      </c>
      <c r="J31" s="52">
        <v>38</v>
      </c>
      <c r="K31" s="52">
        <v>44</v>
      </c>
      <c r="L31" s="52">
        <v>102</v>
      </c>
      <c r="M31" s="52">
        <v>150</v>
      </c>
      <c r="N31" s="52">
        <v>139</v>
      </c>
      <c r="O31" s="52">
        <v>110</v>
      </c>
      <c r="P31" s="52">
        <v>74</v>
      </c>
      <c r="Q31" s="52">
        <v>125</v>
      </c>
      <c r="R31" s="52">
        <v>217</v>
      </c>
      <c r="S31" s="52">
        <v>268</v>
      </c>
      <c r="T31" s="52">
        <v>205</v>
      </c>
      <c r="U31" s="52">
        <v>201</v>
      </c>
      <c r="V31" s="52">
        <v>164</v>
      </c>
      <c r="W31" s="52">
        <v>173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2</v>
      </c>
      <c r="I32" s="52">
        <v>1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404</v>
      </c>
      <c r="D35" s="52">
        <v>549</v>
      </c>
      <c r="E35" s="52">
        <v>698</v>
      </c>
      <c r="F35" s="52">
        <v>998</v>
      </c>
      <c r="G35" s="52">
        <v>943</v>
      </c>
      <c r="H35" s="52">
        <v>970</v>
      </c>
      <c r="I35" s="52">
        <v>177</v>
      </c>
      <c r="J35" s="52">
        <v>159</v>
      </c>
      <c r="K35" s="52">
        <v>226</v>
      </c>
      <c r="L35" s="52">
        <v>594</v>
      </c>
      <c r="M35" s="52">
        <v>775</v>
      </c>
      <c r="N35" s="52">
        <v>922</v>
      </c>
      <c r="O35" s="52">
        <v>791</v>
      </c>
      <c r="P35" s="52">
        <v>525</v>
      </c>
      <c r="Q35" s="52">
        <v>469</v>
      </c>
      <c r="R35" s="52">
        <v>664</v>
      </c>
      <c r="S35" s="52">
        <v>766</v>
      </c>
      <c r="T35" s="52">
        <v>723</v>
      </c>
      <c r="U35" s="52">
        <v>544</v>
      </c>
      <c r="V35" s="52">
        <v>537</v>
      </c>
      <c r="W35" s="52">
        <v>531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379</v>
      </c>
      <c r="D36" s="52">
        <v>368</v>
      </c>
      <c r="E36" s="52">
        <v>524</v>
      </c>
      <c r="F36" s="52">
        <v>510</v>
      </c>
      <c r="G36" s="52">
        <v>732</v>
      </c>
      <c r="H36" s="52">
        <v>735</v>
      </c>
      <c r="I36" s="52">
        <v>671</v>
      </c>
      <c r="J36" s="52">
        <v>333</v>
      </c>
      <c r="K36" s="52">
        <v>504</v>
      </c>
      <c r="L36" s="52">
        <v>700</v>
      </c>
      <c r="M36" s="52">
        <v>660</v>
      </c>
      <c r="N36" s="52">
        <v>661</v>
      </c>
      <c r="O36" s="52">
        <v>698</v>
      </c>
      <c r="P36" s="52">
        <v>438</v>
      </c>
      <c r="Q36" s="52">
        <v>571</v>
      </c>
      <c r="R36" s="52">
        <v>931</v>
      </c>
      <c r="S36" s="52">
        <v>968</v>
      </c>
      <c r="T36" s="52">
        <v>837</v>
      </c>
      <c r="U36" s="52">
        <v>698</v>
      </c>
      <c r="V36" s="52">
        <v>623</v>
      </c>
      <c r="W36" s="52">
        <v>606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864</v>
      </c>
      <c r="D41" s="36">
        <v>1004</v>
      </c>
      <c r="E41" s="36">
        <v>1370</v>
      </c>
      <c r="F41" s="36">
        <v>1702</v>
      </c>
      <c r="G41" s="36">
        <v>1889</v>
      </c>
      <c r="H41" s="36">
        <v>1923</v>
      </c>
      <c r="I41" s="36">
        <v>916</v>
      </c>
      <c r="J41" s="36">
        <v>535</v>
      </c>
      <c r="K41" s="36">
        <v>776</v>
      </c>
      <c r="L41" s="36">
        <v>1401</v>
      </c>
      <c r="M41" s="36">
        <v>1591</v>
      </c>
      <c r="N41" s="36">
        <v>1724</v>
      </c>
      <c r="O41" s="36">
        <v>1597</v>
      </c>
      <c r="P41" s="36">
        <v>1048</v>
      </c>
      <c r="Q41" s="36">
        <v>1156</v>
      </c>
      <c r="R41" s="36">
        <v>1812</v>
      </c>
      <c r="S41" s="36">
        <v>2027</v>
      </c>
      <c r="T41" s="36">
        <v>1765</v>
      </c>
      <c r="U41" s="36">
        <v>1440</v>
      </c>
      <c r="V41" s="36">
        <v>1329</v>
      </c>
      <c r="W41" s="36">
        <v>1314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25319</v>
      </c>
      <c r="D45" s="52">
        <v>11817</v>
      </c>
      <c r="E45" s="52">
        <v>8740</v>
      </c>
      <c r="F45" s="52">
        <v>8168</v>
      </c>
      <c r="G45" s="52">
        <v>7909</v>
      </c>
      <c r="H45" s="52">
        <v>7143</v>
      </c>
      <c r="I45" s="52">
        <v>11347</v>
      </c>
      <c r="J45" s="52">
        <v>16796</v>
      </c>
      <c r="K45" s="52">
        <v>20922</v>
      </c>
      <c r="L45" s="52">
        <v>21145</v>
      </c>
      <c r="M45" s="52">
        <v>22414</v>
      </c>
      <c r="N45" s="52">
        <v>18683</v>
      </c>
      <c r="O45" s="52">
        <v>14270</v>
      </c>
      <c r="P45" s="52">
        <v>0</v>
      </c>
      <c r="Q45" s="52">
        <v>3</v>
      </c>
      <c r="R45" s="52">
        <v>0</v>
      </c>
      <c r="S45" s="52">
        <v>2898</v>
      </c>
      <c r="T45" s="52">
        <v>3326</v>
      </c>
      <c r="U45" s="52">
        <v>189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567</v>
      </c>
      <c r="D48" s="52">
        <v>356</v>
      </c>
      <c r="E48" s="52">
        <v>379</v>
      </c>
      <c r="F48" s="52">
        <v>362</v>
      </c>
      <c r="G48" s="52">
        <v>340</v>
      </c>
      <c r="H48" s="52">
        <v>447</v>
      </c>
      <c r="I48" s="52">
        <v>487</v>
      </c>
      <c r="J48" s="52">
        <v>502</v>
      </c>
      <c r="K48" s="52">
        <v>577</v>
      </c>
      <c r="L48" s="52">
        <v>674</v>
      </c>
      <c r="M48" s="52">
        <v>993</v>
      </c>
      <c r="N48" s="52">
        <v>944</v>
      </c>
      <c r="O48" s="52">
        <v>951</v>
      </c>
      <c r="P48" s="52">
        <v>456</v>
      </c>
      <c r="Q48" s="52">
        <v>249</v>
      </c>
      <c r="R48" s="52">
        <v>99</v>
      </c>
      <c r="S48" s="52">
        <v>135</v>
      </c>
      <c r="T48" s="52">
        <v>224</v>
      </c>
      <c r="U48" s="52">
        <v>215</v>
      </c>
      <c r="V48" s="52">
        <v>243</v>
      </c>
      <c r="W48" s="52">
        <v>70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22047</v>
      </c>
      <c r="D50" s="52">
        <v>17845</v>
      </c>
      <c r="E50" s="52">
        <v>15445</v>
      </c>
      <c r="F50" s="52">
        <v>14133</v>
      </c>
      <c r="G50" s="52">
        <v>12740</v>
      </c>
      <c r="H50" s="52">
        <v>11034</v>
      </c>
      <c r="I50" s="52">
        <v>15114</v>
      </c>
      <c r="J50" s="52">
        <v>28731</v>
      </c>
      <c r="K50" s="52">
        <v>30779</v>
      </c>
      <c r="L50" s="52">
        <v>29022</v>
      </c>
      <c r="M50" s="52">
        <v>27961</v>
      </c>
      <c r="N50" s="52">
        <v>26406</v>
      </c>
      <c r="O50" s="52">
        <v>23800</v>
      </c>
      <c r="P50" s="52">
        <v>18172</v>
      </c>
      <c r="Q50" s="52">
        <v>13682</v>
      </c>
      <c r="R50" s="52">
        <v>11224</v>
      </c>
      <c r="S50" s="52">
        <v>9783</v>
      </c>
      <c r="T50" s="52">
        <v>7744</v>
      </c>
      <c r="U50" s="52">
        <v>9551</v>
      </c>
      <c r="V50" s="52">
        <v>11163</v>
      </c>
      <c r="W50" s="52">
        <v>10631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194</v>
      </c>
      <c r="D51" s="52">
        <v>101</v>
      </c>
      <c r="E51" s="52">
        <v>112</v>
      </c>
      <c r="F51" s="52">
        <v>77</v>
      </c>
      <c r="G51" s="52">
        <v>103</v>
      </c>
      <c r="H51" s="52">
        <v>67</v>
      </c>
      <c r="I51" s="52">
        <v>192</v>
      </c>
      <c r="J51" s="52">
        <v>230</v>
      </c>
      <c r="K51" s="52">
        <v>372</v>
      </c>
      <c r="L51" s="52">
        <v>135</v>
      </c>
      <c r="M51" s="52">
        <v>187</v>
      </c>
      <c r="N51" s="52">
        <v>20</v>
      </c>
      <c r="O51" s="52">
        <v>43</v>
      </c>
      <c r="P51" s="52">
        <v>0</v>
      </c>
      <c r="Q51" s="52">
        <v>0</v>
      </c>
      <c r="R51" s="52">
        <v>0</v>
      </c>
      <c r="S51" s="52">
        <v>32</v>
      </c>
      <c r="T51" s="52">
        <v>94</v>
      </c>
      <c r="U51" s="52">
        <v>56</v>
      </c>
      <c r="V51" s="52">
        <v>25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9137</v>
      </c>
      <c r="D54" s="52">
        <v>5097</v>
      </c>
      <c r="E54" s="52">
        <v>4597</v>
      </c>
      <c r="F54" s="52">
        <v>6189</v>
      </c>
      <c r="G54" s="52">
        <v>6429</v>
      </c>
      <c r="H54" s="52">
        <v>7893</v>
      </c>
      <c r="I54" s="52">
        <v>97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1755</v>
      </c>
      <c r="P54" s="52">
        <v>1031</v>
      </c>
      <c r="Q54" s="52">
        <v>0</v>
      </c>
      <c r="R54" s="52">
        <v>0</v>
      </c>
      <c r="S54" s="52">
        <v>0</v>
      </c>
      <c r="T54" s="52">
        <v>27</v>
      </c>
      <c r="U54" s="52">
        <v>198</v>
      </c>
      <c r="V54" s="52">
        <v>361</v>
      </c>
      <c r="W54" s="52">
        <v>505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8554</v>
      </c>
      <c r="D55" s="52">
        <v>3419</v>
      </c>
      <c r="E55" s="52">
        <v>3454</v>
      </c>
      <c r="F55" s="52">
        <v>3168</v>
      </c>
      <c r="G55" s="52">
        <v>4986</v>
      </c>
      <c r="H55" s="52">
        <v>5987</v>
      </c>
      <c r="I55" s="52">
        <v>366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1562</v>
      </c>
      <c r="P55" s="52">
        <v>850</v>
      </c>
      <c r="Q55" s="52">
        <v>0</v>
      </c>
      <c r="R55" s="52">
        <v>0</v>
      </c>
      <c r="S55" s="52">
        <v>0</v>
      </c>
      <c r="T55" s="52">
        <v>36</v>
      </c>
      <c r="U55" s="52">
        <v>272</v>
      </c>
      <c r="V55" s="52">
        <v>412</v>
      </c>
      <c r="W55" s="52">
        <v>555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58385</v>
      </c>
      <c r="D60" s="36">
        <v>44990</v>
      </c>
      <c r="E60" s="36">
        <v>42645</v>
      </c>
      <c r="F60" s="36">
        <v>43959</v>
      </c>
      <c r="G60" s="36">
        <v>47228</v>
      </c>
      <c r="H60" s="36">
        <v>52153</v>
      </c>
      <c r="I60" s="36">
        <v>25065</v>
      </c>
      <c r="J60" s="36">
        <v>26174</v>
      </c>
      <c r="K60" s="36">
        <v>34485</v>
      </c>
      <c r="L60" s="36">
        <v>29929</v>
      </c>
      <c r="M60" s="36">
        <v>30498</v>
      </c>
      <c r="N60" s="36">
        <v>27331</v>
      </c>
      <c r="O60" s="36">
        <v>24524</v>
      </c>
      <c r="P60" s="36">
        <v>4914</v>
      </c>
      <c r="Q60" s="36">
        <v>10426</v>
      </c>
      <c r="R60" s="36">
        <v>15379</v>
      </c>
      <c r="S60" s="36">
        <v>22874</v>
      </c>
      <c r="T60" s="36">
        <v>22302</v>
      </c>
      <c r="U60" s="36">
        <v>16465</v>
      </c>
      <c r="V60" s="36">
        <v>9891</v>
      </c>
      <c r="W60" s="36">
        <v>5556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34183</v>
      </c>
      <c r="D64" s="52">
        <v>41864</v>
      </c>
      <c r="E64" s="52">
        <v>43496</v>
      </c>
      <c r="F64" s="52">
        <v>37014</v>
      </c>
      <c r="G64" s="52">
        <v>28837</v>
      </c>
      <c r="H64" s="52">
        <v>22971</v>
      </c>
      <c r="I64" s="52">
        <v>22383</v>
      </c>
      <c r="J64" s="52">
        <v>34323</v>
      </c>
      <c r="K64" s="52">
        <v>41766</v>
      </c>
      <c r="L64" s="52">
        <v>49825</v>
      </c>
      <c r="M64" s="52">
        <v>46753</v>
      </c>
      <c r="N64" s="52">
        <v>47739</v>
      </c>
      <c r="O64" s="52">
        <v>37913</v>
      </c>
      <c r="P64" s="52">
        <v>11887</v>
      </c>
      <c r="Q64" s="52">
        <v>18299</v>
      </c>
      <c r="R64" s="52">
        <v>32047</v>
      </c>
      <c r="S64" s="52">
        <v>43997</v>
      </c>
      <c r="T64" s="52">
        <v>44958</v>
      </c>
      <c r="U64" s="52">
        <v>40081</v>
      </c>
      <c r="V64" s="52">
        <v>33585</v>
      </c>
      <c r="W64" s="52">
        <v>17318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612</v>
      </c>
      <c r="D67" s="52">
        <v>470</v>
      </c>
      <c r="E67" s="52">
        <v>893</v>
      </c>
      <c r="F67" s="52">
        <v>1239</v>
      </c>
      <c r="G67" s="52">
        <v>1156</v>
      </c>
      <c r="H67" s="52">
        <v>1323</v>
      </c>
      <c r="I67" s="52">
        <v>1133</v>
      </c>
      <c r="J67" s="52">
        <v>1053</v>
      </c>
      <c r="K67" s="52">
        <v>1134</v>
      </c>
      <c r="L67" s="52">
        <v>1409</v>
      </c>
      <c r="M67" s="52">
        <v>2128</v>
      </c>
      <c r="N67" s="52">
        <v>2160</v>
      </c>
      <c r="O67" s="52">
        <v>2282</v>
      </c>
      <c r="P67" s="52">
        <v>1456</v>
      </c>
      <c r="Q67" s="52">
        <v>1330</v>
      </c>
      <c r="R67" s="52">
        <v>1599</v>
      </c>
      <c r="S67" s="52">
        <v>2129</v>
      </c>
      <c r="T67" s="52">
        <v>2879</v>
      </c>
      <c r="U67" s="52">
        <v>2416</v>
      </c>
      <c r="V67" s="52">
        <v>3590</v>
      </c>
      <c r="W67" s="52">
        <v>1923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32815</v>
      </c>
      <c r="D69" s="52">
        <v>40572</v>
      </c>
      <c r="E69" s="52">
        <v>41954</v>
      </c>
      <c r="F69" s="52">
        <v>35756</v>
      </c>
      <c r="G69" s="52">
        <v>27587</v>
      </c>
      <c r="H69" s="52">
        <v>21702</v>
      </c>
      <c r="I69" s="52">
        <v>21421</v>
      </c>
      <c r="J69" s="52">
        <v>33870</v>
      </c>
      <c r="K69" s="52">
        <v>41264</v>
      </c>
      <c r="L69" s="52">
        <v>48288</v>
      </c>
      <c r="M69" s="52">
        <v>45961</v>
      </c>
      <c r="N69" s="52">
        <v>46901</v>
      </c>
      <c r="O69" s="52">
        <v>37766</v>
      </c>
      <c r="P69" s="52">
        <v>11906</v>
      </c>
      <c r="Q69" s="52">
        <v>18248</v>
      </c>
      <c r="R69" s="52">
        <v>31497</v>
      </c>
      <c r="S69" s="52">
        <v>42943</v>
      </c>
      <c r="T69" s="52">
        <v>43948</v>
      </c>
      <c r="U69" s="52">
        <v>39177</v>
      </c>
      <c r="V69" s="52">
        <v>32918</v>
      </c>
      <c r="W69" s="52">
        <v>18337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290</v>
      </c>
      <c r="D70" s="52">
        <v>162</v>
      </c>
      <c r="E70" s="52">
        <v>354</v>
      </c>
      <c r="F70" s="52">
        <v>172</v>
      </c>
      <c r="G70" s="52">
        <v>176</v>
      </c>
      <c r="H70" s="52">
        <v>176</v>
      </c>
      <c r="I70" s="52">
        <v>277</v>
      </c>
      <c r="J70" s="52">
        <v>335</v>
      </c>
      <c r="K70" s="52">
        <v>595</v>
      </c>
      <c r="L70" s="52">
        <v>320</v>
      </c>
      <c r="M70" s="52">
        <v>165</v>
      </c>
      <c r="N70" s="52">
        <v>251</v>
      </c>
      <c r="O70" s="52">
        <v>0</v>
      </c>
      <c r="P70" s="52">
        <v>0</v>
      </c>
      <c r="Q70" s="52">
        <v>0</v>
      </c>
      <c r="R70" s="52">
        <v>175</v>
      </c>
      <c r="S70" s="52">
        <v>468</v>
      </c>
      <c r="T70" s="52">
        <v>260</v>
      </c>
      <c r="U70" s="52">
        <v>498</v>
      </c>
      <c r="V70" s="52">
        <v>320</v>
      </c>
      <c r="W70" s="52">
        <v>23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1130</v>
      </c>
      <c r="D73" s="52">
        <v>1344</v>
      </c>
      <c r="E73" s="52">
        <v>1330</v>
      </c>
      <c r="F73" s="52">
        <v>1527</v>
      </c>
      <c r="G73" s="52">
        <v>1377</v>
      </c>
      <c r="H73" s="52">
        <v>1543</v>
      </c>
      <c r="I73" s="52">
        <v>321</v>
      </c>
      <c r="J73" s="52">
        <v>469</v>
      </c>
      <c r="K73" s="52">
        <v>585</v>
      </c>
      <c r="L73" s="52">
        <v>1487</v>
      </c>
      <c r="M73" s="52">
        <v>1427</v>
      </c>
      <c r="N73" s="52">
        <v>1491</v>
      </c>
      <c r="O73" s="52">
        <v>1114</v>
      </c>
      <c r="P73" s="52">
        <v>1002</v>
      </c>
      <c r="Q73" s="52">
        <v>778</v>
      </c>
      <c r="R73" s="52">
        <v>939</v>
      </c>
      <c r="S73" s="52">
        <v>1222</v>
      </c>
      <c r="T73" s="52">
        <v>1451</v>
      </c>
      <c r="U73" s="52">
        <v>1094</v>
      </c>
      <c r="V73" s="52">
        <v>1094</v>
      </c>
      <c r="W73" s="52">
        <v>366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1058</v>
      </c>
      <c r="D74" s="52">
        <v>901</v>
      </c>
      <c r="E74" s="52">
        <v>999</v>
      </c>
      <c r="F74" s="52">
        <v>781</v>
      </c>
      <c r="G74" s="52">
        <v>1068</v>
      </c>
      <c r="H74" s="52">
        <v>1169</v>
      </c>
      <c r="I74" s="52">
        <v>1194</v>
      </c>
      <c r="J74" s="52">
        <v>981</v>
      </c>
      <c r="K74" s="52">
        <v>1310</v>
      </c>
      <c r="L74" s="52">
        <v>1743</v>
      </c>
      <c r="M74" s="52">
        <v>1222</v>
      </c>
      <c r="N74" s="52">
        <v>1071</v>
      </c>
      <c r="O74" s="52">
        <v>989</v>
      </c>
      <c r="P74" s="52">
        <v>838</v>
      </c>
      <c r="Q74" s="52">
        <v>942</v>
      </c>
      <c r="R74" s="52">
        <v>1309</v>
      </c>
      <c r="S74" s="52">
        <v>1518</v>
      </c>
      <c r="T74" s="52">
        <v>1638</v>
      </c>
      <c r="U74" s="52">
        <v>1379</v>
      </c>
      <c r="V74" s="52">
        <v>1198</v>
      </c>
      <c r="W74" s="52">
        <v>390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10375</v>
      </c>
      <c r="D78" s="52">
        <v>11590</v>
      </c>
      <c r="E78" s="52">
        <v>11958</v>
      </c>
      <c r="F78" s="52">
        <v>11294</v>
      </c>
      <c r="G78" s="52">
        <v>10708</v>
      </c>
      <c r="H78" s="52">
        <v>10983</v>
      </c>
      <c r="I78" s="52">
        <v>6720</v>
      </c>
      <c r="J78" s="52">
        <v>9333</v>
      </c>
      <c r="K78" s="52">
        <v>11124</v>
      </c>
      <c r="L78" s="52">
        <v>12049</v>
      </c>
      <c r="M78" s="52">
        <v>11528</v>
      </c>
      <c r="N78" s="52">
        <v>11132</v>
      </c>
      <c r="O78" s="52">
        <v>9642</v>
      </c>
      <c r="P78" s="52">
        <v>5114</v>
      </c>
      <c r="Q78" s="52">
        <v>6842</v>
      </c>
      <c r="R78" s="52">
        <v>9718</v>
      </c>
      <c r="S78" s="52">
        <v>11145</v>
      </c>
      <c r="T78" s="52">
        <v>9641</v>
      </c>
      <c r="U78" s="52">
        <v>8153</v>
      </c>
      <c r="V78" s="52">
        <v>5702</v>
      </c>
      <c r="W78" s="52">
        <v>6685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55004</v>
      </c>
      <c r="D79" s="36">
        <v>61591</v>
      </c>
      <c r="E79" s="36">
        <v>63699</v>
      </c>
      <c r="F79" s="36">
        <v>60254</v>
      </c>
      <c r="G79" s="36">
        <v>57348</v>
      </c>
      <c r="H79" s="36">
        <v>59019</v>
      </c>
      <c r="I79" s="36">
        <v>36949</v>
      </c>
      <c r="J79" s="36">
        <v>47526</v>
      </c>
      <c r="K79" s="36">
        <v>64259</v>
      </c>
      <c r="L79" s="36">
        <v>71991</v>
      </c>
      <c r="M79" s="36">
        <v>67011</v>
      </c>
      <c r="N79" s="36">
        <v>64654</v>
      </c>
      <c r="O79" s="36">
        <v>54809</v>
      </c>
      <c r="P79" s="36">
        <v>35817</v>
      </c>
      <c r="Q79" s="36">
        <v>46023</v>
      </c>
      <c r="R79" s="36">
        <v>62815</v>
      </c>
      <c r="S79" s="36">
        <v>75394</v>
      </c>
      <c r="T79" s="36">
        <v>76916</v>
      </c>
      <c r="U79" s="36">
        <v>69073</v>
      </c>
      <c r="V79" s="36">
        <v>60878</v>
      </c>
      <c r="W79" s="36">
        <v>38425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37085</v>
      </c>
      <c r="D83" s="52">
        <v>51966</v>
      </c>
      <c r="E83" s="52">
        <v>58300</v>
      </c>
      <c r="F83" s="52">
        <v>63649</v>
      </c>
      <c r="G83" s="52">
        <v>80192</v>
      </c>
      <c r="H83" s="52">
        <v>80256</v>
      </c>
      <c r="I83" s="52">
        <v>80172</v>
      </c>
      <c r="J83" s="52">
        <v>43799</v>
      </c>
      <c r="K83" s="52">
        <v>30237</v>
      </c>
      <c r="L83" s="52">
        <v>18849</v>
      </c>
      <c r="M83" s="52">
        <v>34524</v>
      </c>
      <c r="N83" s="52">
        <v>43756</v>
      </c>
      <c r="O83" s="52">
        <v>62877</v>
      </c>
      <c r="P83" s="52">
        <v>64270</v>
      </c>
      <c r="Q83" s="52">
        <v>70816</v>
      </c>
      <c r="R83" s="52">
        <v>62953</v>
      </c>
      <c r="S83" s="52">
        <v>49708</v>
      </c>
      <c r="T83" s="52">
        <v>39613</v>
      </c>
      <c r="U83" s="52">
        <v>34770</v>
      </c>
      <c r="V83" s="52">
        <v>38267</v>
      </c>
      <c r="W83" s="52">
        <v>47269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500</v>
      </c>
      <c r="D86" s="52">
        <v>409</v>
      </c>
      <c r="E86" s="52">
        <v>1066</v>
      </c>
      <c r="F86" s="52">
        <v>1724</v>
      </c>
      <c r="G86" s="52">
        <v>2068</v>
      </c>
      <c r="H86" s="52">
        <v>3112</v>
      </c>
      <c r="I86" s="52">
        <v>3319</v>
      </c>
      <c r="J86" s="52">
        <v>2390</v>
      </c>
      <c r="K86" s="52">
        <v>1836</v>
      </c>
      <c r="L86" s="52">
        <v>1216</v>
      </c>
      <c r="M86" s="52">
        <v>1475</v>
      </c>
      <c r="N86" s="52">
        <v>1621</v>
      </c>
      <c r="O86" s="52">
        <v>2407</v>
      </c>
      <c r="P86" s="52">
        <v>2487</v>
      </c>
      <c r="Q86" s="52">
        <v>3795</v>
      </c>
      <c r="R86" s="52">
        <v>4963</v>
      </c>
      <c r="S86" s="52">
        <v>4513</v>
      </c>
      <c r="T86" s="52">
        <v>3965</v>
      </c>
      <c r="U86" s="52">
        <v>2554</v>
      </c>
      <c r="V86" s="52">
        <v>3665</v>
      </c>
      <c r="W86" s="52">
        <v>2358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17004</v>
      </c>
      <c r="D88" s="52">
        <v>25977</v>
      </c>
      <c r="E88" s="52">
        <v>29831</v>
      </c>
      <c r="F88" s="52">
        <v>34293</v>
      </c>
      <c r="G88" s="52">
        <v>44409</v>
      </c>
      <c r="H88" s="52">
        <v>47350</v>
      </c>
      <c r="I88" s="52">
        <v>52007</v>
      </c>
      <c r="J88" s="52">
        <v>45533</v>
      </c>
      <c r="K88" s="52">
        <v>39529</v>
      </c>
      <c r="L88" s="52">
        <v>32532</v>
      </c>
      <c r="M88" s="52">
        <v>39196</v>
      </c>
      <c r="N88" s="52">
        <v>41028</v>
      </c>
      <c r="O88" s="52">
        <v>49480</v>
      </c>
      <c r="P88" s="52">
        <v>49095</v>
      </c>
      <c r="Q88" s="52">
        <v>50955</v>
      </c>
      <c r="R88" s="52">
        <v>49505</v>
      </c>
      <c r="S88" s="52">
        <v>44925</v>
      </c>
      <c r="T88" s="52">
        <v>46822</v>
      </c>
      <c r="U88" s="52">
        <v>58514</v>
      </c>
      <c r="V88" s="52">
        <v>65330</v>
      </c>
      <c r="W88" s="52">
        <v>61330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116</v>
      </c>
      <c r="D89" s="52">
        <v>99</v>
      </c>
      <c r="E89" s="52">
        <v>168</v>
      </c>
      <c r="F89" s="52">
        <v>138</v>
      </c>
      <c r="G89" s="52">
        <v>245</v>
      </c>
      <c r="H89" s="52">
        <v>273</v>
      </c>
      <c r="I89" s="52">
        <v>590</v>
      </c>
      <c r="J89" s="52">
        <v>301</v>
      </c>
      <c r="K89" s="52">
        <v>558</v>
      </c>
      <c r="L89" s="52">
        <v>104</v>
      </c>
      <c r="M89" s="52">
        <v>355</v>
      </c>
      <c r="N89" s="52">
        <v>113</v>
      </c>
      <c r="O89" s="52">
        <v>50</v>
      </c>
      <c r="P89" s="52">
        <v>431</v>
      </c>
      <c r="Q89" s="52">
        <v>146</v>
      </c>
      <c r="R89" s="52">
        <v>424</v>
      </c>
      <c r="S89" s="52">
        <v>388</v>
      </c>
      <c r="T89" s="52">
        <v>174</v>
      </c>
      <c r="U89" s="52">
        <v>626</v>
      </c>
      <c r="V89" s="52">
        <v>519</v>
      </c>
      <c r="W89" s="52">
        <v>452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3018</v>
      </c>
      <c r="D92" s="52">
        <v>3328</v>
      </c>
      <c r="E92" s="52">
        <v>4412</v>
      </c>
      <c r="F92" s="52">
        <v>4803</v>
      </c>
      <c r="G92" s="52">
        <v>5980</v>
      </c>
      <c r="H92" s="52">
        <v>5928</v>
      </c>
      <c r="I92" s="52">
        <v>3262</v>
      </c>
      <c r="J92" s="52">
        <v>1415</v>
      </c>
      <c r="K92" s="52">
        <v>1389</v>
      </c>
      <c r="L92" s="52">
        <v>1717</v>
      </c>
      <c r="M92" s="52">
        <v>3152</v>
      </c>
      <c r="N92" s="52">
        <v>3321</v>
      </c>
      <c r="O92" s="52">
        <v>3521</v>
      </c>
      <c r="P92" s="52">
        <v>3231</v>
      </c>
      <c r="Q92" s="52">
        <v>4531</v>
      </c>
      <c r="R92" s="52">
        <v>3540</v>
      </c>
      <c r="S92" s="52">
        <v>2989</v>
      </c>
      <c r="T92" s="52">
        <v>1589</v>
      </c>
      <c r="U92" s="52">
        <v>239</v>
      </c>
      <c r="V92" s="52">
        <v>191</v>
      </c>
      <c r="W92" s="52">
        <v>2025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22</v>
      </c>
      <c r="D93" s="52">
        <v>8</v>
      </c>
      <c r="E93" s="52">
        <v>28</v>
      </c>
      <c r="F93" s="52">
        <v>20</v>
      </c>
      <c r="G93" s="52">
        <v>28</v>
      </c>
      <c r="H93" s="52">
        <v>38</v>
      </c>
      <c r="I93" s="52">
        <v>51</v>
      </c>
      <c r="J93" s="52">
        <v>2</v>
      </c>
      <c r="K93" s="52">
        <v>24</v>
      </c>
      <c r="L93" s="52">
        <v>0</v>
      </c>
      <c r="M93" s="52">
        <v>29</v>
      </c>
      <c r="N93" s="52">
        <v>17</v>
      </c>
      <c r="O93" s="52">
        <v>7</v>
      </c>
      <c r="P93" s="52">
        <v>15</v>
      </c>
      <c r="Q93" s="52">
        <v>46</v>
      </c>
      <c r="R93" s="52">
        <v>25</v>
      </c>
      <c r="S93" s="52">
        <v>24</v>
      </c>
      <c r="T93" s="52">
        <v>4</v>
      </c>
      <c r="U93" s="52">
        <v>2</v>
      </c>
      <c r="V93" s="52">
        <v>0</v>
      </c>
      <c r="W93" s="52">
        <v>16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15081</v>
      </c>
      <c r="D96" s="52">
        <v>20878</v>
      </c>
      <c r="E96" s="52">
        <v>20905</v>
      </c>
      <c r="F96" s="52">
        <v>25351</v>
      </c>
      <c r="G96" s="52">
        <v>25811</v>
      </c>
      <c r="H96" s="52">
        <v>26753</v>
      </c>
      <c r="I96" s="52">
        <v>8034</v>
      </c>
      <c r="J96" s="52">
        <v>6119</v>
      </c>
      <c r="K96" s="52">
        <v>7068</v>
      </c>
      <c r="L96" s="52">
        <v>9950</v>
      </c>
      <c r="M96" s="52">
        <v>16213</v>
      </c>
      <c r="N96" s="52">
        <v>21789</v>
      </c>
      <c r="O96" s="52">
        <v>24502</v>
      </c>
      <c r="P96" s="52">
        <v>22880</v>
      </c>
      <c r="Q96" s="52">
        <v>16809</v>
      </c>
      <c r="R96" s="52">
        <v>10731</v>
      </c>
      <c r="S96" s="52">
        <v>8475</v>
      </c>
      <c r="T96" s="52">
        <v>5441</v>
      </c>
      <c r="U96" s="52">
        <v>654</v>
      </c>
      <c r="V96" s="52">
        <v>635</v>
      </c>
      <c r="W96" s="52">
        <v>6494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14118</v>
      </c>
      <c r="D97" s="52">
        <v>14005</v>
      </c>
      <c r="E97" s="52">
        <v>15703</v>
      </c>
      <c r="F97" s="52">
        <v>12973</v>
      </c>
      <c r="G97" s="52">
        <v>20025</v>
      </c>
      <c r="H97" s="52">
        <v>20287</v>
      </c>
      <c r="I97" s="52">
        <v>29946</v>
      </c>
      <c r="J97" s="52">
        <v>12820</v>
      </c>
      <c r="K97" s="52">
        <v>15818</v>
      </c>
      <c r="L97" s="52">
        <v>11664</v>
      </c>
      <c r="M97" s="52">
        <v>13895</v>
      </c>
      <c r="N97" s="52">
        <v>15661</v>
      </c>
      <c r="O97" s="52">
        <v>21785</v>
      </c>
      <c r="P97" s="52">
        <v>19074</v>
      </c>
      <c r="Q97" s="52">
        <v>20392</v>
      </c>
      <c r="R97" s="52">
        <v>14943</v>
      </c>
      <c r="S97" s="52">
        <v>10543</v>
      </c>
      <c r="T97" s="52">
        <v>6140</v>
      </c>
      <c r="U97" s="52">
        <v>828</v>
      </c>
      <c r="V97" s="52">
        <v>700</v>
      </c>
      <c r="W97" s="52">
        <v>6871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56420</v>
      </c>
      <c r="D103" s="36">
        <v>71401</v>
      </c>
      <c r="E103" s="36">
        <v>78469</v>
      </c>
      <c r="F103" s="36">
        <v>85933</v>
      </c>
      <c r="G103" s="36">
        <v>106802</v>
      </c>
      <c r="H103" s="36">
        <v>114347</v>
      </c>
      <c r="I103" s="36">
        <v>102806</v>
      </c>
      <c r="J103" s="36">
        <v>74299</v>
      </c>
      <c r="K103" s="36">
        <v>78011</v>
      </c>
      <c r="L103" s="36">
        <v>74740</v>
      </c>
      <c r="M103" s="36">
        <v>94824</v>
      </c>
      <c r="N103" s="36">
        <v>106564</v>
      </c>
      <c r="O103" s="36">
        <v>126381</v>
      </c>
      <c r="P103" s="36">
        <v>122038</v>
      </c>
      <c r="Q103" s="36">
        <v>120250</v>
      </c>
      <c r="R103" s="36">
        <v>100026</v>
      </c>
      <c r="S103" s="36">
        <v>85422</v>
      </c>
      <c r="T103" s="36">
        <v>79791</v>
      </c>
      <c r="U103" s="36">
        <v>85496</v>
      </c>
      <c r="V103" s="36">
        <v>95511</v>
      </c>
      <c r="W103" s="36">
        <v>108176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127080</v>
      </c>
      <c r="D126" s="52">
        <v>116305</v>
      </c>
      <c r="E126" s="52">
        <v>109332</v>
      </c>
      <c r="F126" s="52">
        <v>97648</v>
      </c>
      <c r="G126" s="52">
        <v>88326</v>
      </c>
      <c r="H126" s="52">
        <v>80694</v>
      </c>
      <c r="I126" s="52">
        <v>96158</v>
      </c>
      <c r="J126" s="52">
        <v>127785</v>
      </c>
      <c r="K126" s="52">
        <v>137874</v>
      </c>
      <c r="L126" s="52">
        <v>147365</v>
      </c>
      <c r="M126" s="52">
        <v>142282</v>
      </c>
      <c r="N126" s="52">
        <v>152823</v>
      </c>
      <c r="O126" s="52">
        <v>124535</v>
      </c>
      <c r="P126" s="52">
        <v>52757</v>
      </c>
      <c r="Q126" s="52">
        <v>71405</v>
      </c>
      <c r="R126" s="52">
        <v>91892</v>
      </c>
      <c r="S126" s="52">
        <v>124593</v>
      </c>
      <c r="T126" s="52">
        <v>114256</v>
      </c>
      <c r="U126" s="52">
        <v>129193</v>
      </c>
      <c r="V126" s="52">
        <v>101452</v>
      </c>
      <c r="W126" s="52">
        <v>147937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2093</v>
      </c>
      <c r="D129" s="52">
        <v>1441</v>
      </c>
      <c r="E129" s="52">
        <v>2629</v>
      </c>
      <c r="F129" s="52">
        <v>3331</v>
      </c>
      <c r="G129" s="52">
        <v>3199</v>
      </c>
      <c r="H129" s="52">
        <v>4028</v>
      </c>
      <c r="I129" s="52">
        <v>4051</v>
      </c>
      <c r="J129" s="52">
        <v>3910</v>
      </c>
      <c r="K129" s="52">
        <v>4127</v>
      </c>
      <c r="L129" s="52">
        <v>4669</v>
      </c>
      <c r="M129" s="52">
        <v>6620</v>
      </c>
      <c r="N129" s="52">
        <v>6636</v>
      </c>
      <c r="O129" s="52">
        <v>7222</v>
      </c>
      <c r="P129" s="52">
        <v>4900</v>
      </c>
      <c r="Q129" s="52">
        <v>4857</v>
      </c>
      <c r="R129" s="52">
        <v>5698</v>
      </c>
      <c r="S129" s="52">
        <v>6726</v>
      </c>
      <c r="T129" s="52">
        <v>8185</v>
      </c>
      <c r="U129" s="52">
        <v>6858</v>
      </c>
      <c r="V129" s="52">
        <v>10676</v>
      </c>
      <c r="W129" s="52">
        <v>7168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123874</v>
      </c>
      <c r="D131" s="52">
        <v>114120</v>
      </c>
      <c r="E131" s="52">
        <v>107103</v>
      </c>
      <c r="F131" s="52">
        <v>94566</v>
      </c>
      <c r="G131" s="52">
        <v>84852</v>
      </c>
      <c r="H131" s="52">
        <v>79557</v>
      </c>
      <c r="I131" s="52">
        <v>98802</v>
      </c>
      <c r="J131" s="52">
        <v>131002</v>
      </c>
      <c r="K131" s="52">
        <v>138134</v>
      </c>
      <c r="L131" s="52">
        <v>140293</v>
      </c>
      <c r="M131" s="52">
        <v>135955</v>
      </c>
      <c r="N131" s="52">
        <v>145773</v>
      </c>
      <c r="O131" s="52">
        <v>122809</v>
      </c>
      <c r="P131" s="52">
        <v>51158</v>
      </c>
      <c r="Q131" s="52">
        <v>66858</v>
      </c>
      <c r="R131" s="52">
        <v>93432</v>
      </c>
      <c r="S131" s="52">
        <v>123452</v>
      </c>
      <c r="T131" s="52">
        <v>115387</v>
      </c>
      <c r="U131" s="52">
        <v>125093</v>
      </c>
      <c r="V131" s="52">
        <v>104640</v>
      </c>
      <c r="W131" s="52">
        <v>144371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999</v>
      </c>
      <c r="D132" s="52">
        <v>561</v>
      </c>
      <c r="E132" s="52">
        <v>830</v>
      </c>
      <c r="F132" s="52">
        <v>493</v>
      </c>
      <c r="G132" s="52">
        <v>484</v>
      </c>
      <c r="H132" s="52">
        <v>671</v>
      </c>
      <c r="I132" s="52">
        <v>1170</v>
      </c>
      <c r="J132" s="52">
        <v>1207</v>
      </c>
      <c r="K132" s="52">
        <v>1988</v>
      </c>
      <c r="L132" s="52">
        <v>759</v>
      </c>
      <c r="M132" s="52">
        <v>503</v>
      </c>
      <c r="N132" s="52">
        <v>791</v>
      </c>
      <c r="O132" s="52">
        <v>0</v>
      </c>
      <c r="P132" s="52">
        <v>28</v>
      </c>
      <c r="Q132" s="52">
        <v>0</v>
      </c>
      <c r="R132" s="52">
        <v>592</v>
      </c>
      <c r="S132" s="52">
        <v>1470</v>
      </c>
      <c r="T132" s="52">
        <v>747</v>
      </c>
      <c r="U132" s="52">
        <v>1239</v>
      </c>
      <c r="V132" s="52">
        <v>1014</v>
      </c>
      <c r="W132" s="52">
        <v>1249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2252</v>
      </c>
      <c r="D135" s="52">
        <v>2265</v>
      </c>
      <c r="E135" s="52">
        <v>2064</v>
      </c>
      <c r="F135" s="52">
        <v>3273</v>
      </c>
      <c r="G135" s="52">
        <v>3168</v>
      </c>
      <c r="H135" s="52">
        <v>2026</v>
      </c>
      <c r="I135" s="52">
        <v>0</v>
      </c>
      <c r="J135" s="52">
        <v>0</v>
      </c>
      <c r="K135" s="52">
        <v>0</v>
      </c>
      <c r="L135" s="52">
        <v>3637</v>
      </c>
      <c r="M135" s="52">
        <v>4752</v>
      </c>
      <c r="N135" s="52">
        <v>5578</v>
      </c>
      <c r="O135" s="52">
        <v>2390</v>
      </c>
      <c r="P135" s="52">
        <v>1922</v>
      </c>
      <c r="Q135" s="52">
        <v>2844</v>
      </c>
      <c r="R135" s="52">
        <v>346</v>
      </c>
      <c r="S135" s="52">
        <v>1893</v>
      </c>
      <c r="T135" s="52">
        <v>2236</v>
      </c>
      <c r="U135" s="52">
        <v>4020</v>
      </c>
      <c r="V135" s="52">
        <v>494</v>
      </c>
      <c r="W135" s="52">
        <v>2915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2107</v>
      </c>
      <c r="D136" s="52">
        <v>1519</v>
      </c>
      <c r="E136" s="52">
        <v>1552</v>
      </c>
      <c r="F136" s="52">
        <v>1673</v>
      </c>
      <c r="G136" s="52">
        <v>2456</v>
      </c>
      <c r="H136" s="52">
        <v>1537</v>
      </c>
      <c r="I136" s="52">
        <v>0</v>
      </c>
      <c r="J136" s="52">
        <v>0</v>
      </c>
      <c r="K136" s="52">
        <v>1</v>
      </c>
      <c r="L136" s="52">
        <v>4261</v>
      </c>
      <c r="M136" s="52">
        <v>4073</v>
      </c>
      <c r="N136" s="52">
        <v>4009</v>
      </c>
      <c r="O136" s="52">
        <v>2126</v>
      </c>
      <c r="P136" s="52">
        <v>1604</v>
      </c>
      <c r="Q136" s="52">
        <v>3447</v>
      </c>
      <c r="R136" s="52">
        <v>486</v>
      </c>
      <c r="S136" s="52">
        <v>2360</v>
      </c>
      <c r="T136" s="52">
        <v>2521</v>
      </c>
      <c r="U136" s="52">
        <v>5055</v>
      </c>
      <c r="V136" s="52">
        <v>541</v>
      </c>
      <c r="W136" s="52">
        <v>3086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226825</v>
      </c>
      <c r="D141" s="36">
        <v>216460</v>
      </c>
      <c r="E141" s="36">
        <v>212356</v>
      </c>
      <c r="F141" s="36">
        <v>208366</v>
      </c>
      <c r="G141" s="36">
        <v>213907</v>
      </c>
      <c r="H141" s="36">
        <v>230621</v>
      </c>
      <c r="I141" s="36">
        <v>162595</v>
      </c>
      <c r="J141" s="36">
        <v>196613</v>
      </c>
      <c r="K141" s="36">
        <v>240261</v>
      </c>
      <c r="L141" s="36">
        <v>242462</v>
      </c>
      <c r="M141" s="36">
        <v>232465</v>
      </c>
      <c r="N141" s="36">
        <v>240187</v>
      </c>
      <c r="O141" s="36">
        <v>215702</v>
      </c>
      <c r="P141" s="36">
        <v>156132</v>
      </c>
      <c r="Q141" s="36">
        <v>192059</v>
      </c>
      <c r="R141" s="36">
        <v>223693</v>
      </c>
      <c r="S141" s="36">
        <v>257297</v>
      </c>
      <c r="T141" s="36">
        <v>242974</v>
      </c>
      <c r="U141" s="36">
        <v>248559</v>
      </c>
      <c r="V141" s="36">
        <v>211233</v>
      </c>
      <c r="W141" s="36">
        <v>241622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9554</v>
      </c>
      <c r="D145" s="52">
        <v>10866</v>
      </c>
      <c r="E145" s="52">
        <v>10025</v>
      </c>
      <c r="F145" s="52">
        <v>13021</v>
      </c>
      <c r="G145" s="52">
        <v>14121</v>
      </c>
      <c r="H145" s="52">
        <v>16334</v>
      </c>
      <c r="I145" s="52">
        <v>13997</v>
      </c>
      <c r="J145" s="52">
        <v>15558</v>
      </c>
      <c r="K145" s="52">
        <v>16395</v>
      </c>
      <c r="L145" s="52">
        <v>16243</v>
      </c>
      <c r="M145" s="52">
        <v>24580</v>
      </c>
      <c r="N145" s="52">
        <v>25299</v>
      </c>
      <c r="O145" s="52">
        <v>25134</v>
      </c>
      <c r="P145" s="52">
        <v>19440</v>
      </c>
      <c r="Q145" s="52">
        <v>17157</v>
      </c>
      <c r="R145" s="52">
        <v>22300</v>
      </c>
      <c r="S145" s="52">
        <v>26974</v>
      </c>
      <c r="T145" s="52">
        <v>40333</v>
      </c>
      <c r="U145" s="52">
        <v>49107</v>
      </c>
      <c r="V145" s="52">
        <v>57521</v>
      </c>
      <c r="W145" s="52">
        <v>40845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1654</v>
      </c>
      <c r="D147" s="52">
        <v>1412</v>
      </c>
      <c r="E147" s="52">
        <v>867</v>
      </c>
      <c r="F147" s="52">
        <v>1146</v>
      </c>
      <c r="G147" s="52">
        <v>1375</v>
      </c>
      <c r="H147" s="52">
        <v>1951</v>
      </c>
      <c r="I147" s="52">
        <v>2102</v>
      </c>
      <c r="J147" s="52">
        <v>2177</v>
      </c>
      <c r="K147" s="52">
        <v>2354</v>
      </c>
      <c r="L147" s="52">
        <v>2497</v>
      </c>
      <c r="M147" s="52">
        <v>3340</v>
      </c>
      <c r="N147" s="52">
        <v>3976</v>
      </c>
      <c r="O147" s="52">
        <v>5083</v>
      </c>
      <c r="P147" s="52">
        <v>4985</v>
      </c>
      <c r="Q147" s="52">
        <v>5602</v>
      </c>
      <c r="R147" s="52">
        <v>6496</v>
      </c>
      <c r="S147" s="52">
        <v>6896</v>
      </c>
      <c r="T147" s="52">
        <v>9028</v>
      </c>
      <c r="U147" s="52">
        <v>10815</v>
      </c>
      <c r="V147" s="52">
        <v>16970</v>
      </c>
      <c r="W147" s="52">
        <v>15290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2138</v>
      </c>
      <c r="D149" s="52">
        <v>2107</v>
      </c>
      <c r="E149" s="52">
        <v>2542</v>
      </c>
      <c r="F149" s="52">
        <v>3057</v>
      </c>
      <c r="G149" s="52">
        <v>3481</v>
      </c>
      <c r="H149" s="52">
        <v>3924</v>
      </c>
      <c r="I149" s="52">
        <v>1654</v>
      </c>
      <c r="J149" s="52">
        <v>1532</v>
      </c>
      <c r="K149" s="52">
        <v>1506</v>
      </c>
      <c r="L149" s="52">
        <v>1992</v>
      </c>
      <c r="M149" s="52">
        <v>3422</v>
      </c>
      <c r="N149" s="52">
        <v>3115</v>
      </c>
      <c r="O149" s="52">
        <v>2762</v>
      </c>
      <c r="P149" s="52">
        <v>2463</v>
      </c>
      <c r="Q149" s="52">
        <v>3553</v>
      </c>
      <c r="R149" s="52">
        <v>4774</v>
      </c>
      <c r="S149" s="52">
        <v>6185</v>
      </c>
      <c r="T149" s="52">
        <v>7315</v>
      </c>
      <c r="U149" s="52">
        <v>10035</v>
      </c>
      <c r="V149" s="52">
        <v>10047</v>
      </c>
      <c r="W149" s="52">
        <v>8257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15</v>
      </c>
      <c r="D150" s="52">
        <v>5</v>
      </c>
      <c r="E150" s="52">
        <v>15</v>
      </c>
      <c r="F150" s="52">
        <v>13</v>
      </c>
      <c r="G150" s="52">
        <v>16</v>
      </c>
      <c r="H150" s="52">
        <v>23</v>
      </c>
      <c r="I150" s="52">
        <v>26</v>
      </c>
      <c r="J150" s="52">
        <v>2</v>
      </c>
      <c r="K150" s="52">
        <v>26</v>
      </c>
      <c r="L150" s="52">
        <v>0</v>
      </c>
      <c r="M150" s="52">
        <v>31</v>
      </c>
      <c r="N150" s="52">
        <v>14</v>
      </c>
      <c r="O150" s="52">
        <v>3</v>
      </c>
      <c r="P150" s="52">
        <v>7</v>
      </c>
      <c r="Q150" s="52">
        <v>34</v>
      </c>
      <c r="R150" s="52">
        <v>33</v>
      </c>
      <c r="S150" s="52">
        <v>53</v>
      </c>
      <c r="T150" s="52">
        <v>32</v>
      </c>
      <c r="U150" s="52">
        <v>88</v>
      </c>
      <c r="V150" s="52">
        <v>49</v>
      </c>
      <c r="W150" s="52">
        <v>64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10680</v>
      </c>
      <c r="D153" s="52">
        <v>13211</v>
      </c>
      <c r="E153" s="52">
        <v>12043</v>
      </c>
      <c r="F153" s="52">
        <v>16131</v>
      </c>
      <c r="G153" s="52">
        <v>15018</v>
      </c>
      <c r="H153" s="52">
        <v>17704</v>
      </c>
      <c r="I153" s="52">
        <v>4071</v>
      </c>
      <c r="J153" s="52">
        <v>6614</v>
      </c>
      <c r="K153" s="52">
        <v>7668</v>
      </c>
      <c r="L153" s="52">
        <v>11552</v>
      </c>
      <c r="M153" s="52">
        <v>17623</v>
      </c>
      <c r="N153" s="52">
        <v>20460</v>
      </c>
      <c r="O153" s="52">
        <v>19199</v>
      </c>
      <c r="P153" s="52">
        <v>17443</v>
      </c>
      <c r="Q153" s="52">
        <v>13189</v>
      </c>
      <c r="R153" s="52">
        <v>14491</v>
      </c>
      <c r="S153" s="52">
        <v>17547</v>
      </c>
      <c r="T153" s="52">
        <v>25076</v>
      </c>
      <c r="U153" s="52">
        <v>27290</v>
      </c>
      <c r="V153" s="52">
        <v>33339</v>
      </c>
      <c r="W153" s="52">
        <v>26480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9999</v>
      </c>
      <c r="D154" s="52">
        <v>8861</v>
      </c>
      <c r="E154" s="52">
        <v>9044</v>
      </c>
      <c r="F154" s="52">
        <v>8256</v>
      </c>
      <c r="G154" s="52">
        <v>11650</v>
      </c>
      <c r="H154" s="52">
        <v>13421</v>
      </c>
      <c r="I154" s="52">
        <v>15180</v>
      </c>
      <c r="J154" s="52">
        <v>13851</v>
      </c>
      <c r="K154" s="52">
        <v>17154</v>
      </c>
      <c r="L154" s="52">
        <v>13550</v>
      </c>
      <c r="M154" s="52">
        <v>15095</v>
      </c>
      <c r="N154" s="52">
        <v>14702</v>
      </c>
      <c r="O154" s="52">
        <v>17063</v>
      </c>
      <c r="P154" s="52">
        <v>14541</v>
      </c>
      <c r="Q154" s="52">
        <v>16002</v>
      </c>
      <c r="R154" s="52">
        <v>20161</v>
      </c>
      <c r="S154" s="52">
        <v>21839</v>
      </c>
      <c r="T154" s="52">
        <v>28303</v>
      </c>
      <c r="U154" s="52">
        <v>34343</v>
      </c>
      <c r="V154" s="52">
        <v>36424</v>
      </c>
      <c r="W154" s="52">
        <v>28061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22832</v>
      </c>
      <c r="D159" s="36">
        <v>24186</v>
      </c>
      <c r="E159" s="36">
        <v>23643</v>
      </c>
      <c r="F159" s="36">
        <v>27455</v>
      </c>
      <c r="G159" s="36">
        <v>30172</v>
      </c>
      <c r="H159" s="36">
        <v>35073</v>
      </c>
      <c r="I159" s="36">
        <v>20934</v>
      </c>
      <c r="J159" s="36">
        <v>22003</v>
      </c>
      <c r="K159" s="36">
        <v>26353</v>
      </c>
      <c r="L159" s="36">
        <v>27098</v>
      </c>
      <c r="M159" s="36">
        <v>36170</v>
      </c>
      <c r="N159" s="36">
        <v>38296</v>
      </c>
      <c r="O159" s="36">
        <v>39035</v>
      </c>
      <c r="P159" s="36">
        <v>34446</v>
      </c>
      <c r="Q159" s="36">
        <v>32788</v>
      </c>
      <c r="R159" s="36">
        <v>39471</v>
      </c>
      <c r="S159" s="36">
        <v>45644</v>
      </c>
      <c r="T159" s="36">
        <v>60734</v>
      </c>
      <c r="U159" s="36">
        <v>71776</v>
      </c>
      <c r="V159" s="36">
        <v>79883</v>
      </c>
      <c r="W159" s="36">
        <v>62883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505</v>
      </c>
      <c r="K163" s="52">
        <v>2161</v>
      </c>
      <c r="L163" s="52">
        <v>2597</v>
      </c>
      <c r="M163" s="52">
        <v>3590</v>
      </c>
      <c r="N163" s="52">
        <v>3828</v>
      </c>
      <c r="O163" s="52">
        <v>9420</v>
      </c>
      <c r="P163" s="52">
        <v>1378</v>
      </c>
      <c r="Q163" s="52">
        <v>800</v>
      </c>
      <c r="R163" s="52">
        <v>0</v>
      </c>
      <c r="S163" s="52">
        <v>3</v>
      </c>
      <c r="T163" s="52">
        <v>0</v>
      </c>
      <c r="U163" s="52">
        <v>0</v>
      </c>
      <c r="V163" s="52">
        <v>1687</v>
      </c>
      <c r="W163" s="52">
        <v>2454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111</v>
      </c>
      <c r="E165" s="52">
        <v>25</v>
      </c>
      <c r="F165" s="52">
        <v>32</v>
      </c>
      <c r="G165" s="52">
        <v>33</v>
      </c>
      <c r="H165" s="52">
        <v>48</v>
      </c>
      <c r="I165" s="52">
        <v>42</v>
      </c>
      <c r="J165" s="52">
        <v>51</v>
      </c>
      <c r="K165" s="52">
        <v>126</v>
      </c>
      <c r="L165" s="52">
        <v>220</v>
      </c>
      <c r="M165" s="52">
        <v>366</v>
      </c>
      <c r="N165" s="52">
        <v>447</v>
      </c>
      <c r="O165" s="52">
        <v>798</v>
      </c>
      <c r="P165" s="52">
        <v>735</v>
      </c>
      <c r="Q165" s="52">
        <v>697</v>
      </c>
      <c r="R165" s="52">
        <v>267</v>
      </c>
      <c r="S165" s="52">
        <v>140</v>
      </c>
      <c r="T165" s="52">
        <v>88</v>
      </c>
      <c r="U165" s="52">
        <v>78</v>
      </c>
      <c r="V165" s="52">
        <v>283</v>
      </c>
      <c r="W165" s="52">
        <v>326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33</v>
      </c>
      <c r="E167" s="52">
        <v>223</v>
      </c>
      <c r="F167" s="52">
        <v>512</v>
      </c>
      <c r="G167" s="52">
        <v>471</v>
      </c>
      <c r="H167" s="52">
        <v>544</v>
      </c>
      <c r="I167" s="52">
        <v>115</v>
      </c>
      <c r="J167" s="52">
        <v>34</v>
      </c>
      <c r="K167" s="52">
        <v>124</v>
      </c>
      <c r="L167" s="52">
        <v>190</v>
      </c>
      <c r="M167" s="52">
        <v>343</v>
      </c>
      <c r="N167" s="52">
        <v>323</v>
      </c>
      <c r="O167" s="52">
        <v>689</v>
      </c>
      <c r="P167" s="52">
        <v>146</v>
      </c>
      <c r="Q167" s="52">
        <v>215</v>
      </c>
      <c r="R167" s="52">
        <v>199</v>
      </c>
      <c r="S167" s="52">
        <v>217</v>
      </c>
      <c r="T167" s="52">
        <v>321</v>
      </c>
      <c r="U167" s="52">
        <v>560</v>
      </c>
      <c r="V167" s="52">
        <v>741</v>
      </c>
      <c r="W167" s="52">
        <v>822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1</v>
      </c>
      <c r="F168" s="52">
        <v>2</v>
      </c>
      <c r="G168" s="52">
        <v>2</v>
      </c>
      <c r="H168" s="52">
        <v>4</v>
      </c>
      <c r="I168" s="52">
        <v>2</v>
      </c>
      <c r="J168" s="52">
        <v>0</v>
      </c>
      <c r="K168" s="52">
        <v>2</v>
      </c>
      <c r="L168" s="52">
        <v>0</v>
      </c>
      <c r="M168" s="52">
        <v>3</v>
      </c>
      <c r="N168" s="52">
        <v>1</v>
      </c>
      <c r="O168" s="52">
        <v>1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2</v>
      </c>
      <c r="W168" s="52">
        <v>5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205</v>
      </c>
      <c r="E171" s="52">
        <v>1056</v>
      </c>
      <c r="F171" s="52">
        <v>2703</v>
      </c>
      <c r="G171" s="52">
        <v>2032</v>
      </c>
      <c r="H171" s="52">
        <v>2459</v>
      </c>
      <c r="I171" s="52">
        <v>283</v>
      </c>
      <c r="J171" s="52">
        <v>153</v>
      </c>
      <c r="K171" s="52">
        <v>629</v>
      </c>
      <c r="L171" s="52">
        <v>1111</v>
      </c>
      <c r="M171" s="52">
        <v>1773</v>
      </c>
      <c r="N171" s="52">
        <v>2119</v>
      </c>
      <c r="O171" s="52">
        <v>4791</v>
      </c>
      <c r="P171" s="52">
        <v>1028</v>
      </c>
      <c r="Q171" s="52">
        <v>801</v>
      </c>
      <c r="R171" s="52">
        <v>615</v>
      </c>
      <c r="S171" s="52">
        <v>613</v>
      </c>
      <c r="T171" s="52">
        <v>1107</v>
      </c>
      <c r="U171" s="52">
        <v>1516</v>
      </c>
      <c r="V171" s="52">
        <v>2451</v>
      </c>
      <c r="W171" s="52">
        <v>2625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138</v>
      </c>
      <c r="E172" s="52">
        <v>794</v>
      </c>
      <c r="F172" s="52">
        <v>1383</v>
      </c>
      <c r="G172" s="52">
        <v>1576</v>
      </c>
      <c r="H172" s="52">
        <v>1865</v>
      </c>
      <c r="I172" s="52">
        <v>1057</v>
      </c>
      <c r="J172" s="52">
        <v>318</v>
      </c>
      <c r="K172" s="52">
        <v>1406</v>
      </c>
      <c r="L172" s="52">
        <v>1307</v>
      </c>
      <c r="M172" s="52">
        <v>1516</v>
      </c>
      <c r="N172" s="52">
        <v>1520</v>
      </c>
      <c r="O172" s="52">
        <v>4261</v>
      </c>
      <c r="P172" s="52">
        <v>848</v>
      </c>
      <c r="Q172" s="52">
        <v>978</v>
      </c>
      <c r="R172" s="52">
        <v>862</v>
      </c>
      <c r="S172" s="52">
        <v>769</v>
      </c>
      <c r="T172" s="52">
        <v>1254</v>
      </c>
      <c r="U172" s="52">
        <v>1921</v>
      </c>
      <c r="V172" s="52">
        <v>2691</v>
      </c>
      <c r="W172" s="52">
        <v>2798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376</v>
      </c>
      <c r="E177" s="36">
        <v>2076</v>
      </c>
      <c r="F177" s="36">
        <v>4599</v>
      </c>
      <c r="G177" s="36">
        <v>4081</v>
      </c>
      <c r="H177" s="36">
        <v>4871</v>
      </c>
      <c r="I177" s="36">
        <v>1457</v>
      </c>
      <c r="J177" s="36">
        <v>506</v>
      </c>
      <c r="K177" s="36">
        <v>2162</v>
      </c>
      <c r="L177" s="36">
        <v>2607</v>
      </c>
      <c r="M177" s="36">
        <v>3634</v>
      </c>
      <c r="N177" s="36">
        <v>3970</v>
      </c>
      <c r="O177" s="36">
        <v>9746</v>
      </c>
      <c r="P177" s="36">
        <v>2023</v>
      </c>
      <c r="Q177" s="36">
        <v>2005</v>
      </c>
      <c r="R177" s="36">
        <v>1669</v>
      </c>
      <c r="S177" s="36">
        <v>1597</v>
      </c>
      <c r="T177" s="36">
        <v>2682</v>
      </c>
      <c r="U177" s="36">
        <v>4009</v>
      </c>
      <c r="V177" s="36">
        <v>5898</v>
      </c>
      <c r="W177" s="36">
        <v>6271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100</v>
      </c>
      <c r="D26" s="52">
        <v>151</v>
      </c>
      <c r="E26" s="52">
        <v>279</v>
      </c>
      <c r="F26" s="52">
        <v>366</v>
      </c>
      <c r="G26" s="52">
        <v>395</v>
      </c>
      <c r="H26" s="52">
        <v>309</v>
      </c>
      <c r="I26" s="52">
        <v>186</v>
      </c>
      <c r="J26" s="52">
        <v>65</v>
      </c>
      <c r="K26" s="52">
        <v>75</v>
      </c>
      <c r="L26" s="52">
        <v>201</v>
      </c>
      <c r="M26" s="52">
        <v>210</v>
      </c>
      <c r="N26" s="52">
        <v>221</v>
      </c>
      <c r="O26" s="52">
        <v>228</v>
      </c>
      <c r="P26" s="52">
        <v>199</v>
      </c>
      <c r="Q26" s="52">
        <v>303</v>
      </c>
      <c r="R26" s="52">
        <v>522</v>
      </c>
      <c r="S26" s="52">
        <v>469</v>
      </c>
      <c r="T26" s="52">
        <v>313</v>
      </c>
      <c r="U26" s="52">
        <v>226</v>
      </c>
      <c r="V26" s="52">
        <v>149</v>
      </c>
      <c r="W26" s="52">
        <v>187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1</v>
      </c>
      <c r="E29" s="52">
        <v>6</v>
      </c>
      <c r="F29" s="52">
        <v>12</v>
      </c>
      <c r="G29" s="52">
        <v>13</v>
      </c>
      <c r="H29" s="52">
        <v>16</v>
      </c>
      <c r="I29" s="52">
        <v>10</v>
      </c>
      <c r="J29" s="52">
        <v>2</v>
      </c>
      <c r="K29" s="52">
        <v>2</v>
      </c>
      <c r="L29" s="52">
        <v>5</v>
      </c>
      <c r="M29" s="52">
        <v>8</v>
      </c>
      <c r="N29" s="52">
        <v>8</v>
      </c>
      <c r="O29" s="52">
        <v>7</v>
      </c>
      <c r="P29" s="52">
        <v>5</v>
      </c>
      <c r="Q29" s="52">
        <v>9</v>
      </c>
      <c r="R29" s="52">
        <v>20</v>
      </c>
      <c r="S29" s="52">
        <v>17</v>
      </c>
      <c r="T29" s="52">
        <v>12</v>
      </c>
      <c r="U29" s="52">
        <v>5</v>
      </c>
      <c r="V29" s="52">
        <v>10</v>
      </c>
      <c r="W29" s="52">
        <v>6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9</v>
      </c>
      <c r="D31" s="52">
        <v>13</v>
      </c>
      <c r="E31" s="52">
        <v>30</v>
      </c>
      <c r="F31" s="52">
        <v>41</v>
      </c>
      <c r="G31" s="52">
        <v>46</v>
      </c>
      <c r="H31" s="52">
        <v>35</v>
      </c>
      <c r="I31" s="52">
        <v>15</v>
      </c>
      <c r="J31" s="52">
        <v>5</v>
      </c>
      <c r="K31" s="52">
        <v>4</v>
      </c>
      <c r="L31" s="52">
        <v>15</v>
      </c>
      <c r="M31" s="52">
        <v>20</v>
      </c>
      <c r="N31" s="52">
        <v>18</v>
      </c>
      <c r="O31" s="52">
        <v>16</v>
      </c>
      <c r="P31" s="52">
        <v>14</v>
      </c>
      <c r="Q31" s="52">
        <v>33</v>
      </c>
      <c r="R31" s="52">
        <v>64</v>
      </c>
      <c r="S31" s="52">
        <v>63</v>
      </c>
      <c r="T31" s="52">
        <v>38</v>
      </c>
      <c r="U31" s="52">
        <v>32</v>
      </c>
      <c r="V31" s="52">
        <v>19</v>
      </c>
      <c r="W31" s="52">
        <v>25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1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47</v>
      </c>
      <c r="D35" s="52">
        <v>83</v>
      </c>
      <c r="E35" s="52">
        <v>142</v>
      </c>
      <c r="F35" s="52">
        <v>215</v>
      </c>
      <c r="G35" s="52">
        <v>197</v>
      </c>
      <c r="H35" s="52">
        <v>156</v>
      </c>
      <c r="I35" s="52">
        <v>36</v>
      </c>
      <c r="J35" s="52">
        <v>19</v>
      </c>
      <c r="K35" s="52">
        <v>22</v>
      </c>
      <c r="L35" s="52">
        <v>86</v>
      </c>
      <c r="M35" s="52">
        <v>102</v>
      </c>
      <c r="N35" s="52">
        <v>118</v>
      </c>
      <c r="O35" s="52">
        <v>112</v>
      </c>
      <c r="P35" s="52">
        <v>101</v>
      </c>
      <c r="Q35" s="52">
        <v>122</v>
      </c>
      <c r="R35" s="52">
        <v>192</v>
      </c>
      <c r="S35" s="52">
        <v>181</v>
      </c>
      <c r="T35" s="52">
        <v>129</v>
      </c>
      <c r="U35" s="52">
        <v>86</v>
      </c>
      <c r="V35" s="52">
        <v>62</v>
      </c>
      <c r="W35" s="52">
        <v>79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44</v>
      </c>
      <c r="D36" s="52">
        <v>55</v>
      </c>
      <c r="E36" s="52">
        <v>107</v>
      </c>
      <c r="F36" s="52">
        <v>110</v>
      </c>
      <c r="G36" s="52">
        <v>152</v>
      </c>
      <c r="H36" s="52">
        <v>118</v>
      </c>
      <c r="I36" s="52">
        <v>135</v>
      </c>
      <c r="J36" s="52">
        <v>41</v>
      </c>
      <c r="K36" s="52">
        <v>49</v>
      </c>
      <c r="L36" s="52">
        <v>100</v>
      </c>
      <c r="M36" s="52">
        <v>88</v>
      </c>
      <c r="N36" s="52">
        <v>85</v>
      </c>
      <c r="O36" s="52">
        <v>100</v>
      </c>
      <c r="P36" s="52">
        <v>84</v>
      </c>
      <c r="Q36" s="52">
        <v>148</v>
      </c>
      <c r="R36" s="52">
        <v>266</v>
      </c>
      <c r="S36" s="52">
        <v>224</v>
      </c>
      <c r="T36" s="52">
        <v>146</v>
      </c>
      <c r="U36" s="52">
        <v>108</v>
      </c>
      <c r="V36" s="52">
        <v>68</v>
      </c>
      <c r="W36" s="52">
        <v>83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100</v>
      </c>
      <c r="D41" s="36">
        <v>151</v>
      </c>
      <c r="E41" s="36">
        <v>279</v>
      </c>
      <c r="F41" s="36">
        <v>366</v>
      </c>
      <c r="G41" s="36">
        <v>395</v>
      </c>
      <c r="H41" s="36">
        <v>309</v>
      </c>
      <c r="I41" s="36">
        <v>186</v>
      </c>
      <c r="J41" s="36">
        <v>65</v>
      </c>
      <c r="K41" s="36">
        <v>75</v>
      </c>
      <c r="L41" s="36">
        <v>201</v>
      </c>
      <c r="M41" s="36">
        <v>210</v>
      </c>
      <c r="N41" s="36">
        <v>221</v>
      </c>
      <c r="O41" s="36">
        <v>228</v>
      </c>
      <c r="P41" s="36">
        <v>199</v>
      </c>
      <c r="Q41" s="36">
        <v>303</v>
      </c>
      <c r="R41" s="36">
        <v>522</v>
      </c>
      <c r="S41" s="36">
        <v>469</v>
      </c>
      <c r="T41" s="36">
        <v>313</v>
      </c>
      <c r="U41" s="36">
        <v>226</v>
      </c>
      <c r="V41" s="36">
        <v>149</v>
      </c>
      <c r="W41" s="36">
        <v>187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9025</v>
      </c>
      <c r="D45" s="52">
        <v>4271</v>
      </c>
      <c r="E45" s="52">
        <v>3162</v>
      </c>
      <c r="F45" s="52">
        <v>2792</v>
      </c>
      <c r="G45" s="52">
        <v>2623</v>
      </c>
      <c r="H45" s="52">
        <v>2010</v>
      </c>
      <c r="I45" s="52">
        <v>3529</v>
      </c>
      <c r="J45" s="52">
        <v>5424</v>
      </c>
      <c r="K45" s="52">
        <v>6489</v>
      </c>
      <c r="L45" s="52">
        <v>6006</v>
      </c>
      <c r="M45" s="52">
        <v>6225</v>
      </c>
      <c r="N45" s="52">
        <v>4868</v>
      </c>
      <c r="O45" s="52">
        <v>3972</v>
      </c>
      <c r="P45" s="52">
        <v>0</v>
      </c>
      <c r="Q45" s="52">
        <v>1</v>
      </c>
      <c r="R45" s="52">
        <v>0</v>
      </c>
      <c r="S45" s="52">
        <v>954</v>
      </c>
      <c r="T45" s="52">
        <v>1046</v>
      </c>
      <c r="U45" s="52">
        <v>65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176</v>
      </c>
      <c r="D48" s="52">
        <v>42</v>
      </c>
      <c r="E48" s="52">
        <v>65</v>
      </c>
      <c r="F48" s="52">
        <v>91</v>
      </c>
      <c r="G48" s="52">
        <v>85</v>
      </c>
      <c r="H48" s="52">
        <v>107</v>
      </c>
      <c r="I48" s="52">
        <v>191</v>
      </c>
      <c r="J48" s="52">
        <v>208</v>
      </c>
      <c r="K48" s="52">
        <v>163</v>
      </c>
      <c r="L48" s="52">
        <v>161</v>
      </c>
      <c r="M48" s="52">
        <v>233</v>
      </c>
      <c r="N48" s="52">
        <v>178</v>
      </c>
      <c r="O48" s="52">
        <v>120</v>
      </c>
      <c r="P48" s="52">
        <v>0</v>
      </c>
      <c r="Q48" s="52">
        <v>0</v>
      </c>
      <c r="R48" s="52">
        <v>0</v>
      </c>
      <c r="S48" s="52">
        <v>35</v>
      </c>
      <c r="T48" s="52">
        <v>42</v>
      </c>
      <c r="U48" s="52">
        <v>1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2695</v>
      </c>
      <c r="D50" s="52">
        <v>1186</v>
      </c>
      <c r="E50" s="52">
        <v>560</v>
      </c>
      <c r="F50" s="52">
        <v>416</v>
      </c>
      <c r="G50" s="52">
        <v>263</v>
      </c>
      <c r="H50" s="52">
        <v>156</v>
      </c>
      <c r="I50" s="52">
        <v>3361</v>
      </c>
      <c r="J50" s="52">
        <v>5381</v>
      </c>
      <c r="K50" s="52">
        <v>6412</v>
      </c>
      <c r="L50" s="52">
        <v>5978</v>
      </c>
      <c r="M50" s="52">
        <v>6183</v>
      </c>
      <c r="N50" s="52">
        <v>4864</v>
      </c>
      <c r="O50" s="52">
        <v>3130</v>
      </c>
      <c r="P50" s="52">
        <v>0</v>
      </c>
      <c r="Q50" s="52">
        <v>1</v>
      </c>
      <c r="R50" s="52">
        <v>0</v>
      </c>
      <c r="S50" s="52">
        <v>951</v>
      </c>
      <c r="T50" s="52">
        <v>1013</v>
      </c>
      <c r="U50" s="52">
        <v>54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24</v>
      </c>
      <c r="D51" s="52">
        <v>7</v>
      </c>
      <c r="E51" s="52">
        <v>4</v>
      </c>
      <c r="F51" s="52">
        <v>2</v>
      </c>
      <c r="G51" s="52">
        <v>2</v>
      </c>
      <c r="H51" s="52">
        <v>1</v>
      </c>
      <c r="I51" s="52">
        <v>43</v>
      </c>
      <c r="J51" s="52">
        <v>43</v>
      </c>
      <c r="K51" s="52">
        <v>77</v>
      </c>
      <c r="L51" s="52">
        <v>28</v>
      </c>
      <c r="M51" s="52">
        <v>42</v>
      </c>
      <c r="N51" s="52">
        <v>4</v>
      </c>
      <c r="O51" s="52">
        <v>6</v>
      </c>
      <c r="P51" s="52">
        <v>0</v>
      </c>
      <c r="Q51" s="52">
        <v>0</v>
      </c>
      <c r="R51" s="52">
        <v>0</v>
      </c>
      <c r="S51" s="52">
        <v>3</v>
      </c>
      <c r="T51" s="52">
        <v>13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3257</v>
      </c>
      <c r="D54" s="52">
        <v>1842</v>
      </c>
      <c r="E54" s="52">
        <v>1484</v>
      </c>
      <c r="F54" s="52">
        <v>1570</v>
      </c>
      <c r="G54" s="52">
        <v>1328</v>
      </c>
      <c r="H54" s="52">
        <v>1054</v>
      </c>
      <c r="I54" s="52">
        <v>26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442</v>
      </c>
      <c r="P54" s="52">
        <v>0</v>
      </c>
      <c r="Q54" s="52">
        <v>0</v>
      </c>
      <c r="R54" s="52">
        <v>0</v>
      </c>
      <c r="S54" s="52">
        <v>0</v>
      </c>
      <c r="T54" s="52">
        <v>9</v>
      </c>
      <c r="U54" s="52">
        <v>5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3049</v>
      </c>
      <c r="D55" s="52">
        <v>1236</v>
      </c>
      <c r="E55" s="52">
        <v>1114</v>
      </c>
      <c r="F55" s="52">
        <v>804</v>
      </c>
      <c r="G55" s="52">
        <v>1030</v>
      </c>
      <c r="H55" s="52">
        <v>799</v>
      </c>
      <c r="I55" s="52">
        <v>99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394</v>
      </c>
      <c r="P55" s="52">
        <v>0</v>
      </c>
      <c r="Q55" s="52">
        <v>0</v>
      </c>
      <c r="R55" s="52">
        <v>0</v>
      </c>
      <c r="S55" s="52">
        <v>0</v>
      </c>
      <c r="T55" s="52">
        <v>11</v>
      </c>
      <c r="U55" s="52">
        <v>6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9025</v>
      </c>
      <c r="D60" s="36">
        <v>4271</v>
      </c>
      <c r="E60" s="36">
        <v>3162</v>
      </c>
      <c r="F60" s="36">
        <v>2792</v>
      </c>
      <c r="G60" s="36">
        <v>2623</v>
      </c>
      <c r="H60" s="36">
        <v>2010</v>
      </c>
      <c r="I60" s="36">
        <v>3529</v>
      </c>
      <c r="J60" s="36">
        <v>5424</v>
      </c>
      <c r="K60" s="36">
        <v>6489</v>
      </c>
      <c r="L60" s="36">
        <v>6006</v>
      </c>
      <c r="M60" s="36">
        <v>6225</v>
      </c>
      <c r="N60" s="36">
        <v>4868</v>
      </c>
      <c r="O60" s="36">
        <v>3972</v>
      </c>
      <c r="P60" s="36">
        <v>0</v>
      </c>
      <c r="Q60" s="36">
        <v>1</v>
      </c>
      <c r="R60" s="36">
        <v>0</v>
      </c>
      <c r="S60" s="36">
        <v>954</v>
      </c>
      <c r="T60" s="36">
        <v>1046</v>
      </c>
      <c r="U60" s="36">
        <v>65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12185</v>
      </c>
      <c r="D64" s="52">
        <v>15134</v>
      </c>
      <c r="E64" s="52">
        <v>15740</v>
      </c>
      <c r="F64" s="52">
        <v>12655</v>
      </c>
      <c r="G64" s="52">
        <v>9566</v>
      </c>
      <c r="H64" s="52">
        <v>6465</v>
      </c>
      <c r="I64" s="52">
        <v>6962</v>
      </c>
      <c r="J64" s="52">
        <v>11085</v>
      </c>
      <c r="K64" s="52">
        <v>12954</v>
      </c>
      <c r="L64" s="52">
        <v>14153</v>
      </c>
      <c r="M64" s="52">
        <v>12986</v>
      </c>
      <c r="N64" s="52">
        <v>12440</v>
      </c>
      <c r="O64" s="52">
        <v>10553</v>
      </c>
      <c r="P64" s="52">
        <v>5630</v>
      </c>
      <c r="Q64" s="52">
        <v>7988</v>
      </c>
      <c r="R64" s="52">
        <v>12245</v>
      </c>
      <c r="S64" s="52">
        <v>14487</v>
      </c>
      <c r="T64" s="52">
        <v>14149</v>
      </c>
      <c r="U64" s="52">
        <v>13882</v>
      </c>
      <c r="V64" s="52">
        <v>9394</v>
      </c>
      <c r="W64" s="52">
        <v>5844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237</v>
      </c>
      <c r="D67" s="52">
        <v>148</v>
      </c>
      <c r="E67" s="52">
        <v>323</v>
      </c>
      <c r="F67" s="52">
        <v>410</v>
      </c>
      <c r="G67" s="52">
        <v>308</v>
      </c>
      <c r="H67" s="52">
        <v>343</v>
      </c>
      <c r="I67" s="52">
        <v>375</v>
      </c>
      <c r="J67" s="52">
        <v>426</v>
      </c>
      <c r="K67" s="52">
        <v>325</v>
      </c>
      <c r="L67" s="52">
        <v>379</v>
      </c>
      <c r="M67" s="52">
        <v>487</v>
      </c>
      <c r="N67" s="52">
        <v>454</v>
      </c>
      <c r="O67" s="52">
        <v>320</v>
      </c>
      <c r="P67" s="52">
        <v>138</v>
      </c>
      <c r="Q67" s="52">
        <v>251</v>
      </c>
      <c r="R67" s="52">
        <v>482</v>
      </c>
      <c r="S67" s="52">
        <v>525</v>
      </c>
      <c r="T67" s="52">
        <v>565</v>
      </c>
      <c r="U67" s="52">
        <v>298</v>
      </c>
      <c r="V67" s="52">
        <v>621</v>
      </c>
      <c r="W67" s="52">
        <v>191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11305</v>
      </c>
      <c r="D69" s="52">
        <v>14265</v>
      </c>
      <c r="E69" s="52">
        <v>14772</v>
      </c>
      <c r="F69" s="52">
        <v>11809</v>
      </c>
      <c r="G69" s="52">
        <v>8699</v>
      </c>
      <c r="H69" s="52">
        <v>5656</v>
      </c>
      <c r="I69" s="52">
        <v>6407</v>
      </c>
      <c r="J69" s="52">
        <v>10513</v>
      </c>
      <c r="K69" s="52">
        <v>12190</v>
      </c>
      <c r="L69" s="52">
        <v>13149</v>
      </c>
      <c r="M69" s="52">
        <v>12206</v>
      </c>
      <c r="N69" s="52">
        <v>11710</v>
      </c>
      <c r="O69" s="52">
        <v>9968</v>
      </c>
      <c r="P69" s="52">
        <v>4776</v>
      </c>
      <c r="Q69" s="52">
        <v>7237</v>
      </c>
      <c r="R69" s="52">
        <v>11323</v>
      </c>
      <c r="S69" s="52">
        <v>13438</v>
      </c>
      <c r="T69" s="52">
        <v>13100</v>
      </c>
      <c r="U69" s="52">
        <v>12861</v>
      </c>
      <c r="V69" s="52">
        <v>8667</v>
      </c>
      <c r="W69" s="52">
        <v>5580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100</v>
      </c>
      <c r="D70" s="52">
        <v>57</v>
      </c>
      <c r="E70" s="52">
        <v>125</v>
      </c>
      <c r="F70" s="52">
        <v>57</v>
      </c>
      <c r="G70" s="52">
        <v>56</v>
      </c>
      <c r="H70" s="52">
        <v>46</v>
      </c>
      <c r="I70" s="52">
        <v>83</v>
      </c>
      <c r="J70" s="52">
        <v>104</v>
      </c>
      <c r="K70" s="52">
        <v>176</v>
      </c>
      <c r="L70" s="52">
        <v>87</v>
      </c>
      <c r="M70" s="52">
        <v>44</v>
      </c>
      <c r="N70" s="52">
        <v>62</v>
      </c>
      <c r="O70" s="52">
        <v>0</v>
      </c>
      <c r="P70" s="52">
        <v>0</v>
      </c>
      <c r="Q70" s="52">
        <v>0</v>
      </c>
      <c r="R70" s="52">
        <v>63</v>
      </c>
      <c r="S70" s="52">
        <v>147</v>
      </c>
      <c r="T70" s="52">
        <v>77</v>
      </c>
      <c r="U70" s="52">
        <v>165</v>
      </c>
      <c r="V70" s="52">
        <v>85</v>
      </c>
      <c r="W70" s="52">
        <v>8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403</v>
      </c>
      <c r="D73" s="52">
        <v>486</v>
      </c>
      <c r="E73" s="52">
        <v>481</v>
      </c>
      <c r="F73" s="52">
        <v>522</v>
      </c>
      <c r="G73" s="52">
        <v>457</v>
      </c>
      <c r="H73" s="52">
        <v>434</v>
      </c>
      <c r="I73" s="52">
        <v>100</v>
      </c>
      <c r="J73" s="52">
        <v>151</v>
      </c>
      <c r="K73" s="52">
        <v>182</v>
      </c>
      <c r="L73" s="52">
        <v>422</v>
      </c>
      <c r="M73" s="52">
        <v>396</v>
      </c>
      <c r="N73" s="52">
        <v>389</v>
      </c>
      <c r="O73" s="52">
        <v>310</v>
      </c>
      <c r="P73" s="52">
        <v>466</v>
      </c>
      <c r="Q73" s="52">
        <v>339</v>
      </c>
      <c r="R73" s="52">
        <v>359</v>
      </c>
      <c r="S73" s="52">
        <v>402</v>
      </c>
      <c r="T73" s="52">
        <v>457</v>
      </c>
      <c r="U73" s="52">
        <v>379</v>
      </c>
      <c r="V73" s="52">
        <v>307</v>
      </c>
      <c r="W73" s="52">
        <v>124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377</v>
      </c>
      <c r="D74" s="52">
        <v>326</v>
      </c>
      <c r="E74" s="52">
        <v>362</v>
      </c>
      <c r="F74" s="52">
        <v>267</v>
      </c>
      <c r="G74" s="52">
        <v>354</v>
      </c>
      <c r="H74" s="52">
        <v>329</v>
      </c>
      <c r="I74" s="52">
        <v>372</v>
      </c>
      <c r="J74" s="52">
        <v>317</v>
      </c>
      <c r="K74" s="52">
        <v>406</v>
      </c>
      <c r="L74" s="52">
        <v>495</v>
      </c>
      <c r="M74" s="52">
        <v>340</v>
      </c>
      <c r="N74" s="52">
        <v>279</v>
      </c>
      <c r="O74" s="52">
        <v>275</v>
      </c>
      <c r="P74" s="52">
        <v>388</v>
      </c>
      <c r="Q74" s="52">
        <v>412</v>
      </c>
      <c r="R74" s="52">
        <v>500</v>
      </c>
      <c r="S74" s="52">
        <v>500</v>
      </c>
      <c r="T74" s="52">
        <v>515</v>
      </c>
      <c r="U74" s="52">
        <v>477</v>
      </c>
      <c r="V74" s="52">
        <v>335</v>
      </c>
      <c r="W74" s="52">
        <v>132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314</v>
      </c>
      <c r="D78" s="52">
        <v>637</v>
      </c>
      <c r="E78" s="52">
        <v>831</v>
      </c>
      <c r="F78" s="52">
        <v>662</v>
      </c>
      <c r="G78" s="52">
        <v>466</v>
      </c>
      <c r="H78" s="52">
        <v>299</v>
      </c>
      <c r="I78" s="52">
        <v>201</v>
      </c>
      <c r="J78" s="52">
        <v>1124</v>
      </c>
      <c r="K78" s="52">
        <v>1154</v>
      </c>
      <c r="L78" s="52">
        <v>1284</v>
      </c>
      <c r="M78" s="52">
        <v>1216</v>
      </c>
      <c r="N78" s="52">
        <v>1143</v>
      </c>
      <c r="O78" s="52">
        <v>850</v>
      </c>
      <c r="P78" s="52">
        <v>271</v>
      </c>
      <c r="Q78" s="52">
        <v>361</v>
      </c>
      <c r="R78" s="52">
        <v>637</v>
      </c>
      <c r="S78" s="52">
        <v>885</v>
      </c>
      <c r="T78" s="52">
        <v>832</v>
      </c>
      <c r="U78" s="52">
        <v>800</v>
      </c>
      <c r="V78" s="52">
        <v>397</v>
      </c>
      <c r="W78" s="52">
        <v>422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11871</v>
      </c>
      <c r="D79" s="36">
        <v>14497</v>
      </c>
      <c r="E79" s="36">
        <v>14909</v>
      </c>
      <c r="F79" s="36">
        <v>11993</v>
      </c>
      <c r="G79" s="36">
        <v>9100</v>
      </c>
      <c r="H79" s="36">
        <v>6166</v>
      </c>
      <c r="I79" s="36">
        <v>6761</v>
      </c>
      <c r="J79" s="36">
        <v>9961</v>
      </c>
      <c r="K79" s="36">
        <v>11800</v>
      </c>
      <c r="L79" s="36">
        <v>12869</v>
      </c>
      <c r="M79" s="36">
        <v>11770</v>
      </c>
      <c r="N79" s="36">
        <v>11297</v>
      </c>
      <c r="O79" s="36">
        <v>9703</v>
      </c>
      <c r="P79" s="36">
        <v>5359</v>
      </c>
      <c r="Q79" s="36">
        <v>7627</v>
      </c>
      <c r="R79" s="36">
        <v>11608</v>
      </c>
      <c r="S79" s="36">
        <v>13602</v>
      </c>
      <c r="T79" s="36">
        <v>13317</v>
      </c>
      <c r="U79" s="36">
        <v>13082</v>
      </c>
      <c r="V79" s="36">
        <v>8997</v>
      </c>
      <c r="W79" s="36">
        <v>5422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13220</v>
      </c>
      <c r="D83" s="52">
        <v>18786</v>
      </c>
      <c r="E83" s="52">
        <v>21097</v>
      </c>
      <c r="F83" s="52">
        <v>21762</v>
      </c>
      <c r="G83" s="52">
        <v>26603</v>
      </c>
      <c r="H83" s="52">
        <v>22589</v>
      </c>
      <c r="I83" s="52">
        <v>24939</v>
      </c>
      <c r="J83" s="52">
        <v>14145</v>
      </c>
      <c r="K83" s="52">
        <v>9378</v>
      </c>
      <c r="L83" s="52">
        <v>5354</v>
      </c>
      <c r="M83" s="52">
        <v>9589</v>
      </c>
      <c r="N83" s="52">
        <v>11402</v>
      </c>
      <c r="O83" s="52">
        <v>17502</v>
      </c>
      <c r="P83" s="52">
        <v>30448</v>
      </c>
      <c r="Q83" s="52">
        <v>30913</v>
      </c>
      <c r="R83" s="52">
        <v>24054</v>
      </c>
      <c r="S83" s="52">
        <v>16368</v>
      </c>
      <c r="T83" s="52">
        <v>12467</v>
      </c>
      <c r="U83" s="52">
        <v>12042</v>
      </c>
      <c r="V83" s="52">
        <v>10704</v>
      </c>
      <c r="W83" s="52">
        <v>15952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257</v>
      </c>
      <c r="D86" s="52">
        <v>183</v>
      </c>
      <c r="E86" s="52">
        <v>434</v>
      </c>
      <c r="F86" s="52">
        <v>705</v>
      </c>
      <c r="G86" s="52">
        <v>858</v>
      </c>
      <c r="H86" s="52">
        <v>1199</v>
      </c>
      <c r="I86" s="52">
        <v>1345</v>
      </c>
      <c r="J86" s="52">
        <v>543</v>
      </c>
      <c r="K86" s="52">
        <v>235</v>
      </c>
      <c r="L86" s="52">
        <v>143</v>
      </c>
      <c r="M86" s="52">
        <v>359</v>
      </c>
      <c r="N86" s="52">
        <v>416</v>
      </c>
      <c r="O86" s="52">
        <v>531</v>
      </c>
      <c r="P86" s="52">
        <v>744</v>
      </c>
      <c r="Q86" s="52">
        <v>972</v>
      </c>
      <c r="R86" s="52">
        <v>946</v>
      </c>
      <c r="S86" s="52">
        <v>592</v>
      </c>
      <c r="T86" s="52">
        <v>497</v>
      </c>
      <c r="U86" s="52">
        <v>258</v>
      </c>
      <c r="V86" s="52">
        <v>708</v>
      </c>
      <c r="W86" s="52">
        <v>521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1715</v>
      </c>
      <c r="D88" s="52">
        <v>4951</v>
      </c>
      <c r="E88" s="52">
        <v>6208</v>
      </c>
      <c r="F88" s="52">
        <v>6982</v>
      </c>
      <c r="G88" s="52">
        <v>9352</v>
      </c>
      <c r="H88" s="52">
        <v>7654</v>
      </c>
      <c r="I88" s="52">
        <v>12252</v>
      </c>
      <c r="J88" s="52">
        <v>8415</v>
      </c>
      <c r="K88" s="52">
        <v>4411</v>
      </c>
      <c r="L88" s="52">
        <v>2121</v>
      </c>
      <c r="M88" s="52">
        <v>3495</v>
      </c>
      <c r="N88" s="52">
        <v>3977</v>
      </c>
      <c r="O88" s="52">
        <v>6484</v>
      </c>
      <c r="P88" s="52">
        <v>12793</v>
      </c>
      <c r="Q88" s="52">
        <v>14507</v>
      </c>
      <c r="R88" s="52">
        <v>13521</v>
      </c>
      <c r="S88" s="52">
        <v>9803</v>
      </c>
      <c r="T88" s="52">
        <v>8879</v>
      </c>
      <c r="U88" s="52">
        <v>11425</v>
      </c>
      <c r="V88" s="52">
        <v>10265</v>
      </c>
      <c r="W88" s="52">
        <v>11486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12</v>
      </c>
      <c r="D89" s="52">
        <v>19</v>
      </c>
      <c r="E89" s="52">
        <v>35</v>
      </c>
      <c r="F89" s="52">
        <v>28</v>
      </c>
      <c r="G89" s="52">
        <v>52</v>
      </c>
      <c r="H89" s="52">
        <v>44</v>
      </c>
      <c r="I89" s="52">
        <v>139</v>
      </c>
      <c r="J89" s="52">
        <v>56</v>
      </c>
      <c r="K89" s="52">
        <v>62</v>
      </c>
      <c r="L89" s="52">
        <v>7</v>
      </c>
      <c r="M89" s="52">
        <v>32</v>
      </c>
      <c r="N89" s="52">
        <v>11</v>
      </c>
      <c r="O89" s="52">
        <v>7</v>
      </c>
      <c r="P89" s="52">
        <v>113</v>
      </c>
      <c r="Q89" s="52">
        <v>42</v>
      </c>
      <c r="R89" s="52">
        <v>118</v>
      </c>
      <c r="S89" s="52">
        <v>86</v>
      </c>
      <c r="T89" s="52">
        <v>35</v>
      </c>
      <c r="U89" s="52">
        <v>124</v>
      </c>
      <c r="V89" s="52">
        <v>82</v>
      </c>
      <c r="W89" s="52">
        <v>86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1076</v>
      </c>
      <c r="D92" s="52">
        <v>1203</v>
      </c>
      <c r="E92" s="52">
        <v>1597</v>
      </c>
      <c r="F92" s="52">
        <v>1642</v>
      </c>
      <c r="G92" s="52">
        <v>1984</v>
      </c>
      <c r="H92" s="52">
        <v>1665</v>
      </c>
      <c r="I92" s="52">
        <v>991</v>
      </c>
      <c r="J92" s="52">
        <v>394</v>
      </c>
      <c r="K92" s="52">
        <v>280</v>
      </c>
      <c r="L92" s="52">
        <v>238</v>
      </c>
      <c r="M92" s="52">
        <v>573</v>
      </c>
      <c r="N92" s="52">
        <v>604</v>
      </c>
      <c r="O92" s="52">
        <v>779</v>
      </c>
      <c r="P92" s="52">
        <v>1253</v>
      </c>
      <c r="Q92" s="52">
        <v>1774</v>
      </c>
      <c r="R92" s="52">
        <v>1261</v>
      </c>
      <c r="S92" s="52">
        <v>879</v>
      </c>
      <c r="T92" s="52">
        <v>428</v>
      </c>
      <c r="U92" s="52">
        <v>69</v>
      </c>
      <c r="V92" s="52">
        <v>45</v>
      </c>
      <c r="W92" s="52">
        <v>575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8</v>
      </c>
      <c r="D93" s="52">
        <v>3</v>
      </c>
      <c r="E93" s="52">
        <v>10</v>
      </c>
      <c r="F93" s="52">
        <v>7</v>
      </c>
      <c r="G93" s="52">
        <v>9</v>
      </c>
      <c r="H93" s="52">
        <v>11</v>
      </c>
      <c r="I93" s="52">
        <v>16</v>
      </c>
      <c r="J93" s="52">
        <v>1</v>
      </c>
      <c r="K93" s="52">
        <v>5</v>
      </c>
      <c r="L93" s="52">
        <v>0</v>
      </c>
      <c r="M93" s="52">
        <v>6</v>
      </c>
      <c r="N93" s="52">
        <v>3</v>
      </c>
      <c r="O93" s="52">
        <v>2</v>
      </c>
      <c r="P93" s="52">
        <v>6</v>
      </c>
      <c r="Q93" s="52">
        <v>19</v>
      </c>
      <c r="R93" s="52">
        <v>10</v>
      </c>
      <c r="S93" s="52">
        <v>8</v>
      </c>
      <c r="T93" s="52">
        <v>2</v>
      </c>
      <c r="U93" s="52">
        <v>1</v>
      </c>
      <c r="V93" s="52">
        <v>0</v>
      </c>
      <c r="W93" s="52">
        <v>5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5376</v>
      </c>
      <c r="D96" s="52">
        <v>7547</v>
      </c>
      <c r="E96" s="52">
        <v>7565</v>
      </c>
      <c r="F96" s="52">
        <v>8667</v>
      </c>
      <c r="G96" s="52">
        <v>8563</v>
      </c>
      <c r="H96" s="52">
        <v>7516</v>
      </c>
      <c r="I96" s="52">
        <v>2441</v>
      </c>
      <c r="J96" s="52">
        <v>1706</v>
      </c>
      <c r="K96" s="52">
        <v>1428</v>
      </c>
      <c r="L96" s="52">
        <v>1376</v>
      </c>
      <c r="M96" s="52">
        <v>2952</v>
      </c>
      <c r="N96" s="52">
        <v>3960</v>
      </c>
      <c r="O96" s="52">
        <v>5414</v>
      </c>
      <c r="P96" s="52">
        <v>8880</v>
      </c>
      <c r="Q96" s="52">
        <v>6585</v>
      </c>
      <c r="R96" s="52">
        <v>3823</v>
      </c>
      <c r="S96" s="52">
        <v>2493</v>
      </c>
      <c r="T96" s="52">
        <v>1468</v>
      </c>
      <c r="U96" s="52">
        <v>187</v>
      </c>
      <c r="V96" s="52">
        <v>149</v>
      </c>
      <c r="W96" s="52">
        <v>1846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5033</v>
      </c>
      <c r="D97" s="52">
        <v>5063</v>
      </c>
      <c r="E97" s="52">
        <v>5682</v>
      </c>
      <c r="F97" s="52">
        <v>4436</v>
      </c>
      <c r="G97" s="52">
        <v>6643</v>
      </c>
      <c r="H97" s="52">
        <v>5699</v>
      </c>
      <c r="I97" s="52">
        <v>9100</v>
      </c>
      <c r="J97" s="52">
        <v>3573</v>
      </c>
      <c r="K97" s="52">
        <v>3192</v>
      </c>
      <c r="L97" s="52">
        <v>1612</v>
      </c>
      <c r="M97" s="52">
        <v>2531</v>
      </c>
      <c r="N97" s="52">
        <v>2847</v>
      </c>
      <c r="O97" s="52">
        <v>4816</v>
      </c>
      <c r="P97" s="52">
        <v>7403</v>
      </c>
      <c r="Q97" s="52">
        <v>7986</v>
      </c>
      <c r="R97" s="52">
        <v>5321</v>
      </c>
      <c r="S97" s="52">
        <v>3099</v>
      </c>
      <c r="T97" s="52">
        <v>1655</v>
      </c>
      <c r="U97" s="52">
        <v>236</v>
      </c>
      <c r="V97" s="52">
        <v>163</v>
      </c>
      <c r="W97" s="52">
        <v>1954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13220</v>
      </c>
      <c r="D103" s="36">
        <v>18786</v>
      </c>
      <c r="E103" s="36">
        <v>21097</v>
      </c>
      <c r="F103" s="36">
        <v>21762</v>
      </c>
      <c r="G103" s="36">
        <v>26603</v>
      </c>
      <c r="H103" s="36">
        <v>22589</v>
      </c>
      <c r="I103" s="36">
        <v>24939</v>
      </c>
      <c r="J103" s="36">
        <v>14145</v>
      </c>
      <c r="K103" s="36">
        <v>9378</v>
      </c>
      <c r="L103" s="36">
        <v>5354</v>
      </c>
      <c r="M103" s="36">
        <v>9589</v>
      </c>
      <c r="N103" s="36">
        <v>11402</v>
      </c>
      <c r="O103" s="36">
        <v>17502</v>
      </c>
      <c r="P103" s="36">
        <v>30448</v>
      </c>
      <c r="Q103" s="36">
        <v>30913</v>
      </c>
      <c r="R103" s="36">
        <v>24054</v>
      </c>
      <c r="S103" s="36">
        <v>16368</v>
      </c>
      <c r="T103" s="36">
        <v>12467</v>
      </c>
      <c r="U103" s="36">
        <v>12042</v>
      </c>
      <c r="V103" s="36">
        <v>10704</v>
      </c>
      <c r="W103" s="36">
        <v>15952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45305</v>
      </c>
      <c r="D126" s="52">
        <v>42047</v>
      </c>
      <c r="E126" s="52">
        <v>39569</v>
      </c>
      <c r="F126" s="52">
        <v>33391</v>
      </c>
      <c r="G126" s="52">
        <v>29306</v>
      </c>
      <c r="H126" s="52">
        <v>22715</v>
      </c>
      <c r="I126" s="52">
        <v>29915</v>
      </c>
      <c r="J126" s="52">
        <v>41275</v>
      </c>
      <c r="K126" s="52">
        <v>42768</v>
      </c>
      <c r="L126" s="52">
        <v>41866</v>
      </c>
      <c r="M126" s="52">
        <v>39525</v>
      </c>
      <c r="N126" s="52">
        <v>39828</v>
      </c>
      <c r="O126" s="52">
        <v>34669</v>
      </c>
      <c r="P126" s="52">
        <v>24990</v>
      </c>
      <c r="Q126" s="52">
        <v>31174</v>
      </c>
      <c r="R126" s="52">
        <v>35113</v>
      </c>
      <c r="S126" s="52">
        <v>41031</v>
      </c>
      <c r="T126" s="52">
        <v>35962</v>
      </c>
      <c r="U126" s="52">
        <v>44750</v>
      </c>
      <c r="V126" s="52">
        <v>28382</v>
      </c>
      <c r="W126" s="52">
        <v>49930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881</v>
      </c>
      <c r="D129" s="52">
        <v>410</v>
      </c>
      <c r="E129" s="52">
        <v>812</v>
      </c>
      <c r="F129" s="52">
        <v>1082</v>
      </c>
      <c r="G129" s="52">
        <v>945</v>
      </c>
      <c r="H129" s="52">
        <v>1206</v>
      </c>
      <c r="I129" s="52">
        <v>1614</v>
      </c>
      <c r="J129" s="52">
        <v>1584</v>
      </c>
      <c r="K129" s="52">
        <v>1071</v>
      </c>
      <c r="L129" s="52">
        <v>1124</v>
      </c>
      <c r="M129" s="52">
        <v>1482</v>
      </c>
      <c r="N129" s="52">
        <v>1452</v>
      </c>
      <c r="O129" s="52">
        <v>1052</v>
      </c>
      <c r="P129" s="52">
        <v>611</v>
      </c>
      <c r="Q129" s="52">
        <v>980</v>
      </c>
      <c r="R129" s="52">
        <v>1382</v>
      </c>
      <c r="S129" s="52">
        <v>1486</v>
      </c>
      <c r="T129" s="52">
        <v>1435</v>
      </c>
      <c r="U129" s="52">
        <v>959</v>
      </c>
      <c r="V129" s="52">
        <v>1877</v>
      </c>
      <c r="W129" s="52">
        <v>1629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43401</v>
      </c>
      <c r="D131" s="52">
        <v>40480</v>
      </c>
      <c r="E131" s="52">
        <v>37966</v>
      </c>
      <c r="F131" s="52">
        <v>31535</v>
      </c>
      <c r="G131" s="52">
        <v>27284</v>
      </c>
      <c r="H131" s="52">
        <v>21530</v>
      </c>
      <c r="I131" s="52">
        <v>29565</v>
      </c>
      <c r="J131" s="52">
        <v>40898</v>
      </c>
      <c r="K131" s="52">
        <v>42161</v>
      </c>
      <c r="L131" s="52">
        <v>39409</v>
      </c>
      <c r="M131" s="52">
        <v>36937</v>
      </c>
      <c r="N131" s="52">
        <v>37127</v>
      </c>
      <c r="O131" s="52">
        <v>33412</v>
      </c>
      <c r="P131" s="52">
        <v>23305</v>
      </c>
      <c r="Q131" s="52">
        <v>28428</v>
      </c>
      <c r="R131" s="52">
        <v>34575</v>
      </c>
      <c r="S131" s="52">
        <v>39162</v>
      </c>
      <c r="T131" s="52">
        <v>34241</v>
      </c>
      <c r="U131" s="52">
        <v>41197</v>
      </c>
      <c r="V131" s="52">
        <v>27821</v>
      </c>
      <c r="W131" s="52">
        <v>47491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350</v>
      </c>
      <c r="D132" s="52">
        <v>199</v>
      </c>
      <c r="E132" s="52">
        <v>294</v>
      </c>
      <c r="F132" s="52">
        <v>165</v>
      </c>
      <c r="G132" s="52">
        <v>156</v>
      </c>
      <c r="H132" s="52">
        <v>182</v>
      </c>
      <c r="I132" s="52">
        <v>350</v>
      </c>
      <c r="J132" s="52">
        <v>377</v>
      </c>
      <c r="K132" s="52">
        <v>607</v>
      </c>
      <c r="L132" s="52">
        <v>213</v>
      </c>
      <c r="M132" s="52">
        <v>137</v>
      </c>
      <c r="N132" s="52">
        <v>202</v>
      </c>
      <c r="O132" s="52">
        <v>0</v>
      </c>
      <c r="P132" s="52">
        <v>14</v>
      </c>
      <c r="Q132" s="52">
        <v>0</v>
      </c>
      <c r="R132" s="52">
        <v>220</v>
      </c>
      <c r="S132" s="52">
        <v>468</v>
      </c>
      <c r="T132" s="52">
        <v>223</v>
      </c>
      <c r="U132" s="52">
        <v>410</v>
      </c>
      <c r="V132" s="52">
        <v>271</v>
      </c>
      <c r="W132" s="52">
        <v>413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803</v>
      </c>
      <c r="D135" s="52">
        <v>819</v>
      </c>
      <c r="E135" s="52">
        <v>747</v>
      </c>
      <c r="F135" s="52">
        <v>1119</v>
      </c>
      <c r="G135" s="52">
        <v>1051</v>
      </c>
      <c r="H135" s="52">
        <v>570</v>
      </c>
      <c r="I135" s="52">
        <v>0</v>
      </c>
      <c r="J135" s="52">
        <v>0</v>
      </c>
      <c r="K135" s="52">
        <v>0</v>
      </c>
      <c r="L135" s="52">
        <v>1033</v>
      </c>
      <c r="M135" s="52">
        <v>1320</v>
      </c>
      <c r="N135" s="52">
        <v>1454</v>
      </c>
      <c r="O135" s="52">
        <v>665</v>
      </c>
      <c r="P135" s="52">
        <v>911</v>
      </c>
      <c r="Q135" s="52">
        <v>1241</v>
      </c>
      <c r="R135" s="52">
        <v>133</v>
      </c>
      <c r="S135" s="52">
        <v>624</v>
      </c>
      <c r="T135" s="52">
        <v>704</v>
      </c>
      <c r="U135" s="52">
        <v>1392</v>
      </c>
      <c r="V135" s="52">
        <v>139</v>
      </c>
      <c r="W135" s="52">
        <v>984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751</v>
      </c>
      <c r="D136" s="52">
        <v>549</v>
      </c>
      <c r="E136" s="52">
        <v>562</v>
      </c>
      <c r="F136" s="52">
        <v>572</v>
      </c>
      <c r="G136" s="52">
        <v>815</v>
      </c>
      <c r="H136" s="52">
        <v>433</v>
      </c>
      <c r="I136" s="52">
        <v>0</v>
      </c>
      <c r="J136" s="52">
        <v>0</v>
      </c>
      <c r="K136" s="52">
        <v>0</v>
      </c>
      <c r="L136" s="52">
        <v>1211</v>
      </c>
      <c r="M136" s="52">
        <v>1131</v>
      </c>
      <c r="N136" s="52">
        <v>1045</v>
      </c>
      <c r="O136" s="52">
        <v>592</v>
      </c>
      <c r="P136" s="52">
        <v>760</v>
      </c>
      <c r="Q136" s="52">
        <v>1505</v>
      </c>
      <c r="R136" s="52">
        <v>185</v>
      </c>
      <c r="S136" s="52">
        <v>777</v>
      </c>
      <c r="T136" s="52">
        <v>794</v>
      </c>
      <c r="U136" s="52">
        <v>1751</v>
      </c>
      <c r="V136" s="52">
        <v>151</v>
      </c>
      <c r="W136" s="52">
        <v>1042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45305</v>
      </c>
      <c r="D141" s="36">
        <v>42047</v>
      </c>
      <c r="E141" s="36">
        <v>39569</v>
      </c>
      <c r="F141" s="36">
        <v>33391</v>
      </c>
      <c r="G141" s="36">
        <v>29306</v>
      </c>
      <c r="H141" s="36">
        <v>22715</v>
      </c>
      <c r="I141" s="36">
        <v>29915</v>
      </c>
      <c r="J141" s="36">
        <v>41275</v>
      </c>
      <c r="K141" s="36">
        <v>42768</v>
      </c>
      <c r="L141" s="36">
        <v>41866</v>
      </c>
      <c r="M141" s="36">
        <v>39525</v>
      </c>
      <c r="N141" s="36">
        <v>39828</v>
      </c>
      <c r="O141" s="36">
        <v>34669</v>
      </c>
      <c r="P141" s="36">
        <v>24990</v>
      </c>
      <c r="Q141" s="36">
        <v>31174</v>
      </c>
      <c r="R141" s="36">
        <v>35113</v>
      </c>
      <c r="S141" s="36">
        <v>41031</v>
      </c>
      <c r="T141" s="36">
        <v>35962</v>
      </c>
      <c r="U141" s="36">
        <v>44750</v>
      </c>
      <c r="V141" s="36">
        <v>28382</v>
      </c>
      <c r="W141" s="36">
        <v>49930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3405</v>
      </c>
      <c r="D145" s="52">
        <v>3928</v>
      </c>
      <c r="E145" s="52">
        <v>3627</v>
      </c>
      <c r="F145" s="52">
        <v>4452</v>
      </c>
      <c r="G145" s="52">
        <v>4684</v>
      </c>
      <c r="H145" s="52">
        <v>4597</v>
      </c>
      <c r="I145" s="52">
        <v>4354</v>
      </c>
      <c r="J145" s="52">
        <v>5024</v>
      </c>
      <c r="K145" s="52">
        <v>5085</v>
      </c>
      <c r="L145" s="52">
        <v>4614</v>
      </c>
      <c r="M145" s="52">
        <v>6827</v>
      </c>
      <c r="N145" s="52">
        <v>6592</v>
      </c>
      <c r="O145" s="52">
        <v>6996</v>
      </c>
      <c r="P145" s="52">
        <v>9208</v>
      </c>
      <c r="Q145" s="52">
        <v>7489</v>
      </c>
      <c r="R145" s="52">
        <v>8520</v>
      </c>
      <c r="S145" s="52">
        <v>8882</v>
      </c>
      <c r="T145" s="52">
        <v>12693</v>
      </c>
      <c r="U145" s="52">
        <v>17008</v>
      </c>
      <c r="V145" s="52">
        <v>16090</v>
      </c>
      <c r="W145" s="52">
        <v>13784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137</v>
      </c>
      <c r="D147" s="52">
        <v>168</v>
      </c>
      <c r="E147" s="52">
        <v>184</v>
      </c>
      <c r="F147" s="52">
        <v>270</v>
      </c>
      <c r="G147" s="52">
        <v>329</v>
      </c>
      <c r="H147" s="52">
        <v>394</v>
      </c>
      <c r="I147" s="52">
        <v>435</v>
      </c>
      <c r="J147" s="52">
        <v>556</v>
      </c>
      <c r="K147" s="52">
        <v>598</v>
      </c>
      <c r="L147" s="52">
        <v>577</v>
      </c>
      <c r="M147" s="52">
        <v>951</v>
      </c>
      <c r="N147" s="52">
        <v>1000</v>
      </c>
      <c r="O147" s="52">
        <v>1147</v>
      </c>
      <c r="P147" s="52">
        <v>1555</v>
      </c>
      <c r="Q147" s="52">
        <v>1345</v>
      </c>
      <c r="R147" s="52">
        <v>1653</v>
      </c>
      <c r="S147" s="52">
        <v>1834</v>
      </c>
      <c r="T147" s="52">
        <v>2848</v>
      </c>
      <c r="U147" s="52">
        <v>3613</v>
      </c>
      <c r="V147" s="52">
        <v>4356</v>
      </c>
      <c r="W147" s="52">
        <v>3828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319</v>
      </c>
      <c r="D149" s="52">
        <v>342</v>
      </c>
      <c r="E149" s="52">
        <v>390</v>
      </c>
      <c r="F149" s="52">
        <v>496</v>
      </c>
      <c r="G149" s="52">
        <v>540</v>
      </c>
      <c r="H149" s="52">
        <v>514</v>
      </c>
      <c r="I149" s="52">
        <v>344</v>
      </c>
      <c r="J149" s="52">
        <v>349</v>
      </c>
      <c r="K149" s="52">
        <v>291</v>
      </c>
      <c r="L149" s="52">
        <v>340</v>
      </c>
      <c r="M149" s="52">
        <v>646</v>
      </c>
      <c r="N149" s="52">
        <v>537</v>
      </c>
      <c r="O149" s="52">
        <v>495</v>
      </c>
      <c r="P149" s="52">
        <v>658</v>
      </c>
      <c r="Q149" s="52">
        <v>813</v>
      </c>
      <c r="R149" s="52">
        <v>1031</v>
      </c>
      <c r="S149" s="52">
        <v>1205</v>
      </c>
      <c r="T149" s="52">
        <v>1529</v>
      </c>
      <c r="U149" s="52">
        <v>2379</v>
      </c>
      <c r="V149" s="52">
        <v>2022</v>
      </c>
      <c r="W149" s="52">
        <v>1809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2</v>
      </c>
      <c r="D150" s="52">
        <v>1</v>
      </c>
      <c r="E150" s="52">
        <v>2</v>
      </c>
      <c r="F150" s="52">
        <v>2</v>
      </c>
      <c r="G150" s="52">
        <v>3</v>
      </c>
      <c r="H150" s="52">
        <v>3</v>
      </c>
      <c r="I150" s="52">
        <v>5</v>
      </c>
      <c r="J150" s="52">
        <v>1</v>
      </c>
      <c r="K150" s="52">
        <v>5</v>
      </c>
      <c r="L150" s="52">
        <v>0</v>
      </c>
      <c r="M150" s="52">
        <v>6</v>
      </c>
      <c r="N150" s="52">
        <v>3</v>
      </c>
      <c r="O150" s="52">
        <v>1</v>
      </c>
      <c r="P150" s="52">
        <v>3</v>
      </c>
      <c r="Q150" s="52">
        <v>8</v>
      </c>
      <c r="R150" s="52">
        <v>8</v>
      </c>
      <c r="S150" s="52">
        <v>11</v>
      </c>
      <c r="T150" s="52">
        <v>7</v>
      </c>
      <c r="U150" s="52">
        <v>22</v>
      </c>
      <c r="V150" s="52">
        <v>12</v>
      </c>
      <c r="W150" s="52">
        <v>16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1593</v>
      </c>
      <c r="D153" s="52">
        <v>2146</v>
      </c>
      <c r="E153" s="52">
        <v>1847</v>
      </c>
      <c r="F153" s="52">
        <v>2615</v>
      </c>
      <c r="G153" s="52">
        <v>2332</v>
      </c>
      <c r="H153" s="52">
        <v>2321</v>
      </c>
      <c r="I153" s="52">
        <v>847</v>
      </c>
      <c r="J153" s="52">
        <v>1511</v>
      </c>
      <c r="K153" s="52">
        <v>1480</v>
      </c>
      <c r="L153" s="52">
        <v>1968</v>
      </c>
      <c r="M153" s="52">
        <v>3325</v>
      </c>
      <c r="N153" s="52">
        <v>3521</v>
      </c>
      <c r="O153" s="52">
        <v>3440</v>
      </c>
      <c r="P153" s="52">
        <v>4661</v>
      </c>
      <c r="Q153" s="52">
        <v>3014</v>
      </c>
      <c r="R153" s="52">
        <v>3128</v>
      </c>
      <c r="S153" s="52">
        <v>3417</v>
      </c>
      <c r="T153" s="52">
        <v>5243</v>
      </c>
      <c r="U153" s="52">
        <v>6469</v>
      </c>
      <c r="V153" s="52">
        <v>6720</v>
      </c>
      <c r="W153" s="52">
        <v>5809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1491</v>
      </c>
      <c r="D154" s="52">
        <v>1439</v>
      </c>
      <c r="E154" s="52">
        <v>1388</v>
      </c>
      <c r="F154" s="52">
        <v>1339</v>
      </c>
      <c r="G154" s="52">
        <v>1809</v>
      </c>
      <c r="H154" s="52">
        <v>1759</v>
      </c>
      <c r="I154" s="52">
        <v>3158</v>
      </c>
      <c r="J154" s="52">
        <v>3163</v>
      </c>
      <c r="K154" s="52">
        <v>3309</v>
      </c>
      <c r="L154" s="52">
        <v>2306</v>
      </c>
      <c r="M154" s="52">
        <v>2850</v>
      </c>
      <c r="N154" s="52">
        <v>2531</v>
      </c>
      <c r="O154" s="52">
        <v>3060</v>
      </c>
      <c r="P154" s="52">
        <v>3886</v>
      </c>
      <c r="Q154" s="52">
        <v>3654</v>
      </c>
      <c r="R154" s="52">
        <v>4353</v>
      </c>
      <c r="S154" s="52">
        <v>4249</v>
      </c>
      <c r="T154" s="52">
        <v>5914</v>
      </c>
      <c r="U154" s="52">
        <v>8138</v>
      </c>
      <c r="V154" s="52">
        <v>7336</v>
      </c>
      <c r="W154" s="52">
        <v>6150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3405</v>
      </c>
      <c r="D159" s="36">
        <v>3928</v>
      </c>
      <c r="E159" s="36">
        <v>3627</v>
      </c>
      <c r="F159" s="36">
        <v>4452</v>
      </c>
      <c r="G159" s="36">
        <v>4684</v>
      </c>
      <c r="H159" s="36">
        <v>4597</v>
      </c>
      <c r="I159" s="36">
        <v>4354</v>
      </c>
      <c r="J159" s="36">
        <v>5024</v>
      </c>
      <c r="K159" s="36">
        <v>5085</v>
      </c>
      <c r="L159" s="36">
        <v>4614</v>
      </c>
      <c r="M159" s="36">
        <v>6827</v>
      </c>
      <c r="N159" s="36">
        <v>6592</v>
      </c>
      <c r="O159" s="36">
        <v>6996</v>
      </c>
      <c r="P159" s="36">
        <v>9208</v>
      </c>
      <c r="Q159" s="36">
        <v>7489</v>
      </c>
      <c r="R159" s="36">
        <v>8520</v>
      </c>
      <c r="S159" s="36">
        <v>8882</v>
      </c>
      <c r="T159" s="36">
        <v>12693</v>
      </c>
      <c r="U159" s="36">
        <v>17008</v>
      </c>
      <c r="V159" s="36">
        <v>16090</v>
      </c>
      <c r="W159" s="36">
        <v>13784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163</v>
      </c>
      <c r="K163" s="52">
        <v>670</v>
      </c>
      <c r="L163" s="52">
        <v>737</v>
      </c>
      <c r="M163" s="52">
        <v>997</v>
      </c>
      <c r="N163" s="52">
        <v>997</v>
      </c>
      <c r="O163" s="52">
        <v>2622</v>
      </c>
      <c r="P163" s="52">
        <v>652</v>
      </c>
      <c r="Q163" s="52">
        <v>349</v>
      </c>
      <c r="R163" s="52">
        <v>0</v>
      </c>
      <c r="S163" s="52">
        <v>0</v>
      </c>
      <c r="T163" s="52">
        <v>0</v>
      </c>
      <c r="U163" s="52">
        <v>0</v>
      </c>
      <c r="V163" s="52">
        <v>471</v>
      </c>
      <c r="W163" s="52">
        <v>828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17</v>
      </c>
      <c r="K165" s="52">
        <v>77</v>
      </c>
      <c r="L165" s="52">
        <v>90</v>
      </c>
      <c r="M165" s="52">
        <v>136</v>
      </c>
      <c r="N165" s="52">
        <v>147</v>
      </c>
      <c r="O165" s="52">
        <v>396</v>
      </c>
      <c r="P165" s="52">
        <v>80</v>
      </c>
      <c r="Q165" s="52">
        <v>55</v>
      </c>
      <c r="R165" s="52">
        <v>0</v>
      </c>
      <c r="S165" s="52">
        <v>0</v>
      </c>
      <c r="T165" s="52">
        <v>0</v>
      </c>
      <c r="U165" s="52">
        <v>0</v>
      </c>
      <c r="V165" s="52">
        <v>124</v>
      </c>
      <c r="W165" s="52">
        <v>135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11</v>
      </c>
      <c r="K167" s="52">
        <v>38</v>
      </c>
      <c r="L167" s="52">
        <v>54</v>
      </c>
      <c r="M167" s="52">
        <v>94</v>
      </c>
      <c r="N167" s="52">
        <v>82</v>
      </c>
      <c r="O167" s="52">
        <v>186</v>
      </c>
      <c r="P167" s="52">
        <v>47</v>
      </c>
      <c r="Q167" s="52">
        <v>38</v>
      </c>
      <c r="R167" s="52">
        <v>0</v>
      </c>
      <c r="S167" s="52">
        <v>0</v>
      </c>
      <c r="T167" s="52">
        <v>0</v>
      </c>
      <c r="U167" s="52">
        <v>0</v>
      </c>
      <c r="V167" s="52">
        <v>60</v>
      </c>
      <c r="W167" s="52">
        <v>109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1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1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49</v>
      </c>
      <c r="K171" s="52">
        <v>195</v>
      </c>
      <c r="L171" s="52">
        <v>314</v>
      </c>
      <c r="M171" s="52">
        <v>486</v>
      </c>
      <c r="N171" s="52">
        <v>532</v>
      </c>
      <c r="O171" s="52">
        <v>1289</v>
      </c>
      <c r="P171" s="52">
        <v>330</v>
      </c>
      <c r="Q171" s="52">
        <v>141</v>
      </c>
      <c r="R171" s="52">
        <v>0</v>
      </c>
      <c r="S171" s="52">
        <v>0</v>
      </c>
      <c r="T171" s="52">
        <v>0</v>
      </c>
      <c r="U171" s="52">
        <v>0</v>
      </c>
      <c r="V171" s="52">
        <v>196</v>
      </c>
      <c r="W171" s="52">
        <v>349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103</v>
      </c>
      <c r="K172" s="52">
        <v>436</v>
      </c>
      <c r="L172" s="52">
        <v>369</v>
      </c>
      <c r="M172" s="52">
        <v>416</v>
      </c>
      <c r="N172" s="52">
        <v>383</v>
      </c>
      <c r="O172" s="52">
        <v>1147</v>
      </c>
      <c r="P172" s="52">
        <v>275</v>
      </c>
      <c r="Q172" s="52">
        <v>170</v>
      </c>
      <c r="R172" s="52">
        <v>0</v>
      </c>
      <c r="S172" s="52">
        <v>0</v>
      </c>
      <c r="T172" s="52">
        <v>0</v>
      </c>
      <c r="U172" s="52">
        <v>0</v>
      </c>
      <c r="V172" s="52">
        <v>215</v>
      </c>
      <c r="W172" s="52">
        <v>369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163</v>
      </c>
      <c r="K177" s="36">
        <v>670</v>
      </c>
      <c r="L177" s="36">
        <v>737</v>
      </c>
      <c r="M177" s="36">
        <v>997</v>
      </c>
      <c r="N177" s="36">
        <v>997</v>
      </c>
      <c r="O177" s="36">
        <v>2622</v>
      </c>
      <c r="P177" s="36">
        <v>652</v>
      </c>
      <c r="Q177" s="36">
        <v>349</v>
      </c>
      <c r="R177" s="36">
        <v>0</v>
      </c>
      <c r="S177" s="36">
        <v>0</v>
      </c>
      <c r="T177" s="36">
        <v>0</v>
      </c>
      <c r="U177" s="36">
        <v>0</v>
      </c>
      <c r="V177" s="36">
        <v>471</v>
      </c>
      <c r="W177" s="36">
        <v>828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182</v>
      </c>
      <c r="D26" s="52">
        <v>269</v>
      </c>
      <c r="E26" s="52">
        <v>494</v>
      </c>
      <c r="F26" s="52">
        <v>707</v>
      </c>
      <c r="G26" s="52">
        <v>798</v>
      </c>
      <c r="H26" s="52">
        <v>789</v>
      </c>
      <c r="I26" s="52">
        <v>412</v>
      </c>
      <c r="J26" s="52">
        <v>139</v>
      </c>
      <c r="K26" s="52">
        <v>170</v>
      </c>
      <c r="L26" s="52">
        <v>508</v>
      </c>
      <c r="M26" s="52">
        <v>549</v>
      </c>
      <c r="N26" s="52">
        <v>629</v>
      </c>
      <c r="O26" s="52">
        <v>593</v>
      </c>
      <c r="P26" s="52">
        <v>222</v>
      </c>
      <c r="Q26" s="52">
        <v>393</v>
      </c>
      <c r="R26" s="52">
        <v>845</v>
      </c>
      <c r="S26" s="52">
        <v>956</v>
      </c>
      <c r="T26" s="52">
        <v>682</v>
      </c>
      <c r="U26" s="52">
        <v>428</v>
      </c>
      <c r="V26" s="52">
        <v>387</v>
      </c>
      <c r="W26" s="52">
        <v>370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</v>
      </c>
      <c r="D29" s="52">
        <v>5</v>
      </c>
      <c r="E29" s="52">
        <v>6</v>
      </c>
      <c r="F29" s="52">
        <v>11</v>
      </c>
      <c r="G29" s="52">
        <v>18</v>
      </c>
      <c r="H29" s="52">
        <v>28</v>
      </c>
      <c r="I29" s="52">
        <v>27</v>
      </c>
      <c r="J29" s="52">
        <v>17</v>
      </c>
      <c r="K29" s="52">
        <v>9</v>
      </c>
      <c r="L29" s="52">
        <v>6</v>
      </c>
      <c r="M29" s="52">
        <v>17</v>
      </c>
      <c r="N29" s="52">
        <v>23</v>
      </c>
      <c r="O29" s="52">
        <v>33</v>
      </c>
      <c r="P29" s="52">
        <v>21</v>
      </c>
      <c r="Q29" s="52">
        <v>21</v>
      </c>
      <c r="R29" s="52">
        <v>29</v>
      </c>
      <c r="S29" s="52">
        <v>51</v>
      </c>
      <c r="T29" s="52">
        <v>73</v>
      </c>
      <c r="U29" s="52">
        <v>47</v>
      </c>
      <c r="V29" s="52">
        <v>52</v>
      </c>
      <c r="W29" s="52">
        <v>22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72</v>
      </c>
      <c r="D31" s="52">
        <f>RES_hhdet_in!D31-RES_hhdet_in_new!D31</f>
        <v>74</v>
      </c>
      <c r="E31" s="52">
        <f>RES_hhdet_in!E31-RES_hhdet_in_new!E31</f>
        <v>117</v>
      </c>
      <c r="F31" s="52">
        <f>RES_hhdet_in!F31-RES_hhdet_in_new!F31</f>
        <v>149</v>
      </c>
      <c r="G31" s="52">
        <f>RES_hhdet_in!G31-RES_hhdet_in_new!G31</f>
        <v>173</v>
      </c>
      <c r="H31" s="52">
        <f>RES_hhdet_in!H31-RES_hhdet_in_new!H31</f>
        <v>178</v>
      </c>
      <c r="I31" s="52">
        <f>RES_hhdet_in!I31-RES_hhdet_in_new!I31</f>
        <v>55</v>
      </c>
      <c r="J31" s="52">
        <f>RES_hhdet_in!J31-RES_hhdet_in_new!J31</f>
        <v>33</v>
      </c>
      <c r="K31" s="52">
        <f>RES_hhdet_in!K31-RES_hhdet_in_new!K31</f>
        <v>40</v>
      </c>
      <c r="L31" s="52">
        <f>RES_hhdet_in!L31-RES_hhdet_in_new!L31</f>
        <v>87</v>
      </c>
      <c r="M31" s="52">
        <f>RES_hhdet_in!M31-RES_hhdet_in_new!M31</f>
        <v>130</v>
      </c>
      <c r="N31" s="52">
        <f>RES_hhdet_in!N31-RES_hhdet_in_new!N31</f>
        <v>121</v>
      </c>
      <c r="O31" s="52">
        <f>RES_hhdet_in!O31-RES_hhdet_in_new!O31</f>
        <v>94</v>
      </c>
      <c r="P31" s="52">
        <f>RES_hhdet_in!P31-RES_hhdet_in_new!P31</f>
        <v>60</v>
      </c>
      <c r="Q31" s="52">
        <f>RES_hhdet_in!Q31-RES_hhdet_in_new!Q31</f>
        <v>92</v>
      </c>
      <c r="R31" s="52">
        <f>RES_hhdet_in!R31-RES_hhdet_in_new!R31</f>
        <v>153</v>
      </c>
      <c r="S31" s="52">
        <f>RES_hhdet_in!S31-RES_hhdet_in_new!S31</f>
        <v>205</v>
      </c>
      <c r="T31" s="52">
        <f>RES_hhdet_in!T31-RES_hhdet_in_new!T31</f>
        <v>167</v>
      </c>
      <c r="U31" s="52">
        <f>RES_hhdet_in!U31-RES_hhdet_in_new!U31</f>
        <v>169</v>
      </c>
      <c r="V31" s="52">
        <f>RES_hhdet_in!V31-RES_hhdet_in_new!V31</f>
        <v>145</v>
      </c>
      <c r="W31" s="52">
        <f>RES_hhdet_in!W31-RES_hhdet_in_new!W31</f>
        <v>148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2</v>
      </c>
      <c r="I32" s="52">
        <f>RES_hhdet_in!I32-RES_hhdet_in_new!I32</f>
        <v>1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1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357</v>
      </c>
      <c r="D35" s="52">
        <f>RES_hhdet_in!D35-RES_hhdet_in_new!D35</f>
        <v>466</v>
      </c>
      <c r="E35" s="52">
        <f>RES_hhdet_in!E35-RES_hhdet_in_new!E35</f>
        <v>556</v>
      </c>
      <c r="F35" s="52">
        <f>RES_hhdet_in!F35-RES_hhdet_in_new!F35</f>
        <v>783</v>
      </c>
      <c r="G35" s="52">
        <f>RES_hhdet_in!G35-RES_hhdet_in_new!G35</f>
        <v>746</v>
      </c>
      <c r="H35" s="52">
        <f>RES_hhdet_in!H35-RES_hhdet_in_new!H35</f>
        <v>814</v>
      </c>
      <c r="I35" s="52">
        <f>RES_hhdet_in!I35-RES_hhdet_in_new!I35</f>
        <v>141</v>
      </c>
      <c r="J35" s="52">
        <f>RES_hhdet_in!J35-RES_hhdet_in_new!J35</f>
        <v>140</v>
      </c>
      <c r="K35" s="52">
        <f>RES_hhdet_in!K35-RES_hhdet_in_new!K35</f>
        <v>204</v>
      </c>
      <c r="L35" s="52">
        <f>RES_hhdet_in!L35-RES_hhdet_in_new!L35</f>
        <v>508</v>
      </c>
      <c r="M35" s="52">
        <f>RES_hhdet_in!M35-RES_hhdet_in_new!M35</f>
        <v>673</v>
      </c>
      <c r="N35" s="52">
        <f>RES_hhdet_in!N35-RES_hhdet_in_new!N35</f>
        <v>804</v>
      </c>
      <c r="O35" s="52">
        <f>RES_hhdet_in!O35-RES_hhdet_in_new!O35</f>
        <v>679</v>
      </c>
      <c r="P35" s="52">
        <f>RES_hhdet_in!P35-RES_hhdet_in_new!P35</f>
        <v>424</v>
      </c>
      <c r="Q35" s="52">
        <f>RES_hhdet_in!Q35-RES_hhdet_in_new!Q35</f>
        <v>347</v>
      </c>
      <c r="R35" s="52">
        <f>RES_hhdet_in!R35-RES_hhdet_in_new!R35</f>
        <v>472</v>
      </c>
      <c r="S35" s="52">
        <f>RES_hhdet_in!S35-RES_hhdet_in_new!S35</f>
        <v>585</v>
      </c>
      <c r="T35" s="52">
        <f>RES_hhdet_in!T35-RES_hhdet_in_new!T35</f>
        <v>594</v>
      </c>
      <c r="U35" s="52">
        <f>RES_hhdet_in!U35-RES_hhdet_in_new!U35</f>
        <v>458</v>
      </c>
      <c r="V35" s="52">
        <f>RES_hhdet_in!V35-RES_hhdet_in_new!V35</f>
        <v>475</v>
      </c>
      <c r="W35" s="52">
        <f>RES_hhdet_in!W35-RES_hhdet_in_new!W35</f>
        <v>452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335</v>
      </c>
      <c r="D36" s="52">
        <f>RES_hhdet_in!D36-RES_hhdet_in_new!D36</f>
        <v>313</v>
      </c>
      <c r="E36" s="52">
        <f>RES_hhdet_in!E36-RES_hhdet_in_new!E36</f>
        <v>417</v>
      </c>
      <c r="F36" s="52">
        <f>RES_hhdet_in!F36-RES_hhdet_in_new!F36</f>
        <v>400</v>
      </c>
      <c r="G36" s="52">
        <f>RES_hhdet_in!G36-RES_hhdet_in_new!G36</f>
        <v>580</v>
      </c>
      <c r="H36" s="52">
        <f>RES_hhdet_in!H36-RES_hhdet_in_new!H36</f>
        <v>617</v>
      </c>
      <c r="I36" s="52">
        <f>RES_hhdet_in!I36-RES_hhdet_in_new!I36</f>
        <v>536</v>
      </c>
      <c r="J36" s="52">
        <f>RES_hhdet_in!J36-RES_hhdet_in_new!J36</f>
        <v>292</v>
      </c>
      <c r="K36" s="52">
        <f>RES_hhdet_in!K36-RES_hhdet_in_new!K36</f>
        <v>455</v>
      </c>
      <c r="L36" s="52">
        <f>RES_hhdet_in!L36-RES_hhdet_in_new!L36</f>
        <v>600</v>
      </c>
      <c r="M36" s="52">
        <f>RES_hhdet_in!M36-RES_hhdet_in_new!M36</f>
        <v>572</v>
      </c>
      <c r="N36" s="52">
        <f>RES_hhdet_in!N36-RES_hhdet_in_new!N36</f>
        <v>576</v>
      </c>
      <c r="O36" s="52">
        <f>RES_hhdet_in!O36-RES_hhdet_in_new!O36</f>
        <v>598</v>
      </c>
      <c r="P36" s="52">
        <f>RES_hhdet_in!P36-RES_hhdet_in_new!P36</f>
        <v>354</v>
      </c>
      <c r="Q36" s="52">
        <f>RES_hhdet_in!Q36-RES_hhdet_in_new!Q36</f>
        <v>423</v>
      </c>
      <c r="R36" s="52">
        <f>RES_hhdet_in!R36-RES_hhdet_in_new!R36</f>
        <v>665</v>
      </c>
      <c r="S36" s="52">
        <f>RES_hhdet_in!S36-RES_hhdet_in_new!S36</f>
        <v>744</v>
      </c>
      <c r="T36" s="52">
        <f>RES_hhdet_in!T36-RES_hhdet_in_new!T36</f>
        <v>691</v>
      </c>
      <c r="U36" s="52">
        <f>RES_hhdet_in!U36-RES_hhdet_in_new!U36</f>
        <v>590</v>
      </c>
      <c r="V36" s="52">
        <f>RES_hhdet_in!V36-RES_hhdet_in_new!V36</f>
        <v>555</v>
      </c>
      <c r="W36" s="52">
        <f>RES_hhdet_in!W36-RES_hhdet_in_new!W36</f>
        <v>523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764</v>
      </c>
      <c r="D41" s="36">
        <v>853</v>
      </c>
      <c r="E41" s="36">
        <v>1091</v>
      </c>
      <c r="F41" s="36">
        <v>1336</v>
      </c>
      <c r="G41" s="36">
        <v>1494</v>
      </c>
      <c r="H41" s="36">
        <v>1614</v>
      </c>
      <c r="I41" s="36">
        <v>730</v>
      </c>
      <c r="J41" s="36">
        <v>470</v>
      </c>
      <c r="K41" s="36">
        <v>701</v>
      </c>
      <c r="L41" s="36">
        <v>1200</v>
      </c>
      <c r="M41" s="36">
        <v>1381</v>
      </c>
      <c r="N41" s="36">
        <v>1503</v>
      </c>
      <c r="O41" s="36">
        <v>1369</v>
      </c>
      <c r="P41" s="36">
        <v>849</v>
      </c>
      <c r="Q41" s="36">
        <v>853</v>
      </c>
      <c r="R41" s="36">
        <v>1290</v>
      </c>
      <c r="S41" s="36">
        <v>1558</v>
      </c>
      <c r="T41" s="36">
        <v>1452</v>
      </c>
      <c r="U41" s="36">
        <v>1214</v>
      </c>
      <c r="V41" s="36">
        <v>1180</v>
      </c>
      <c r="W41" s="36">
        <v>1127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16294</v>
      </c>
      <c r="D45" s="52">
        <v>7546</v>
      </c>
      <c r="E45" s="52">
        <v>5578</v>
      </c>
      <c r="F45" s="52">
        <v>5376</v>
      </c>
      <c r="G45" s="52">
        <v>5286</v>
      </c>
      <c r="H45" s="52">
        <v>5133</v>
      </c>
      <c r="I45" s="52">
        <v>7818</v>
      </c>
      <c r="J45" s="52">
        <v>11372</v>
      </c>
      <c r="K45" s="52">
        <v>14433</v>
      </c>
      <c r="L45" s="52">
        <v>15139</v>
      </c>
      <c r="M45" s="52">
        <v>16189</v>
      </c>
      <c r="N45" s="52">
        <v>13815</v>
      </c>
      <c r="O45" s="52">
        <v>10298</v>
      </c>
      <c r="P45" s="52">
        <v>0</v>
      </c>
      <c r="Q45" s="52">
        <v>2</v>
      </c>
      <c r="R45" s="52">
        <v>0</v>
      </c>
      <c r="S45" s="52">
        <v>1944</v>
      </c>
      <c r="T45" s="52">
        <v>2280</v>
      </c>
      <c r="U45" s="52">
        <v>124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391</v>
      </c>
      <c r="D48" s="52">
        <v>314</v>
      </c>
      <c r="E48" s="52">
        <v>314</v>
      </c>
      <c r="F48" s="52">
        <v>271</v>
      </c>
      <c r="G48" s="52">
        <v>255</v>
      </c>
      <c r="H48" s="52">
        <v>340</v>
      </c>
      <c r="I48" s="52">
        <v>296</v>
      </c>
      <c r="J48" s="52">
        <v>294</v>
      </c>
      <c r="K48" s="52">
        <v>414</v>
      </c>
      <c r="L48" s="52">
        <v>513</v>
      </c>
      <c r="M48" s="52">
        <v>760</v>
      </c>
      <c r="N48" s="52">
        <v>766</v>
      </c>
      <c r="O48" s="52">
        <v>831</v>
      </c>
      <c r="P48" s="52">
        <v>456</v>
      </c>
      <c r="Q48" s="52">
        <v>249</v>
      </c>
      <c r="R48" s="52">
        <v>99</v>
      </c>
      <c r="S48" s="52">
        <v>100</v>
      </c>
      <c r="T48" s="52">
        <v>182</v>
      </c>
      <c r="U48" s="52">
        <v>214</v>
      </c>
      <c r="V48" s="52">
        <v>243</v>
      </c>
      <c r="W48" s="52">
        <v>70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19352</v>
      </c>
      <c r="D50" s="52">
        <f>RES_hhdet_in!D50-RES_hhdet_in_new!D50</f>
        <v>16659</v>
      </c>
      <c r="E50" s="52">
        <f>RES_hhdet_in!E50-RES_hhdet_in_new!E50</f>
        <v>14885</v>
      </c>
      <c r="F50" s="52">
        <f>RES_hhdet_in!F50-RES_hhdet_in_new!F50</f>
        <v>13717</v>
      </c>
      <c r="G50" s="52">
        <f>RES_hhdet_in!G50-RES_hhdet_in_new!G50</f>
        <v>12477</v>
      </c>
      <c r="H50" s="52">
        <f>RES_hhdet_in!H50-RES_hhdet_in_new!H50</f>
        <v>10878</v>
      </c>
      <c r="I50" s="52">
        <f>RES_hhdet_in!I50-RES_hhdet_in_new!I50</f>
        <v>11753</v>
      </c>
      <c r="J50" s="52">
        <f>RES_hhdet_in!J50-RES_hhdet_in_new!J50</f>
        <v>23350</v>
      </c>
      <c r="K50" s="52">
        <f>RES_hhdet_in!K50-RES_hhdet_in_new!K50</f>
        <v>24367</v>
      </c>
      <c r="L50" s="52">
        <f>RES_hhdet_in!L50-RES_hhdet_in_new!L50</f>
        <v>23044</v>
      </c>
      <c r="M50" s="52">
        <f>RES_hhdet_in!M50-RES_hhdet_in_new!M50</f>
        <v>21778</v>
      </c>
      <c r="N50" s="52">
        <f>RES_hhdet_in!N50-RES_hhdet_in_new!N50</f>
        <v>21542</v>
      </c>
      <c r="O50" s="52">
        <f>RES_hhdet_in!O50-RES_hhdet_in_new!O50</f>
        <v>20670</v>
      </c>
      <c r="P50" s="52">
        <f>RES_hhdet_in!P50-RES_hhdet_in_new!P50</f>
        <v>18172</v>
      </c>
      <c r="Q50" s="52">
        <f>RES_hhdet_in!Q50-RES_hhdet_in_new!Q50</f>
        <v>13681</v>
      </c>
      <c r="R50" s="52">
        <f>RES_hhdet_in!R50-RES_hhdet_in_new!R50</f>
        <v>11224</v>
      </c>
      <c r="S50" s="52">
        <f>RES_hhdet_in!S50-RES_hhdet_in_new!S50</f>
        <v>8832</v>
      </c>
      <c r="T50" s="52">
        <f>RES_hhdet_in!T50-RES_hhdet_in_new!T50</f>
        <v>6731</v>
      </c>
      <c r="U50" s="52">
        <f>RES_hhdet_in!U50-RES_hhdet_in_new!U50</f>
        <v>9497</v>
      </c>
      <c r="V50" s="52">
        <f>RES_hhdet_in!V50-RES_hhdet_in_new!V50</f>
        <v>11163</v>
      </c>
      <c r="W50" s="52">
        <f>RES_hhdet_in!W50-RES_hhdet_in_new!W50</f>
        <v>10631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170</v>
      </c>
      <c r="D51" s="52">
        <f>RES_hhdet_in!D51-RES_hhdet_in_new!D51</f>
        <v>94</v>
      </c>
      <c r="E51" s="52">
        <f>RES_hhdet_in!E51-RES_hhdet_in_new!E51</f>
        <v>108</v>
      </c>
      <c r="F51" s="52">
        <f>RES_hhdet_in!F51-RES_hhdet_in_new!F51</f>
        <v>75</v>
      </c>
      <c r="G51" s="52">
        <f>RES_hhdet_in!G51-RES_hhdet_in_new!G51</f>
        <v>101</v>
      </c>
      <c r="H51" s="52">
        <f>RES_hhdet_in!H51-RES_hhdet_in_new!H51</f>
        <v>66</v>
      </c>
      <c r="I51" s="52">
        <f>RES_hhdet_in!I51-RES_hhdet_in_new!I51</f>
        <v>149</v>
      </c>
      <c r="J51" s="52">
        <f>RES_hhdet_in!J51-RES_hhdet_in_new!J51</f>
        <v>187</v>
      </c>
      <c r="K51" s="52">
        <f>RES_hhdet_in!K51-RES_hhdet_in_new!K51</f>
        <v>295</v>
      </c>
      <c r="L51" s="52">
        <f>RES_hhdet_in!L51-RES_hhdet_in_new!L51</f>
        <v>107</v>
      </c>
      <c r="M51" s="52">
        <f>RES_hhdet_in!M51-RES_hhdet_in_new!M51</f>
        <v>145</v>
      </c>
      <c r="N51" s="52">
        <f>RES_hhdet_in!N51-RES_hhdet_in_new!N51</f>
        <v>16</v>
      </c>
      <c r="O51" s="52">
        <f>RES_hhdet_in!O51-RES_hhdet_in_new!O51</f>
        <v>37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29</v>
      </c>
      <c r="T51" s="52">
        <f>RES_hhdet_in!T51-RES_hhdet_in_new!T51</f>
        <v>81</v>
      </c>
      <c r="U51" s="52">
        <f>RES_hhdet_in!U51-RES_hhdet_in_new!U51</f>
        <v>56</v>
      </c>
      <c r="V51" s="52">
        <f>RES_hhdet_in!V51-RES_hhdet_in_new!V51</f>
        <v>25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5880</v>
      </c>
      <c r="D54" s="52">
        <f>RES_hhdet_in!D54-RES_hhdet_in_new!D54</f>
        <v>3255</v>
      </c>
      <c r="E54" s="52">
        <f>RES_hhdet_in!E54-RES_hhdet_in_new!E54</f>
        <v>3113</v>
      </c>
      <c r="F54" s="52">
        <f>RES_hhdet_in!F54-RES_hhdet_in_new!F54</f>
        <v>4619</v>
      </c>
      <c r="G54" s="52">
        <f>RES_hhdet_in!G54-RES_hhdet_in_new!G54</f>
        <v>5101</v>
      </c>
      <c r="H54" s="52">
        <f>RES_hhdet_in!H54-RES_hhdet_in_new!H54</f>
        <v>6839</v>
      </c>
      <c r="I54" s="52">
        <f>RES_hhdet_in!I54-RES_hhdet_in_new!I54</f>
        <v>71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1313</v>
      </c>
      <c r="P54" s="52">
        <f>RES_hhdet_in!P54-RES_hhdet_in_new!P54</f>
        <v>1031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18</v>
      </c>
      <c r="U54" s="52">
        <f>RES_hhdet_in!U54-RES_hhdet_in_new!U54</f>
        <v>193</v>
      </c>
      <c r="V54" s="52">
        <f>RES_hhdet_in!V54-RES_hhdet_in_new!V54</f>
        <v>361</v>
      </c>
      <c r="W54" s="52">
        <f>RES_hhdet_in!W54-RES_hhdet_in_new!W54</f>
        <v>505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5505</v>
      </c>
      <c r="D55" s="52">
        <f>RES_hhdet_in!D55-RES_hhdet_in_new!D55</f>
        <v>2183</v>
      </c>
      <c r="E55" s="52">
        <f>RES_hhdet_in!E55-RES_hhdet_in_new!E55</f>
        <v>2340</v>
      </c>
      <c r="F55" s="52">
        <f>RES_hhdet_in!F55-RES_hhdet_in_new!F55</f>
        <v>2364</v>
      </c>
      <c r="G55" s="52">
        <f>RES_hhdet_in!G55-RES_hhdet_in_new!G55</f>
        <v>3956</v>
      </c>
      <c r="H55" s="52">
        <f>RES_hhdet_in!H55-RES_hhdet_in_new!H55</f>
        <v>5188</v>
      </c>
      <c r="I55" s="52">
        <f>RES_hhdet_in!I55-RES_hhdet_in_new!I55</f>
        <v>267</v>
      </c>
      <c r="J55" s="52">
        <f>RES_hhdet_in!J55-RES_hhdet_in_new!J55</f>
        <v>0</v>
      </c>
      <c r="K55" s="52">
        <f>RES_hhdet_in!K55-RES_hhdet_in_new!K55</f>
        <v>1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1168</v>
      </c>
      <c r="P55" s="52">
        <f>RES_hhdet_in!P55-RES_hhdet_in_new!P55</f>
        <v>850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25</v>
      </c>
      <c r="U55" s="52">
        <f>RES_hhdet_in!U55-RES_hhdet_in_new!U55</f>
        <v>266</v>
      </c>
      <c r="V55" s="52">
        <f>RES_hhdet_in!V55-RES_hhdet_in_new!V55</f>
        <v>412</v>
      </c>
      <c r="W55" s="52">
        <f>RES_hhdet_in!W55-RES_hhdet_in_new!W55</f>
        <v>555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49360</v>
      </c>
      <c r="D60" s="36">
        <v>40719</v>
      </c>
      <c r="E60" s="36">
        <v>39483</v>
      </c>
      <c r="F60" s="36">
        <v>41167</v>
      </c>
      <c r="G60" s="36">
        <v>44605</v>
      </c>
      <c r="H60" s="36">
        <v>50143</v>
      </c>
      <c r="I60" s="36">
        <v>21536</v>
      </c>
      <c r="J60" s="36">
        <v>20750</v>
      </c>
      <c r="K60" s="36">
        <v>27996</v>
      </c>
      <c r="L60" s="36">
        <v>23923</v>
      </c>
      <c r="M60" s="36">
        <v>24273</v>
      </c>
      <c r="N60" s="36">
        <v>22463</v>
      </c>
      <c r="O60" s="36">
        <v>20552</v>
      </c>
      <c r="P60" s="36">
        <v>4914</v>
      </c>
      <c r="Q60" s="36">
        <v>10425</v>
      </c>
      <c r="R60" s="36">
        <v>15379</v>
      </c>
      <c r="S60" s="36">
        <v>21920</v>
      </c>
      <c r="T60" s="36">
        <v>21256</v>
      </c>
      <c r="U60" s="36">
        <v>16400</v>
      </c>
      <c r="V60" s="36">
        <v>9891</v>
      </c>
      <c r="W60" s="36">
        <v>5556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21998</v>
      </c>
      <c r="D64" s="52">
        <v>26730</v>
      </c>
      <c r="E64" s="52">
        <v>27756</v>
      </c>
      <c r="F64" s="52">
        <v>24359</v>
      </c>
      <c r="G64" s="52">
        <v>19271</v>
      </c>
      <c r="H64" s="52">
        <v>16506</v>
      </c>
      <c r="I64" s="52">
        <v>15421</v>
      </c>
      <c r="J64" s="52">
        <v>23238</v>
      </c>
      <c r="K64" s="52">
        <v>28812</v>
      </c>
      <c r="L64" s="52">
        <v>35672</v>
      </c>
      <c r="M64" s="52">
        <v>33767</v>
      </c>
      <c r="N64" s="52">
        <v>35299</v>
      </c>
      <c r="O64" s="52">
        <v>27360</v>
      </c>
      <c r="P64" s="52">
        <v>6257</v>
      </c>
      <c r="Q64" s="52">
        <v>10311</v>
      </c>
      <c r="R64" s="52">
        <v>19802</v>
      </c>
      <c r="S64" s="52">
        <v>29510</v>
      </c>
      <c r="T64" s="52">
        <v>30809</v>
      </c>
      <c r="U64" s="52">
        <v>26199</v>
      </c>
      <c r="V64" s="52">
        <v>24191</v>
      </c>
      <c r="W64" s="52">
        <v>11474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375</v>
      </c>
      <c r="D67" s="52">
        <v>322</v>
      </c>
      <c r="E67" s="52">
        <v>570</v>
      </c>
      <c r="F67" s="52">
        <v>829</v>
      </c>
      <c r="G67" s="52">
        <v>848</v>
      </c>
      <c r="H67" s="52">
        <v>980</v>
      </c>
      <c r="I67" s="52">
        <v>758</v>
      </c>
      <c r="J67" s="52">
        <v>627</v>
      </c>
      <c r="K67" s="52">
        <v>809</v>
      </c>
      <c r="L67" s="52">
        <v>1030</v>
      </c>
      <c r="M67" s="52">
        <v>1641</v>
      </c>
      <c r="N67" s="52">
        <v>1706</v>
      </c>
      <c r="O67" s="52">
        <v>1962</v>
      </c>
      <c r="P67" s="52">
        <v>1318</v>
      </c>
      <c r="Q67" s="52">
        <v>1079</v>
      </c>
      <c r="R67" s="52">
        <v>1117</v>
      </c>
      <c r="S67" s="52">
        <v>1604</v>
      </c>
      <c r="T67" s="52">
        <v>2314</v>
      </c>
      <c r="U67" s="52">
        <v>2118</v>
      </c>
      <c r="V67" s="52">
        <v>2969</v>
      </c>
      <c r="W67" s="52">
        <v>1732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21510</v>
      </c>
      <c r="D69" s="52">
        <f>RES_hhdet_in!D69-RES_hhdet_in_new!D69</f>
        <v>26307</v>
      </c>
      <c r="E69" s="52">
        <f>RES_hhdet_in!E69-RES_hhdet_in_new!E69</f>
        <v>27182</v>
      </c>
      <c r="F69" s="52">
        <f>RES_hhdet_in!F69-RES_hhdet_in_new!F69</f>
        <v>23947</v>
      </c>
      <c r="G69" s="52">
        <f>RES_hhdet_in!G69-RES_hhdet_in_new!G69</f>
        <v>18888</v>
      </c>
      <c r="H69" s="52">
        <f>RES_hhdet_in!H69-RES_hhdet_in_new!H69</f>
        <v>16046</v>
      </c>
      <c r="I69" s="52">
        <f>RES_hhdet_in!I69-RES_hhdet_in_new!I69</f>
        <v>15014</v>
      </c>
      <c r="J69" s="52">
        <f>RES_hhdet_in!J69-RES_hhdet_in_new!J69</f>
        <v>23357</v>
      </c>
      <c r="K69" s="52">
        <f>RES_hhdet_in!K69-RES_hhdet_in_new!K69</f>
        <v>29074</v>
      </c>
      <c r="L69" s="52">
        <f>RES_hhdet_in!L69-RES_hhdet_in_new!L69</f>
        <v>35139</v>
      </c>
      <c r="M69" s="52">
        <f>RES_hhdet_in!M69-RES_hhdet_in_new!M69</f>
        <v>33755</v>
      </c>
      <c r="N69" s="52">
        <f>RES_hhdet_in!N69-RES_hhdet_in_new!N69</f>
        <v>35191</v>
      </c>
      <c r="O69" s="52">
        <f>RES_hhdet_in!O69-RES_hhdet_in_new!O69</f>
        <v>27798</v>
      </c>
      <c r="P69" s="52">
        <f>RES_hhdet_in!P69-RES_hhdet_in_new!P69</f>
        <v>7130</v>
      </c>
      <c r="Q69" s="52">
        <f>RES_hhdet_in!Q69-RES_hhdet_in_new!Q69</f>
        <v>11011</v>
      </c>
      <c r="R69" s="52">
        <f>RES_hhdet_in!R69-RES_hhdet_in_new!R69</f>
        <v>20174</v>
      </c>
      <c r="S69" s="52">
        <f>RES_hhdet_in!S69-RES_hhdet_in_new!S69</f>
        <v>29505</v>
      </c>
      <c r="T69" s="52">
        <f>RES_hhdet_in!T69-RES_hhdet_in_new!T69</f>
        <v>30848</v>
      </c>
      <c r="U69" s="52">
        <f>RES_hhdet_in!U69-RES_hhdet_in_new!U69</f>
        <v>26316</v>
      </c>
      <c r="V69" s="52">
        <f>RES_hhdet_in!V69-RES_hhdet_in_new!V69</f>
        <v>24251</v>
      </c>
      <c r="W69" s="52">
        <f>RES_hhdet_in!W69-RES_hhdet_in_new!W69</f>
        <v>12757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190</v>
      </c>
      <c r="D70" s="52">
        <f>RES_hhdet_in!D70-RES_hhdet_in_new!D70</f>
        <v>105</v>
      </c>
      <c r="E70" s="52">
        <f>RES_hhdet_in!E70-RES_hhdet_in_new!E70</f>
        <v>229</v>
      </c>
      <c r="F70" s="52">
        <f>RES_hhdet_in!F70-RES_hhdet_in_new!F70</f>
        <v>115</v>
      </c>
      <c r="G70" s="52">
        <f>RES_hhdet_in!G70-RES_hhdet_in_new!G70</f>
        <v>120</v>
      </c>
      <c r="H70" s="52">
        <f>RES_hhdet_in!H70-RES_hhdet_in_new!H70</f>
        <v>130</v>
      </c>
      <c r="I70" s="52">
        <f>RES_hhdet_in!I70-RES_hhdet_in_new!I70</f>
        <v>194</v>
      </c>
      <c r="J70" s="52">
        <f>RES_hhdet_in!J70-RES_hhdet_in_new!J70</f>
        <v>231</v>
      </c>
      <c r="K70" s="52">
        <f>RES_hhdet_in!K70-RES_hhdet_in_new!K70</f>
        <v>419</v>
      </c>
      <c r="L70" s="52">
        <f>RES_hhdet_in!L70-RES_hhdet_in_new!L70</f>
        <v>233</v>
      </c>
      <c r="M70" s="52">
        <f>RES_hhdet_in!M70-RES_hhdet_in_new!M70</f>
        <v>121</v>
      </c>
      <c r="N70" s="52">
        <f>RES_hhdet_in!N70-RES_hhdet_in_new!N70</f>
        <v>189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112</v>
      </c>
      <c r="S70" s="52">
        <f>RES_hhdet_in!S70-RES_hhdet_in_new!S70</f>
        <v>321</v>
      </c>
      <c r="T70" s="52">
        <f>RES_hhdet_in!T70-RES_hhdet_in_new!T70</f>
        <v>183</v>
      </c>
      <c r="U70" s="52">
        <f>RES_hhdet_in!U70-RES_hhdet_in_new!U70</f>
        <v>333</v>
      </c>
      <c r="V70" s="52">
        <f>RES_hhdet_in!V70-RES_hhdet_in_new!V70</f>
        <v>235</v>
      </c>
      <c r="W70" s="52">
        <f>RES_hhdet_in!W70-RES_hhdet_in_new!W70</f>
        <v>15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727</v>
      </c>
      <c r="D73" s="52">
        <f>RES_hhdet_in!D73-RES_hhdet_in_new!D73</f>
        <v>858</v>
      </c>
      <c r="E73" s="52">
        <f>RES_hhdet_in!E73-RES_hhdet_in_new!E73</f>
        <v>849</v>
      </c>
      <c r="F73" s="52">
        <f>RES_hhdet_in!F73-RES_hhdet_in_new!F73</f>
        <v>1005</v>
      </c>
      <c r="G73" s="52">
        <f>RES_hhdet_in!G73-RES_hhdet_in_new!G73</f>
        <v>920</v>
      </c>
      <c r="H73" s="52">
        <f>RES_hhdet_in!H73-RES_hhdet_in_new!H73</f>
        <v>1109</v>
      </c>
      <c r="I73" s="52">
        <f>RES_hhdet_in!I73-RES_hhdet_in_new!I73</f>
        <v>221</v>
      </c>
      <c r="J73" s="52">
        <f>RES_hhdet_in!J73-RES_hhdet_in_new!J73</f>
        <v>318</v>
      </c>
      <c r="K73" s="52">
        <f>RES_hhdet_in!K73-RES_hhdet_in_new!K73</f>
        <v>403</v>
      </c>
      <c r="L73" s="52">
        <f>RES_hhdet_in!L73-RES_hhdet_in_new!L73</f>
        <v>1065</v>
      </c>
      <c r="M73" s="52">
        <f>RES_hhdet_in!M73-RES_hhdet_in_new!M73</f>
        <v>1031</v>
      </c>
      <c r="N73" s="52">
        <f>RES_hhdet_in!N73-RES_hhdet_in_new!N73</f>
        <v>1102</v>
      </c>
      <c r="O73" s="52">
        <f>RES_hhdet_in!O73-RES_hhdet_in_new!O73</f>
        <v>804</v>
      </c>
      <c r="P73" s="52">
        <f>RES_hhdet_in!P73-RES_hhdet_in_new!P73</f>
        <v>536</v>
      </c>
      <c r="Q73" s="52">
        <f>RES_hhdet_in!Q73-RES_hhdet_in_new!Q73</f>
        <v>439</v>
      </c>
      <c r="R73" s="52">
        <f>RES_hhdet_in!R73-RES_hhdet_in_new!R73</f>
        <v>580</v>
      </c>
      <c r="S73" s="52">
        <f>RES_hhdet_in!S73-RES_hhdet_in_new!S73</f>
        <v>820</v>
      </c>
      <c r="T73" s="52">
        <f>RES_hhdet_in!T73-RES_hhdet_in_new!T73</f>
        <v>994</v>
      </c>
      <c r="U73" s="52">
        <f>RES_hhdet_in!U73-RES_hhdet_in_new!U73</f>
        <v>715</v>
      </c>
      <c r="V73" s="52">
        <f>RES_hhdet_in!V73-RES_hhdet_in_new!V73</f>
        <v>787</v>
      </c>
      <c r="W73" s="52">
        <f>RES_hhdet_in!W73-RES_hhdet_in_new!W73</f>
        <v>242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681</v>
      </c>
      <c r="D74" s="52">
        <f>RES_hhdet_in!D74-RES_hhdet_in_new!D74</f>
        <v>575</v>
      </c>
      <c r="E74" s="52">
        <f>RES_hhdet_in!E74-RES_hhdet_in_new!E74</f>
        <v>637</v>
      </c>
      <c r="F74" s="52">
        <f>RES_hhdet_in!F74-RES_hhdet_in_new!F74</f>
        <v>514</v>
      </c>
      <c r="G74" s="52">
        <f>RES_hhdet_in!G74-RES_hhdet_in_new!G74</f>
        <v>714</v>
      </c>
      <c r="H74" s="52">
        <f>RES_hhdet_in!H74-RES_hhdet_in_new!H74</f>
        <v>840</v>
      </c>
      <c r="I74" s="52">
        <f>RES_hhdet_in!I74-RES_hhdet_in_new!I74</f>
        <v>822</v>
      </c>
      <c r="J74" s="52">
        <f>RES_hhdet_in!J74-RES_hhdet_in_new!J74</f>
        <v>664</v>
      </c>
      <c r="K74" s="52">
        <f>RES_hhdet_in!K74-RES_hhdet_in_new!K74</f>
        <v>904</v>
      </c>
      <c r="L74" s="52">
        <f>RES_hhdet_in!L74-RES_hhdet_in_new!L74</f>
        <v>1248</v>
      </c>
      <c r="M74" s="52">
        <f>RES_hhdet_in!M74-RES_hhdet_in_new!M74</f>
        <v>882</v>
      </c>
      <c r="N74" s="52">
        <f>RES_hhdet_in!N74-RES_hhdet_in_new!N74</f>
        <v>792</v>
      </c>
      <c r="O74" s="52">
        <f>RES_hhdet_in!O74-RES_hhdet_in_new!O74</f>
        <v>714</v>
      </c>
      <c r="P74" s="52">
        <f>RES_hhdet_in!P74-RES_hhdet_in_new!P74</f>
        <v>450</v>
      </c>
      <c r="Q74" s="52">
        <f>RES_hhdet_in!Q74-RES_hhdet_in_new!Q74</f>
        <v>530</v>
      </c>
      <c r="R74" s="52">
        <f>RES_hhdet_in!R74-RES_hhdet_in_new!R74</f>
        <v>809</v>
      </c>
      <c r="S74" s="52">
        <f>RES_hhdet_in!S74-RES_hhdet_in_new!S74</f>
        <v>1018</v>
      </c>
      <c r="T74" s="52">
        <f>RES_hhdet_in!T74-RES_hhdet_in_new!T74</f>
        <v>1123</v>
      </c>
      <c r="U74" s="52">
        <f>RES_hhdet_in!U74-RES_hhdet_in_new!U74</f>
        <v>902</v>
      </c>
      <c r="V74" s="52">
        <f>RES_hhdet_in!V74-RES_hhdet_in_new!V74</f>
        <v>863</v>
      </c>
      <c r="W74" s="52">
        <f>RES_hhdet_in!W74-RES_hhdet_in_new!W74</f>
        <v>258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10061</v>
      </c>
      <c r="D78" s="52">
        <v>10953</v>
      </c>
      <c r="E78" s="52">
        <v>11127</v>
      </c>
      <c r="F78" s="52">
        <v>10632</v>
      </c>
      <c r="G78" s="52">
        <v>10242</v>
      </c>
      <c r="H78" s="52">
        <v>10684</v>
      </c>
      <c r="I78" s="52">
        <v>6519</v>
      </c>
      <c r="J78" s="52">
        <v>8209</v>
      </c>
      <c r="K78" s="52">
        <v>9970</v>
      </c>
      <c r="L78" s="52">
        <v>10765</v>
      </c>
      <c r="M78" s="52">
        <v>10312</v>
      </c>
      <c r="N78" s="52">
        <v>9989</v>
      </c>
      <c r="O78" s="52">
        <v>8792</v>
      </c>
      <c r="P78" s="52">
        <v>4843</v>
      </c>
      <c r="Q78" s="52">
        <v>6481</v>
      </c>
      <c r="R78" s="52">
        <v>9081</v>
      </c>
      <c r="S78" s="52">
        <v>10260</v>
      </c>
      <c r="T78" s="52">
        <v>8809</v>
      </c>
      <c r="U78" s="52">
        <v>7353</v>
      </c>
      <c r="V78" s="52">
        <v>5305</v>
      </c>
      <c r="W78" s="52">
        <v>6263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43133</v>
      </c>
      <c r="D79" s="36">
        <v>47094</v>
      </c>
      <c r="E79" s="36">
        <v>48790</v>
      </c>
      <c r="F79" s="36">
        <v>48261</v>
      </c>
      <c r="G79" s="36">
        <v>48248</v>
      </c>
      <c r="H79" s="36">
        <v>52853</v>
      </c>
      <c r="I79" s="36">
        <v>30188</v>
      </c>
      <c r="J79" s="36">
        <v>37565</v>
      </c>
      <c r="K79" s="36">
        <v>52459</v>
      </c>
      <c r="L79" s="36">
        <v>59122</v>
      </c>
      <c r="M79" s="36">
        <v>55241</v>
      </c>
      <c r="N79" s="36">
        <v>53357</v>
      </c>
      <c r="O79" s="36">
        <v>45106</v>
      </c>
      <c r="P79" s="36">
        <v>30458</v>
      </c>
      <c r="Q79" s="36">
        <v>38396</v>
      </c>
      <c r="R79" s="36">
        <v>51207</v>
      </c>
      <c r="S79" s="36">
        <v>61792</v>
      </c>
      <c r="T79" s="36">
        <v>63599</v>
      </c>
      <c r="U79" s="36">
        <v>55991</v>
      </c>
      <c r="V79" s="36">
        <v>51881</v>
      </c>
      <c r="W79" s="36">
        <v>33003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23865</v>
      </c>
      <c r="D83" s="52">
        <v>33180</v>
      </c>
      <c r="E83" s="52">
        <v>37203</v>
      </c>
      <c r="F83" s="52">
        <v>41887</v>
      </c>
      <c r="G83" s="52">
        <v>53589</v>
      </c>
      <c r="H83" s="52">
        <v>57667</v>
      </c>
      <c r="I83" s="52">
        <v>55233</v>
      </c>
      <c r="J83" s="52">
        <v>29654</v>
      </c>
      <c r="K83" s="52">
        <v>20859</v>
      </c>
      <c r="L83" s="52">
        <v>13495</v>
      </c>
      <c r="M83" s="52">
        <v>24935</v>
      </c>
      <c r="N83" s="52">
        <v>32354</v>
      </c>
      <c r="O83" s="52">
        <v>45375</v>
      </c>
      <c r="P83" s="52">
        <v>33822</v>
      </c>
      <c r="Q83" s="52">
        <v>39903</v>
      </c>
      <c r="R83" s="52">
        <v>38899</v>
      </c>
      <c r="S83" s="52">
        <v>33340</v>
      </c>
      <c r="T83" s="52">
        <v>27146</v>
      </c>
      <c r="U83" s="52">
        <v>22728</v>
      </c>
      <c r="V83" s="52">
        <v>27563</v>
      </c>
      <c r="W83" s="52">
        <v>31317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243</v>
      </c>
      <c r="D86" s="52">
        <v>226</v>
      </c>
      <c r="E86" s="52">
        <v>632</v>
      </c>
      <c r="F86" s="52">
        <v>1019</v>
      </c>
      <c r="G86" s="52">
        <v>1210</v>
      </c>
      <c r="H86" s="52">
        <v>1913</v>
      </c>
      <c r="I86" s="52">
        <v>1974</v>
      </c>
      <c r="J86" s="52">
        <v>1847</v>
      </c>
      <c r="K86" s="52">
        <v>1601</v>
      </c>
      <c r="L86" s="52">
        <v>1073</v>
      </c>
      <c r="M86" s="52">
        <v>1116</v>
      </c>
      <c r="N86" s="52">
        <v>1205</v>
      </c>
      <c r="O86" s="52">
        <v>1876</v>
      </c>
      <c r="P86" s="52">
        <v>1743</v>
      </c>
      <c r="Q86" s="52">
        <v>2823</v>
      </c>
      <c r="R86" s="52">
        <v>4017</v>
      </c>
      <c r="S86" s="52">
        <v>3921</v>
      </c>
      <c r="T86" s="52">
        <v>3468</v>
      </c>
      <c r="U86" s="52">
        <v>2296</v>
      </c>
      <c r="V86" s="52">
        <v>2957</v>
      </c>
      <c r="W86" s="52">
        <v>1837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15289</v>
      </c>
      <c r="D88" s="52">
        <f>RES_hhdet_in!D88-RES_hhdet_in_new!D88</f>
        <v>21026</v>
      </c>
      <c r="E88" s="52">
        <f>RES_hhdet_in!E88-RES_hhdet_in_new!E88</f>
        <v>23623</v>
      </c>
      <c r="F88" s="52">
        <f>RES_hhdet_in!F88-RES_hhdet_in_new!F88</f>
        <v>27311</v>
      </c>
      <c r="G88" s="52">
        <f>RES_hhdet_in!G88-RES_hhdet_in_new!G88</f>
        <v>35057</v>
      </c>
      <c r="H88" s="52">
        <f>RES_hhdet_in!H88-RES_hhdet_in_new!H88</f>
        <v>39696</v>
      </c>
      <c r="I88" s="52">
        <f>RES_hhdet_in!I88-RES_hhdet_in_new!I88</f>
        <v>39755</v>
      </c>
      <c r="J88" s="52">
        <f>RES_hhdet_in!J88-RES_hhdet_in_new!J88</f>
        <v>37118</v>
      </c>
      <c r="K88" s="52">
        <f>RES_hhdet_in!K88-RES_hhdet_in_new!K88</f>
        <v>35118</v>
      </c>
      <c r="L88" s="52">
        <f>RES_hhdet_in!L88-RES_hhdet_in_new!L88</f>
        <v>30411</v>
      </c>
      <c r="M88" s="52">
        <f>RES_hhdet_in!M88-RES_hhdet_in_new!M88</f>
        <v>35701</v>
      </c>
      <c r="N88" s="52">
        <f>RES_hhdet_in!N88-RES_hhdet_in_new!N88</f>
        <v>37051</v>
      </c>
      <c r="O88" s="52">
        <f>RES_hhdet_in!O88-RES_hhdet_in_new!O88</f>
        <v>42996</v>
      </c>
      <c r="P88" s="52">
        <f>RES_hhdet_in!P88-RES_hhdet_in_new!P88</f>
        <v>36302</v>
      </c>
      <c r="Q88" s="52">
        <f>RES_hhdet_in!Q88-RES_hhdet_in_new!Q88</f>
        <v>36448</v>
      </c>
      <c r="R88" s="52">
        <f>RES_hhdet_in!R88-RES_hhdet_in_new!R88</f>
        <v>35984</v>
      </c>
      <c r="S88" s="52">
        <f>RES_hhdet_in!S88-RES_hhdet_in_new!S88</f>
        <v>35122</v>
      </c>
      <c r="T88" s="52">
        <f>RES_hhdet_in!T88-RES_hhdet_in_new!T88</f>
        <v>37943</v>
      </c>
      <c r="U88" s="52">
        <f>RES_hhdet_in!U88-RES_hhdet_in_new!U88</f>
        <v>47089</v>
      </c>
      <c r="V88" s="52">
        <f>RES_hhdet_in!V88-RES_hhdet_in_new!V88</f>
        <v>55065</v>
      </c>
      <c r="W88" s="52">
        <f>RES_hhdet_in!W88-RES_hhdet_in_new!W88</f>
        <v>49844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104</v>
      </c>
      <c r="D89" s="52">
        <f>RES_hhdet_in!D89-RES_hhdet_in_new!D89</f>
        <v>80</v>
      </c>
      <c r="E89" s="52">
        <f>RES_hhdet_in!E89-RES_hhdet_in_new!E89</f>
        <v>133</v>
      </c>
      <c r="F89" s="52">
        <f>RES_hhdet_in!F89-RES_hhdet_in_new!F89</f>
        <v>110</v>
      </c>
      <c r="G89" s="52">
        <f>RES_hhdet_in!G89-RES_hhdet_in_new!G89</f>
        <v>193</v>
      </c>
      <c r="H89" s="52">
        <f>RES_hhdet_in!H89-RES_hhdet_in_new!H89</f>
        <v>229</v>
      </c>
      <c r="I89" s="52">
        <f>RES_hhdet_in!I89-RES_hhdet_in_new!I89</f>
        <v>451</v>
      </c>
      <c r="J89" s="52">
        <f>RES_hhdet_in!J89-RES_hhdet_in_new!J89</f>
        <v>245</v>
      </c>
      <c r="K89" s="52">
        <f>RES_hhdet_in!K89-RES_hhdet_in_new!K89</f>
        <v>496</v>
      </c>
      <c r="L89" s="52">
        <f>RES_hhdet_in!L89-RES_hhdet_in_new!L89</f>
        <v>97</v>
      </c>
      <c r="M89" s="52">
        <f>RES_hhdet_in!M89-RES_hhdet_in_new!M89</f>
        <v>323</v>
      </c>
      <c r="N89" s="52">
        <f>RES_hhdet_in!N89-RES_hhdet_in_new!N89</f>
        <v>102</v>
      </c>
      <c r="O89" s="52">
        <f>RES_hhdet_in!O89-RES_hhdet_in_new!O89</f>
        <v>43</v>
      </c>
      <c r="P89" s="52">
        <f>RES_hhdet_in!P89-RES_hhdet_in_new!P89</f>
        <v>318</v>
      </c>
      <c r="Q89" s="52">
        <f>RES_hhdet_in!Q89-RES_hhdet_in_new!Q89</f>
        <v>104</v>
      </c>
      <c r="R89" s="52">
        <f>RES_hhdet_in!R89-RES_hhdet_in_new!R89</f>
        <v>306</v>
      </c>
      <c r="S89" s="52">
        <f>RES_hhdet_in!S89-RES_hhdet_in_new!S89</f>
        <v>302</v>
      </c>
      <c r="T89" s="52">
        <f>RES_hhdet_in!T89-RES_hhdet_in_new!T89</f>
        <v>139</v>
      </c>
      <c r="U89" s="52">
        <f>RES_hhdet_in!U89-RES_hhdet_in_new!U89</f>
        <v>502</v>
      </c>
      <c r="V89" s="52">
        <f>RES_hhdet_in!V89-RES_hhdet_in_new!V89</f>
        <v>437</v>
      </c>
      <c r="W89" s="52">
        <f>RES_hhdet_in!W89-RES_hhdet_in_new!W89</f>
        <v>366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1942</v>
      </c>
      <c r="D92" s="52">
        <f>RES_hhdet_in!D92-RES_hhdet_in_new!D92</f>
        <v>2125</v>
      </c>
      <c r="E92" s="52">
        <f>RES_hhdet_in!E92-RES_hhdet_in_new!E92</f>
        <v>2815</v>
      </c>
      <c r="F92" s="52">
        <f>RES_hhdet_in!F92-RES_hhdet_in_new!F92</f>
        <v>3161</v>
      </c>
      <c r="G92" s="52">
        <f>RES_hhdet_in!G92-RES_hhdet_in_new!G92</f>
        <v>3996</v>
      </c>
      <c r="H92" s="52">
        <f>RES_hhdet_in!H92-RES_hhdet_in_new!H92</f>
        <v>4263</v>
      </c>
      <c r="I92" s="52">
        <f>RES_hhdet_in!I92-RES_hhdet_in_new!I92</f>
        <v>2271</v>
      </c>
      <c r="J92" s="52">
        <f>RES_hhdet_in!J92-RES_hhdet_in_new!J92</f>
        <v>1021</v>
      </c>
      <c r="K92" s="52">
        <f>RES_hhdet_in!K92-RES_hhdet_in_new!K92</f>
        <v>1109</v>
      </c>
      <c r="L92" s="52">
        <f>RES_hhdet_in!L92-RES_hhdet_in_new!L92</f>
        <v>1479</v>
      </c>
      <c r="M92" s="52">
        <f>RES_hhdet_in!M92-RES_hhdet_in_new!M92</f>
        <v>2579</v>
      </c>
      <c r="N92" s="52">
        <f>RES_hhdet_in!N92-RES_hhdet_in_new!N92</f>
        <v>2717</v>
      </c>
      <c r="O92" s="52">
        <f>RES_hhdet_in!O92-RES_hhdet_in_new!O92</f>
        <v>2742</v>
      </c>
      <c r="P92" s="52">
        <f>RES_hhdet_in!P92-RES_hhdet_in_new!P92</f>
        <v>1978</v>
      </c>
      <c r="Q92" s="52">
        <f>RES_hhdet_in!Q92-RES_hhdet_in_new!Q92</f>
        <v>2757</v>
      </c>
      <c r="R92" s="52">
        <f>RES_hhdet_in!R92-RES_hhdet_in_new!R92</f>
        <v>2279</v>
      </c>
      <c r="S92" s="52">
        <f>RES_hhdet_in!S92-RES_hhdet_in_new!S92</f>
        <v>2110</v>
      </c>
      <c r="T92" s="52">
        <f>RES_hhdet_in!T92-RES_hhdet_in_new!T92</f>
        <v>1161</v>
      </c>
      <c r="U92" s="52">
        <f>RES_hhdet_in!U92-RES_hhdet_in_new!U92</f>
        <v>170</v>
      </c>
      <c r="V92" s="52">
        <f>RES_hhdet_in!V92-RES_hhdet_in_new!V92</f>
        <v>146</v>
      </c>
      <c r="W92" s="52">
        <f>RES_hhdet_in!W92-RES_hhdet_in_new!W92</f>
        <v>1450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14</v>
      </c>
      <c r="D93" s="52">
        <f>RES_hhdet_in!D93-RES_hhdet_in_new!D93</f>
        <v>5</v>
      </c>
      <c r="E93" s="52">
        <f>RES_hhdet_in!E93-RES_hhdet_in_new!E93</f>
        <v>18</v>
      </c>
      <c r="F93" s="52">
        <f>RES_hhdet_in!F93-RES_hhdet_in_new!F93</f>
        <v>13</v>
      </c>
      <c r="G93" s="52">
        <f>RES_hhdet_in!G93-RES_hhdet_in_new!G93</f>
        <v>19</v>
      </c>
      <c r="H93" s="52">
        <f>RES_hhdet_in!H93-RES_hhdet_in_new!H93</f>
        <v>27</v>
      </c>
      <c r="I93" s="52">
        <f>RES_hhdet_in!I93-RES_hhdet_in_new!I93</f>
        <v>35</v>
      </c>
      <c r="J93" s="52">
        <f>RES_hhdet_in!J93-RES_hhdet_in_new!J93</f>
        <v>1</v>
      </c>
      <c r="K93" s="52">
        <f>RES_hhdet_in!K93-RES_hhdet_in_new!K93</f>
        <v>19</v>
      </c>
      <c r="L93" s="52">
        <f>RES_hhdet_in!L93-RES_hhdet_in_new!L93</f>
        <v>0</v>
      </c>
      <c r="M93" s="52">
        <f>RES_hhdet_in!M93-RES_hhdet_in_new!M93</f>
        <v>23</v>
      </c>
      <c r="N93" s="52">
        <f>RES_hhdet_in!N93-RES_hhdet_in_new!N93</f>
        <v>14</v>
      </c>
      <c r="O93" s="52">
        <f>RES_hhdet_in!O93-RES_hhdet_in_new!O93</f>
        <v>5</v>
      </c>
      <c r="P93" s="52">
        <f>RES_hhdet_in!P93-RES_hhdet_in_new!P93</f>
        <v>9</v>
      </c>
      <c r="Q93" s="52">
        <f>RES_hhdet_in!Q93-RES_hhdet_in_new!Q93</f>
        <v>27</v>
      </c>
      <c r="R93" s="52">
        <f>RES_hhdet_in!R93-RES_hhdet_in_new!R93</f>
        <v>15</v>
      </c>
      <c r="S93" s="52">
        <f>RES_hhdet_in!S93-RES_hhdet_in_new!S93</f>
        <v>16</v>
      </c>
      <c r="T93" s="52">
        <f>RES_hhdet_in!T93-RES_hhdet_in_new!T93</f>
        <v>2</v>
      </c>
      <c r="U93" s="52">
        <f>RES_hhdet_in!U93-RES_hhdet_in_new!U93</f>
        <v>1</v>
      </c>
      <c r="V93" s="52">
        <f>RES_hhdet_in!V93-RES_hhdet_in_new!V93</f>
        <v>0</v>
      </c>
      <c r="W93" s="52">
        <f>RES_hhdet_in!W93-RES_hhdet_in_new!W93</f>
        <v>11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9705</v>
      </c>
      <c r="D96" s="52">
        <f>RES_hhdet_in!D96-RES_hhdet_in_new!D96</f>
        <v>13331</v>
      </c>
      <c r="E96" s="52">
        <f>RES_hhdet_in!E96-RES_hhdet_in_new!E96</f>
        <v>13340</v>
      </c>
      <c r="F96" s="52">
        <f>RES_hhdet_in!F96-RES_hhdet_in_new!F96</f>
        <v>16684</v>
      </c>
      <c r="G96" s="52">
        <f>RES_hhdet_in!G96-RES_hhdet_in_new!G96</f>
        <v>17248</v>
      </c>
      <c r="H96" s="52">
        <f>RES_hhdet_in!H96-RES_hhdet_in_new!H96</f>
        <v>19237</v>
      </c>
      <c r="I96" s="52">
        <f>RES_hhdet_in!I96-RES_hhdet_in_new!I96</f>
        <v>5593</v>
      </c>
      <c r="J96" s="52">
        <f>RES_hhdet_in!J96-RES_hhdet_in_new!J96</f>
        <v>4413</v>
      </c>
      <c r="K96" s="52">
        <f>RES_hhdet_in!K96-RES_hhdet_in_new!K96</f>
        <v>5640</v>
      </c>
      <c r="L96" s="52">
        <f>RES_hhdet_in!L96-RES_hhdet_in_new!L96</f>
        <v>8574</v>
      </c>
      <c r="M96" s="52">
        <f>RES_hhdet_in!M96-RES_hhdet_in_new!M96</f>
        <v>13261</v>
      </c>
      <c r="N96" s="52">
        <f>RES_hhdet_in!N96-RES_hhdet_in_new!N96</f>
        <v>17829</v>
      </c>
      <c r="O96" s="52">
        <f>RES_hhdet_in!O96-RES_hhdet_in_new!O96</f>
        <v>19088</v>
      </c>
      <c r="P96" s="52">
        <f>RES_hhdet_in!P96-RES_hhdet_in_new!P96</f>
        <v>14000</v>
      </c>
      <c r="Q96" s="52">
        <f>RES_hhdet_in!Q96-RES_hhdet_in_new!Q96</f>
        <v>10224</v>
      </c>
      <c r="R96" s="52">
        <f>RES_hhdet_in!R96-RES_hhdet_in_new!R96</f>
        <v>6908</v>
      </c>
      <c r="S96" s="52">
        <f>RES_hhdet_in!S96-RES_hhdet_in_new!S96</f>
        <v>5982</v>
      </c>
      <c r="T96" s="52">
        <f>RES_hhdet_in!T96-RES_hhdet_in_new!T96</f>
        <v>3973</v>
      </c>
      <c r="U96" s="52">
        <f>RES_hhdet_in!U96-RES_hhdet_in_new!U96</f>
        <v>467</v>
      </c>
      <c r="V96" s="52">
        <f>RES_hhdet_in!V96-RES_hhdet_in_new!V96</f>
        <v>486</v>
      </c>
      <c r="W96" s="52">
        <f>RES_hhdet_in!W96-RES_hhdet_in_new!W96</f>
        <v>4648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9085</v>
      </c>
      <c r="D97" s="52">
        <f>RES_hhdet_in!D97-RES_hhdet_in_new!D97</f>
        <v>8942</v>
      </c>
      <c r="E97" s="52">
        <f>RES_hhdet_in!E97-RES_hhdet_in_new!E97</f>
        <v>10021</v>
      </c>
      <c r="F97" s="52">
        <f>RES_hhdet_in!F97-RES_hhdet_in_new!F97</f>
        <v>8537</v>
      </c>
      <c r="G97" s="52">
        <f>RES_hhdet_in!G97-RES_hhdet_in_new!G97</f>
        <v>13382</v>
      </c>
      <c r="H97" s="52">
        <f>RES_hhdet_in!H97-RES_hhdet_in_new!H97</f>
        <v>14588</v>
      </c>
      <c r="I97" s="52">
        <f>RES_hhdet_in!I97-RES_hhdet_in_new!I97</f>
        <v>20846</v>
      </c>
      <c r="J97" s="52">
        <f>RES_hhdet_in!J97-RES_hhdet_in_new!J97</f>
        <v>9247</v>
      </c>
      <c r="K97" s="52">
        <f>RES_hhdet_in!K97-RES_hhdet_in_new!K97</f>
        <v>12626</v>
      </c>
      <c r="L97" s="52">
        <f>RES_hhdet_in!L97-RES_hhdet_in_new!L97</f>
        <v>10052</v>
      </c>
      <c r="M97" s="52">
        <f>RES_hhdet_in!M97-RES_hhdet_in_new!M97</f>
        <v>11364</v>
      </c>
      <c r="N97" s="52">
        <f>RES_hhdet_in!N97-RES_hhdet_in_new!N97</f>
        <v>12814</v>
      </c>
      <c r="O97" s="52">
        <f>RES_hhdet_in!O97-RES_hhdet_in_new!O97</f>
        <v>16969</v>
      </c>
      <c r="P97" s="52">
        <f>RES_hhdet_in!P97-RES_hhdet_in_new!P97</f>
        <v>11671</v>
      </c>
      <c r="Q97" s="52">
        <f>RES_hhdet_in!Q97-RES_hhdet_in_new!Q97</f>
        <v>12406</v>
      </c>
      <c r="R97" s="52">
        <f>RES_hhdet_in!R97-RES_hhdet_in_new!R97</f>
        <v>9622</v>
      </c>
      <c r="S97" s="52">
        <f>RES_hhdet_in!S97-RES_hhdet_in_new!S97</f>
        <v>7444</v>
      </c>
      <c r="T97" s="52">
        <f>RES_hhdet_in!T97-RES_hhdet_in_new!T97</f>
        <v>4485</v>
      </c>
      <c r="U97" s="52">
        <f>RES_hhdet_in!U97-RES_hhdet_in_new!U97</f>
        <v>592</v>
      </c>
      <c r="V97" s="52">
        <f>RES_hhdet_in!V97-RES_hhdet_in_new!V97</f>
        <v>537</v>
      </c>
      <c r="W97" s="52">
        <f>RES_hhdet_in!W97-RES_hhdet_in_new!W97</f>
        <v>4917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43200</v>
      </c>
      <c r="D103" s="36">
        <v>52615</v>
      </c>
      <c r="E103" s="36">
        <v>57372</v>
      </c>
      <c r="F103" s="36">
        <v>64171</v>
      </c>
      <c r="G103" s="36">
        <v>80199</v>
      </c>
      <c r="H103" s="36">
        <v>91758</v>
      </c>
      <c r="I103" s="36">
        <v>77867</v>
      </c>
      <c r="J103" s="36">
        <v>60154</v>
      </c>
      <c r="K103" s="36">
        <v>68633</v>
      </c>
      <c r="L103" s="36">
        <v>69386</v>
      </c>
      <c r="M103" s="36">
        <v>85235</v>
      </c>
      <c r="N103" s="36">
        <v>95162</v>
      </c>
      <c r="O103" s="36">
        <v>108879</v>
      </c>
      <c r="P103" s="36">
        <v>91590</v>
      </c>
      <c r="Q103" s="36">
        <v>89337</v>
      </c>
      <c r="R103" s="36">
        <v>75972</v>
      </c>
      <c r="S103" s="36">
        <v>69054</v>
      </c>
      <c r="T103" s="36">
        <v>67324</v>
      </c>
      <c r="U103" s="36">
        <v>73454</v>
      </c>
      <c r="V103" s="36">
        <v>84807</v>
      </c>
      <c r="W103" s="36">
        <v>92224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81775</v>
      </c>
      <c r="D126" s="52">
        <v>74258</v>
      </c>
      <c r="E126" s="52">
        <v>69763</v>
      </c>
      <c r="F126" s="52">
        <v>64257</v>
      </c>
      <c r="G126" s="52">
        <v>59020</v>
      </c>
      <c r="H126" s="52">
        <v>57979</v>
      </c>
      <c r="I126" s="52">
        <v>66243</v>
      </c>
      <c r="J126" s="52">
        <v>86510</v>
      </c>
      <c r="K126" s="52">
        <v>95106</v>
      </c>
      <c r="L126" s="52">
        <v>105499</v>
      </c>
      <c r="M126" s="52">
        <v>102757</v>
      </c>
      <c r="N126" s="52">
        <v>112995</v>
      </c>
      <c r="O126" s="52">
        <v>89866</v>
      </c>
      <c r="P126" s="52">
        <v>27767</v>
      </c>
      <c r="Q126" s="52">
        <v>40231</v>
      </c>
      <c r="R126" s="52">
        <v>56779</v>
      </c>
      <c r="S126" s="52">
        <v>83562</v>
      </c>
      <c r="T126" s="52">
        <v>78294</v>
      </c>
      <c r="U126" s="52">
        <v>84443</v>
      </c>
      <c r="V126" s="52">
        <v>73070</v>
      </c>
      <c r="W126" s="52">
        <v>98007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1212</v>
      </c>
      <c r="D129" s="52">
        <v>1031</v>
      </c>
      <c r="E129" s="52">
        <v>1817</v>
      </c>
      <c r="F129" s="52">
        <v>2249</v>
      </c>
      <c r="G129" s="52">
        <v>2254</v>
      </c>
      <c r="H129" s="52">
        <v>2822</v>
      </c>
      <c r="I129" s="52">
        <v>2437</v>
      </c>
      <c r="J129" s="52">
        <v>2326</v>
      </c>
      <c r="K129" s="52">
        <v>3056</v>
      </c>
      <c r="L129" s="52">
        <v>3545</v>
      </c>
      <c r="M129" s="52">
        <v>5138</v>
      </c>
      <c r="N129" s="52">
        <v>5184</v>
      </c>
      <c r="O129" s="52">
        <v>6170</v>
      </c>
      <c r="P129" s="52">
        <v>4289</v>
      </c>
      <c r="Q129" s="52">
        <v>3877</v>
      </c>
      <c r="R129" s="52">
        <v>4316</v>
      </c>
      <c r="S129" s="52">
        <v>5240</v>
      </c>
      <c r="T129" s="52">
        <v>6750</v>
      </c>
      <c r="U129" s="52">
        <v>5899</v>
      </c>
      <c r="V129" s="52">
        <v>8799</v>
      </c>
      <c r="W129" s="52">
        <v>5539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80473</v>
      </c>
      <c r="D131" s="52">
        <f>RES_hhdet_in!D131-RES_hhdet_in_new!D131</f>
        <v>73640</v>
      </c>
      <c r="E131" s="52">
        <f>RES_hhdet_in!E131-RES_hhdet_in_new!E131</f>
        <v>69137</v>
      </c>
      <c r="F131" s="52">
        <f>RES_hhdet_in!F131-RES_hhdet_in_new!F131</f>
        <v>63031</v>
      </c>
      <c r="G131" s="52">
        <f>RES_hhdet_in!G131-RES_hhdet_in_new!G131</f>
        <v>57568</v>
      </c>
      <c r="H131" s="52">
        <f>RES_hhdet_in!H131-RES_hhdet_in_new!H131</f>
        <v>58027</v>
      </c>
      <c r="I131" s="52">
        <f>RES_hhdet_in!I131-RES_hhdet_in_new!I131</f>
        <v>69237</v>
      </c>
      <c r="J131" s="52">
        <f>RES_hhdet_in!J131-RES_hhdet_in_new!J131</f>
        <v>90104</v>
      </c>
      <c r="K131" s="52">
        <f>RES_hhdet_in!K131-RES_hhdet_in_new!K131</f>
        <v>95973</v>
      </c>
      <c r="L131" s="52">
        <f>RES_hhdet_in!L131-RES_hhdet_in_new!L131</f>
        <v>100884</v>
      </c>
      <c r="M131" s="52">
        <f>RES_hhdet_in!M131-RES_hhdet_in_new!M131</f>
        <v>99018</v>
      </c>
      <c r="N131" s="52">
        <f>RES_hhdet_in!N131-RES_hhdet_in_new!N131</f>
        <v>108646</v>
      </c>
      <c r="O131" s="52">
        <f>RES_hhdet_in!O131-RES_hhdet_in_new!O131</f>
        <v>89397</v>
      </c>
      <c r="P131" s="52">
        <f>RES_hhdet_in!P131-RES_hhdet_in_new!P131</f>
        <v>27853</v>
      </c>
      <c r="Q131" s="52">
        <f>RES_hhdet_in!Q131-RES_hhdet_in_new!Q131</f>
        <v>38430</v>
      </c>
      <c r="R131" s="52">
        <f>RES_hhdet_in!R131-RES_hhdet_in_new!R131</f>
        <v>58857</v>
      </c>
      <c r="S131" s="52">
        <f>RES_hhdet_in!S131-RES_hhdet_in_new!S131</f>
        <v>84290</v>
      </c>
      <c r="T131" s="52">
        <f>RES_hhdet_in!T131-RES_hhdet_in_new!T131</f>
        <v>81146</v>
      </c>
      <c r="U131" s="52">
        <f>RES_hhdet_in!U131-RES_hhdet_in_new!U131</f>
        <v>83896</v>
      </c>
      <c r="V131" s="52">
        <f>RES_hhdet_in!V131-RES_hhdet_in_new!V131</f>
        <v>76819</v>
      </c>
      <c r="W131" s="52">
        <f>RES_hhdet_in!W131-RES_hhdet_in_new!W131</f>
        <v>96880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649</v>
      </c>
      <c r="D132" s="52">
        <f>RES_hhdet_in!D132-RES_hhdet_in_new!D132</f>
        <v>362</v>
      </c>
      <c r="E132" s="52">
        <f>RES_hhdet_in!E132-RES_hhdet_in_new!E132</f>
        <v>536</v>
      </c>
      <c r="F132" s="52">
        <f>RES_hhdet_in!F132-RES_hhdet_in_new!F132</f>
        <v>328</v>
      </c>
      <c r="G132" s="52">
        <f>RES_hhdet_in!G132-RES_hhdet_in_new!G132</f>
        <v>328</v>
      </c>
      <c r="H132" s="52">
        <f>RES_hhdet_in!H132-RES_hhdet_in_new!H132</f>
        <v>489</v>
      </c>
      <c r="I132" s="52">
        <f>RES_hhdet_in!I132-RES_hhdet_in_new!I132</f>
        <v>820</v>
      </c>
      <c r="J132" s="52">
        <f>RES_hhdet_in!J132-RES_hhdet_in_new!J132</f>
        <v>830</v>
      </c>
      <c r="K132" s="52">
        <f>RES_hhdet_in!K132-RES_hhdet_in_new!K132</f>
        <v>1381</v>
      </c>
      <c r="L132" s="52">
        <f>RES_hhdet_in!L132-RES_hhdet_in_new!L132</f>
        <v>546</v>
      </c>
      <c r="M132" s="52">
        <f>RES_hhdet_in!M132-RES_hhdet_in_new!M132</f>
        <v>366</v>
      </c>
      <c r="N132" s="52">
        <f>RES_hhdet_in!N132-RES_hhdet_in_new!N132</f>
        <v>589</v>
      </c>
      <c r="O132" s="52">
        <f>RES_hhdet_in!O132-RES_hhdet_in_new!O132</f>
        <v>0</v>
      </c>
      <c r="P132" s="52">
        <f>RES_hhdet_in!P132-RES_hhdet_in_new!P132</f>
        <v>14</v>
      </c>
      <c r="Q132" s="52">
        <f>RES_hhdet_in!Q132-RES_hhdet_in_new!Q132</f>
        <v>0</v>
      </c>
      <c r="R132" s="52">
        <f>RES_hhdet_in!R132-RES_hhdet_in_new!R132</f>
        <v>372</v>
      </c>
      <c r="S132" s="52">
        <f>RES_hhdet_in!S132-RES_hhdet_in_new!S132</f>
        <v>1002</v>
      </c>
      <c r="T132" s="52">
        <f>RES_hhdet_in!T132-RES_hhdet_in_new!T132</f>
        <v>524</v>
      </c>
      <c r="U132" s="52">
        <f>RES_hhdet_in!U132-RES_hhdet_in_new!U132</f>
        <v>829</v>
      </c>
      <c r="V132" s="52">
        <f>RES_hhdet_in!V132-RES_hhdet_in_new!V132</f>
        <v>743</v>
      </c>
      <c r="W132" s="52">
        <f>RES_hhdet_in!W132-RES_hhdet_in_new!W132</f>
        <v>836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1449</v>
      </c>
      <c r="D135" s="52">
        <f>RES_hhdet_in!D135-RES_hhdet_in_new!D135</f>
        <v>1446</v>
      </c>
      <c r="E135" s="52">
        <f>RES_hhdet_in!E135-RES_hhdet_in_new!E135</f>
        <v>1317</v>
      </c>
      <c r="F135" s="52">
        <f>RES_hhdet_in!F135-RES_hhdet_in_new!F135</f>
        <v>2154</v>
      </c>
      <c r="G135" s="52">
        <f>RES_hhdet_in!G135-RES_hhdet_in_new!G135</f>
        <v>2117</v>
      </c>
      <c r="H135" s="52">
        <f>RES_hhdet_in!H135-RES_hhdet_in_new!H135</f>
        <v>1456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2604</v>
      </c>
      <c r="M135" s="52">
        <f>RES_hhdet_in!M135-RES_hhdet_in_new!M135</f>
        <v>3432</v>
      </c>
      <c r="N135" s="52">
        <f>RES_hhdet_in!N135-RES_hhdet_in_new!N135</f>
        <v>4124</v>
      </c>
      <c r="O135" s="52">
        <f>RES_hhdet_in!O135-RES_hhdet_in_new!O135</f>
        <v>1725</v>
      </c>
      <c r="P135" s="52">
        <f>RES_hhdet_in!P135-RES_hhdet_in_new!P135</f>
        <v>1011</v>
      </c>
      <c r="Q135" s="52">
        <f>RES_hhdet_in!Q135-RES_hhdet_in_new!Q135</f>
        <v>1603</v>
      </c>
      <c r="R135" s="52">
        <f>RES_hhdet_in!R135-RES_hhdet_in_new!R135</f>
        <v>213</v>
      </c>
      <c r="S135" s="52">
        <f>RES_hhdet_in!S135-RES_hhdet_in_new!S135</f>
        <v>1269</v>
      </c>
      <c r="T135" s="52">
        <f>RES_hhdet_in!T135-RES_hhdet_in_new!T135</f>
        <v>1532</v>
      </c>
      <c r="U135" s="52">
        <f>RES_hhdet_in!U135-RES_hhdet_in_new!U135</f>
        <v>2628</v>
      </c>
      <c r="V135" s="52">
        <f>RES_hhdet_in!V135-RES_hhdet_in_new!V135</f>
        <v>355</v>
      </c>
      <c r="W135" s="52">
        <f>RES_hhdet_in!W135-RES_hhdet_in_new!W135</f>
        <v>1931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1356</v>
      </c>
      <c r="D136" s="52">
        <f>RES_hhdet_in!D136-RES_hhdet_in_new!D136</f>
        <v>970</v>
      </c>
      <c r="E136" s="52">
        <f>RES_hhdet_in!E136-RES_hhdet_in_new!E136</f>
        <v>990</v>
      </c>
      <c r="F136" s="52">
        <f>RES_hhdet_in!F136-RES_hhdet_in_new!F136</f>
        <v>1101</v>
      </c>
      <c r="G136" s="52">
        <f>RES_hhdet_in!G136-RES_hhdet_in_new!G136</f>
        <v>1641</v>
      </c>
      <c r="H136" s="52">
        <f>RES_hhdet_in!H136-RES_hhdet_in_new!H136</f>
        <v>1104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1</v>
      </c>
      <c r="L136" s="52">
        <f>RES_hhdet_in!L136-RES_hhdet_in_new!L136</f>
        <v>3050</v>
      </c>
      <c r="M136" s="52">
        <f>RES_hhdet_in!M136-RES_hhdet_in_new!M136</f>
        <v>2942</v>
      </c>
      <c r="N136" s="52">
        <f>RES_hhdet_in!N136-RES_hhdet_in_new!N136</f>
        <v>2964</v>
      </c>
      <c r="O136" s="52">
        <f>RES_hhdet_in!O136-RES_hhdet_in_new!O136</f>
        <v>1534</v>
      </c>
      <c r="P136" s="52">
        <f>RES_hhdet_in!P136-RES_hhdet_in_new!P136</f>
        <v>844</v>
      </c>
      <c r="Q136" s="52">
        <f>RES_hhdet_in!Q136-RES_hhdet_in_new!Q136</f>
        <v>1942</v>
      </c>
      <c r="R136" s="52">
        <f>RES_hhdet_in!R136-RES_hhdet_in_new!R136</f>
        <v>301</v>
      </c>
      <c r="S136" s="52">
        <f>RES_hhdet_in!S136-RES_hhdet_in_new!S136</f>
        <v>1583</v>
      </c>
      <c r="T136" s="52">
        <f>RES_hhdet_in!T136-RES_hhdet_in_new!T136</f>
        <v>1727</v>
      </c>
      <c r="U136" s="52">
        <f>RES_hhdet_in!U136-RES_hhdet_in_new!U136</f>
        <v>3304</v>
      </c>
      <c r="V136" s="52">
        <f>RES_hhdet_in!V136-RES_hhdet_in_new!V136</f>
        <v>390</v>
      </c>
      <c r="W136" s="52">
        <f>RES_hhdet_in!W136-RES_hhdet_in_new!W136</f>
        <v>2044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181520</v>
      </c>
      <c r="D141" s="36">
        <v>174413</v>
      </c>
      <c r="E141" s="36">
        <v>172787</v>
      </c>
      <c r="F141" s="36">
        <v>174975</v>
      </c>
      <c r="G141" s="36">
        <v>184601</v>
      </c>
      <c r="H141" s="36">
        <v>207906</v>
      </c>
      <c r="I141" s="36">
        <v>132680</v>
      </c>
      <c r="J141" s="36">
        <v>155338</v>
      </c>
      <c r="K141" s="36">
        <v>197493</v>
      </c>
      <c r="L141" s="36">
        <v>200596</v>
      </c>
      <c r="M141" s="36">
        <v>192940</v>
      </c>
      <c r="N141" s="36">
        <v>200359</v>
      </c>
      <c r="O141" s="36">
        <v>181033</v>
      </c>
      <c r="P141" s="36">
        <v>131142</v>
      </c>
      <c r="Q141" s="36">
        <v>160885</v>
      </c>
      <c r="R141" s="36">
        <v>188580</v>
      </c>
      <c r="S141" s="36">
        <v>216266</v>
      </c>
      <c r="T141" s="36">
        <v>207012</v>
      </c>
      <c r="U141" s="36">
        <v>203809</v>
      </c>
      <c r="V141" s="36">
        <v>182851</v>
      </c>
      <c r="W141" s="36">
        <v>191692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6149</v>
      </c>
      <c r="D145" s="52">
        <v>6938</v>
      </c>
      <c r="E145" s="52">
        <v>6398</v>
      </c>
      <c r="F145" s="52">
        <v>8569</v>
      </c>
      <c r="G145" s="52">
        <v>9437</v>
      </c>
      <c r="H145" s="52">
        <v>11737</v>
      </c>
      <c r="I145" s="52">
        <v>9643</v>
      </c>
      <c r="J145" s="52">
        <v>10534</v>
      </c>
      <c r="K145" s="52">
        <v>11310</v>
      </c>
      <c r="L145" s="52">
        <v>11629</v>
      </c>
      <c r="M145" s="52">
        <v>17753</v>
      </c>
      <c r="N145" s="52">
        <v>18707</v>
      </c>
      <c r="O145" s="52">
        <v>18138</v>
      </c>
      <c r="P145" s="52">
        <v>10232</v>
      </c>
      <c r="Q145" s="52">
        <v>9668</v>
      </c>
      <c r="R145" s="52">
        <v>13780</v>
      </c>
      <c r="S145" s="52">
        <v>18092</v>
      </c>
      <c r="T145" s="52">
        <v>27640</v>
      </c>
      <c r="U145" s="52">
        <v>32099</v>
      </c>
      <c r="V145" s="52">
        <v>41431</v>
      </c>
      <c r="W145" s="52">
        <v>27061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1517</v>
      </c>
      <c r="D147" s="52">
        <v>1244</v>
      </c>
      <c r="E147" s="52">
        <v>683</v>
      </c>
      <c r="F147" s="52">
        <v>876</v>
      </c>
      <c r="G147" s="52">
        <v>1046</v>
      </c>
      <c r="H147" s="52">
        <v>1557</v>
      </c>
      <c r="I147" s="52">
        <v>1667</v>
      </c>
      <c r="J147" s="52">
        <v>1621</v>
      </c>
      <c r="K147" s="52">
        <v>1756</v>
      </c>
      <c r="L147" s="52">
        <v>1920</v>
      </c>
      <c r="M147" s="52">
        <v>2389</v>
      </c>
      <c r="N147" s="52">
        <v>2976</v>
      </c>
      <c r="O147" s="52">
        <v>3936</v>
      </c>
      <c r="P147" s="52">
        <v>3430</v>
      </c>
      <c r="Q147" s="52">
        <v>4257</v>
      </c>
      <c r="R147" s="52">
        <v>4843</v>
      </c>
      <c r="S147" s="52">
        <v>5062</v>
      </c>
      <c r="T147" s="52">
        <v>6180</v>
      </c>
      <c r="U147" s="52">
        <v>7202</v>
      </c>
      <c r="V147" s="52">
        <v>12614</v>
      </c>
      <c r="W147" s="52">
        <v>11462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1819</v>
      </c>
      <c r="D149" s="52">
        <f>RES_hhdet_in!D149-RES_hhdet_in_new!D149</f>
        <v>1765</v>
      </c>
      <c r="E149" s="52">
        <f>RES_hhdet_in!E149-RES_hhdet_in_new!E149</f>
        <v>2152</v>
      </c>
      <c r="F149" s="52">
        <f>RES_hhdet_in!F149-RES_hhdet_in_new!F149</f>
        <v>2561</v>
      </c>
      <c r="G149" s="52">
        <f>RES_hhdet_in!G149-RES_hhdet_in_new!G149</f>
        <v>2941</v>
      </c>
      <c r="H149" s="52">
        <f>RES_hhdet_in!H149-RES_hhdet_in_new!H149</f>
        <v>3410</v>
      </c>
      <c r="I149" s="52">
        <f>RES_hhdet_in!I149-RES_hhdet_in_new!I149</f>
        <v>1310</v>
      </c>
      <c r="J149" s="52">
        <f>RES_hhdet_in!J149-RES_hhdet_in_new!J149</f>
        <v>1183</v>
      </c>
      <c r="K149" s="52">
        <f>RES_hhdet_in!K149-RES_hhdet_in_new!K149</f>
        <v>1215</v>
      </c>
      <c r="L149" s="52">
        <f>RES_hhdet_in!L149-RES_hhdet_in_new!L149</f>
        <v>1652</v>
      </c>
      <c r="M149" s="52">
        <f>RES_hhdet_in!M149-RES_hhdet_in_new!M149</f>
        <v>2776</v>
      </c>
      <c r="N149" s="52">
        <f>RES_hhdet_in!N149-RES_hhdet_in_new!N149</f>
        <v>2578</v>
      </c>
      <c r="O149" s="52">
        <f>RES_hhdet_in!O149-RES_hhdet_in_new!O149</f>
        <v>2267</v>
      </c>
      <c r="P149" s="52">
        <f>RES_hhdet_in!P149-RES_hhdet_in_new!P149</f>
        <v>1805</v>
      </c>
      <c r="Q149" s="52">
        <f>RES_hhdet_in!Q149-RES_hhdet_in_new!Q149</f>
        <v>2740</v>
      </c>
      <c r="R149" s="52">
        <f>RES_hhdet_in!R149-RES_hhdet_in_new!R149</f>
        <v>3743</v>
      </c>
      <c r="S149" s="52">
        <f>RES_hhdet_in!S149-RES_hhdet_in_new!S149</f>
        <v>4980</v>
      </c>
      <c r="T149" s="52">
        <f>RES_hhdet_in!T149-RES_hhdet_in_new!T149</f>
        <v>5786</v>
      </c>
      <c r="U149" s="52">
        <f>RES_hhdet_in!U149-RES_hhdet_in_new!U149</f>
        <v>7656</v>
      </c>
      <c r="V149" s="52">
        <f>RES_hhdet_in!V149-RES_hhdet_in_new!V149</f>
        <v>8025</v>
      </c>
      <c r="W149" s="52">
        <f>RES_hhdet_in!W149-RES_hhdet_in_new!W149</f>
        <v>6448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13</v>
      </c>
      <c r="D150" s="52">
        <f>RES_hhdet_in!D150-RES_hhdet_in_new!D150</f>
        <v>4</v>
      </c>
      <c r="E150" s="52">
        <f>RES_hhdet_in!E150-RES_hhdet_in_new!E150</f>
        <v>13</v>
      </c>
      <c r="F150" s="52">
        <f>RES_hhdet_in!F150-RES_hhdet_in_new!F150</f>
        <v>11</v>
      </c>
      <c r="G150" s="52">
        <f>RES_hhdet_in!G150-RES_hhdet_in_new!G150</f>
        <v>13</v>
      </c>
      <c r="H150" s="52">
        <f>RES_hhdet_in!H150-RES_hhdet_in_new!H150</f>
        <v>20</v>
      </c>
      <c r="I150" s="52">
        <f>RES_hhdet_in!I150-RES_hhdet_in_new!I150</f>
        <v>21</v>
      </c>
      <c r="J150" s="52">
        <f>RES_hhdet_in!J150-RES_hhdet_in_new!J150</f>
        <v>1</v>
      </c>
      <c r="K150" s="52">
        <f>RES_hhdet_in!K150-RES_hhdet_in_new!K150</f>
        <v>21</v>
      </c>
      <c r="L150" s="52">
        <f>RES_hhdet_in!L150-RES_hhdet_in_new!L150</f>
        <v>0</v>
      </c>
      <c r="M150" s="52">
        <f>RES_hhdet_in!M150-RES_hhdet_in_new!M150</f>
        <v>25</v>
      </c>
      <c r="N150" s="52">
        <f>RES_hhdet_in!N150-RES_hhdet_in_new!N150</f>
        <v>11</v>
      </c>
      <c r="O150" s="52">
        <f>RES_hhdet_in!O150-RES_hhdet_in_new!O150</f>
        <v>2</v>
      </c>
      <c r="P150" s="52">
        <f>RES_hhdet_in!P150-RES_hhdet_in_new!P150</f>
        <v>4</v>
      </c>
      <c r="Q150" s="52">
        <f>RES_hhdet_in!Q150-RES_hhdet_in_new!Q150</f>
        <v>26</v>
      </c>
      <c r="R150" s="52">
        <f>RES_hhdet_in!R150-RES_hhdet_in_new!R150</f>
        <v>25</v>
      </c>
      <c r="S150" s="52">
        <f>RES_hhdet_in!S150-RES_hhdet_in_new!S150</f>
        <v>42</v>
      </c>
      <c r="T150" s="52">
        <f>RES_hhdet_in!T150-RES_hhdet_in_new!T150</f>
        <v>25</v>
      </c>
      <c r="U150" s="52">
        <f>RES_hhdet_in!U150-RES_hhdet_in_new!U150</f>
        <v>66</v>
      </c>
      <c r="V150" s="52">
        <f>RES_hhdet_in!V150-RES_hhdet_in_new!V150</f>
        <v>37</v>
      </c>
      <c r="W150" s="52">
        <f>RES_hhdet_in!W150-RES_hhdet_in_new!W150</f>
        <v>48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9087</v>
      </c>
      <c r="D153" s="52">
        <f>RES_hhdet_in!D153-RES_hhdet_in_new!D153</f>
        <v>11065</v>
      </c>
      <c r="E153" s="52">
        <f>RES_hhdet_in!E153-RES_hhdet_in_new!E153</f>
        <v>10196</v>
      </c>
      <c r="F153" s="52">
        <f>RES_hhdet_in!F153-RES_hhdet_in_new!F153</f>
        <v>13516</v>
      </c>
      <c r="G153" s="52">
        <f>RES_hhdet_in!G153-RES_hhdet_in_new!G153</f>
        <v>12686</v>
      </c>
      <c r="H153" s="52">
        <f>RES_hhdet_in!H153-RES_hhdet_in_new!H153</f>
        <v>15383</v>
      </c>
      <c r="I153" s="52">
        <f>RES_hhdet_in!I153-RES_hhdet_in_new!I153</f>
        <v>3224</v>
      </c>
      <c r="J153" s="52">
        <f>RES_hhdet_in!J153-RES_hhdet_in_new!J153</f>
        <v>5103</v>
      </c>
      <c r="K153" s="52">
        <f>RES_hhdet_in!K153-RES_hhdet_in_new!K153</f>
        <v>6188</v>
      </c>
      <c r="L153" s="52">
        <f>RES_hhdet_in!L153-RES_hhdet_in_new!L153</f>
        <v>9584</v>
      </c>
      <c r="M153" s="52">
        <f>RES_hhdet_in!M153-RES_hhdet_in_new!M153</f>
        <v>14298</v>
      </c>
      <c r="N153" s="52">
        <f>RES_hhdet_in!N153-RES_hhdet_in_new!N153</f>
        <v>16939</v>
      </c>
      <c r="O153" s="52">
        <f>RES_hhdet_in!O153-RES_hhdet_in_new!O153</f>
        <v>15759</v>
      </c>
      <c r="P153" s="52">
        <f>RES_hhdet_in!P153-RES_hhdet_in_new!P153</f>
        <v>12782</v>
      </c>
      <c r="Q153" s="52">
        <f>RES_hhdet_in!Q153-RES_hhdet_in_new!Q153</f>
        <v>10175</v>
      </c>
      <c r="R153" s="52">
        <f>RES_hhdet_in!R153-RES_hhdet_in_new!R153</f>
        <v>11363</v>
      </c>
      <c r="S153" s="52">
        <f>RES_hhdet_in!S153-RES_hhdet_in_new!S153</f>
        <v>14130</v>
      </c>
      <c r="T153" s="52">
        <f>RES_hhdet_in!T153-RES_hhdet_in_new!T153</f>
        <v>19833</v>
      </c>
      <c r="U153" s="52">
        <f>RES_hhdet_in!U153-RES_hhdet_in_new!U153</f>
        <v>20821</v>
      </c>
      <c r="V153" s="52">
        <f>RES_hhdet_in!V153-RES_hhdet_in_new!V153</f>
        <v>26619</v>
      </c>
      <c r="W153" s="52">
        <f>RES_hhdet_in!W153-RES_hhdet_in_new!W153</f>
        <v>20671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8508</v>
      </c>
      <c r="D154" s="52">
        <f>RES_hhdet_in!D154-RES_hhdet_in_new!D154</f>
        <v>7422</v>
      </c>
      <c r="E154" s="52">
        <f>RES_hhdet_in!E154-RES_hhdet_in_new!E154</f>
        <v>7656</v>
      </c>
      <c r="F154" s="52">
        <f>RES_hhdet_in!F154-RES_hhdet_in_new!F154</f>
        <v>6917</v>
      </c>
      <c r="G154" s="52">
        <f>RES_hhdet_in!G154-RES_hhdet_in_new!G154</f>
        <v>9841</v>
      </c>
      <c r="H154" s="52">
        <f>RES_hhdet_in!H154-RES_hhdet_in_new!H154</f>
        <v>11662</v>
      </c>
      <c r="I154" s="52">
        <f>RES_hhdet_in!I154-RES_hhdet_in_new!I154</f>
        <v>12022</v>
      </c>
      <c r="J154" s="52">
        <f>RES_hhdet_in!J154-RES_hhdet_in_new!J154</f>
        <v>10688</v>
      </c>
      <c r="K154" s="52">
        <f>RES_hhdet_in!K154-RES_hhdet_in_new!K154</f>
        <v>13845</v>
      </c>
      <c r="L154" s="52">
        <f>RES_hhdet_in!L154-RES_hhdet_in_new!L154</f>
        <v>11244</v>
      </c>
      <c r="M154" s="52">
        <f>RES_hhdet_in!M154-RES_hhdet_in_new!M154</f>
        <v>12245</v>
      </c>
      <c r="N154" s="52">
        <f>RES_hhdet_in!N154-RES_hhdet_in_new!N154</f>
        <v>12171</v>
      </c>
      <c r="O154" s="52">
        <f>RES_hhdet_in!O154-RES_hhdet_in_new!O154</f>
        <v>14003</v>
      </c>
      <c r="P154" s="52">
        <f>RES_hhdet_in!P154-RES_hhdet_in_new!P154</f>
        <v>10655</v>
      </c>
      <c r="Q154" s="52">
        <f>RES_hhdet_in!Q154-RES_hhdet_in_new!Q154</f>
        <v>12348</v>
      </c>
      <c r="R154" s="52">
        <f>RES_hhdet_in!R154-RES_hhdet_in_new!R154</f>
        <v>15808</v>
      </c>
      <c r="S154" s="52">
        <f>RES_hhdet_in!S154-RES_hhdet_in_new!S154</f>
        <v>17590</v>
      </c>
      <c r="T154" s="52">
        <f>RES_hhdet_in!T154-RES_hhdet_in_new!T154</f>
        <v>22389</v>
      </c>
      <c r="U154" s="52">
        <f>RES_hhdet_in!U154-RES_hhdet_in_new!U154</f>
        <v>26205</v>
      </c>
      <c r="V154" s="52">
        <f>RES_hhdet_in!V154-RES_hhdet_in_new!V154</f>
        <v>29088</v>
      </c>
      <c r="W154" s="52">
        <f>RES_hhdet_in!W154-RES_hhdet_in_new!W154</f>
        <v>21911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19427</v>
      </c>
      <c r="D159" s="36">
        <v>20258</v>
      </c>
      <c r="E159" s="36">
        <v>20016</v>
      </c>
      <c r="F159" s="36">
        <v>23003</v>
      </c>
      <c r="G159" s="36">
        <v>25488</v>
      </c>
      <c r="H159" s="36">
        <v>30476</v>
      </c>
      <c r="I159" s="36">
        <v>16580</v>
      </c>
      <c r="J159" s="36">
        <v>16979</v>
      </c>
      <c r="K159" s="36">
        <v>21268</v>
      </c>
      <c r="L159" s="36">
        <v>22484</v>
      </c>
      <c r="M159" s="36">
        <v>29343</v>
      </c>
      <c r="N159" s="36">
        <v>31704</v>
      </c>
      <c r="O159" s="36">
        <v>32039</v>
      </c>
      <c r="P159" s="36">
        <v>25238</v>
      </c>
      <c r="Q159" s="36">
        <v>25299</v>
      </c>
      <c r="R159" s="36">
        <v>30951</v>
      </c>
      <c r="S159" s="36">
        <v>36762</v>
      </c>
      <c r="T159" s="36">
        <v>48041</v>
      </c>
      <c r="U159" s="36">
        <v>54768</v>
      </c>
      <c r="V159" s="36">
        <v>63793</v>
      </c>
      <c r="W159" s="36">
        <v>49099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342</v>
      </c>
      <c r="K163" s="52">
        <v>1491</v>
      </c>
      <c r="L163" s="52">
        <v>1860</v>
      </c>
      <c r="M163" s="52">
        <v>2593</v>
      </c>
      <c r="N163" s="52">
        <v>2831</v>
      </c>
      <c r="O163" s="52">
        <v>6798</v>
      </c>
      <c r="P163" s="52">
        <v>726</v>
      </c>
      <c r="Q163" s="52">
        <v>451</v>
      </c>
      <c r="R163" s="52">
        <v>0</v>
      </c>
      <c r="S163" s="52">
        <v>3</v>
      </c>
      <c r="T163" s="52">
        <v>0</v>
      </c>
      <c r="U163" s="52">
        <v>0</v>
      </c>
      <c r="V163" s="52">
        <v>1216</v>
      </c>
      <c r="W163" s="52">
        <v>1626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111</v>
      </c>
      <c r="E165" s="52">
        <v>25</v>
      </c>
      <c r="F165" s="52">
        <v>32</v>
      </c>
      <c r="G165" s="52">
        <v>33</v>
      </c>
      <c r="H165" s="52">
        <v>48</v>
      </c>
      <c r="I165" s="52">
        <v>42</v>
      </c>
      <c r="J165" s="52">
        <v>34</v>
      </c>
      <c r="K165" s="52">
        <v>49</v>
      </c>
      <c r="L165" s="52">
        <v>130</v>
      </c>
      <c r="M165" s="52">
        <v>230</v>
      </c>
      <c r="N165" s="52">
        <v>300</v>
      </c>
      <c r="O165" s="52">
        <v>402</v>
      </c>
      <c r="P165" s="52">
        <v>655</v>
      </c>
      <c r="Q165" s="52">
        <v>642</v>
      </c>
      <c r="R165" s="52">
        <v>267</v>
      </c>
      <c r="S165" s="52">
        <v>140</v>
      </c>
      <c r="T165" s="52">
        <v>88</v>
      </c>
      <c r="U165" s="52">
        <v>78</v>
      </c>
      <c r="V165" s="52">
        <v>159</v>
      </c>
      <c r="W165" s="52">
        <v>191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33</v>
      </c>
      <c r="E167" s="52">
        <f>RES_hhdet_in!E167-RES_hhdet_in_new!E167</f>
        <v>223</v>
      </c>
      <c r="F167" s="52">
        <f>RES_hhdet_in!F167-RES_hhdet_in_new!F167</f>
        <v>512</v>
      </c>
      <c r="G167" s="52">
        <f>RES_hhdet_in!G167-RES_hhdet_in_new!G167</f>
        <v>471</v>
      </c>
      <c r="H167" s="52">
        <f>RES_hhdet_in!H167-RES_hhdet_in_new!H167</f>
        <v>544</v>
      </c>
      <c r="I167" s="52">
        <f>RES_hhdet_in!I167-RES_hhdet_in_new!I167</f>
        <v>115</v>
      </c>
      <c r="J167" s="52">
        <f>RES_hhdet_in!J167-RES_hhdet_in_new!J167</f>
        <v>23</v>
      </c>
      <c r="K167" s="52">
        <f>RES_hhdet_in!K167-RES_hhdet_in_new!K167</f>
        <v>86</v>
      </c>
      <c r="L167" s="52">
        <f>RES_hhdet_in!L167-RES_hhdet_in_new!L167</f>
        <v>136</v>
      </c>
      <c r="M167" s="52">
        <f>RES_hhdet_in!M167-RES_hhdet_in_new!M167</f>
        <v>249</v>
      </c>
      <c r="N167" s="52">
        <f>RES_hhdet_in!N167-RES_hhdet_in_new!N167</f>
        <v>241</v>
      </c>
      <c r="O167" s="52">
        <f>RES_hhdet_in!O167-RES_hhdet_in_new!O167</f>
        <v>503</v>
      </c>
      <c r="P167" s="52">
        <f>RES_hhdet_in!P167-RES_hhdet_in_new!P167</f>
        <v>99</v>
      </c>
      <c r="Q167" s="52">
        <f>RES_hhdet_in!Q167-RES_hhdet_in_new!Q167</f>
        <v>177</v>
      </c>
      <c r="R167" s="52">
        <f>RES_hhdet_in!R167-RES_hhdet_in_new!R167</f>
        <v>199</v>
      </c>
      <c r="S167" s="52">
        <f>RES_hhdet_in!S167-RES_hhdet_in_new!S167</f>
        <v>217</v>
      </c>
      <c r="T167" s="52">
        <f>RES_hhdet_in!T167-RES_hhdet_in_new!T167</f>
        <v>321</v>
      </c>
      <c r="U167" s="52">
        <f>RES_hhdet_in!U167-RES_hhdet_in_new!U167</f>
        <v>560</v>
      </c>
      <c r="V167" s="52">
        <f>RES_hhdet_in!V167-RES_hhdet_in_new!V167</f>
        <v>681</v>
      </c>
      <c r="W167" s="52">
        <f>RES_hhdet_in!W167-RES_hhdet_in_new!W167</f>
        <v>713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1</v>
      </c>
      <c r="F168" s="52">
        <f>RES_hhdet_in!F168-RES_hhdet_in_new!F168</f>
        <v>2</v>
      </c>
      <c r="G168" s="52">
        <f>RES_hhdet_in!G168-RES_hhdet_in_new!G168</f>
        <v>2</v>
      </c>
      <c r="H168" s="52">
        <f>RES_hhdet_in!H168-RES_hhdet_in_new!H168</f>
        <v>4</v>
      </c>
      <c r="I168" s="52">
        <f>RES_hhdet_in!I168-RES_hhdet_in_new!I168</f>
        <v>2</v>
      </c>
      <c r="J168" s="52">
        <f>RES_hhdet_in!J168-RES_hhdet_in_new!J168</f>
        <v>0</v>
      </c>
      <c r="K168" s="52">
        <f>RES_hhdet_in!K168-RES_hhdet_in_new!K168</f>
        <v>1</v>
      </c>
      <c r="L168" s="52">
        <f>RES_hhdet_in!L168-RES_hhdet_in_new!L168</f>
        <v>0</v>
      </c>
      <c r="M168" s="52">
        <f>RES_hhdet_in!M168-RES_hhdet_in_new!M168</f>
        <v>2</v>
      </c>
      <c r="N168" s="52">
        <f>RES_hhdet_in!N168-RES_hhdet_in_new!N168</f>
        <v>1</v>
      </c>
      <c r="O168" s="52">
        <f>RES_hhdet_in!O168-RES_hhdet_in_new!O168</f>
        <v>1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4</v>
      </c>
      <c r="V168" s="52">
        <f>RES_hhdet_in!V168-RES_hhdet_in_new!V168</f>
        <v>2</v>
      </c>
      <c r="W168" s="52">
        <f>RES_hhdet_in!W168-RES_hhdet_in_new!W168</f>
        <v>4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0</v>
      </c>
      <c r="D171" s="52">
        <f>RES_hhdet_in!D171-RES_hhdet_in_new!D171</f>
        <v>205</v>
      </c>
      <c r="E171" s="52">
        <f>RES_hhdet_in!E171-RES_hhdet_in_new!E171</f>
        <v>1056</v>
      </c>
      <c r="F171" s="52">
        <f>RES_hhdet_in!F171-RES_hhdet_in_new!F171</f>
        <v>2703</v>
      </c>
      <c r="G171" s="52">
        <f>RES_hhdet_in!G171-RES_hhdet_in_new!G171</f>
        <v>2032</v>
      </c>
      <c r="H171" s="52">
        <f>RES_hhdet_in!H171-RES_hhdet_in_new!H171</f>
        <v>2459</v>
      </c>
      <c r="I171" s="52">
        <f>RES_hhdet_in!I171-RES_hhdet_in_new!I171</f>
        <v>283</v>
      </c>
      <c r="J171" s="52">
        <f>RES_hhdet_in!J171-RES_hhdet_in_new!J171</f>
        <v>104</v>
      </c>
      <c r="K171" s="52">
        <f>RES_hhdet_in!K171-RES_hhdet_in_new!K171</f>
        <v>434</v>
      </c>
      <c r="L171" s="52">
        <f>RES_hhdet_in!L171-RES_hhdet_in_new!L171</f>
        <v>797</v>
      </c>
      <c r="M171" s="52">
        <f>RES_hhdet_in!M171-RES_hhdet_in_new!M171</f>
        <v>1287</v>
      </c>
      <c r="N171" s="52">
        <f>RES_hhdet_in!N171-RES_hhdet_in_new!N171</f>
        <v>1587</v>
      </c>
      <c r="O171" s="52">
        <f>RES_hhdet_in!O171-RES_hhdet_in_new!O171</f>
        <v>3502</v>
      </c>
      <c r="P171" s="52">
        <f>RES_hhdet_in!P171-RES_hhdet_in_new!P171</f>
        <v>698</v>
      </c>
      <c r="Q171" s="52">
        <f>RES_hhdet_in!Q171-RES_hhdet_in_new!Q171</f>
        <v>660</v>
      </c>
      <c r="R171" s="52">
        <f>RES_hhdet_in!R171-RES_hhdet_in_new!R171</f>
        <v>615</v>
      </c>
      <c r="S171" s="52">
        <f>RES_hhdet_in!S171-RES_hhdet_in_new!S171</f>
        <v>613</v>
      </c>
      <c r="T171" s="52">
        <f>RES_hhdet_in!T171-RES_hhdet_in_new!T171</f>
        <v>1107</v>
      </c>
      <c r="U171" s="52">
        <f>RES_hhdet_in!U171-RES_hhdet_in_new!U171</f>
        <v>1516</v>
      </c>
      <c r="V171" s="52">
        <f>RES_hhdet_in!V171-RES_hhdet_in_new!V171</f>
        <v>2255</v>
      </c>
      <c r="W171" s="52">
        <f>RES_hhdet_in!W171-RES_hhdet_in_new!W171</f>
        <v>2276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138</v>
      </c>
      <c r="E172" s="52">
        <f>RES_hhdet_in!E172-RES_hhdet_in_new!E172</f>
        <v>794</v>
      </c>
      <c r="F172" s="52">
        <f>RES_hhdet_in!F172-RES_hhdet_in_new!F172</f>
        <v>1383</v>
      </c>
      <c r="G172" s="52">
        <f>RES_hhdet_in!G172-RES_hhdet_in_new!G172</f>
        <v>1576</v>
      </c>
      <c r="H172" s="52">
        <f>RES_hhdet_in!H172-RES_hhdet_in_new!H172</f>
        <v>1865</v>
      </c>
      <c r="I172" s="52">
        <f>RES_hhdet_in!I172-RES_hhdet_in_new!I172</f>
        <v>1057</v>
      </c>
      <c r="J172" s="52">
        <f>RES_hhdet_in!J172-RES_hhdet_in_new!J172</f>
        <v>215</v>
      </c>
      <c r="K172" s="52">
        <f>RES_hhdet_in!K172-RES_hhdet_in_new!K172</f>
        <v>970</v>
      </c>
      <c r="L172" s="52">
        <f>RES_hhdet_in!L172-RES_hhdet_in_new!L172</f>
        <v>938</v>
      </c>
      <c r="M172" s="52">
        <f>RES_hhdet_in!M172-RES_hhdet_in_new!M172</f>
        <v>1100</v>
      </c>
      <c r="N172" s="52">
        <f>RES_hhdet_in!N172-RES_hhdet_in_new!N172</f>
        <v>1137</v>
      </c>
      <c r="O172" s="52">
        <f>RES_hhdet_in!O172-RES_hhdet_in_new!O172</f>
        <v>3114</v>
      </c>
      <c r="P172" s="52">
        <f>RES_hhdet_in!P172-RES_hhdet_in_new!P172</f>
        <v>573</v>
      </c>
      <c r="Q172" s="52">
        <f>RES_hhdet_in!Q172-RES_hhdet_in_new!Q172</f>
        <v>808</v>
      </c>
      <c r="R172" s="52">
        <f>RES_hhdet_in!R172-RES_hhdet_in_new!R172</f>
        <v>862</v>
      </c>
      <c r="S172" s="52">
        <f>RES_hhdet_in!S172-RES_hhdet_in_new!S172</f>
        <v>769</v>
      </c>
      <c r="T172" s="52">
        <f>RES_hhdet_in!T172-RES_hhdet_in_new!T172</f>
        <v>1254</v>
      </c>
      <c r="U172" s="52">
        <f>RES_hhdet_in!U172-RES_hhdet_in_new!U172</f>
        <v>1921</v>
      </c>
      <c r="V172" s="52">
        <f>RES_hhdet_in!V172-RES_hhdet_in_new!V172</f>
        <v>2476</v>
      </c>
      <c r="W172" s="52">
        <f>RES_hhdet_in!W172-RES_hhdet_in_new!W172</f>
        <v>2429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376</v>
      </c>
      <c r="E177" s="36">
        <v>2076</v>
      </c>
      <c r="F177" s="36">
        <v>4599</v>
      </c>
      <c r="G177" s="36">
        <v>4081</v>
      </c>
      <c r="H177" s="36">
        <v>4871</v>
      </c>
      <c r="I177" s="36">
        <v>1457</v>
      </c>
      <c r="J177" s="36">
        <v>343</v>
      </c>
      <c r="K177" s="36">
        <v>1492</v>
      </c>
      <c r="L177" s="36">
        <v>1870</v>
      </c>
      <c r="M177" s="36">
        <v>2637</v>
      </c>
      <c r="N177" s="36">
        <v>2973</v>
      </c>
      <c r="O177" s="36">
        <v>7124</v>
      </c>
      <c r="P177" s="36">
        <v>1371</v>
      </c>
      <c r="Q177" s="36">
        <v>1656</v>
      </c>
      <c r="R177" s="36">
        <v>1669</v>
      </c>
      <c r="S177" s="36">
        <v>1597</v>
      </c>
      <c r="T177" s="36">
        <v>2682</v>
      </c>
      <c r="U177" s="36">
        <v>4009</v>
      </c>
      <c r="V177" s="36">
        <v>5427</v>
      </c>
      <c r="W177" s="36">
        <v>5443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193</v>
      </c>
      <c r="I26" s="52">
        <v>197</v>
      </c>
      <c r="J26" s="52">
        <v>94</v>
      </c>
      <c r="K26" s="52">
        <v>142</v>
      </c>
      <c r="L26" s="52">
        <v>480</v>
      </c>
      <c r="M26" s="52">
        <v>575</v>
      </c>
      <c r="N26" s="52">
        <v>698</v>
      </c>
      <c r="O26" s="52">
        <v>721</v>
      </c>
      <c r="P26" s="52">
        <v>384</v>
      </c>
      <c r="Q26" s="52">
        <v>660</v>
      </c>
      <c r="R26" s="52">
        <v>1326</v>
      </c>
      <c r="S26" s="52">
        <v>1405</v>
      </c>
      <c r="T26" s="52">
        <v>991</v>
      </c>
      <c r="U26" s="52">
        <v>654</v>
      </c>
      <c r="V26" s="52">
        <v>536</v>
      </c>
      <c r="W26" s="52">
        <v>557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</v>
      </c>
      <c r="Q29" s="52">
        <v>17</v>
      </c>
      <c r="R29" s="52">
        <v>37</v>
      </c>
      <c r="S29" s="52">
        <v>60</v>
      </c>
      <c r="T29" s="52">
        <v>80</v>
      </c>
      <c r="U29" s="52">
        <v>52</v>
      </c>
      <c r="V29" s="52">
        <v>62</v>
      </c>
      <c r="W29" s="52">
        <v>28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22</v>
      </c>
      <c r="Q31" s="52">
        <v>74</v>
      </c>
      <c r="R31" s="52">
        <v>164</v>
      </c>
      <c r="S31" s="52">
        <v>231</v>
      </c>
      <c r="T31" s="52">
        <v>190</v>
      </c>
      <c r="U31" s="52">
        <v>196</v>
      </c>
      <c r="V31" s="52">
        <v>164</v>
      </c>
      <c r="W31" s="52">
        <v>173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165</v>
      </c>
      <c r="Q35" s="52">
        <v>265</v>
      </c>
      <c r="R35" s="52">
        <v>490</v>
      </c>
      <c r="S35" s="52">
        <v>650</v>
      </c>
      <c r="T35" s="52">
        <v>656</v>
      </c>
      <c r="U35" s="52">
        <v>522</v>
      </c>
      <c r="V35" s="52">
        <v>535</v>
      </c>
      <c r="W35" s="52">
        <v>531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142</v>
      </c>
      <c r="Q36" s="52">
        <v>319</v>
      </c>
      <c r="R36" s="52">
        <v>682</v>
      </c>
      <c r="S36" s="52">
        <v>818</v>
      </c>
      <c r="T36" s="52">
        <v>746</v>
      </c>
      <c r="U36" s="52">
        <v>660</v>
      </c>
      <c r="V36" s="52">
        <v>610</v>
      </c>
      <c r="W36" s="52">
        <v>606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333</v>
      </c>
      <c r="Q41" s="36">
        <v>650</v>
      </c>
      <c r="R41" s="36">
        <v>1334</v>
      </c>
      <c r="S41" s="36">
        <v>1706</v>
      </c>
      <c r="T41" s="36">
        <v>1588</v>
      </c>
      <c r="U41" s="36">
        <v>1370</v>
      </c>
      <c r="V41" s="36">
        <v>1318</v>
      </c>
      <c r="W41" s="36">
        <v>1314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1247</v>
      </c>
      <c r="I45" s="52">
        <v>3715</v>
      </c>
      <c r="J45" s="52">
        <v>7717</v>
      </c>
      <c r="K45" s="52">
        <v>11990</v>
      </c>
      <c r="L45" s="52">
        <v>14146</v>
      </c>
      <c r="M45" s="52">
        <v>16785</v>
      </c>
      <c r="N45" s="52">
        <v>14712</v>
      </c>
      <c r="O45" s="52">
        <v>11256</v>
      </c>
      <c r="P45" s="52">
        <v>0</v>
      </c>
      <c r="Q45" s="52">
        <v>3</v>
      </c>
      <c r="R45" s="52">
        <v>0</v>
      </c>
      <c r="S45" s="52">
        <v>2815</v>
      </c>
      <c r="T45" s="52">
        <v>3247</v>
      </c>
      <c r="U45" s="52">
        <v>185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144</v>
      </c>
      <c r="Q48" s="52">
        <v>134</v>
      </c>
      <c r="R48" s="52">
        <v>64</v>
      </c>
      <c r="S48" s="52">
        <v>112</v>
      </c>
      <c r="T48" s="52">
        <v>205</v>
      </c>
      <c r="U48" s="52">
        <v>209</v>
      </c>
      <c r="V48" s="52">
        <v>240</v>
      </c>
      <c r="W48" s="52">
        <v>70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54</v>
      </c>
      <c r="I50" s="52">
        <v>1948</v>
      </c>
      <c r="J50" s="52">
        <v>3803</v>
      </c>
      <c r="K50" s="52">
        <v>4786</v>
      </c>
      <c r="L50" s="52">
        <v>4924</v>
      </c>
      <c r="M50" s="52">
        <v>5252</v>
      </c>
      <c r="N50" s="52">
        <v>6116</v>
      </c>
      <c r="O50" s="52">
        <v>5815</v>
      </c>
      <c r="P50" s="52">
        <v>5533</v>
      </c>
      <c r="Q50" s="52">
        <v>5189</v>
      </c>
      <c r="R50" s="52">
        <v>5227</v>
      </c>
      <c r="S50" s="52">
        <v>5294</v>
      </c>
      <c r="T50" s="52">
        <v>4509</v>
      </c>
      <c r="U50" s="52">
        <v>6303</v>
      </c>
      <c r="V50" s="52">
        <v>8960</v>
      </c>
      <c r="W50" s="52">
        <v>10631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36</v>
      </c>
      <c r="J51" s="52">
        <v>54</v>
      </c>
      <c r="K51" s="52">
        <v>123</v>
      </c>
      <c r="L51" s="52">
        <v>49</v>
      </c>
      <c r="M51" s="52">
        <v>78</v>
      </c>
      <c r="N51" s="52">
        <v>13</v>
      </c>
      <c r="O51" s="52">
        <v>30</v>
      </c>
      <c r="P51" s="52">
        <v>0</v>
      </c>
      <c r="Q51" s="52">
        <v>0</v>
      </c>
      <c r="R51" s="52">
        <v>0</v>
      </c>
      <c r="S51" s="52">
        <v>32</v>
      </c>
      <c r="T51" s="52">
        <v>80</v>
      </c>
      <c r="U51" s="52">
        <v>46</v>
      </c>
      <c r="V51" s="52">
        <v>24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299</v>
      </c>
      <c r="Q54" s="52">
        <v>0</v>
      </c>
      <c r="R54" s="52">
        <v>0</v>
      </c>
      <c r="S54" s="52">
        <v>0</v>
      </c>
      <c r="T54" s="52">
        <v>26</v>
      </c>
      <c r="U54" s="52">
        <v>198</v>
      </c>
      <c r="V54" s="52">
        <v>361</v>
      </c>
      <c r="W54" s="52">
        <v>505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251</v>
      </c>
      <c r="Q55" s="52">
        <v>0</v>
      </c>
      <c r="R55" s="52">
        <v>0</v>
      </c>
      <c r="S55" s="52">
        <v>0</v>
      </c>
      <c r="T55" s="52">
        <v>34</v>
      </c>
      <c r="U55" s="52">
        <v>268</v>
      </c>
      <c r="V55" s="52">
        <v>412</v>
      </c>
      <c r="W55" s="52">
        <v>555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1576</v>
      </c>
      <c r="Q60" s="36">
        <v>5322</v>
      </c>
      <c r="R60" s="36">
        <v>10419</v>
      </c>
      <c r="S60" s="36">
        <v>18791</v>
      </c>
      <c r="T60" s="36">
        <v>20421</v>
      </c>
      <c r="U60" s="36">
        <v>15867</v>
      </c>
      <c r="V60" s="36">
        <v>9866</v>
      </c>
      <c r="W60" s="36">
        <v>5556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4043</v>
      </c>
      <c r="I64" s="52">
        <v>7388</v>
      </c>
      <c r="J64" s="52">
        <v>15912</v>
      </c>
      <c r="K64" s="52">
        <v>24147</v>
      </c>
      <c r="L64" s="52">
        <v>33634</v>
      </c>
      <c r="M64" s="52">
        <v>35341</v>
      </c>
      <c r="N64" s="52">
        <v>39241</v>
      </c>
      <c r="O64" s="52">
        <v>33175</v>
      </c>
      <c r="P64" s="52">
        <v>10893</v>
      </c>
      <c r="Q64" s="52">
        <v>17333</v>
      </c>
      <c r="R64" s="52">
        <v>31067</v>
      </c>
      <c r="S64" s="52">
        <v>43311</v>
      </c>
      <c r="T64" s="52">
        <v>44662</v>
      </c>
      <c r="U64" s="52">
        <v>40003</v>
      </c>
      <c r="V64" s="52">
        <v>33579</v>
      </c>
      <c r="W64" s="52">
        <v>17318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453</v>
      </c>
      <c r="Q67" s="52">
        <v>731</v>
      </c>
      <c r="R67" s="52">
        <v>1163</v>
      </c>
      <c r="S67" s="52">
        <v>1829</v>
      </c>
      <c r="T67" s="52">
        <v>2695</v>
      </c>
      <c r="U67" s="52">
        <v>2369</v>
      </c>
      <c r="V67" s="52">
        <v>3576</v>
      </c>
      <c r="W67" s="52">
        <v>1923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2712</v>
      </c>
      <c r="I69" s="52">
        <v>6251</v>
      </c>
      <c r="J69" s="52">
        <v>14641</v>
      </c>
      <c r="K69" s="52">
        <v>22323</v>
      </c>
      <c r="L69" s="52">
        <v>30853</v>
      </c>
      <c r="M69" s="52">
        <v>33227</v>
      </c>
      <c r="N69" s="52">
        <v>37331</v>
      </c>
      <c r="O69" s="52">
        <v>32216</v>
      </c>
      <c r="P69" s="52">
        <v>10605</v>
      </c>
      <c r="Q69" s="52">
        <v>17215</v>
      </c>
      <c r="R69" s="52">
        <v>30508</v>
      </c>
      <c r="S69" s="52">
        <v>42249</v>
      </c>
      <c r="T69" s="52">
        <v>43638</v>
      </c>
      <c r="U69" s="52">
        <v>39091</v>
      </c>
      <c r="V69" s="52">
        <v>32909</v>
      </c>
      <c r="W69" s="52">
        <v>18337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21</v>
      </c>
      <c r="I70" s="52">
        <v>80</v>
      </c>
      <c r="J70" s="52">
        <v>144</v>
      </c>
      <c r="K70" s="52">
        <v>324</v>
      </c>
      <c r="L70" s="52">
        <v>205</v>
      </c>
      <c r="M70" s="52">
        <v>120</v>
      </c>
      <c r="N70" s="52">
        <v>202</v>
      </c>
      <c r="O70" s="52">
        <v>0</v>
      </c>
      <c r="P70" s="52">
        <v>0</v>
      </c>
      <c r="Q70" s="52">
        <v>0</v>
      </c>
      <c r="R70" s="52">
        <v>171</v>
      </c>
      <c r="S70" s="52">
        <v>464</v>
      </c>
      <c r="T70" s="52">
        <v>258</v>
      </c>
      <c r="U70" s="52">
        <v>498</v>
      </c>
      <c r="V70" s="52">
        <v>320</v>
      </c>
      <c r="W70" s="52">
        <v>23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333</v>
      </c>
      <c r="Q73" s="52">
        <v>449</v>
      </c>
      <c r="R73" s="52">
        <v>709</v>
      </c>
      <c r="S73" s="52">
        <v>1071</v>
      </c>
      <c r="T73" s="52">
        <v>1375</v>
      </c>
      <c r="U73" s="52">
        <v>1079</v>
      </c>
      <c r="V73" s="52">
        <v>1092</v>
      </c>
      <c r="W73" s="52">
        <v>366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278</v>
      </c>
      <c r="Q74" s="52">
        <v>545</v>
      </c>
      <c r="R74" s="52">
        <v>989</v>
      </c>
      <c r="S74" s="52">
        <v>1329</v>
      </c>
      <c r="T74" s="52">
        <v>1551</v>
      </c>
      <c r="U74" s="52">
        <v>1359</v>
      </c>
      <c r="V74" s="52">
        <v>1196</v>
      </c>
      <c r="W74" s="52">
        <v>390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1491</v>
      </c>
      <c r="Q78" s="52">
        <v>3360</v>
      </c>
      <c r="R78" s="52">
        <v>6299</v>
      </c>
      <c r="S78" s="52">
        <v>8581</v>
      </c>
      <c r="T78" s="52">
        <v>8461</v>
      </c>
      <c r="U78" s="52">
        <v>7765</v>
      </c>
      <c r="V78" s="52">
        <v>5675</v>
      </c>
      <c r="W78" s="52">
        <v>6685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11349</v>
      </c>
      <c r="Q79" s="36">
        <v>25282</v>
      </c>
      <c r="R79" s="36">
        <v>45778</v>
      </c>
      <c r="S79" s="36">
        <v>64053</v>
      </c>
      <c r="T79" s="36">
        <v>70755</v>
      </c>
      <c r="U79" s="36">
        <v>66647</v>
      </c>
      <c r="V79" s="36">
        <v>60441</v>
      </c>
      <c r="W79" s="36">
        <v>38425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14127</v>
      </c>
      <c r="I83" s="52">
        <v>26465</v>
      </c>
      <c r="J83" s="52">
        <v>20305</v>
      </c>
      <c r="K83" s="52">
        <v>17481</v>
      </c>
      <c r="L83" s="52">
        <v>12724</v>
      </c>
      <c r="M83" s="52">
        <v>26095</v>
      </c>
      <c r="N83" s="52">
        <v>35968</v>
      </c>
      <c r="O83" s="52">
        <v>55018</v>
      </c>
      <c r="P83" s="52">
        <v>58890</v>
      </c>
      <c r="Q83" s="52">
        <v>67084</v>
      </c>
      <c r="R83" s="52">
        <v>61035</v>
      </c>
      <c r="S83" s="52">
        <v>48931</v>
      </c>
      <c r="T83" s="52">
        <v>39353</v>
      </c>
      <c r="U83" s="52">
        <v>34702</v>
      </c>
      <c r="V83" s="52">
        <v>38260</v>
      </c>
      <c r="W83" s="52">
        <v>47269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777</v>
      </c>
      <c r="Q86" s="52">
        <v>2127</v>
      </c>
      <c r="R86" s="52">
        <v>3665</v>
      </c>
      <c r="S86" s="52">
        <v>3879</v>
      </c>
      <c r="T86" s="52">
        <v>3693</v>
      </c>
      <c r="U86" s="52">
        <v>2487</v>
      </c>
      <c r="V86" s="52">
        <v>3636</v>
      </c>
      <c r="W86" s="52">
        <v>2358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2978</v>
      </c>
      <c r="I88" s="52">
        <v>10032</v>
      </c>
      <c r="J88" s="52">
        <v>10467</v>
      </c>
      <c r="K88" s="52">
        <v>7940</v>
      </c>
      <c r="L88" s="52">
        <v>6240</v>
      </c>
      <c r="M88" s="52">
        <v>12083</v>
      </c>
      <c r="N88" s="52">
        <v>17059</v>
      </c>
      <c r="O88" s="52">
        <v>28053</v>
      </c>
      <c r="P88" s="52">
        <v>35148</v>
      </c>
      <c r="Q88" s="52">
        <v>42760</v>
      </c>
      <c r="R88" s="52">
        <v>45638</v>
      </c>
      <c r="S88" s="52">
        <v>42745</v>
      </c>
      <c r="T88" s="52">
        <v>45561</v>
      </c>
      <c r="U88" s="52">
        <v>57595</v>
      </c>
      <c r="V88" s="52">
        <v>65023</v>
      </c>
      <c r="W88" s="52">
        <v>61330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17</v>
      </c>
      <c r="I89" s="52">
        <v>113</v>
      </c>
      <c r="J89" s="52">
        <v>68</v>
      </c>
      <c r="K89" s="52">
        <v>112</v>
      </c>
      <c r="L89" s="52">
        <v>21</v>
      </c>
      <c r="M89" s="52">
        <v>112</v>
      </c>
      <c r="N89" s="52">
        <v>49</v>
      </c>
      <c r="O89" s="52">
        <v>30</v>
      </c>
      <c r="P89" s="52">
        <v>314</v>
      </c>
      <c r="Q89" s="52">
        <v>129</v>
      </c>
      <c r="R89" s="52">
        <v>393</v>
      </c>
      <c r="S89" s="52">
        <v>373</v>
      </c>
      <c r="T89" s="52">
        <v>172</v>
      </c>
      <c r="U89" s="52">
        <v>616</v>
      </c>
      <c r="V89" s="52">
        <v>516</v>
      </c>
      <c r="W89" s="52">
        <v>452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1002</v>
      </c>
      <c r="Q92" s="52">
        <v>2564</v>
      </c>
      <c r="R92" s="52">
        <v>2653</v>
      </c>
      <c r="S92" s="52">
        <v>2588</v>
      </c>
      <c r="T92" s="52">
        <v>1489</v>
      </c>
      <c r="U92" s="52">
        <v>235</v>
      </c>
      <c r="V92" s="52">
        <v>191</v>
      </c>
      <c r="W92" s="52">
        <v>2025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4</v>
      </c>
      <c r="Q93" s="52">
        <v>29</v>
      </c>
      <c r="R93" s="52">
        <v>21</v>
      </c>
      <c r="S93" s="52">
        <v>22</v>
      </c>
      <c r="T93" s="52">
        <v>4</v>
      </c>
      <c r="U93" s="52">
        <v>2</v>
      </c>
      <c r="V93" s="52">
        <v>0</v>
      </c>
      <c r="W93" s="52">
        <v>16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7085</v>
      </c>
      <c r="Q96" s="52">
        <v>9507</v>
      </c>
      <c r="R96" s="52">
        <v>8042</v>
      </c>
      <c r="S96" s="52">
        <v>7332</v>
      </c>
      <c r="T96" s="52">
        <v>5098</v>
      </c>
      <c r="U96" s="52">
        <v>640</v>
      </c>
      <c r="V96" s="52">
        <v>632</v>
      </c>
      <c r="W96" s="52">
        <v>6494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5908</v>
      </c>
      <c r="Q97" s="52">
        <v>11533</v>
      </c>
      <c r="R97" s="52">
        <v>11201</v>
      </c>
      <c r="S97" s="52">
        <v>9117</v>
      </c>
      <c r="T97" s="52">
        <v>5758</v>
      </c>
      <c r="U97" s="52">
        <v>808</v>
      </c>
      <c r="V97" s="52">
        <v>697</v>
      </c>
      <c r="W97" s="52">
        <v>6871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39465</v>
      </c>
      <c r="Q103" s="36">
        <v>67279</v>
      </c>
      <c r="R103" s="36">
        <v>72046</v>
      </c>
      <c r="S103" s="36">
        <v>70005</v>
      </c>
      <c r="T103" s="36">
        <v>70558</v>
      </c>
      <c r="U103" s="36">
        <v>81188</v>
      </c>
      <c r="V103" s="36">
        <v>94990</v>
      </c>
      <c r="W103" s="36">
        <v>108176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14204</v>
      </c>
      <c r="I126" s="52">
        <v>31739</v>
      </c>
      <c r="J126" s="52">
        <v>59243</v>
      </c>
      <c r="K126" s="52">
        <v>79707</v>
      </c>
      <c r="L126" s="52">
        <v>99479</v>
      </c>
      <c r="M126" s="52">
        <v>107544</v>
      </c>
      <c r="N126" s="52">
        <v>125625</v>
      </c>
      <c r="O126" s="52">
        <v>108970</v>
      </c>
      <c r="P126" s="52">
        <v>48339</v>
      </c>
      <c r="Q126" s="52">
        <v>67640</v>
      </c>
      <c r="R126" s="52">
        <v>89087</v>
      </c>
      <c r="S126" s="52">
        <v>122646</v>
      </c>
      <c r="T126" s="52">
        <v>113503</v>
      </c>
      <c r="U126" s="52">
        <v>128940</v>
      </c>
      <c r="V126" s="52">
        <v>101428</v>
      </c>
      <c r="W126" s="52">
        <v>147937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1539</v>
      </c>
      <c r="Q129" s="52">
        <v>2693</v>
      </c>
      <c r="R129" s="52">
        <v>4170</v>
      </c>
      <c r="S129" s="52">
        <v>5778</v>
      </c>
      <c r="T129" s="52">
        <v>7670</v>
      </c>
      <c r="U129" s="52">
        <v>6717</v>
      </c>
      <c r="V129" s="52">
        <v>10633</v>
      </c>
      <c r="W129" s="52">
        <v>7168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11840</v>
      </c>
      <c r="I131" s="52">
        <v>31364</v>
      </c>
      <c r="J131" s="52">
        <v>58715</v>
      </c>
      <c r="K131" s="52">
        <v>78628</v>
      </c>
      <c r="L131" s="52">
        <v>92479</v>
      </c>
      <c r="M131" s="52">
        <v>99876</v>
      </c>
      <c r="N131" s="52">
        <v>117159</v>
      </c>
      <c r="O131" s="52">
        <v>105940</v>
      </c>
      <c r="P131" s="52">
        <v>46717</v>
      </c>
      <c r="Q131" s="52">
        <v>63319</v>
      </c>
      <c r="R131" s="52">
        <v>90557</v>
      </c>
      <c r="S131" s="52">
        <v>121494</v>
      </c>
      <c r="T131" s="52">
        <v>114569</v>
      </c>
      <c r="U131" s="52">
        <v>124820</v>
      </c>
      <c r="V131" s="52">
        <v>104605</v>
      </c>
      <c r="W131" s="52">
        <v>144371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99</v>
      </c>
      <c r="I132" s="52">
        <v>372</v>
      </c>
      <c r="J132" s="52">
        <v>540</v>
      </c>
      <c r="K132" s="52">
        <v>1133</v>
      </c>
      <c r="L132" s="52">
        <v>501</v>
      </c>
      <c r="M132" s="52">
        <v>372</v>
      </c>
      <c r="N132" s="52">
        <v>636</v>
      </c>
      <c r="O132" s="52">
        <v>0</v>
      </c>
      <c r="P132" s="52">
        <v>26</v>
      </c>
      <c r="Q132" s="52">
        <v>0</v>
      </c>
      <c r="R132" s="52">
        <v>576</v>
      </c>
      <c r="S132" s="52">
        <v>1450</v>
      </c>
      <c r="T132" s="52">
        <v>744</v>
      </c>
      <c r="U132" s="52">
        <v>1237</v>
      </c>
      <c r="V132" s="52">
        <v>1014</v>
      </c>
      <c r="W132" s="52">
        <v>1249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633</v>
      </c>
      <c r="Q135" s="52">
        <v>1643</v>
      </c>
      <c r="R135" s="52">
        <v>264</v>
      </c>
      <c r="S135" s="52">
        <v>1658</v>
      </c>
      <c r="T135" s="52">
        <v>2118</v>
      </c>
      <c r="U135" s="52">
        <v>3956</v>
      </c>
      <c r="V135" s="52">
        <v>494</v>
      </c>
      <c r="W135" s="52">
        <v>2915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529</v>
      </c>
      <c r="Q136" s="52">
        <v>1994</v>
      </c>
      <c r="R136" s="52">
        <v>368</v>
      </c>
      <c r="S136" s="52">
        <v>2066</v>
      </c>
      <c r="T136" s="52">
        <v>2387</v>
      </c>
      <c r="U136" s="52">
        <v>4977</v>
      </c>
      <c r="V136" s="52">
        <v>541</v>
      </c>
      <c r="W136" s="52">
        <v>3086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49260</v>
      </c>
      <c r="Q141" s="36">
        <v>105204</v>
      </c>
      <c r="R141" s="36">
        <v>161674</v>
      </c>
      <c r="S141" s="36">
        <v>216721</v>
      </c>
      <c r="T141" s="36">
        <v>222108</v>
      </c>
      <c r="U141" s="36">
        <v>239699</v>
      </c>
      <c r="V141" s="36">
        <v>209743</v>
      </c>
      <c r="W141" s="36">
        <v>241622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2874</v>
      </c>
      <c r="I145" s="52">
        <v>4620</v>
      </c>
      <c r="J145" s="52">
        <v>7213</v>
      </c>
      <c r="K145" s="52">
        <v>9479</v>
      </c>
      <c r="L145" s="52">
        <v>10966</v>
      </c>
      <c r="M145" s="52">
        <v>18578</v>
      </c>
      <c r="N145" s="52">
        <v>20795</v>
      </c>
      <c r="O145" s="52">
        <v>21992</v>
      </c>
      <c r="P145" s="52">
        <v>17812</v>
      </c>
      <c r="Q145" s="52">
        <v>16253</v>
      </c>
      <c r="R145" s="52">
        <v>21619</v>
      </c>
      <c r="S145" s="52">
        <v>26551</v>
      </c>
      <c r="T145" s="52">
        <v>40069</v>
      </c>
      <c r="U145" s="52">
        <v>49010</v>
      </c>
      <c r="V145" s="52">
        <v>57509</v>
      </c>
      <c r="W145" s="52">
        <v>40845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1560</v>
      </c>
      <c r="Q147" s="52">
        <v>3106</v>
      </c>
      <c r="R147" s="52">
        <v>4753</v>
      </c>
      <c r="S147" s="52">
        <v>5907</v>
      </c>
      <c r="T147" s="52">
        <v>8446</v>
      </c>
      <c r="U147" s="52">
        <v>10600</v>
      </c>
      <c r="V147" s="52">
        <v>16907</v>
      </c>
      <c r="W147" s="52">
        <v>15290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799</v>
      </c>
      <c r="Q149" s="52">
        <v>2005</v>
      </c>
      <c r="R149" s="52">
        <v>3528</v>
      </c>
      <c r="S149" s="52">
        <v>5281</v>
      </c>
      <c r="T149" s="52">
        <v>6792</v>
      </c>
      <c r="U149" s="52">
        <v>9779</v>
      </c>
      <c r="V149" s="52">
        <v>10011</v>
      </c>
      <c r="W149" s="52">
        <v>8257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25</v>
      </c>
      <c r="R150" s="52">
        <v>29</v>
      </c>
      <c r="S150" s="52">
        <v>51</v>
      </c>
      <c r="T150" s="52">
        <v>32</v>
      </c>
      <c r="U150" s="52">
        <v>88</v>
      </c>
      <c r="V150" s="52">
        <v>49</v>
      </c>
      <c r="W150" s="52">
        <v>64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5646</v>
      </c>
      <c r="Q153" s="52">
        <v>7422</v>
      </c>
      <c r="R153" s="52">
        <v>10682</v>
      </c>
      <c r="S153" s="52">
        <v>14973</v>
      </c>
      <c r="T153" s="52">
        <v>23277</v>
      </c>
      <c r="U153" s="52">
        <v>26560</v>
      </c>
      <c r="V153" s="52">
        <v>33205</v>
      </c>
      <c r="W153" s="52">
        <v>26480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4711</v>
      </c>
      <c r="Q154" s="52">
        <v>9006</v>
      </c>
      <c r="R154" s="52">
        <v>14848</v>
      </c>
      <c r="S154" s="52">
        <v>18614</v>
      </c>
      <c r="T154" s="52">
        <v>26249</v>
      </c>
      <c r="U154" s="52">
        <v>33397</v>
      </c>
      <c r="V154" s="52">
        <v>36263</v>
      </c>
      <c r="W154" s="52">
        <v>28061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11163</v>
      </c>
      <c r="Q159" s="36">
        <v>18445</v>
      </c>
      <c r="R159" s="36">
        <v>29073</v>
      </c>
      <c r="S159" s="36">
        <v>38900</v>
      </c>
      <c r="T159" s="36">
        <v>56339</v>
      </c>
      <c r="U159" s="36">
        <v>69832</v>
      </c>
      <c r="V159" s="36">
        <v>79550</v>
      </c>
      <c r="W159" s="36">
        <v>62883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233</v>
      </c>
      <c r="K163" s="52">
        <v>1249</v>
      </c>
      <c r="L163" s="52">
        <v>1753</v>
      </c>
      <c r="M163" s="52">
        <v>2714</v>
      </c>
      <c r="N163" s="52">
        <v>3148</v>
      </c>
      <c r="O163" s="52">
        <v>7992</v>
      </c>
      <c r="P163" s="52">
        <v>1181</v>
      </c>
      <c r="Q163" s="52">
        <v>688</v>
      </c>
      <c r="R163" s="52">
        <v>0</v>
      </c>
      <c r="S163" s="52">
        <v>3</v>
      </c>
      <c r="T163" s="52">
        <v>0</v>
      </c>
      <c r="U163" s="52">
        <v>0</v>
      </c>
      <c r="V163" s="52">
        <v>1687</v>
      </c>
      <c r="W163" s="52">
        <v>2454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240</v>
      </c>
      <c r="Q165" s="52">
        <v>405</v>
      </c>
      <c r="R165" s="52">
        <v>205</v>
      </c>
      <c r="S165" s="52">
        <v>124</v>
      </c>
      <c r="T165" s="52">
        <v>85</v>
      </c>
      <c r="U165" s="52">
        <v>78</v>
      </c>
      <c r="V165" s="52">
        <v>283</v>
      </c>
      <c r="W165" s="52">
        <v>326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49</v>
      </c>
      <c r="Q167" s="52">
        <v>125</v>
      </c>
      <c r="R167" s="52">
        <v>154</v>
      </c>
      <c r="S167" s="52">
        <v>192</v>
      </c>
      <c r="T167" s="52">
        <v>306</v>
      </c>
      <c r="U167" s="52">
        <v>549</v>
      </c>
      <c r="V167" s="52">
        <v>741</v>
      </c>
      <c r="W167" s="52">
        <v>822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2</v>
      </c>
      <c r="W168" s="52">
        <v>5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338</v>
      </c>
      <c r="Q171" s="52">
        <v>470</v>
      </c>
      <c r="R171" s="52">
        <v>471</v>
      </c>
      <c r="S171" s="52">
        <v>540</v>
      </c>
      <c r="T171" s="52">
        <v>1048</v>
      </c>
      <c r="U171" s="52">
        <v>1489</v>
      </c>
      <c r="V171" s="52">
        <v>2447</v>
      </c>
      <c r="W171" s="52">
        <v>2625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277</v>
      </c>
      <c r="Q172" s="52">
        <v>568</v>
      </c>
      <c r="R172" s="52">
        <v>659</v>
      </c>
      <c r="S172" s="52">
        <v>676</v>
      </c>
      <c r="T172" s="52">
        <v>1182</v>
      </c>
      <c r="U172" s="52">
        <v>1879</v>
      </c>
      <c r="V172" s="52">
        <v>2686</v>
      </c>
      <c r="W172" s="52">
        <v>2798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665</v>
      </c>
      <c r="Q177" s="36">
        <v>1160</v>
      </c>
      <c r="R177" s="36">
        <v>1265</v>
      </c>
      <c r="S177" s="36">
        <v>1396</v>
      </c>
      <c r="T177" s="36">
        <v>2530</v>
      </c>
      <c r="U177" s="36">
        <v>3928</v>
      </c>
      <c r="V177" s="36">
        <v>5887</v>
      </c>
      <c r="W177" s="36">
        <v>6271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13.385582587954833</v>
      </c>
      <c r="C24" s="117">
        <f t="shared" si="7"/>
        <v>13.570453892486004</v>
      </c>
      <c r="D24" s="117">
        <f t="shared" si="7"/>
        <v>11.839589169462521</v>
      </c>
      <c r="E24" s="117">
        <f t="shared" si="7"/>
        <v>12.700250743286274</v>
      </c>
      <c r="F24" s="117">
        <f t="shared" si="7"/>
        <v>13.540732789263735</v>
      </c>
      <c r="G24" s="117">
        <f t="shared" si="7"/>
        <v>14.445193975872156</v>
      </c>
      <c r="H24" s="117">
        <f t="shared" si="7"/>
        <v>16.096861669262108</v>
      </c>
      <c r="I24" s="117">
        <f t="shared" si="7"/>
        <v>16.014011244161129</v>
      </c>
      <c r="J24" s="117">
        <f t="shared" si="7"/>
        <v>14.32509725668471</v>
      </c>
      <c r="K24" s="117">
        <f t="shared" si="7"/>
        <v>12.67162800740655</v>
      </c>
      <c r="L24" s="117">
        <f t="shared" si="7"/>
        <v>14.958948396052158</v>
      </c>
      <c r="M24" s="117">
        <f t="shared" si="7"/>
        <v>14.502604192614596</v>
      </c>
      <c r="N24" s="117">
        <f t="shared" si="7"/>
        <v>13.658851786385613</v>
      </c>
      <c r="O24" s="117">
        <f t="shared" si="7"/>
        <v>12.909271009426794</v>
      </c>
      <c r="P24" s="117">
        <f t="shared" si="7"/>
        <v>10.170753772431814</v>
      </c>
      <c r="Q24" s="117">
        <f t="shared" si="7"/>
        <v>13.864956922716473</v>
      </c>
      <c r="R24" s="117">
        <f t="shared" ref="R24:V24" si="8">R25+R28+R30+R39</f>
        <v>15.294391136635173</v>
      </c>
      <c r="S24" s="117">
        <f t="shared" si="8"/>
        <v>16.323659771100235</v>
      </c>
      <c r="T24" s="117">
        <f t="shared" si="8"/>
        <v>16.358119315646196</v>
      </c>
      <c r="U24" s="117">
        <f t="shared" si="8"/>
        <v>14.89774999529396</v>
      </c>
      <c r="V24" s="117">
        <f t="shared" si="8"/>
        <v>14.100729228850078</v>
      </c>
      <c r="W24" s="117">
        <f t="shared" ref="W24" si="9">W25+W28+W30+W39</f>
        <v>14.339292601406942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12.33808086839832</v>
      </c>
      <c r="C25" s="122">
        <f t="shared" si="10"/>
        <v>12.621510941878736</v>
      </c>
      <c r="D25" s="122">
        <f t="shared" si="10"/>
        <v>10.910144040131518</v>
      </c>
      <c r="E25" s="122">
        <f t="shared" si="10"/>
        <v>11.770288109564737</v>
      </c>
      <c r="F25" s="122">
        <f t="shared" si="10"/>
        <v>12.529735068945225</v>
      </c>
      <c r="G25" s="122">
        <f t="shared" si="10"/>
        <v>13.341210190838575</v>
      </c>
      <c r="H25" s="122">
        <f t="shared" si="10"/>
        <v>14.905970078544886</v>
      </c>
      <c r="I25" s="122">
        <f t="shared" si="10"/>
        <v>14.87637697986094</v>
      </c>
      <c r="J25" s="122">
        <f t="shared" si="10"/>
        <v>13.226573711976474</v>
      </c>
      <c r="K25" s="122">
        <f t="shared" si="10"/>
        <v>11.671997258728068</v>
      </c>
      <c r="L25" s="122">
        <f t="shared" si="10"/>
        <v>13.792919068523485</v>
      </c>
      <c r="M25" s="122">
        <f t="shared" si="10"/>
        <v>13.296077919151546</v>
      </c>
      <c r="N25" s="122">
        <f t="shared" si="10"/>
        <v>12.450014863065709</v>
      </c>
      <c r="O25" s="122">
        <f t="shared" si="10"/>
        <v>11.603793347985901</v>
      </c>
      <c r="P25" s="122">
        <f t="shared" si="10"/>
        <v>8.9020573516156958</v>
      </c>
      <c r="Q25" s="122">
        <f t="shared" si="10"/>
        <v>12.498553428253366</v>
      </c>
      <c r="R25" s="122">
        <f t="shared" ref="R25:V25" si="11">SUM(R26:R27)</f>
        <v>13.805277236924047</v>
      </c>
      <c r="S25" s="122">
        <f t="shared" si="11"/>
        <v>14.803598834976036</v>
      </c>
      <c r="T25" s="122">
        <f t="shared" si="11"/>
        <v>14.814571817821925</v>
      </c>
      <c r="U25" s="122">
        <f t="shared" si="11"/>
        <v>13.380703359911907</v>
      </c>
      <c r="V25" s="122">
        <f t="shared" si="11"/>
        <v>12.628692478690072</v>
      </c>
      <c r="W25" s="122">
        <f t="shared" ref="W25" si="12">SUM(W26:W27)</f>
        <v>12.884531317047916</v>
      </c>
      <c r="DA25" s="130" t="s">
        <v>1592</v>
      </c>
    </row>
    <row r="26" spans="1:105" ht="12" customHeight="1" x14ac:dyDescent="0.25">
      <c r="A26" s="97" t="s">
        <v>74</v>
      </c>
      <c r="B26" s="98">
        <v>12.220569424192117</v>
      </c>
      <c r="C26" s="98">
        <v>12.501191892256779</v>
      </c>
      <c r="D26" s="98">
        <v>10.808274316848626</v>
      </c>
      <c r="E26" s="98">
        <v>11.659685847058755</v>
      </c>
      <c r="F26" s="98">
        <v>12.411664620165713</v>
      </c>
      <c r="G26" s="98">
        <v>13.214631302555032</v>
      </c>
      <c r="H26" s="98">
        <v>14.763906608231142</v>
      </c>
      <c r="I26" s="98">
        <v>14.734052624386894</v>
      </c>
      <c r="J26" s="98">
        <v>13.101293723722609</v>
      </c>
      <c r="K26" s="98">
        <v>11.561555592646849</v>
      </c>
      <c r="L26" s="98">
        <v>13.655477399887257</v>
      </c>
      <c r="M26" s="98">
        <v>13.163977741328409</v>
      </c>
      <c r="N26" s="98">
        <v>12.323479570341396</v>
      </c>
      <c r="O26" s="98">
        <v>11.482964483229072</v>
      </c>
      <c r="P26" s="98">
        <v>8.8119441855815399</v>
      </c>
      <c r="Q26" s="98">
        <v>12.368877137341398</v>
      </c>
      <c r="R26" s="98">
        <v>13.659426361738726</v>
      </c>
      <c r="S26" s="98">
        <v>14.643590382255825</v>
      </c>
      <c r="T26" s="98">
        <v>14.652163943823435</v>
      </c>
      <c r="U26" s="98">
        <v>13.233725040603787</v>
      </c>
      <c r="V26" s="98">
        <v>12.487704213241598</v>
      </c>
      <c r="W26" s="98">
        <v>12.73821534346038</v>
      </c>
      <c r="DA26" s="63" t="s">
        <v>1593</v>
      </c>
    </row>
    <row r="27" spans="1:105" ht="12" customHeight="1" x14ac:dyDescent="0.25">
      <c r="A27" s="97" t="s">
        <v>53</v>
      </c>
      <c r="B27" s="98">
        <v>0.11751144420620338</v>
      </c>
      <c r="C27" s="98">
        <v>0.12031904962195726</v>
      </c>
      <c r="D27" s="98">
        <v>0.10186972328289265</v>
      </c>
      <c r="E27" s="98">
        <v>0.11060226250598147</v>
      </c>
      <c r="F27" s="98">
        <v>0.11807044877951214</v>
      </c>
      <c r="G27" s="98">
        <v>0.12657888828354269</v>
      </c>
      <c r="H27" s="98">
        <v>0.14206347031374306</v>
      </c>
      <c r="I27" s="98">
        <v>0.14232435547404576</v>
      </c>
      <c r="J27" s="98">
        <v>0.12527998825386616</v>
      </c>
      <c r="K27" s="98">
        <v>0.11044166608121786</v>
      </c>
      <c r="L27" s="98">
        <v>0.13744166863622823</v>
      </c>
      <c r="M27" s="98">
        <v>0.13210017782313677</v>
      </c>
      <c r="N27" s="98">
        <v>0.12653529272431199</v>
      </c>
      <c r="O27" s="98">
        <v>0.12082886475682876</v>
      </c>
      <c r="P27" s="98">
        <v>9.0113166034156755E-2</v>
      </c>
      <c r="Q27" s="98">
        <v>0.12967629091196747</v>
      </c>
      <c r="R27" s="98">
        <v>0.14585087518532061</v>
      </c>
      <c r="S27" s="98">
        <v>0.16000845272021083</v>
      </c>
      <c r="T27" s="98">
        <v>0.1624078739984898</v>
      </c>
      <c r="U27" s="98">
        <v>0.14697831930812047</v>
      </c>
      <c r="V27" s="98">
        <v>0.1409882654484734</v>
      </c>
      <c r="W27" s="98">
        <v>0.14631597358753487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4.6621609140323799E-4</v>
      </c>
      <c r="C28" s="122">
        <f t="shared" si="13"/>
        <v>5.2666779732534245E-4</v>
      </c>
      <c r="D28" s="122">
        <f t="shared" si="13"/>
        <v>5.4932725585241462E-4</v>
      </c>
      <c r="E28" s="122">
        <f t="shared" si="13"/>
        <v>6.3365350836344745E-4</v>
      </c>
      <c r="F28" s="122">
        <f t="shared" si="13"/>
        <v>8.5636020736347147E-4</v>
      </c>
      <c r="G28" s="122">
        <f t="shared" si="13"/>
        <v>1.1845654111784757E-3</v>
      </c>
      <c r="H28" s="122">
        <f t="shared" si="13"/>
        <v>1.650868086214951E-3</v>
      </c>
      <c r="I28" s="122">
        <f t="shared" si="13"/>
        <v>2.0566495976575149E-3</v>
      </c>
      <c r="J28" s="122">
        <f t="shared" si="13"/>
        <v>2.25462894781787E-3</v>
      </c>
      <c r="K28" s="122">
        <f t="shared" si="13"/>
        <v>2.1999266883039586E-3</v>
      </c>
      <c r="L28" s="122">
        <f t="shared" si="13"/>
        <v>2.1635502201410792E-3</v>
      </c>
      <c r="M28" s="122">
        <f t="shared" si="13"/>
        <v>2.1372724120453054E-3</v>
      </c>
      <c r="N28" s="122">
        <f t="shared" si="13"/>
        <v>2.0943277021549774E-3</v>
      </c>
      <c r="O28" s="122">
        <f t="shared" si="13"/>
        <v>2.0568347159836426E-3</v>
      </c>
      <c r="P28" s="122">
        <f t="shared" si="13"/>
        <v>1.9762217859936706E-3</v>
      </c>
      <c r="Q28" s="122">
        <f t="shared" si="13"/>
        <v>1.9551581378779927E-3</v>
      </c>
      <c r="R28" s="122">
        <f t="shared" si="13"/>
        <v>2.3267511543779724E-3</v>
      </c>
      <c r="S28" s="122">
        <f t="shared" si="13"/>
        <v>2.7724247468980542E-3</v>
      </c>
      <c r="T28" s="122">
        <f t="shared" si="13"/>
        <v>3.8958577826919689E-3</v>
      </c>
      <c r="U28" s="122">
        <f t="shared" si="13"/>
        <v>3.5318658585145692E-3</v>
      </c>
      <c r="V28" s="122">
        <f t="shared" si="13"/>
        <v>3.5852305135731424E-3</v>
      </c>
      <c r="W28" s="122">
        <f t="shared" si="13"/>
        <v>3.478864877631071E-3</v>
      </c>
      <c r="DA28" s="130" t="s">
        <v>1595</v>
      </c>
    </row>
    <row r="29" spans="1:105" ht="12" customHeight="1" x14ac:dyDescent="0.25">
      <c r="A29" s="97" t="s">
        <v>53</v>
      </c>
      <c r="B29" s="98">
        <v>4.6621609140323799E-4</v>
      </c>
      <c r="C29" s="98">
        <v>5.2666779732534245E-4</v>
      </c>
      <c r="D29" s="98">
        <v>5.4932725585241462E-4</v>
      </c>
      <c r="E29" s="98">
        <v>6.3365350836344745E-4</v>
      </c>
      <c r="F29" s="98">
        <v>8.5636020736347147E-4</v>
      </c>
      <c r="G29" s="98">
        <v>1.1845654111784757E-3</v>
      </c>
      <c r="H29" s="98">
        <v>1.650868086214951E-3</v>
      </c>
      <c r="I29" s="98">
        <v>2.0566495976575149E-3</v>
      </c>
      <c r="J29" s="98">
        <v>2.25462894781787E-3</v>
      </c>
      <c r="K29" s="98">
        <v>2.1999266883039586E-3</v>
      </c>
      <c r="L29" s="98">
        <v>2.1635502201410792E-3</v>
      </c>
      <c r="M29" s="98">
        <v>2.1372724120453054E-3</v>
      </c>
      <c r="N29" s="98">
        <v>2.0943277021549774E-3</v>
      </c>
      <c r="O29" s="98">
        <v>2.0568347159836426E-3</v>
      </c>
      <c r="P29" s="98">
        <v>1.9762217859936706E-3</v>
      </c>
      <c r="Q29" s="98">
        <v>1.9551581378779927E-3</v>
      </c>
      <c r="R29" s="98">
        <v>2.3267511543779724E-3</v>
      </c>
      <c r="S29" s="98">
        <v>2.7724247468980542E-3</v>
      </c>
      <c r="T29" s="98">
        <v>3.8958577826919689E-3</v>
      </c>
      <c r="U29" s="98">
        <v>3.5318658585145692E-3</v>
      </c>
      <c r="V29" s="98">
        <v>3.5852305135731424E-3</v>
      </c>
      <c r="W29" s="98">
        <v>3.478864877631071E-3</v>
      </c>
      <c r="DA29" s="63" t="s">
        <v>1596</v>
      </c>
    </row>
    <row r="30" spans="1:105" ht="12" customHeight="1" x14ac:dyDescent="0.25">
      <c r="A30" s="121" t="s">
        <v>55</v>
      </c>
      <c r="B30" s="122">
        <v>0.8617262056440822</v>
      </c>
      <c r="C30" s="122">
        <v>0.77409925591253259</v>
      </c>
      <c r="D30" s="122">
        <v>0.75617780047493799</v>
      </c>
      <c r="E30" s="122">
        <v>0.75342225334745117</v>
      </c>
      <c r="F30" s="122">
        <v>0.82174116179318069</v>
      </c>
      <c r="G30" s="122">
        <v>0.89691686127211612</v>
      </c>
      <c r="H30" s="122">
        <v>0.96430806108040179</v>
      </c>
      <c r="I30" s="122">
        <v>0.91349898461268642</v>
      </c>
      <c r="J30" s="122">
        <v>0.88047821067620502</v>
      </c>
      <c r="K30" s="122">
        <v>0.791075525751605</v>
      </c>
      <c r="L30" s="122">
        <v>0.93357551141830153</v>
      </c>
      <c r="M30" s="122">
        <v>0.97875933977407858</v>
      </c>
      <c r="N30" s="122">
        <v>0.98102081820443221</v>
      </c>
      <c r="O30" s="122">
        <v>1.059998206345909</v>
      </c>
      <c r="P30" s="122">
        <v>1.0182981209766018</v>
      </c>
      <c r="Q30" s="122">
        <v>1.104683520154776</v>
      </c>
      <c r="R30" s="122">
        <v>1.1955283402542438</v>
      </c>
      <c r="S30" s="122">
        <v>1.2133978924256041</v>
      </c>
      <c r="T30" s="122">
        <v>1.2306412591194875</v>
      </c>
      <c r="U30" s="122">
        <v>1.2125641401374629</v>
      </c>
      <c r="V30" s="122">
        <v>1.163505330913124</v>
      </c>
      <c r="W30" s="122">
        <v>1.150026096907202</v>
      </c>
      <c r="DA30" s="130" t="s">
        <v>1597</v>
      </c>
    </row>
    <row r="31" spans="1:105" ht="12" customHeight="1" x14ac:dyDescent="0.25">
      <c r="A31" s="97" t="s">
        <v>141</v>
      </c>
      <c r="B31" s="98">
        <v>0.10633498549023465</v>
      </c>
      <c r="C31" s="98">
        <v>9.7964494710363531E-2</v>
      </c>
      <c r="D31" s="98">
        <v>8.5492565290502046E-2</v>
      </c>
      <c r="E31" s="98">
        <v>9.0319883044336594E-2</v>
      </c>
      <c r="F31" s="98">
        <v>9.9652629815409705E-2</v>
      </c>
      <c r="G31" s="98">
        <v>0.10785857695015148</v>
      </c>
      <c r="H31" s="98">
        <v>0.12152618979317664</v>
      </c>
      <c r="I31" s="98">
        <v>0.11876499386629952</v>
      </c>
      <c r="J31" s="98">
        <v>0.10497623776795699</v>
      </c>
      <c r="K31" s="98">
        <v>9.2211273004897662E-2</v>
      </c>
      <c r="L31" s="98">
        <v>9.7119532705521913E-2</v>
      </c>
      <c r="M31" s="98">
        <v>0.10769597142739544</v>
      </c>
      <c r="N31" s="98">
        <v>0.10133928360510701</v>
      </c>
      <c r="O31" s="98">
        <v>9.3099784407843153E-2</v>
      </c>
      <c r="P31" s="98">
        <v>7.9065594857800833E-2</v>
      </c>
      <c r="Q31" s="98">
        <v>9.820506064618828E-2</v>
      </c>
      <c r="R31" s="98">
        <v>0.1161448947239065</v>
      </c>
      <c r="S31" s="98">
        <v>0.13375205974335222</v>
      </c>
      <c r="T31" s="98">
        <v>0.13294094848871474</v>
      </c>
      <c r="U31" s="98">
        <v>0.14247024764333832</v>
      </c>
      <c r="V31" s="98">
        <v>0.13999856977172298</v>
      </c>
      <c r="W31" s="98">
        <v>0.15213263286444897</v>
      </c>
      <c r="DA31" s="63" t="s">
        <v>1598</v>
      </c>
    </row>
    <row r="32" spans="1:105" ht="12" customHeight="1" x14ac:dyDescent="0.25">
      <c r="A32" s="97" t="s">
        <v>140</v>
      </c>
      <c r="B32" s="98">
        <v>3.3045084489165136E-4</v>
      </c>
      <c r="C32" s="98">
        <v>3.2236695003567251E-4</v>
      </c>
      <c r="D32" s="98">
        <v>1.9928012259665578E-4</v>
      </c>
      <c r="E32" s="98">
        <v>2.0642147215739742E-4</v>
      </c>
      <c r="F32" s="98">
        <v>1.0640732172003878E-4</v>
      </c>
      <c r="G32" s="98">
        <v>1.0613941474498173E-4</v>
      </c>
      <c r="H32" s="98">
        <v>2.1819737955409811E-4</v>
      </c>
      <c r="I32" s="98">
        <v>3.2917288087409152E-4</v>
      </c>
      <c r="J32" s="98">
        <v>3.0956717322607049E-4</v>
      </c>
      <c r="K32" s="98">
        <v>2.9283105535281111E-4</v>
      </c>
      <c r="L32" s="98">
        <v>3.3707435692101193E-4</v>
      </c>
      <c r="M32" s="98">
        <v>3.8471091725565118E-4</v>
      </c>
      <c r="N32" s="98">
        <v>3.8656914544388785E-4</v>
      </c>
      <c r="O32" s="98">
        <v>1.2919571073257845E-4</v>
      </c>
      <c r="P32" s="98">
        <v>0</v>
      </c>
      <c r="Q32" s="98">
        <v>0</v>
      </c>
      <c r="R32" s="98">
        <v>0</v>
      </c>
      <c r="S32" s="98">
        <v>2.236776522935269E-4</v>
      </c>
      <c r="T32" s="98">
        <v>2.1237655285369079E-4</v>
      </c>
      <c r="U32" s="98">
        <v>2.2109242602382542E-4</v>
      </c>
      <c r="V32" s="98">
        <v>2.1737134547339198E-4</v>
      </c>
      <c r="W32" s="98">
        <v>2.3331704995273395E-4</v>
      </c>
      <c r="DA32" s="63" t="s">
        <v>1599</v>
      </c>
    </row>
    <row r="33" spans="1:105" ht="12" customHeight="1" x14ac:dyDescent="0.25">
      <c r="A33" s="100" t="s">
        <v>50</v>
      </c>
      <c r="B33" s="101">
        <v>2.2336487617146037E-4</v>
      </c>
      <c r="C33" s="101">
        <v>2.1490794424820428E-4</v>
      </c>
      <c r="D33" s="101">
        <v>1.3394699308971636E-4</v>
      </c>
      <c r="E33" s="101">
        <v>1.3743439112745914E-4</v>
      </c>
      <c r="F33" s="101">
        <v>7.0654437935778439E-5</v>
      </c>
      <c r="G33" s="101">
        <v>7.1301441351671898E-5</v>
      </c>
      <c r="H33" s="101">
        <v>1.4442411331361333E-4</v>
      </c>
      <c r="I33" s="101">
        <v>2.1519715526585874E-4</v>
      </c>
      <c r="J33" s="101">
        <v>1.9735239348469359E-4</v>
      </c>
      <c r="K33" s="101">
        <v>1.7377849477179897E-4</v>
      </c>
      <c r="L33" s="101">
        <v>2.2335502613627213E-4</v>
      </c>
      <c r="M33" s="101">
        <v>2.5332258561437161E-4</v>
      </c>
      <c r="N33" s="101">
        <v>2.5054906971609957E-4</v>
      </c>
      <c r="O33" s="101">
        <v>8.6905238359772684E-5</v>
      </c>
      <c r="P33" s="101">
        <v>0</v>
      </c>
      <c r="Q33" s="101">
        <v>0</v>
      </c>
      <c r="R33" s="101">
        <v>0</v>
      </c>
      <c r="S33" s="101">
        <v>1.3216596769636695E-4</v>
      </c>
      <c r="T33" s="101">
        <v>1.2602868331929859E-4</v>
      </c>
      <c r="U33" s="101">
        <v>1.3322092777712043E-4</v>
      </c>
      <c r="V33" s="101">
        <v>1.3149495111591878E-4</v>
      </c>
      <c r="W33" s="101">
        <v>1.4223450889211414E-4</v>
      </c>
      <c r="DA33" s="131" t="s">
        <v>1600</v>
      </c>
    </row>
    <row r="34" spans="1:105" ht="12" customHeight="1" x14ac:dyDescent="0.25">
      <c r="A34" s="103" t="s">
        <v>52</v>
      </c>
      <c r="B34" s="104">
        <v>1.07085968720191E-4</v>
      </c>
      <c r="C34" s="104">
        <v>1.0745900578746822E-4</v>
      </c>
      <c r="D34" s="104">
        <v>6.5333129506939413E-5</v>
      </c>
      <c r="E34" s="104">
        <v>6.8987081029938261E-5</v>
      </c>
      <c r="F34" s="104">
        <v>3.575288378426034E-5</v>
      </c>
      <c r="G34" s="104">
        <v>3.4837973393309836E-5</v>
      </c>
      <c r="H34" s="104">
        <v>7.3773266240484777E-5</v>
      </c>
      <c r="I34" s="104">
        <v>1.1397572560823275E-4</v>
      </c>
      <c r="J34" s="104">
        <v>1.122147797413769E-4</v>
      </c>
      <c r="K34" s="104">
        <v>1.1905256058101211E-4</v>
      </c>
      <c r="L34" s="104">
        <v>1.137193307847398E-4</v>
      </c>
      <c r="M34" s="104">
        <v>1.3138833164127957E-4</v>
      </c>
      <c r="N34" s="104">
        <v>1.3602007572778831E-4</v>
      </c>
      <c r="O34" s="104">
        <v>4.2290472372805778E-5</v>
      </c>
      <c r="P34" s="104">
        <v>0</v>
      </c>
      <c r="Q34" s="104">
        <v>0</v>
      </c>
      <c r="R34" s="104">
        <v>0</v>
      </c>
      <c r="S34" s="104">
        <v>9.1511684597159952E-5</v>
      </c>
      <c r="T34" s="104">
        <v>8.6347869534392208E-5</v>
      </c>
      <c r="U34" s="104">
        <v>8.7871498246704988E-5</v>
      </c>
      <c r="V34" s="104">
        <v>8.5876394357473193E-5</v>
      </c>
      <c r="W34" s="104">
        <v>9.1082541060619817E-5</v>
      </c>
      <c r="DA34" s="132" t="s">
        <v>1601</v>
      </c>
    </row>
    <row r="35" spans="1:105" ht="12" customHeight="1" x14ac:dyDescent="0.25">
      <c r="A35" s="106" t="s">
        <v>122</v>
      </c>
      <c r="B35" s="101">
        <v>0.54915152042573123</v>
      </c>
      <c r="C35" s="101">
        <v>0.47762363640695094</v>
      </c>
      <c r="D35" s="101">
        <v>0.46363588435088576</v>
      </c>
      <c r="E35" s="101">
        <v>0.44380511662587729</v>
      </c>
      <c r="F35" s="101">
        <v>0.480313700119197</v>
      </c>
      <c r="G35" s="101">
        <v>0.50520106754934357</v>
      </c>
      <c r="H35" s="101">
        <v>0.52286030974045516</v>
      </c>
      <c r="I35" s="101">
        <v>0.45726530291699702</v>
      </c>
      <c r="J35" s="101">
        <v>0.43341350028940323</v>
      </c>
      <c r="K35" s="101">
        <v>0.37276931242736372</v>
      </c>
      <c r="L35" s="101">
        <v>0.42366819105571907</v>
      </c>
      <c r="M35" s="101">
        <v>0.43669134653777736</v>
      </c>
      <c r="N35" s="101">
        <v>0.44712207916496938</v>
      </c>
      <c r="O35" s="101">
        <v>0.49542749878288705</v>
      </c>
      <c r="P35" s="101">
        <v>0.49458046865939737</v>
      </c>
      <c r="Q35" s="101">
        <v>0.53661746253483955</v>
      </c>
      <c r="R35" s="101">
        <v>0.56527748839506586</v>
      </c>
      <c r="S35" s="101">
        <v>0.55833547332698563</v>
      </c>
      <c r="T35" s="101">
        <v>0.55704690908920884</v>
      </c>
      <c r="U35" s="101">
        <v>0.52563465014957567</v>
      </c>
      <c r="V35" s="101">
        <v>0.49004109441585431</v>
      </c>
      <c r="W35" s="101">
        <v>0.47284894566566854</v>
      </c>
      <c r="DA35" s="131" t="s">
        <v>1602</v>
      </c>
    </row>
    <row r="36" spans="1:105" ht="12" customHeight="1" x14ac:dyDescent="0.25">
      <c r="A36" s="107" t="s">
        <v>121</v>
      </c>
      <c r="B36" s="104">
        <v>0.20590924888322476</v>
      </c>
      <c r="C36" s="104">
        <v>0.19818875784518242</v>
      </c>
      <c r="D36" s="104">
        <v>0.20685007071095357</v>
      </c>
      <c r="E36" s="104">
        <v>0.21909083220507986</v>
      </c>
      <c r="F36" s="104">
        <v>0.24166842453685389</v>
      </c>
      <c r="G36" s="104">
        <v>0.28375107735787602</v>
      </c>
      <c r="H36" s="104">
        <v>0.31970336416721584</v>
      </c>
      <c r="I36" s="104">
        <v>0.33713951494851579</v>
      </c>
      <c r="J36" s="104">
        <v>0.34177890544561867</v>
      </c>
      <c r="K36" s="104">
        <v>0.32580210926399078</v>
      </c>
      <c r="L36" s="104">
        <v>0.41245071330013955</v>
      </c>
      <c r="M36" s="104">
        <v>0.4339873108916501</v>
      </c>
      <c r="N36" s="104">
        <v>0.43217288628891187</v>
      </c>
      <c r="O36" s="104">
        <v>0.47134172744444619</v>
      </c>
      <c r="P36" s="104">
        <v>0.44465205745940373</v>
      </c>
      <c r="Q36" s="104">
        <v>0.46986099697374811</v>
      </c>
      <c r="R36" s="104">
        <v>0.51410595713527141</v>
      </c>
      <c r="S36" s="104">
        <v>0.5210866817029729</v>
      </c>
      <c r="T36" s="104">
        <v>0.54044102498871016</v>
      </c>
      <c r="U36" s="104">
        <v>0.54423814991852515</v>
      </c>
      <c r="V36" s="104">
        <v>0.53324829538007334</v>
      </c>
      <c r="W36" s="104">
        <v>0.52481120132713177</v>
      </c>
      <c r="DA36" s="132" t="s">
        <v>1603</v>
      </c>
    </row>
    <row r="37" spans="1:105" ht="12" customHeight="1" x14ac:dyDescent="0.25">
      <c r="A37" s="108" t="s">
        <v>53</v>
      </c>
      <c r="B37" s="98">
        <v>0.13400772764244231</v>
      </c>
      <c r="C37" s="98">
        <v>0.126691241605737</v>
      </c>
      <c r="D37" s="98">
        <v>0.13323367943607126</v>
      </c>
      <c r="E37" s="98">
        <v>0.1391849182324324</v>
      </c>
      <c r="F37" s="98">
        <v>0.15267847328090264</v>
      </c>
      <c r="G37" s="98">
        <v>0.181284070211155</v>
      </c>
      <c r="H37" s="98">
        <v>0.2042144401894401</v>
      </c>
      <c r="I37" s="98">
        <v>0.21239095444734898</v>
      </c>
      <c r="J37" s="98">
        <v>0.20965163379258092</v>
      </c>
      <c r="K37" s="98">
        <v>0.18460581070802343</v>
      </c>
      <c r="L37" s="98">
        <v>0.26287413785320873</v>
      </c>
      <c r="M37" s="98">
        <v>0.27435241338677319</v>
      </c>
      <c r="N37" s="98">
        <v>0.2679410161263312</v>
      </c>
      <c r="O37" s="98">
        <v>0.30439284416585483</v>
      </c>
      <c r="P37" s="98">
        <v>0.27693471710571982</v>
      </c>
      <c r="Q37" s="98">
        <v>0.29748185386253256</v>
      </c>
      <c r="R37" s="98">
        <v>0.32437797893633807</v>
      </c>
      <c r="S37" s="98">
        <v>0.31480459755817902</v>
      </c>
      <c r="T37" s="98">
        <v>0.3268760761546044</v>
      </c>
      <c r="U37" s="98">
        <v>0.33228022581017652</v>
      </c>
      <c r="V37" s="98">
        <v>0.32563934939382339</v>
      </c>
      <c r="W37" s="98">
        <v>0.32157282845307544</v>
      </c>
      <c r="DA37" s="63" t="s">
        <v>1604</v>
      </c>
    </row>
    <row r="38" spans="1:105" ht="12" customHeight="1" x14ac:dyDescent="0.25">
      <c r="A38" s="108" t="s">
        <v>52</v>
      </c>
      <c r="B38" s="98">
        <v>7.1901521240782432E-2</v>
      </c>
      <c r="C38" s="98">
        <v>7.1497516239445405E-2</v>
      </c>
      <c r="D38" s="98">
        <v>7.3616391274882315E-2</v>
      </c>
      <c r="E38" s="98">
        <v>7.9905913972647472E-2</v>
      </c>
      <c r="F38" s="98">
        <v>8.8989951255951244E-2</v>
      </c>
      <c r="G38" s="98">
        <v>0.10246700714672102</v>
      </c>
      <c r="H38" s="98">
        <v>0.11548892397777573</v>
      </c>
      <c r="I38" s="98">
        <v>0.12474856050116678</v>
      </c>
      <c r="J38" s="98">
        <v>0.13212727165303775</v>
      </c>
      <c r="K38" s="98">
        <v>0.14119629855596733</v>
      </c>
      <c r="L38" s="98">
        <v>0.14957657544693082</v>
      </c>
      <c r="M38" s="98">
        <v>0.15963489750487692</v>
      </c>
      <c r="N38" s="98">
        <v>0.16423187016258067</v>
      </c>
      <c r="O38" s="98">
        <v>0.16694888327859136</v>
      </c>
      <c r="P38" s="98">
        <v>0.16771734035368388</v>
      </c>
      <c r="Q38" s="98">
        <v>0.17237914311121555</v>
      </c>
      <c r="R38" s="98">
        <v>0.18972797819893331</v>
      </c>
      <c r="S38" s="98">
        <v>0.2062820841447939</v>
      </c>
      <c r="T38" s="98">
        <v>0.21356494883410579</v>
      </c>
      <c r="U38" s="98">
        <v>0.2119579241083486</v>
      </c>
      <c r="V38" s="98">
        <v>0.20760894598624996</v>
      </c>
      <c r="W38" s="98">
        <v>0.20323837287405636</v>
      </c>
      <c r="DA38" s="63" t="s">
        <v>1605</v>
      </c>
    </row>
    <row r="39" spans="1:105" ht="12" customHeight="1" x14ac:dyDescent="0.25">
      <c r="A39" s="121" t="s">
        <v>54</v>
      </c>
      <c r="B39" s="122">
        <v>0.18530929782102742</v>
      </c>
      <c r="C39" s="122">
        <v>0.17431702689740827</v>
      </c>
      <c r="D39" s="122">
        <v>0.1727180016002135</v>
      </c>
      <c r="E39" s="122">
        <v>0.17590672686572223</v>
      </c>
      <c r="F39" s="122">
        <v>0.1884001983179657</v>
      </c>
      <c r="G39" s="122">
        <v>0.20588235835028748</v>
      </c>
      <c r="H39" s="122">
        <v>0.2249326615506051</v>
      </c>
      <c r="I39" s="122">
        <v>0.22207863008984646</v>
      </c>
      <c r="J39" s="122">
        <v>0.21579070508421361</v>
      </c>
      <c r="K39" s="122">
        <v>0.20635529623857435</v>
      </c>
      <c r="L39" s="122">
        <v>0.23029026589023022</v>
      </c>
      <c r="M39" s="122">
        <v>0.22562966127692394</v>
      </c>
      <c r="N39" s="122">
        <v>0.22572177741331706</v>
      </c>
      <c r="O39" s="122">
        <v>0.24342262037900059</v>
      </c>
      <c r="P39" s="122">
        <v>0.24842207805352451</v>
      </c>
      <c r="Q39" s="122">
        <v>0.25976481617045277</v>
      </c>
      <c r="R39" s="122">
        <v>0.29125880830250539</v>
      </c>
      <c r="S39" s="122">
        <v>0.30389061895169917</v>
      </c>
      <c r="T39" s="122">
        <v>0.30901038092209343</v>
      </c>
      <c r="U39" s="122">
        <v>0.30095062938607636</v>
      </c>
      <c r="V39" s="122">
        <v>0.30494618873330914</v>
      </c>
      <c r="W39" s="122">
        <v>0.30125632257419283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0.18530929782102742</v>
      </c>
      <c r="C41" s="33">
        <v>0.17431702689740827</v>
      </c>
      <c r="D41" s="33">
        <v>0.1727180016002135</v>
      </c>
      <c r="E41" s="33">
        <v>0.17590672686572223</v>
      </c>
      <c r="F41" s="33">
        <v>0.1884001983179657</v>
      </c>
      <c r="G41" s="33">
        <v>0.20588235835028748</v>
      </c>
      <c r="H41" s="33">
        <v>0.2249326615506051</v>
      </c>
      <c r="I41" s="33">
        <v>0.22207863008984646</v>
      </c>
      <c r="J41" s="33">
        <v>0.21579070508421361</v>
      </c>
      <c r="K41" s="33">
        <v>0.20635529623857435</v>
      </c>
      <c r="L41" s="33">
        <v>0.23029026589023022</v>
      </c>
      <c r="M41" s="33">
        <v>0.22562966127692394</v>
      </c>
      <c r="N41" s="33">
        <v>0.22572177741331706</v>
      </c>
      <c r="O41" s="33">
        <v>0.24342262037900059</v>
      </c>
      <c r="P41" s="33">
        <v>0.24842207805352451</v>
      </c>
      <c r="Q41" s="33">
        <v>0.25976481617045277</v>
      </c>
      <c r="R41" s="33">
        <v>0.29125880830250539</v>
      </c>
      <c r="S41" s="33">
        <v>0.30389061895169917</v>
      </c>
      <c r="T41" s="33">
        <v>0.30901038092209343</v>
      </c>
      <c r="U41" s="33">
        <v>0.30095062938607636</v>
      </c>
      <c r="V41" s="33">
        <v>0.30494618873330914</v>
      </c>
      <c r="W41" s="33">
        <v>0.30125632257419283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797.03458507750122</v>
      </c>
      <c r="C43" s="117">
        <f t="shared" si="14"/>
        <v>823.83845197978656</v>
      </c>
      <c r="D43" s="117">
        <f t="shared" si="14"/>
        <v>762.51416642134984</v>
      </c>
      <c r="E43" s="117">
        <f t="shared" si="14"/>
        <v>710.88318267271563</v>
      </c>
      <c r="F43" s="117">
        <f t="shared" si="14"/>
        <v>663.02138465012115</v>
      </c>
      <c r="G43" s="117">
        <f t="shared" si="14"/>
        <v>629.15201019371511</v>
      </c>
      <c r="H43" s="117">
        <f t="shared" si="14"/>
        <v>563.2283663266295</v>
      </c>
      <c r="I43" s="117">
        <f t="shared" si="14"/>
        <v>512.12614573200301</v>
      </c>
      <c r="J43" s="117">
        <f t="shared" si="14"/>
        <v>481.17523959491723</v>
      </c>
      <c r="K43" s="117">
        <f t="shared" si="14"/>
        <v>454.80439328276566</v>
      </c>
      <c r="L43" s="117">
        <f t="shared" si="14"/>
        <v>473.35189837286896</v>
      </c>
      <c r="M43" s="117">
        <f t="shared" si="14"/>
        <v>393.27604599751766</v>
      </c>
      <c r="N43" s="117">
        <f t="shared" si="14"/>
        <v>336.66719695335109</v>
      </c>
      <c r="O43" s="117">
        <f t="shared" si="14"/>
        <v>314.15479634706202</v>
      </c>
      <c r="P43" s="117">
        <f t="shared" si="14"/>
        <v>228.47806924472766</v>
      </c>
      <c r="Q43" s="117">
        <f t="shared" si="14"/>
        <v>229.7705564408794</v>
      </c>
      <c r="R43" s="117">
        <f t="shared" ref="R43:V43" si="15">R44+R47+R49+R58</f>
        <v>220.21619200668005</v>
      </c>
      <c r="S43" s="117">
        <f t="shared" si="15"/>
        <v>203.70552788106679</v>
      </c>
      <c r="T43" s="117">
        <f t="shared" si="15"/>
        <v>206.7624507069263</v>
      </c>
      <c r="U43" s="117">
        <f t="shared" si="15"/>
        <v>187.90372818096148</v>
      </c>
      <c r="V43" s="117">
        <f t="shared" si="15"/>
        <v>160.83855309210111</v>
      </c>
      <c r="W43" s="117">
        <f t="shared" ref="W43" si="16">W44+W47+W49+W58</f>
        <v>141.6475813692619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731.48948405088868</v>
      </c>
      <c r="C44" s="122">
        <f t="shared" si="17"/>
        <v>761.69464012130106</v>
      </c>
      <c r="D44" s="122">
        <f t="shared" si="17"/>
        <v>702.3804712835049</v>
      </c>
      <c r="E44" s="122">
        <f t="shared" si="17"/>
        <v>655.83003018202453</v>
      </c>
      <c r="F44" s="122">
        <f t="shared" si="17"/>
        <v>609.79907044693539</v>
      </c>
      <c r="G44" s="122">
        <f t="shared" si="17"/>
        <v>578.74719090601411</v>
      </c>
      <c r="H44" s="122">
        <f t="shared" si="17"/>
        <v>516.96867303234126</v>
      </c>
      <c r="I44" s="122">
        <f t="shared" si="17"/>
        <v>471.81905413436579</v>
      </c>
      <c r="J44" s="122">
        <f t="shared" si="17"/>
        <v>441.69661233908352</v>
      </c>
      <c r="K44" s="122">
        <f t="shared" si="17"/>
        <v>417.5284219185001</v>
      </c>
      <c r="L44" s="122">
        <f t="shared" si="17"/>
        <v>432.42844262280363</v>
      </c>
      <c r="M44" s="122">
        <f t="shared" si="17"/>
        <v>352.97694729044093</v>
      </c>
      <c r="N44" s="122">
        <f t="shared" si="17"/>
        <v>301.30830864152239</v>
      </c>
      <c r="O44" s="122">
        <f t="shared" si="17"/>
        <v>279.9138314400675</v>
      </c>
      <c r="P44" s="122">
        <f t="shared" si="17"/>
        <v>201.50186638086785</v>
      </c>
      <c r="Q44" s="122">
        <f t="shared" si="17"/>
        <v>204.92800529014988</v>
      </c>
      <c r="R44" s="122">
        <f t="shared" ref="R44:V44" si="18">SUM(R45:R46)</f>
        <v>197.17452993953685</v>
      </c>
      <c r="S44" s="122">
        <f t="shared" si="18"/>
        <v>182.75762013617833</v>
      </c>
      <c r="T44" s="122">
        <f t="shared" si="18"/>
        <v>186.02809772425826</v>
      </c>
      <c r="U44" s="122">
        <f t="shared" si="18"/>
        <v>168.5498219830998</v>
      </c>
      <c r="V44" s="122">
        <f t="shared" si="18"/>
        <v>143.83273481222031</v>
      </c>
      <c r="W44" s="122">
        <f t="shared" ref="W44" si="19">SUM(W45:W46)</f>
        <v>127.47827450555857</v>
      </c>
      <c r="DA44" s="130" t="s">
        <v>1610</v>
      </c>
    </row>
    <row r="45" spans="1:105" ht="12" customHeight="1" x14ac:dyDescent="0.25">
      <c r="A45" s="97" t="s">
        <v>216</v>
      </c>
      <c r="B45" s="98">
        <v>724.86423338796101</v>
      </c>
      <c r="C45" s="98">
        <v>754.77143150345148</v>
      </c>
      <c r="D45" s="98">
        <v>696.14987251206526</v>
      </c>
      <c r="E45" s="98">
        <v>650.0367770844698</v>
      </c>
      <c r="F45" s="98">
        <v>604.47489145003453</v>
      </c>
      <c r="G45" s="98">
        <v>573.7311359568364</v>
      </c>
      <c r="H45" s="98">
        <v>512.51837278010896</v>
      </c>
      <c r="I45" s="98">
        <v>467.75207848132584</v>
      </c>
      <c r="J45" s="98">
        <v>437.90574976610759</v>
      </c>
      <c r="K45" s="98">
        <v>413.91512905277591</v>
      </c>
      <c r="L45" s="98">
        <v>428.4597869276385</v>
      </c>
      <c r="M45" s="98">
        <v>349.7101859151897</v>
      </c>
      <c r="N45" s="98">
        <v>298.41299840453343</v>
      </c>
      <c r="O45" s="98">
        <v>277.10828933197604</v>
      </c>
      <c r="P45" s="98">
        <v>199.54846905560359</v>
      </c>
      <c r="Q45" s="98">
        <v>202.91523095766425</v>
      </c>
      <c r="R45" s="98">
        <v>195.24256954580605</v>
      </c>
      <c r="S45" s="98">
        <v>180.9515949777718</v>
      </c>
      <c r="T45" s="98">
        <v>184.18227038125843</v>
      </c>
      <c r="U45" s="98">
        <v>166.89352920318652</v>
      </c>
      <c r="V45" s="98">
        <v>142.41191649474186</v>
      </c>
      <c r="W45" s="98">
        <v>126.20966756420663</v>
      </c>
      <c r="DA45" s="63" t="s">
        <v>1611</v>
      </c>
    </row>
    <row r="46" spans="1:105" ht="12" customHeight="1" x14ac:dyDescent="0.25">
      <c r="A46" s="97" t="s">
        <v>53</v>
      </c>
      <c r="B46" s="98">
        <v>6.6252506629276509</v>
      </c>
      <c r="C46" s="98">
        <v>6.9232086178495251</v>
      </c>
      <c r="D46" s="98">
        <v>6.2305987714396736</v>
      </c>
      <c r="E46" s="98">
        <v>5.79325309755475</v>
      </c>
      <c r="F46" s="98">
        <v>5.3241789969008098</v>
      </c>
      <c r="G46" s="98">
        <v>5.0160549491777022</v>
      </c>
      <c r="H46" s="98">
        <v>4.4503002522323101</v>
      </c>
      <c r="I46" s="98">
        <v>4.0669756530399388</v>
      </c>
      <c r="J46" s="98">
        <v>3.7908625729759358</v>
      </c>
      <c r="K46" s="98">
        <v>3.6132928657241701</v>
      </c>
      <c r="L46" s="98">
        <v>3.968655695165102</v>
      </c>
      <c r="M46" s="98">
        <v>3.2667613752512108</v>
      </c>
      <c r="N46" s="98">
        <v>2.8953102369889727</v>
      </c>
      <c r="O46" s="98">
        <v>2.8055421080914731</v>
      </c>
      <c r="P46" s="98">
        <v>1.9533973252642658</v>
      </c>
      <c r="Q46" s="98">
        <v>2.0127743324856344</v>
      </c>
      <c r="R46" s="98">
        <v>1.9319603937307936</v>
      </c>
      <c r="S46" s="98">
        <v>1.806025158406515</v>
      </c>
      <c r="T46" s="98">
        <v>1.8458273429998318</v>
      </c>
      <c r="U46" s="98">
        <v>1.6562927799132745</v>
      </c>
      <c r="V46" s="98">
        <v>1.420818317478447</v>
      </c>
      <c r="W46" s="98">
        <v>1.2686069413519425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2.6123641654961432E-2</v>
      </c>
      <c r="C47" s="122">
        <f t="shared" si="20"/>
        <v>3.0574307583326285E-2</v>
      </c>
      <c r="D47" s="122">
        <f t="shared" si="20"/>
        <v>3.1463776421687274E-2</v>
      </c>
      <c r="E47" s="122">
        <f t="shared" si="20"/>
        <v>3.2825405162265897E-2</v>
      </c>
      <c r="F47" s="122">
        <f t="shared" si="20"/>
        <v>3.3704804884389886E-2</v>
      </c>
      <c r="G47" s="122">
        <f t="shared" si="20"/>
        <v>3.3430766349903045E-2</v>
      </c>
      <c r="H47" s="122">
        <f t="shared" si="20"/>
        <v>3.3444601119010479E-2</v>
      </c>
      <c r="I47" s="122">
        <f t="shared" si="20"/>
        <v>3.546545760704916E-2</v>
      </c>
      <c r="J47" s="122">
        <f t="shared" si="20"/>
        <v>3.7926579475534981E-2</v>
      </c>
      <c r="K47" s="122">
        <f t="shared" si="20"/>
        <v>3.9035696083007408E-2</v>
      </c>
      <c r="L47" s="122">
        <f t="shared" si="20"/>
        <v>4.3034436655896346E-2</v>
      </c>
      <c r="M47" s="122">
        <f t="shared" si="20"/>
        <v>4.8832986756254977E-2</v>
      </c>
      <c r="N47" s="122">
        <f t="shared" si="20"/>
        <v>5.4790244644004359E-2</v>
      </c>
      <c r="O47" s="122">
        <f t="shared" si="20"/>
        <v>5.6079434933952552E-2</v>
      </c>
      <c r="P47" s="122">
        <f t="shared" si="20"/>
        <v>5.7275312936705923E-2</v>
      </c>
      <c r="Q47" s="122">
        <f t="shared" si="20"/>
        <v>5.3823857104197265E-2</v>
      </c>
      <c r="R47" s="122">
        <f t="shared" si="20"/>
        <v>4.9280412782674733E-2</v>
      </c>
      <c r="S47" s="122">
        <f t="shared" si="20"/>
        <v>4.1078515398981587E-2</v>
      </c>
      <c r="T47" s="122">
        <f t="shared" si="20"/>
        <v>3.9366099091343164E-2</v>
      </c>
      <c r="U47" s="122">
        <f t="shared" si="20"/>
        <v>2.5826962701380348E-2</v>
      </c>
      <c r="V47" s="122">
        <f t="shared" si="20"/>
        <v>1.9633015834601593E-2</v>
      </c>
      <c r="W47" s="122">
        <f t="shared" si="20"/>
        <v>1.4243516596436934E-2</v>
      </c>
      <c r="DA47" s="130" t="s">
        <v>1613</v>
      </c>
    </row>
    <row r="48" spans="1:105" ht="12" customHeight="1" x14ac:dyDescent="0.25">
      <c r="A48" s="97" t="s">
        <v>53</v>
      </c>
      <c r="B48" s="98">
        <v>2.6123641654961432E-2</v>
      </c>
      <c r="C48" s="98">
        <v>3.0574307583326285E-2</v>
      </c>
      <c r="D48" s="98">
        <v>3.1463776421687274E-2</v>
      </c>
      <c r="E48" s="98">
        <v>3.2825405162265897E-2</v>
      </c>
      <c r="F48" s="98">
        <v>3.3704804884389886E-2</v>
      </c>
      <c r="G48" s="98">
        <v>3.3430766349903045E-2</v>
      </c>
      <c r="H48" s="98">
        <v>3.3444601119010479E-2</v>
      </c>
      <c r="I48" s="98">
        <v>3.546545760704916E-2</v>
      </c>
      <c r="J48" s="98">
        <v>3.7926579475534981E-2</v>
      </c>
      <c r="K48" s="98">
        <v>3.9035696083007408E-2</v>
      </c>
      <c r="L48" s="98">
        <v>4.3034436655896346E-2</v>
      </c>
      <c r="M48" s="98">
        <v>4.8832986756254977E-2</v>
      </c>
      <c r="N48" s="98">
        <v>5.4790244644004359E-2</v>
      </c>
      <c r="O48" s="98">
        <v>5.6079434933952552E-2</v>
      </c>
      <c r="P48" s="98">
        <v>5.7275312936705923E-2</v>
      </c>
      <c r="Q48" s="98">
        <v>5.3823857104197265E-2</v>
      </c>
      <c r="R48" s="98">
        <v>4.9280412782674733E-2</v>
      </c>
      <c r="S48" s="98">
        <v>4.1078515398981587E-2</v>
      </c>
      <c r="T48" s="98">
        <v>3.9366099091343164E-2</v>
      </c>
      <c r="U48" s="98">
        <v>2.5826962701380348E-2</v>
      </c>
      <c r="V48" s="98">
        <v>1.9633015834601593E-2</v>
      </c>
      <c r="W48" s="98">
        <v>1.4243516596436934E-2</v>
      </c>
      <c r="DA48" s="63" t="s">
        <v>1614</v>
      </c>
    </row>
    <row r="49" spans="1:105" ht="12" customHeight="1" x14ac:dyDescent="0.25">
      <c r="A49" s="121" t="s">
        <v>55</v>
      </c>
      <c r="B49" s="122">
        <v>55.001401151541934</v>
      </c>
      <c r="C49" s="122">
        <v>51.995856393048783</v>
      </c>
      <c r="D49" s="122">
        <v>50.365103077380425</v>
      </c>
      <c r="E49" s="122">
        <v>45.951452175058563</v>
      </c>
      <c r="F49" s="122">
        <v>44.699196610028679</v>
      </c>
      <c r="G49" s="122">
        <v>42.403017229072276</v>
      </c>
      <c r="H49" s="122">
        <v>38.708607587487869</v>
      </c>
      <c r="I49" s="122">
        <v>33.41797256310003</v>
      </c>
      <c r="J49" s="122">
        <v>32.899213982106254</v>
      </c>
      <c r="K49" s="122">
        <v>31.026371602584732</v>
      </c>
      <c r="L49" s="122">
        <v>34.381960162164155</v>
      </c>
      <c r="M49" s="122">
        <v>34.295336478007954</v>
      </c>
      <c r="N49" s="122">
        <v>29.916842898152389</v>
      </c>
      <c r="O49" s="122">
        <v>28.969700660484502</v>
      </c>
      <c r="P49" s="122">
        <v>22.30575965892897</v>
      </c>
      <c r="Q49" s="122">
        <v>20.573835484328153</v>
      </c>
      <c r="R49" s="122">
        <v>19.011431809046474</v>
      </c>
      <c r="S49" s="122">
        <v>17.242535145067993</v>
      </c>
      <c r="T49" s="122">
        <v>17.180884565653589</v>
      </c>
      <c r="U49" s="122">
        <v>16.083460568555338</v>
      </c>
      <c r="V49" s="122">
        <v>13.93327096629349</v>
      </c>
      <c r="W49" s="122">
        <v>11.398652365164809</v>
      </c>
      <c r="DA49" s="130" t="s">
        <v>1615</v>
      </c>
    </row>
    <row r="50" spans="1:105" ht="12" customHeight="1" x14ac:dyDescent="0.25">
      <c r="A50" s="97" t="s">
        <v>138</v>
      </c>
      <c r="B50" s="98">
        <v>33.640127874033951</v>
      </c>
      <c r="C50" s="98">
        <v>33.294749063077546</v>
      </c>
      <c r="D50" s="98">
        <v>33.612799562521822</v>
      </c>
      <c r="E50" s="98">
        <v>31.977034692320291</v>
      </c>
      <c r="F50" s="98">
        <v>32.596393472522557</v>
      </c>
      <c r="G50" s="98">
        <v>32.217803974935414</v>
      </c>
      <c r="H50" s="98">
        <v>30.517447523713255</v>
      </c>
      <c r="I50" s="98">
        <v>27.39319119824879</v>
      </c>
      <c r="J50" s="98">
        <v>28.223926678270001</v>
      </c>
      <c r="K50" s="98">
        <v>27.872628973436537</v>
      </c>
      <c r="L50" s="98">
        <v>31.889004777143583</v>
      </c>
      <c r="M50" s="98">
        <v>32.689109858205498</v>
      </c>
      <c r="N50" s="98">
        <v>28.799544016136654</v>
      </c>
      <c r="O50" s="98">
        <v>28.014503157757918</v>
      </c>
      <c r="P50" s="98">
        <v>21.520947331834595</v>
      </c>
      <c r="Q50" s="98">
        <v>19.825313812145669</v>
      </c>
      <c r="R50" s="98">
        <v>18.323144921298201</v>
      </c>
      <c r="S50" s="98">
        <v>16.626971037094496</v>
      </c>
      <c r="T50" s="98">
        <v>16.574577452699771</v>
      </c>
      <c r="U50" s="98">
        <v>15.512573328347429</v>
      </c>
      <c r="V50" s="98">
        <v>13.428973110664941</v>
      </c>
      <c r="W50" s="98">
        <v>10.982161346738529</v>
      </c>
      <c r="DA50" s="63" t="s">
        <v>1616</v>
      </c>
    </row>
    <row r="51" spans="1:105" ht="12" customHeight="1" x14ac:dyDescent="0.25">
      <c r="A51" s="97" t="s">
        <v>137</v>
      </c>
      <c r="B51" s="98">
        <v>9.2142801045551365E-2</v>
      </c>
      <c r="C51" s="98">
        <v>0.1040515897961596</v>
      </c>
      <c r="D51" s="98">
        <v>0.11025485917134792</v>
      </c>
      <c r="E51" s="98">
        <v>0.11132018932770722</v>
      </c>
      <c r="F51" s="98">
        <v>0.11720071919094119</v>
      </c>
      <c r="G51" s="98">
        <v>0.12389225644451826</v>
      </c>
      <c r="H51" s="98">
        <v>0.12205642065454708</v>
      </c>
      <c r="I51" s="98">
        <v>0.1240284439348894</v>
      </c>
      <c r="J51" s="98">
        <v>0.13966358083827454</v>
      </c>
      <c r="K51" s="98">
        <v>0.16013785205672365</v>
      </c>
      <c r="L51" s="98">
        <v>0.19090886895036616</v>
      </c>
      <c r="M51" s="98">
        <v>0.20453008202617773</v>
      </c>
      <c r="N51" s="98">
        <v>0.17299621010224389</v>
      </c>
      <c r="O51" s="98">
        <v>0.16653686491370231</v>
      </c>
      <c r="P51" s="98">
        <v>0.12876721303006289</v>
      </c>
      <c r="Q51" s="98">
        <v>0.12170180317439058</v>
      </c>
      <c r="R51" s="98">
        <v>0.11060983062099994</v>
      </c>
      <c r="S51" s="98">
        <v>9.5176190268008568E-2</v>
      </c>
      <c r="T51" s="98">
        <v>9.9291755406641535E-2</v>
      </c>
      <c r="U51" s="98">
        <v>9.7862268563423199E-2</v>
      </c>
      <c r="V51" s="98">
        <v>8.5843565354756526E-2</v>
      </c>
      <c r="W51" s="98">
        <v>6.828046541065462E-2</v>
      </c>
      <c r="DA51" s="63" t="s">
        <v>1617</v>
      </c>
    </row>
    <row r="52" spans="1:105" ht="12" customHeight="1" x14ac:dyDescent="0.25">
      <c r="A52" s="100" t="s">
        <v>216</v>
      </c>
      <c r="B52" s="101">
        <v>6.4340371711113897E-2</v>
      </c>
      <c r="C52" s="101">
        <v>7.1566638974009458E-2</v>
      </c>
      <c r="D52" s="101">
        <v>7.6364898757599955E-2</v>
      </c>
      <c r="E52" s="101">
        <v>7.6300003089219012E-2</v>
      </c>
      <c r="F52" s="101">
        <v>8.0047837546186107E-2</v>
      </c>
      <c r="G52" s="101">
        <v>8.5453877342599557E-2</v>
      </c>
      <c r="H52" s="101">
        <v>8.4214089986932722E-2</v>
      </c>
      <c r="I52" s="101">
        <v>8.439498078636333E-2</v>
      </c>
      <c r="J52" s="101">
        <v>9.2679531546732391E-2</v>
      </c>
      <c r="K52" s="101">
        <v>9.9086341800999705E-2</v>
      </c>
      <c r="L52" s="101">
        <v>0.13074397879504079</v>
      </c>
      <c r="M52" s="101">
        <v>0.13879537019867419</v>
      </c>
      <c r="N52" s="101">
        <v>0.11540254923525224</v>
      </c>
      <c r="O52" s="101">
        <v>0.1149547157688913</v>
      </c>
      <c r="P52" s="101">
        <v>8.6301583327014042E-2</v>
      </c>
      <c r="Q52" s="101">
        <v>8.2929004910471629E-2</v>
      </c>
      <c r="R52" s="101">
        <v>7.5386134787613385E-2</v>
      </c>
      <c r="S52" s="101">
        <v>6.2534587025346686E-2</v>
      </c>
      <c r="T52" s="101">
        <v>6.48202657838165E-2</v>
      </c>
      <c r="U52" s="101">
        <v>6.4232808104937061E-2</v>
      </c>
      <c r="V52" s="101">
        <v>5.6272905341064196E-2</v>
      </c>
      <c r="W52" s="101">
        <v>4.4886480284403563E-2</v>
      </c>
      <c r="DA52" s="131" t="s">
        <v>1618</v>
      </c>
    </row>
    <row r="53" spans="1:105" ht="12" customHeight="1" x14ac:dyDescent="0.25">
      <c r="A53" s="103" t="s">
        <v>52</v>
      </c>
      <c r="B53" s="104">
        <v>2.7802429334437464E-2</v>
      </c>
      <c r="C53" s="104">
        <v>3.2484950822150138E-2</v>
      </c>
      <c r="D53" s="104">
        <v>3.3889960413747956E-2</v>
      </c>
      <c r="E53" s="104">
        <v>3.502018623848821E-2</v>
      </c>
      <c r="F53" s="104">
        <v>3.7152881644755081E-2</v>
      </c>
      <c r="G53" s="104">
        <v>3.8438379101918704E-2</v>
      </c>
      <c r="H53" s="104">
        <v>3.784233066761436E-2</v>
      </c>
      <c r="I53" s="104">
        <v>3.9633463148526081E-2</v>
      </c>
      <c r="J53" s="104">
        <v>4.6984049291542145E-2</v>
      </c>
      <c r="K53" s="104">
        <v>6.1051510255723938E-2</v>
      </c>
      <c r="L53" s="104">
        <v>6.0164890155325362E-2</v>
      </c>
      <c r="M53" s="104">
        <v>6.5734711827503539E-2</v>
      </c>
      <c r="N53" s="104">
        <v>5.759366086699165E-2</v>
      </c>
      <c r="O53" s="104">
        <v>5.1582149144811011E-2</v>
      </c>
      <c r="P53" s="104">
        <v>4.2465629703048846E-2</v>
      </c>
      <c r="Q53" s="104">
        <v>3.8772798263918946E-2</v>
      </c>
      <c r="R53" s="104">
        <v>3.5223695833386547E-2</v>
      </c>
      <c r="S53" s="104">
        <v>3.2641603242661882E-2</v>
      </c>
      <c r="T53" s="104">
        <v>3.4471489622825029E-2</v>
      </c>
      <c r="U53" s="104">
        <v>3.3629460458486145E-2</v>
      </c>
      <c r="V53" s="104">
        <v>2.9570660013692331E-2</v>
      </c>
      <c r="W53" s="104">
        <v>2.3393985126251061E-2</v>
      </c>
      <c r="DA53" s="132" t="s">
        <v>1619</v>
      </c>
    </row>
    <row r="54" spans="1:105" ht="12" customHeight="1" x14ac:dyDescent="0.25">
      <c r="A54" s="106" t="s">
        <v>122</v>
      </c>
      <c r="B54" s="101">
        <v>15.468594505032932</v>
      </c>
      <c r="C54" s="101">
        <v>13.214885737855116</v>
      </c>
      <c r="D54" s="101">
        <v>11.690283360319881</v>
      </c>
      <c r="E54" s="101">
        <v>9.5893981245723925</v>
      </c>
      <c r="F54" s="101">
        <v>8.184835066965368</v>
      </c>
      <c r="G54" s="101">
        <v>6.6304761004517152</v>
      </c>
      <c r="H54" s="101">
        <v>5.028497356455417</v>
      </c>
      <c r="I54" s="101">
        <v>3.5560298076806482</v>
      </c>
      <c r="J54" s="101">
        <v>2.7855801756646636</v>
      </c>
      <c r="K54" s="101">
        <v>1.8441334322840541</v>
      </c>
      <c r="L54" s="101">
        <v>1.3605910857808747</v>
      </c>
      <c r="M54" s="101">
        <v>0.81870852669101735</v>
      </c>
      <c r="N54" s="101">
        <v>0.54911537404226041</v>
      </c>
      <c r="O54" s="101">
        <v>0.43969197440153962</v>
      </c>
      <c r="P54" s="101">
        <v>0.36225098782345477</v>
      </c>
      <c r="Q54" s="101">
        <v>0.35185500507842693</v>
      </c>
      <c r="R54" s="101">
        <v>0.32438629930449253</v>
      </c>
      <c r="S54" s="101">
        <v>0.29322604557063181</v>
      </c>
      <c r="T54" s="101">
        <v>0.28434148396389003</v>
      </c>
      <c r="U54" s="101">
        <v>0.25865879548591852</v>
      </c>
      <c r="V54" s="101">
        <v>0.22145910045641964</v>
      </c>
      <c r="W54" s="101">
        <v>0.17317759702949947</v>
      </c>
      <c r="DA54" s="131" t="s">
        <v>1620</v>
      </c>
    </row>
    <row r="55" spans="1:105" ht="12" customHeight="1" x14ac:dyDescent="0.25">
      <c r="A55" s="107" t="s">
        <v>121</v>
      </c>
      <c r="B55" s="104">
        <v>5.8005359714294951</v>
      </c>
      <c r="C55" s="104">
        <v>5.3821700023199668</v>
      </c>
      <c r="D55" s="104">
        <v>4.9517652953673714</v>
      </c>
      <c r="E55" s="104">
        <v>4.2736991688381689</v>
      </c>
      <c r="F55" s="104">
        <v>3.8007673513498133</v>
      </c>
      <c r="G55" s="104">
        <v>3.4308448972406236</v>
      </c>
      <c r="H55" s="104">
        <v>3.0406062866646453</v>
      </c>
      <c r="I55" s="104">
        <v>2.3447231132357027</v>
      </c>
      <c r="J55" s="104">
        <v>1.7500435473333162</v>
      </c>
      <c r="K55" s="104">
        <v>1.1494713448074174</v>
      </c>
      <c r="L55" s="104">
        <v>0.94145543028932788</v>
      </c>
      <c r="M55" s="104">
        <v>0.58298801108526288</v>
      </c>
      <c r="N55" s="104">
        <v>0.39518729787123286</v>
      </c>
      <c r="O55" s="104">
        <v>0.34896866341134081</v>
      </c>
      <c r="P55" s="104">
        <v>0.29379412624085927</v>
      </c>
      <c r="Q55" s="104">
        <v>0.27496486392966663</v>
      </c>
      <c r="R55" s="104">
        <v>0.25329075782277982</v>
      </c>
      <c r="S55" s="104">
        <v>0.22716187213485828</v>
      </c>
      <c r="T55" s="104">
        <v>0.2226738735832855</v>
      </c>
      <c r="U55" s="104">
        <v>0.21436617615856518</v>
      </c>
      <c r="V55" s="104">
        <v>0.19699518981737213</v>
      </c>
      <c r="W55" s="104">
        <v>0.17503295598612487</v>
      </c>
      <c r="DA55" s="132" t="s">
        <v>1621</v>
      </c>
    </row>
    <row r="56" spans="1:105" ht="12" customHeight="1" x14ac:dyDescent="0.25">
      <c r="A56" s="108" t="s">
        <v>53</v>
      </c>
      <c r="B56" s="98">
        <v>3.7750448260842577</v>
      </c>
      <c r="C56" s="98">
        <v>3.4418604651852607</v>
      </c>
      <c r="D56" s="98">
        <v>3.1942534234334845</v>
      </c>
      <c r="E56" s="98">
        <v>2.7227439735661023</v>
      </c>
      <c r="F56" s="98">
        <v>2.4096326419738547</v>
      </c>
      <c r="G56" s="98">
        <v>2.1988286108411508</v>
      </c>
      <c r="H56" s="98">
        <v>1.9449869117591101</v>
      </c>
      <c r="I56" s="98">
        <v>1.4780643249775585</v>
      </c>
      <c r="J56" s="98">
        <v>1.0740601750938914</v>
      </c>
      <c r="K56" s="98">
        <v>0.65185591934281273</v>
      </c>
      <c r="L56" s="98">
        <v>0.60081264756431052</v>
      </c>
      <c r="M56" s="98">
        <v>0.36936990446339701</v>
      </c>
      <c r="N56" s="98">
        <v>0.2459652223017082</v>
      </c>
      <c r="O56" s="98">
        <v>0.22505734725583812</v>
      </c>
      <c r="P56" s="98">
        <v>0.1816740592228793</v>
      </c>
      <c r="Q56" s="98">
        <v>0.17330291727140826</v>
      </c>
      <c r="R56" s="98">
        <v>0.15984026923608102</v>
      </c>
      <c r="S56" s="98">
        <v>0.13800279191722872</v>
      </c>
      <c r="T56" s="98">
        <v>0.13607983176804744</v>
      </c>
      <c r="U56" s="98">
        <v>0.13226263226157428</v>
      </c>
      <c r="V56" s="98">
        <v>0.12109821428389743</v>
      </c>
      <c r="W56" s="98">
        <v>0.10685143519865231</v>
      </c>
      <c r="DA56" s="63" t="s">
        <v>1622</v>
      </c>
    </row>
    <row r="57" spans="1:105" ht="12" customHeight="1" x14ac:dyDescent="0.25">
      <c r="A57" s="108" t="s">
        <v>52</v>
      </c>
      <c r="B57" s="98">
        <v>2.0254911453452373</v>
      </c>
      <c r="C57" s="98">
        <v>1.9403095371347061</v>
      </c>
      <c r="D57" s="98">
        <v>1.7575118719338869</v>
      </c>
      <c r="E57" s="98">
        <v>1.5509551952720664</v>
      </c>
      <c r="F57" s="98">
        <v>1.3911347093759585</v>
      </c>
      <c r="G57" s="98">
        <v>1.232016286399473</v>
      </c>
      <c r="H57" s="98">
        <v>1.0956193749055354</v>
      </c>
      <c r="I57" s="98">
        <v>0.86665878825814446</v>
      </c>
      <c r="J57" s="98">
        <v>0.67598337223942473</v>
      </c>
      <c r="K57" s="98">
        <v>0.49761542546460458</v>
      </c>
      <c r="L57" s="98">
        <v>0.3406427827250173</v>
      </c>
      <c r="M57" s="98">
        <v>0.21361810662186584</v>
      </c>
      <c r="N57" s="98">
        <v>0.14922207556952463</v>
      </c>
      <c r="O57" s="98">
        <v>0.12391131615550269</v>
      </c>
      <c r="P57" s="98">
        <v>0.11212006701797998</v>
      </c>
      <c r="Q57" s="98">
        <v>0.10166194665825837</v>
      </c>
      <c r="R57" s="98">
        <v>9.3450488586698785E-2</v>
      </c>
      <c r="S57" s="98">
        <v>8.9159080217629541E-2</v>
      </c>
      <c r="T57" s="98">
        <v>8.659404181523804E-2</v>
      </c>
      <c r="U57" s="98">
        <v>8.2103543896990885E-2</v>
      </c>
      <c r="V57" s="98">
        <v>7.5896975533474687E-2</v>
      </c>
      <c r="W57" s="98">
        <v>6.8181520787472555E-2</v>
      </c>
      <c r="DA57" s="63" t="s">
        <v>1623</v>
      </c>
    </row>
    <row r="58" spans="1:105" ht="12" customHeight="1" x14ac:dyDescent="0.25">
      <c r="A58" s="121" t="s">
        <v>54</v>
      </c>
      <c r="B58" s="122">
        <v>10.517576233415632</v>
      </c>
      <c r="C58" s="122">
        <v>10.117381157853284</v>
      </c>
      <c r="D58" s="122">
        <v>9.7371282840428464</v>
      </c>
      <c r="E58" s="122">
        <v>9.0688749104703525</v>
      </c>
      <c r="F58" s="122">
        <v>8.4894127882726806</v>
      </c>
      <c r="G58" s="122">
        <v>7.9683712922788885</v>
      </c>
      <c r="H58" s="122">
        <v>7.5176411056813555</v>
      </c>
      <c r="I58" s="122">
        <v>6.8536535769301841</v>
      </c>
      <c r="J58" s="122">
        <v>6.5414866942519598</v>
      </c>
      <c r="K58" s="122">
        <v>6.2105640655977696</v>
      </c>
      <c r="L58" s="122">
        <v>6.4984611512452997</v>
      </c>
      <c r="M58" s="122">
        <v>5.95492924231253</v>
      </c>
      <c r="N58" s="122">
        <v>5.3872551690323753</v>
      </c>
      <c r="O58" s="122">
        <v>5.2151848115760853</v>
      </c>
      <c r="P58" s="122">
        <v>4.6131678919941539</v>
      </c>
      <c r="Q58" s="122">
        <v>4.2148918092971703</v>
      </c>
      <c r="R58" s="122">
        <v>3.980949845314032</v>
      </c>
      <c r="S58" s="122">
        <v>3.6642940844214626</v>
      </c>
      <c r="T58" s="122">
        <v>3.5141023179231032</v>
      </c>
      <c r="U58" s="122">
        <v>3.2446186666049321</v>
      </c>
      <c r="V58" s="122">
        <v>3.0529142977526895</v>
      </c>
      <c r="W58" s="122">
        <v>2.7564109819420954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10.517576233415632</v>
      </c>
      <c r="C60" s="33">
        <v>10.117381157853284</v>
      </c>
      <c r="D60" s="33">
        <v>9.7371282840428464</v>
      </c>
      <c r="E60" s="33">
        <v>9.0688749104703525</v>
      </c>
      <c r="F60" s="33">
        <v>8.4894127882726806</v>
      </c>
      <c r="G60" s="33">
        <v>7.9683712922788885</v>
      </c>
      <c r="H60" s="33">
        <v>7.5176411056813555</v>
      </c>
      <c r="I60" s="33">
        <v>6.8536535769301841</v>
      </c>
      <c r="J60" s="33">
        <v>6.5414866942519598</v>
      </c>
      <c r="K60" s="33">
        <v>6.2105640655977696</v>
      </c>
      <c r="L60" s="33">
        <v>6.4984611512452997</v>
      </c>
      <c r="M60" s="33">
        <v>5.95492924231253</v>
      </c>
      <c r="N60" s="33">
        <v>5.3872551690323753</v>
      </c>
      <c r="O60" s="33">
        <v>5.2151848115760853</v>
      </c>
      <c r="P60" s="33">
        <v>4.6131678919941539</v>
      </c>
      <c r="Q60" s="33">
        <v>4.2148918092971703</v>
      </c>
      <c r="R60" s="33">
        <v>3.980949845314032</v>
      </c>
      <c r="S60" s="33">
        <v>3.6642940844214626</v>
      </c>
      <c r="T60" s="33">
        <v>3.5141023179231032</v>
      </c>
      <c r="U60" s="33">
        <v>3.2446186666049321</v>
      </c>
      <c r="V60" s="33">
        <v>3.0529142977526895</v>
      </c>
      <c r="W60" s="33">
        <v>2.7564109819420954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674.67744746310541</v>
      </c>
      <c r="C62" s="117">
        <f t="shared" si="21"/>
        <v>715.41672378120154</v>
      </c>
      <c r="D62" s="117">
        <f t="shared" si="21"/>
        <v>687.20486275231133</v>
      </c>
      <c r="E62" s="117">
        <f t="shared" si="21"/>
        <v>734.22832140151684</v>
      </c>
      <c r="F62" s="117">
        <f t="shared" si="21"/>
        <v>730.40857569772993</v>
      </c>
      <c r="G62" s="117">
        <f t="shared" si="21"/>
        <v>722.47657501558865</v>
      </c>
      <c r="H62" s="117">
        <f t="shared" si="21"/>
        <v>699.96108986500553</v>
      </c>
      <c r="I62" s="117">
        <f t="shared" si="21"/>
        <v>651.02780294369427</v>
      </c>
      <c r="J62" s="117">
        <f t="shared" si="21"/>
        <v>649.99350176921598</v>
      </c>
      <c r="K62" s="117">
        <f t="shared" si="21"/>
        <v>654.37436648840276</v>
      </c>
      <c r="L62" s="117">
        <f t="shared" si="21"/>
        <v>771.25756006536164</v>
      </c>
      <c r="M62" s="117">
        <f t="shared" si="21"/>
        <v>668.31063340668436</v>
      </c>
      <c r="N62" s="117">
        <f t="shared" si="21"/>
        <v>669.15410439840241</v>
      </c>
      <c r="O62" s="117">
        <f t="shared" si="21"/>
        <v>670.1561868579405</v>
      </c>
      <c r="P62" s="117">
        <f t="shared" si="21"/>
        <v>587.1849607757614</v>
      </c>
      <c r="Q62" s="117">
        <f t="shared" si="21"/>
        <v>614.17164881485667</v>
      </c>
      <c r="R62" s="117">
        <f t="shared" ref="R62:V62" si="22">R63+R66+R68+R77</f>
        <v>643.60360683651311</v>
      </c>
      <c r="S62" s="117">
        <f t="shared" si="22"/>
        <v>642.21797337352939</v>
      </c>
      <c r="T62" s="117">
        <f t="shared" si="22"/>
        <v>635.43916081343798</v>
      </c>
      <c r="U62" s="117">
        <f t="shared" si="22"/>
        <v>636.26145188204009</v>
      </c>
      <c r="V62" s="117">
        <f t="shared" si="22"/>
        <v>613.17185600273774</v>
      </c>
      <c r="W62" s="117">
        <f t="shared" ref="W62" si="23">W63+W66+W68+W77</f>
        <v>599.57125154466814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609.26231816646657</v>
      </c>
      <c r="C63" s="122">
        <f t="shared" si="24"/>
        <v>651.97061323778621</v>
      </c>
      <c r="D63" s="122">
        <f t="shared" si="24"/>
        <v>623.37987655925781</v>
      </c>
      <c r="E63" s="122">
        <f t="shared" si="24"/>
        <v>667.92260972575923</v>
      </c>
      <c r="F63" s="122">
        <f t="shared" si="24"/>
        <v>661.9066657467996</v>
      </c>
      <c r="G63" s="122">
        <f t="shared" si="24"/>
        <v>654.89486586869475</v>
      </c>
      <c r="H63" s="122">
        <f t="shared" si="24"/>
        <v>633.58758187158946</v>
      </c>
      <c r="I63" s="122">
        <f t="shared" si="24"/>
        <v>592.10589444286802</v>
      </c>
      <c r="J63" s="122">
        <f t="shared" si="24"/>
        <v>589.02532596298477</v>
      </c>
      <c r="K63" s="122">
        <f t="shared" si="24"/>
        <v>593.5121109656568</v>
      </c>
      <c r="L63" s="122">
        <f t="shared" si="24"/>
        <v>697.5509608477031</v>
      </c>
      <c r="M63" s="122">
        <f t="shared" si="24"/>
        <v>594.33251867651472</v>
      </c>
      <c r="N63" s="122">
        <f t="shared" si="24"/>
        <v>594.09539257237316</v>
      </c>
      <c r="O63" s="122">
        <f t="shared" si="24"/>
        <v>592.4714135047667</v>
      </c>
      <c r="P63" s="122">
        <f t="shared" si="24"/>
        <v>513.63887266885229</v>
      </c>
      <c r="Q63" s="122">
        <f t="shared" si="24"/>
        <v>542.37195456097641</v>
      </c>
      <c r="R63" s="122">
        <f t="shared" ref="R63:V63" si="25">SUM(R64:R65)</f>
        <v>570.32431851111369</v>
      </c>
      <c r="S63" s="122">
        <f t="shared" si="25"/>
        <v>570.27989084097476</v>
      </c>
      <c r="T63" s="122">
        <f t="shared" si="25"/>
        <v>565.05953667714323</v>
      </c>
      <c r="U63" s="122">
        <f t="shared" si="25"/>
        <v>563.84217606986726</v>
      </c>
      <c r="V63" s="122">
        <f t="shared" si="25"/>
        <v>541.25187195936314</v>
      </c>
      <c r="W63" s="122">
        <f t="shared" ref="W63" si="26">SUM(W64:W65)</f>
        <v>532.54748307037005</v>
      </c>
      <c r="DA63" s="130" t="s">
        <v>1628</v>
      </c>
    </row>
    <row r="64" spans="1:105" ht="12" customHeight="1" x14ac:dyDescent="0.25">
      <c r="A64" s="97" t="s">
        <v>217</v>
      </c>
      <c r="B64" s="98">
        <v>603.08041932530284</v>
      </c>
      <c r="C64" s="98">
        <v>645.29324159244959</v>
      </c>
      <c r="D64" s="98">
        <v>617.0712391778344</v>
      </c>
      <c r="E64" s="98">
        <v>661.10008200089715</v>
      </c>
      <c r="F64" s="98">
        <v>655.14820860992211</v>
      </c>
      <c r="G64" s="98">
        <v>648.19910269694253</v>
      </c>
      <c r="H64" s="98">
        <v>627.10741173682391</v>
      </c>
      <c r="I64" s="98">
        <v>586.01409116101831</v>
      </c>
      <c r="J64" s="98">
        <v>582.96513457531069</v>
      </c>
      <c r="K64" s="98">
        <v>587.34215020658564</v>
      </c>
      <c r="L64" s="98">
        <v>689.85666630304297</v>
      </c>
      <c r="M64" s="98">
        <v>587.75933836183287</v>
      </c>
      <c r="N64" s="98">
        <v>587.34700734746275</v>
      </c>
      <c r="O64" s="98">
        <v>585.57039343739223</v>
      </c>
      <c r="P64" s="98">
        <v>507.83987598758699</v>
      </c>
      <c r="Q64" s="98">
        <v>536.13436861389039</v>
      </c>
      <c r="R64" s="98">
        <v>563.72506409616915</v>
      </c>
      <c r="S64" s="98">
        <v>563.58126642819229</v>
      </c>
      <c r="T64" s="98">
        <v>558.34783882420106</v>
      </c>
      <c r="U64" s="98">
        <v>557.14838847100907</v>
      </c>
      <c r="V64" s="98">
        <v>534.74725373876436</v>
      </c>
      <c r="W64" s="98">
        <v>526.07856720740995</v>
      </c>
      <c r="DA64" s="63" t="s">
        <v>1629</v>
      </c>
    </row>
    <row r="65" spans="1:105" ht="12" customHeight="1" x14ac:dyDescent="0.25">
      <c r="A65" s="97" t="s">
        <v>53</v>
      </c>
      <c r="B65" s="98">
        <v>6.1818988411637799</v>
      </c>
      <c r="C65" s="98">
        <v>6.6773716453366623</v>
      </c>
      <c r="D65" s="98">
        <v>6.3086373814234324</v>
      </c>
      <c r="E65" s="98">
        <v>6.8225277248620966</v>
      </c>
      <c r="F65" s="98">
        <v>6.7584571368775057</v>
      </c>
      <c r="G65" s="98">
        <v>6.6957631717522306</v>
      </c>
      <c r="H65" s="98">
        <v>6.4801701347656042</v>
      </c>
      <c r="I65" s="98">
        <v>6.0918032818497361</v>
      </c>
      <c r="J65" s="98">
        <v>6.0601913876740801</v>
      </c>
      <c r="K65" s="98">
        <v>6.1699607590711629</v>
      </c>
      <c r="L65" s="98">
        <v>7.6942945446600834</v>
      </c>
      <c r="M65" s="98">
        <v>6.5731803146818848</v>
      </c>
      <c r="N65" s="98">
        <v>6.7483852249104022</v>
      </c>
      <c r="O65" s="98">
        <v>6.9010200673744384</v>
      </c>
      <c r="P65" s="98">
        <v>5.7989966812653355</v>
      </c>
      <c r="Q65" s="98">
        <v>6.2375859470860249</v>
      </c>
      <c r="R65" s="98">
        <v>6.5992544149445811</v>
      </c>
      <c r="S65" s="98">
        <v>6.6986244127824737</v>
      </c>
      <c r="T65" s="98">
        <v>6.7116978529421774</v>
      </c>
      <c r="U65" s="98">
        <v>6.6937875988581474</v>
      </c>
      <c r="V65" s="98">
        <v>6.5046182205987595</v>
      </c>
      <c r="W65" s="98">
        <v>6.4689158629601362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2.4647290698851181E-2</v>
      </c>
      <c r="C66" s="122">
        <f t="shared" si="27"/>
        <v>2.9805690667658764E-2</v>
      </c>
      <c r="D66" s="122">
        <f t="shared" si="27"/>
        <v>3.2305868847108489E-2</v>
      </c>
      <c r="E66" s="122">
        <f t="shared" si="27"/>
        <v>4.0304984503063114E-2</v>
      </c>
      <c r="F66" s="122">
        <f t="shared" si="27"/>
        <v>5.2666146817852491E-2</v>
      </c>
      <c r="G66" s="122">
        <f t="shared" si="27"/>
        <v>6.3368080808188385E-2</v>
      </c>
      <c r="H66" s="122">
        <f t="shared" si="27"/>
        <v>7.5376398112430312E-2</v>
      </c>
      <c r="I66" s="122">
        <f t="shared" si="27"/>
        <v>8.5306304815315676E-2</v>
      </c>
      <c r="J66" s="122">
        <f t="shared" si="27"/>
        <v>9.2949976872269566E-2</v>
      </c>
      <c r="K66" s="122">
        <f t="shared" si="27"/>
        <v>9.7279499764853172E-2</v>
      </c>
      <c r="L66" s="122">
        <f t="shared" si="27"/>
        <v>0.10493306978821265</v>
      </c>
      <c r="M66" s="122">
        <f t="shared" si="27"/>
        <v>0.11336461638499969</v>
      </c>
      <c r="N66" s="122">
        <f t="shared" si="27"/>
        <v>0.12301000033661184</v>
      </c>
      <c r="O66" s="122">
        <f t="shared" si="27"/>
        <v>0.13011095557738658</v>
      </c>
      <c r="P66" s="122">
        <f t="shared" si="27"/>
        <v>0.13446191530933732</v>
      </c>
      <c r="Q66" s="122">
        <f t="shared" si="27"/>
        <v>0.13379974010486165</v>
      </c>
      <c r="R66" s="122">
        <f t="shared" si="27"/>
        <v>0.13818025448231222</v>
      </c>
      <c r="S66" s="122">
        <f t="shared" si="27"/>
        <v>0.13897851476096246</v>
      </c>
      <c r="T66" s="122">
        <f t="shared" si="27"/>
        <v>0.16930553125014208</v>
      </c>
      <c r="U66" s="122">
        <f t="shared" si="27"/>
        <v>0.14483669620063103</v>
      </c>
      <c r="V66" s="122">
        <f t="shared" si="27"/>
        <v>0.15310512005147903</v>
      </c>
      <c r="W66" s="122">
        <f t="shared" si="27"/>
        <v>0.15158316124201596</v>
      </c>
      <c r="DA66" s="130" t="s">
        <v>1631</v>
      </c>
    </row>
    <row r="67" spans="1:105" ht="12" customHeight="1" x14ac:dyDescent="0.25">
      <c r="A67" s="97" t="s">
        <v>53</v>
      </c>
      <c r="B67" s="98">
        <v>2.4647290698851181E-2</v>
      </c>
      <c r="C67" s="98">
        <v>2.9805690667658764E-2</v>
      </c>
      <c r="D67" s="98">
        <v>3.2305868847108489E-2</v>
      </c>
      <c r="E67" s="98">
        <v>4.0304984503063114E-2</v>
      </c>
      <c r="F67" s="98">
        <v>5.2666146817852491E-2</v>
      </c>
      <c r="G67" s="98">
        <v>6.3368080808188385E-2</v>
      </c>
      <c r="H67" s="98">
        <v>7.5376398112430312E-2</v>
      </c>
      <c r="I67" s="98">
        <v>8.5306304815315676E-2</v>
      </c>
      <c r="J67" s="98">
        <v>9.2949976872269566E-2</v>
      </c>
      <c r="K67" s="98">
        <v>9.7279499764853172E-2</v>
      </c>
      <c r="L67" s="98">
        <v>0.10493306978821265</v>
      </c>
      <c r="M67" s="98">
        <v>0.11336461638499969</v>
      </c>
      <c r="N67" s="98">
        <v>0.12301000033661184</v>
      </c>
      <c r="O67" s="98">
        <v>0.13011095557738658</v>
      </c>
      <c r="P67" s="98">
        <v>0.13446191530933732</v>
      </c>
      <c r="Q67" s="98">
        <v>0.13379974010486165</v>
      </c>
      <c r="R67" s="98">
        <v>0.13818025448231222</v>
      </c>
      <c r="S67" s="98">
        <v>0.13897851476096246</v>
      </c>
      <c r="T67" s="98">
        <v>0.16930553125014208</v>
      </c>
      <c r="U67" s="98">
        <v>0.14483669620063103</v>
      </c>
      <c r="V67" s="98">
        <v>0.15310512005147903</v>
      </c>
      <c r="W67" s="98">
        <v>0.15158316124201596</v>
      </c>
      <c r="DA67" s="63" t="s">
        <v>1632</v>
      </c>
    </row>
    <row r="68" spans="1:105" ht="12" customHeight="1" x14ac:dyDescent="0.25">
      <c r="A68" s="121" t="s">
        <v>55</v>
      </c>
      <c r="B68" s="122">
        <v>55.097120293838017</v>
      </c>
      <c r="C68" s="122">
        <v>53.247412057052145</v>
      </c>
      <c r="D68" s="122">
        <v>53.248394548314252</v>
      </c>
      <c r="E68" s="122">
        <v>55.424643145197379</v>
      </c>
      <c r="F68" s="122">
        <v>57.423577396606262</v>
      </c>
      <c r="G68" s="122">
        <v>56.418026785493112</v>
      </c>
      <c r="H68" s="122">
        <v>55.121433941444778</v>
      </c>
      <c r="I68" s="122">
        <v>48.145018651954949</v>
      </c>
      <c r="J68" s="122">
        <v>49.927745746038326</v>
      </c>
      <c r="K68" s="122">
        <v>49.581335282827197</v>
      </c>
      <c r="L68" s="122">
        <v>60.772009532282041</v>
      </c>
      <c r="M68" s="122">
        <v>61.154131377325761</v>
      </c>
      <c r="N68" s="122">
        <v>62.120710578077876</v>
      </c>
      <c r="O68" s="122">
        <v>63.918965392676739</v>
      </c>
      <c r="P68" s="122">
        <v>59.897033804983266</v>
      </c>
      <c r="Q68" s="122">
        <v>58.154757591334196</v>
      </c>
      <c r="R68" s="122">
        <v>59.218257499990521</v>
      </c>
      <c r="S68" s="122">
        <v>58.069181062769772</v>
      </c>
      <c r="T68" s="122">
        <v>56.342313202380247</v>
      </c>
      <c r="U68" s="122">
        <v>58.426670813269205</v>
      </c>
      <c r="V68" s="122">
        <v>57.47988412943873</v>
      </c>
      <c r="W68" s="122">
        <v>52.824359493155534</v>
      </c>
      <c r="DA68" s="130" t="s">
        <v>1633</v>
      </c>
    </row>
    <row r="69" spans="1:105" ht="12" customHeight="1" x14ac:dyDescent="0.25">
      <c r="A69" s="97" t="s">
        <v>134</v>
      </c>
      <c r="B69" s="98">
        <v>53.33204171248812</v>
      </c>
      <c r="C69" s="98">
        <v>51.587019955005388</v>
      </c>
      <c r="D69" s="98">
        <v>51.566697113139206</v>
      </c>
      <c r="E69" s="98">
        <v>53.762930463657796</v>
      </c>
      <c r="F69" s="98">
        <v>55.720403607233649</v>
      </c>
      <c r="G69" s="98">
        <v>54.689593416011753</v>
      </c>
      <c r="H69" s="98">
        <v>53.380599027887598</v>
      </c>
      <c r="I69" s="98">
        <v>46.535110857733756</v>
      </c>
      <c r="J69" s="98">
        <v>48.26520280860278</v>
      </c>
      <c r="K69" s="98">
        <v>48.001188979244546</v>
      </c>
      <c r="L69" s="98">
        <v>58.753922639185497</v>
      </c>
      <c r="M69" s="98">
        <v>59.033271357904603</v>
      </c>
      <c r="N69" s="98">
        <v>59.953882734320707</v>
      </c>
      <c r="O69" s="98">
        <v>61.622320405813795</v>
      </c>
      <c r="P69" s="98">
        <v>57.749680593082566</v>
      </c>
      <c r="Q69" s="98">
        <v>55.974124668461329</v>
      </c>
      <c r="R69" s="98">
        <v>57.042494071723368</v>
      </c>
      <c r="S69" s="98">
        <v>55.968788150954005</v>
      </c>
      <c r="T69" s="98">
        <v>54.213881542927517</v>
      </c>
      <c r="U69" s="98">
        <v>56.252146398468994</v>
      </c>
      <c r="V69" s="98">
        <v>55.311362793906184</v>
      </c>
      <c r="W69" s="98">
        <v>50.841282214901497</v>
      </c>
      <c r="DA69" s="63" t="s">
        <v>1634</v>
      </c>
    </row>
    <row r="70" spans="1:105" ht="12" customHeight="1" x14ac:dyDescent="0.25">
      <c r="A70" s="97" t="s">
        <v>133</v>
      </c>
      <c r="B70" s="98">
        <v>0.14852781386159075</v>
      </c>
      <c r="C70" s="98">
        <v>0.16181807337979004</v>
      </c>
      <c r="D70" s="98">
        <v>0.16497452838591553</v>
      </c>
      <c r="E70" s="98">
        <v>0.19328053553517494</v>
      </c>
      <c r="F70" s="98">
        <v>0.20581402993350023</v>
      </c>
      <c r="G70" s="98">
        <v>0.21251463532562243</v>
      </c>
      <c r="H70" s="98">
        <v>0.22022933126522412</v>
      </c>
      <c r="I70" s="98">
        <v>0.21228702364066376</v>
      </c>
      <c r="J70" s="98">
        <v>0.2409115196978224</v>
      </c>
      <c r="K70" s="98">
        <v>0.2779555261905875</v>
      </c>
      <c r="L70" s="98">
        <v>0.365123250584728</v>
      </c>
      <c r="M70" s="98">
        <v>0.36532187954300632</v>
      </c>
      <c r="N70" s="98">
        <v>0.37858668041599552</v>
      </c>
      <c r="O70" s="98">
        <v>0.37438321196204832</v>
      </c>
      <c r="P70" s="98">
        <v>0.33969862989592015</v>
      </c>
      <c r="Q70" s="98">
        <v>0.31678763326279319</v>
      </c>
      <c r="R70" s="98">
        <v>0.31934229527219599</v>
      </c>
      <c r="S70" s="98">
        <v>0.33017202262618539</v>
      </c>
      <c r="T70" s="98">
        <v>0.31741230639405782</v>
      </c>
      <c r="U70" s="98">
        <v>0.35348130488754315</v>
      </c>
      <c r="V70" s="98">
        <v>0.35832263556182148</v>
      </c>
      <c r="W70" s="98">
        <v>0.31762081604916703</v>
      </c>
      <c r="DA70" s="63" t="s">
        <v>1635</v>
      </c>
    </row>
    <row r="71" spans="1:105" ht="12" customHeight="1" x14ac:dyDescent="0.25">
      <c r="A71" s="100" t="s">
        <v>217</v>
      </c>
      <c r="B71" s="101">
        <v>0.10264068350515254</v>
      </c>
      <c r="C71" s="101">
        <v>0.10969476058896645</v>
      </c>
      <c r="D71" s="101">
        <v>0.11238588801712328</v>
      </c>
      <c r="E71" s="101">
        <v>0.12966202103488292</v>
      </c>
      <c r="F71" s="101">
        <v>0.13725416031290727</v>
      </c>
      <c r="G71" s="101">
        <v>0.14289833075073194</v>
      </c>
      <c r="H71" s="101">
        <v>0.14781398603079215</v>
      </c>
      <c r="I71" s="101">
        <v>0.14005580329581541</v>
      </c>
      <c r="J71" s="101">
        <v>0.15437959933208331</v>
      </c>
      <c r="K71" s="101">
        <v>0.16469605295288614</v>
      </c>
      <c r="L71" s="101">
        <v>0.24081768521262265</v>
      </c>
      <c r="M71" s="101">
        <v>0.23838609648128981</v>
      </c>
      <c r="N71" s="101">
        <v>0.24197258534958629</v>
      </c>
      <c r="O71" s="101">
        <v>0.24845621543851884</v>
      </c>
      <c r="P71" s="101">
        <v>0.21818636729801233</v>
      </c>
      <c r="Q71" s="101">
        <v>0.20695581852455244</v>
      </c>
      <c r="R71" s="101">
        <v>0.20771310532278678</v>
      </c>
      <c r="S71" s="101">
        <v>0.20467884703095721</v>
      </c>
      <c r="T71" s="101">
        <v>0.19594658615275887</v>
      </c>
      <c r="U71" s="101">
        <v>0.2184868177292523</v>
      </c>
      <c r="V71" s="101">
        <v>0.22045101294953132</v>
      </c>
      <c r="W71" s="101">
        <v>0.19570422247689434</v>
      </c>
      <c r="DA71" s="131" t="s">
        <v>1636</v>
      </c>
    </row>
    <row r="72" spans="1:105" ht="12" customHeight="1" x14ac:dyDescent="0.25">
      <c r="A72" s="103" t="s">
        <v>52</v>
      </c>
      <c r="B72" s="104">
        <v>4.5887130356438217E-2</v>
      </c>
      <c r="C72" s="104">
        <v>5.2123312790823585E-2</v>
      </c>
      <c r="D72" s="104">
        <v>5.2588640368792267E-2</v>
      </c>
      <c r="E72" s="104">
        <v>6.3618514500292003E-2</v>
      </c>
      <c r="F72" s="104">
        <v>6.8559869620592961E-2</v>
      </c>
      <c r="G72" s="104">
        <v>6.96163045748905E-2</v>
      </c>
      <c r="H72" s="104">
        <v>7.2415345234431966E-2</v>
      </c>
      <c r="I72" s="104">
        <v>7.2231220344848343E-2</v>
      </c>
      <c r="J72" s="104">
        <v>8.653192036573909E-2</v>
      </c>
      <c r="K72" s="104">
        <v>0.11325947323770137</v>
      </c>
      <c r="L72" s="104">
        <v>0.12430556537210537</v>
      </c>
      <c r="M72" s="104">
        <v>0.12693578306171655</v>
      </c>
      <c r="N72" s="104">
        <v>0.13661409506640923</v>
      </c>
      <c r="O72" s="104">
        <v>0.12592699652352948</v>
      </c>
      <c r="P72" s="104">
        <v>0.12151226259790783</v>
      </c>
      <c r="Q72" s="104">
        <v>0.10983181473824076</v>
      </c>
      <c r="R72" s="104">
        <v>0.11162918994940919</v>
      </c>
      <c r="S72" s="104">
        <v>0.12549317559522818</v>
      </c>
      <c r="T72" s="104">
        <v>0.12146572024129898</v>
      </c>
      <c r="U72" s="104">
        <v>0.13499448715829085</v>
      </c>
      <c r="V72" s="104">
        <v>0.13787162261229016</v>
      </c>
      <c r="W72" s="104">
        <v>0.12191659357227266</v>
      </c>
      <c r="DA72" s="132" t="s">
        <v>1637</v>
      </c>
    </row>
    <row r="73" spans="1:105" ht="12" customHeight="1" x14ac:dyDescent="0.25">
      <c r="A73" s="106" t="s">
        <v>122</v>
      </c>
      <c r="B73" s="101">
        <v>1.1756566421157322</v>
      </c>
      <c r="C73" s="101">
        <v>1.0509634108336652</v>
      </c>
      <c r="D73" s="101">
        <v>1.0395116986515349</v>
      </c>
      <c r="E73" s="101">
        <v>0.97790580770240931</v>
      </c>
      <c r="F73" s="101">
        <v>0.98890640065886926</v>
      </c>
      <c r="G73" s="101">
        <v>0.9685125967643069</v>
      </c>
      <c r="H73" s="101">
        <v>0.94025630722104014</v>
      </c>
      <c r="I73" s="101">
        <v>0.80051373794711056</v>
      </c>
      <c r="J73" s="101">
        <v>0.77988652327004937</v>
      </c>
      <c r="K73" s="101">
        <v>0.66931857787581717</v>
      </c>
      <c r="L73" s="101">
        <v>0.80541458189184023</v>
      </c>
      <c r="M73" s="101">
        <v>0.8506743102897989</v>
      </c>
      <c r="N73" s="101">
        <v>0.88032909670666315</v>
      </c>
      <c r="O73" s="101">
        <v>0.95368998310484265</v>
      </c>
      <c r="P73" s="101">
        <v>0.92428917280899203</v>
      </c>
      <c r="Q73" s="101">
        <v>0.97505448097278502</v>
      </c>
      <c r="R73" s="101">
        <v>0.9691554375399476</v>
      </c>
      <c r="S73" s="101">
        <v>0.91991736961859705</v>
      </c>
      <c r="T73" s="101">
        <v>0.92393166722017761</v>
      </c>
      <c r="U73" s="101">
        <v>0.89767168730287561</v>
      </c>
      <c r="V73" s="101">
        <v>0.87484878514570696</v>
      </c>
      <c r="W73" s="101">
        <v>0.79728376111152122</v>
      </c>
      <c r="DA73" s="131" t="s">
        <v>1638</v>
      </c>
    </row>
    <row r="74" spans="1:105" ht="12" customHeight="1" x14ac:dyDescent="0.25">
      <c r="A74" s="107" t="s">
        <v>121</v>
      </c>
      <c r="B74" s="104">
        <v>0.44089412537257305</v>
      </c>
      <c r="C74" s="104">
        <v>0.44761061783329575</v>
      </c>
      <c r="D74" s="104">
        <v>0.47721120813759205</v>
      </c>
      <c r="E74" s="104">
        <v>0.49052633830200393</v>
      </c>
      <c r="F74" s="104">
        <v>0.50845335878024323</v>
      </c>
      <c r="G74" s="104">
        <v>0.54740613739142741</v>
      </c>
      <c r="H74" s="104">
        <v>0.58034927507091816</v>
      </c>
      <c r="I74" s="104">
        <v>0.59710703263341591</v>
      </c>
      <c r="J74" s="104">
        <v>0.6417448944676738</v>
      </c>
      <c r="K74" s="104">
        <v>0.63287219951624096</v>
      </c>
      <c r="L74" s="104">
        <v>0.8475490606199787</v>
      </c>
      <c r="M74" s="104">
        <v>0.90486382958835598</v>
      </c>
      <c r="N74" s="104">
        <v>0.9079120666345184</v>
      </c>
      <c r="O74" s="104">
        <v>0.96857179179605146</v>
      </c>
      <c r="P74" s="104">
        <v>0.88336540919578965</v>
      </c>
      <c r="Q74" s="104">
        <v>0.8887908086372871</v>
      </c>
      <c r="R74" s="104">
        <v>0.8872656954550131</v>
      </c>
      <c r="S74" s="104">
        <v>0.85030351957098249</v>
      </c>
      <c r="T74" s="104">
        <v>0.88708768583848485</v>
      </c>
      <c r="U74" s="104">
        <v>0.92337142260978977</v>
      </c>
      <c r="V74" s="104">
        <v>0.93534991482501795</v>
      </c>
      <c r="W74" s="104">
        <v>0.86817270109334688</v>
      </c>
      <c r="DA74" s="132" t="s">
        <v>1639</v>
      </c>
    </row>
    <row r="75" spans="1:105" ht="12" customHeight="1" x14ac:dyDescent="0.25">
      <c r="A75" s="108" t="s">
        <v>53</v>
      </c>
      <c r="B75" s="98">
        <v>0.28693815451479726</v>
      </c>
      <c r="C75" s="98">
        <v>0.28597881145144127</v>
      </c>
      <c r="D75" s="98">
        <v>0.30719364306028107</v>
      </c>
      <c r="E75" s="98">
        <v>0.31155446520044694</v>
      </c>
      <c r="F75" s="98">
        <v>0.32128492865425967</v>
      </c>
      <c r="G75" s="98">
        <v>0.3498783466243327</v>
      </c>
      <c r="H75" s="98">
        <v>0.37082255378454315</v>
      </c>
      <c r="I75" s="98">
        <v>0.37622859803930953</v>
      </c>
      <c r="J75" s="98">
        <v>0.39364981489494189</v>
      </c>
      <c r="K75" s="98">
        <v>0.3585047323763475</v>
      </c>
      <c r="L75" s="98">
        <v>0.54000309498307209</v>
      </c>
      <c r="M75" s="98">
        <v>0.5719215302534465</v>
      </c>
      <c r="N75" s="98">
        <v>0.5630175599586541</v>
      </c>
      <c r="O75" s="98">
        <v>0.62605895787696286</v>
      </c>
      <c r="P75" s="98">
        <v>0.55067240889264291</v>
      </c>
      <c r="Q75" s="98">
        <v>0.56331522498304654</v>
      </c>
      <c r="R75" s="98">
        <v>0.56058768970482775</v>
      </c>
      <c r="S75" s="98">
        <v>0.51418726360424483</v>
      </c>
      <c r="T75" s="98">
        <v>0.53641713874677344</v>
      </c>
      <c r="U75" s="98">
        <v>0.56339980876696438</v>
      </c>
      <c r="V75" s="98">
        <v>0.57080493083340667</v>
      </c>
      <c r="W75" s="98">
        <v>0.53220128998845462</v>
      </c>
      <c r="DA75" s="63" t="s">
        <v>1640</v>
      </c>
    </row>
    <row r="76" spans="1:105" ht="12" customHeight="1" x14ac:dyDescent="0.25">
      <c r="A76" s="108" t="s">
        <v>52</v>
      </c>
      <c r="B76" s="98">
        <v>0.15395597085777579</v>
      </c>
      <c r="C76" s="98">
        <v>0.16163180638185448</v>
      </c>
      <c r="D76" s="98">
        <v>0.17001756507731097</v>
      </c>
      <c r="E76" s="98">
        <v>0.17897187310155699</v>
      </c>
      <c r="F76" s="98">
        <v>0.18716843012598353</v>
      </c>
      <c r="G76" s="98">
        <v>0.1975277907670947</v>
      </c>
      <c r="H76" s="98">
        <v>0.20952672128637498</v>
      </c>
      <c r="I76" s="98">
        <v>0.22087843459410639</v>
      </c>
      <c r="J76" s="98">
        <v>0.24809507957273194</v>
      </c>
      <c r="K76" s="98">
        <v>0.27436746713989341</v>
      </c>
      <c r="L76" s="98">
        <v>0.30754596563690667</v>
      </c>
      <c r="M76" s="98">
        <v>0.33294229933490943</v>
      </c>
      <c r="N76" s="98">
        <v>0.34489450667586435</v>
      </c>
      <c r="O76" s="98">
        <v>0.34251283391908866</v>
      </c>
      <c r="P76" s="98">
        <v>0.3326930003031468</v>
      </c>
      <c r="Q76" s="98">
        <v>0.32547558365424062</v>
      </c>
      <c r="R76" s="98">
        <v>0.32667800575018535</v>
      </c>
      <c r="S76" s="98">
        <v>0.33611625596673761</v>
      </c>
      <c r="T76" s="98">
        <v>0.35067054709171147</v>
      </c>
      <c r="U76" s="98">
        <v>0.35997161384282539</v>
      </c>
      <c r="V76" s="98">
        <v>0.36454498399161134</v>
      </c>
      <c r="W76" s="98">
        <v>0.3359714111048922</v>
      </c>
      <c r="DA76" s="63" t="s">
        <v>1641</v>
      </c>
    </row>
    <row r="77" spans="1:105" ht="12" customHeight="1" x14ac:dyDescent="0.25">
      <c r="A77" s="121" t="s">
        <v>54</v>
      </c>
      <c r="B77" s="122">
        <v>10.293361712102069</v>
      </c>
      <c r="C77" s="122">
        <v>10.168892795695596</v>
      </c>
      <c r="D77" s="122">
        <v>10.544285775892138</v>
      </c>
      <c r="E77" s="122">
        <v>10.840763546057078</v>
      </c>
      <c r="F77" s="122">
        <v>11.025666407506222</v>
      </c>
      <c r="G77" s="122">
        <v>11.100314280592524</v>
      </c>
      <c r="H77" s="122">
        <v>11.176697653858788</v>
      </c>
      <c r="I77" s="122">
        <v>10.691583544056007</v>
      </c>
      <c r="J77" s="122">
        <v>10.947480083320594</v>
      </c>
      <c r="K77" s="122">
        <v>11.183640740153855</v>
      </c>
      <c r="L77" s="122">
        <v>12.829656615588272</v>
      </c>
      <c r="M77" s="122">
        <v>12.710618736458994</v>
      </c>
      <c r="N77" s="122">
        <v>12.814991247614785</v>
      </c>
      <c r="O77" s="122">
        <v>13.635697004919706</v>
      </c>
      <c r="P77" s="122">
        <v>13.514592386616521</v>
      </c>
      <c r="Q77" s="122">
        <v>13.511136922441233</v>
      </c>
      <c r="R77" s="122">
        <v>13.922850570926588</v>
      </c>
      <c r="S77" s="122">
        <v>13.729922955023881</v>
      </c>
      <c r="T77" s="122">
        <v>13.868005402664213</v>
      </c>
      <c r="U77" s="122">
        <v>13.847768302702949</v>
      </c>
      <c r="V77" s="122">
        <v>14.286994793884428</v>
      </c>
      <c r="W77" s="122">
        <v>14.047825819900559</v>
      </c>
      <c r="DA77" s="130" t="s">
        <v>1642</v>
      </c>
    </row>
    <row r="78" spans="1:105" ht="12" customHeight="1" x14ac:dyDescent="0.25">
      <c r="A78" s="97" t="s">
        <v>192</v>
      </c>
      <c r="B78" s="98">
        <v>1.9526540826591037</v>
      </c>
      <c r="C78" s="98">
        <v>1.9370428321109181</v>
      </c>
      <c r="D78" s="98">
        <v>1.9808042182577084</v>
      </c>
      <c r="E78" s="98">
        <v>2.0929660991049435</v>
      </c>
      <c r="F78" s="98">
        <v>2.1263778185759277</v>
      </c>
      <c r="G78" s="98">
        <v>2.1349575769312064</v>
      </c>
      <c r="H78" s="98">
        <v>2.1402715519232691</v>
      </c>
      <c r="I78" s="98">
        <v>1.9840009913654879</v>
      </c>
      <c r="J78" s="98">
        <v>2.0485590270727307</v>
      </c>
      <c r="K78" s="98">
        <v>2.0937704361952774</v>
      </c>
      <c r="L78" s="98">
        <v>2.379891738852717</v>
      </c>
      <c r="M78" s="98">
        <v>2.3113085689916963</v>
      </c>
      <c r="N78" s="98">
        <v>2.3368449854898934</v>
      </c>
      <c r="O78" s="98">
        <v>2.4657946877007881</v>
      </c>
      <c r="P78" s="98">
        <v>2.3736843951102959</v>
      </c>
      <c r="Q78" s="98">
        <v>2.3525646566470901</v>
      </c>
      <c r="R78" s="98">
        <v>2.4157003518918141</v>
      </c>
      <c r="S78" s="98">
        <v>2.3738134353874449</v>
      </c>
      <c r="T78" s="98">
        <v>2.3008025222126611</v>
      </c>
      <c r="U78" s="98">
        <v>2.1842457246584512</v>
      </c>
      <c r="V78" s="98">
        <v>2.007260915257473</v>
      </c>
      <c r="W78" s="98">
        <v>2.0645839304480798</v>
      </c>
      <c r="DA78" s="63" t="s">
        <v>1643</v>
      </c>
    </row>
    <row r="79" spans="1:105" ht="12" customHeight="1" x14ac:dyDescent="0.25">
      <c r="A79" s="109" t="s">
        <v>120</v>
      </c>
      <c r="B79" s="33">
        <v>8.3407076294429654</v>
      </c>
      <c r="C79" s="33">
        <v>8.2318499635846774</v>
      </c>
      <c r="D79" s="33">
        <v>8.5634815576344305</v>
      </c>
      <c r="E79" s="33">
        <v>8.7477974469521342</v>
      </c>
      <c r="F79" s="33">
        <v>8.8992885889302951</v>
      </c>
      <c r="G79" s="33">
        <v>8.9653567036613175</v>
      </c>
      <c r="H79" s="33">
        <v>9.0364261019355201</v>
      </c>
      <c r="I79" s="33">
        <v>8.7075825526905195</v>
      </c>
      <c r="J79" s="33">
        <v>8.8989210562478629</v>
      </c>
      <c r="K79" s="33">
        <v>9.0898703039585786</v>
      </c>
      <c r="L79" s="33">
        <v>10.449764876735555</v>
      </c>
      <c r="M79" s="33">
        <v>10.399310167467297</v>
      </c>
      <c r="N79" s="33">
        <v>10.478146262124891</v>
      </c>
      <c r="O79" s="33">
        <v>11.169902317218918</v>
      </c>
      <c r="P79" s="33">
        <v>11.140907991506225</v>
      </c>
      <c r="Q79" s="33">
        <v>11.158572265794144</v>
      </c>
      <c r="R79" s="33">
        <v>11.507150219034774</v>
      </c>
      <c r="S79" s="33">
        <v>11.356109519636435</v>
      </c>
      <c r="T79" s="33">
        <v>11.567202880451552</v>
      </c>
      <c r="U79" s="33">
        <v>11.663522578044498</v>
      </c>
      <c r="V79" s="33">
        <v>12.279733878626956</v>
      </c>
      <c r="W79" s="33">
        <v>11.983241889452479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449.44797999868348</v>
      </c>
      <c r="C81" s="117">
        <f t="shared" si="28"/>
        <v>512.8974878195686</v>
      </c>
      <c r="D81" s="117">
        <f t="shared" si="28"/>
        <v>529.20447739226017</v>
      </c>
      <c r="E81" s="117">
        <f t="shared" si="28"/>
        <v>598.06461278483232</v>
      </c>
      <c r="F81" s="117">
        <f t="shared" si="28"/>
        <v>635.52764218114487</v>
      </c>
      <c r="G81" s="117">
        <f t="shared" si="28"/>
        <v>738.92275643963444</v>
      </c>
      <c r="H81" s="117">
        <f t="shared" si="28"/>
        <v>816.01500196744416</v>
      </c>
      <c r="I81" s="117">
        <f t="shared" si="28"/>
        <v>963.50931244362425</v>
      </c>
      <c r="J81" s="117">
        <f t="shared" si="28"/>
        <v>938.87602264653697</v>
      </c>
      <c r="K81" s="117">
        <f t="shared" si="28"/>
        <v>932.79245289507514</v>
      </c>
      <c r="L81" s="117">
        <f t="shared" si="28"/>
        <v>998.70578133259266</v>
      </c>
      <c r="M81" s="117">
        <f t="shared" si="28"/>
        <v>903.65513078845152</v>
      </c>
      <c r="N81" s="117">
        <f t="shared" si="28"/>
        <v>872.26908764474797</v>
      </c>
      <c r="O81" s="117">
        <f t="shared" si="28"/>
        <v>907.95212869780153</v>
      </c>
      <c r="P81" s="117">
        <f t="shared" si="28"/>
        <v>886.65979009882813</v>
      </c>
      <c r="Q81" s="117">
        <f t="shared" si="28"/>
        <v>1023.5301771705109</v>
      </c>
      <c r="R81" s="117">
        <f t="shared" ref="R81:V81" si="29">R82+R85+R87+R100</f>
        <v>1078.6242991056092</v>
      </c>
      <c r="S81" s="117">
        <f t="shared" si="29"/>
        <v>1025.4179315295887</v>
      </c>
      <c r="T81" s="117">
        <f t="shared" si="29"/>
        <v>967.88683046575636</v>
      </c>
      <c r="U81" s="117">
        <f t="shared" si="29"/>
        <v>888.28610651588428</v>
      </c>
      <c r="V81" s="117">
        <f t="shared" si="29"/>
        <v>832.93564136438386</v>
      </c>
      <c r="W81" s="117">
        <f t="shared" ref="W81" si="30">W82+W85+W87+W100</f>
        <v>852.90577598331083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411.87454445966119</v>
      </c>
      <c r="C82" s="122">
        <f t="shared" si="31"/>
        <v>474.30681018290471</v>
      </c>
      <c r="D82" s="122">
        <f t="shared" si="31"/>
        <v>486.68575380736735</v>
      </c>
      <c r="E82" s="122">
        <f t="shared" si="31"/>
        <v>551.19100627536113</v>
      </c>
      <c r="F82" s="122">
        <f t="shared" si="31"/>
        <v>582.44462395249263</v>
      </c>
      <c r="G82" s="122">
        <f t="shared" si="31"/>
        <v>677.00859715659237</v>
      </c>
      <c r="H82" s="122">
        <f t="shared" si="31"/>
        <v>745.44800452947686</v>
      </c>
      <c r="I82" s="122">
        <f t="shared" si="31"/>
        <v>886.5071678791154</v>
      </c>
      <c r="J82" s="122">
        <f t="shared" si="31"/>
        <v>859.36729879184793</v>
      </c>
      <c r="K82" s="122">
        <f t="shared" si="31"/>
        <v>855.14670338869212</v>
      </c>
      <c r="L82" s="122">
        <f t="shared" si="31"/>
        <v>911.50449605540007</v>
      </c>
      <c r="M82" s="122">
        <f t="shared" si="31"/>
        <v>812.60625693659347</v>
      </c>
      <c r="N82" s="122">
        <f t="shared" si="31"/>
        <v>782.73762540958978</v>
      </c>
      <c r="O82" s="122">
        <f t="shared" si="31"/>
        <v>811.41008327679958</v>
      </c>
      <c r="P82" s="122">
        <f t="shared" si="31"/>
        <v>784.5671588774801</v>
      </c>
      <c r="Q82" s="122">
        <f t="shared" si="31"/>
        <v>914.57105627893179</v>
      </c>
      <c r="R82" s="122">
        <f t="shared" ref="R82:V82" si="32">SUM(R83:R84)</f>
        <v>965.74565400358119</v>
      </c>
      <c r="S82" s="122">
        <f t="shared" si="32"/>
        <v>919.4942009233572</v>
      </c>
      <c r="T82" s="122">
        <f t="shared" si="32"/>
        <v>869.06009173943812</v>
      </c>
      <c r="U82" s="122">
        <f t="shared" si="32"/>
        <v>791.44115404092122</v>
      </c>
      <c r="V82" s="122">
        <f t="shared" si="32"/>
        <v>739.61800593339819</v>
      </c>
      <c r="W82" s="122">
        <f t="shared" ref="W82" si="33">SUM(W83:W84)</f>
        <v>760.90473474763792</v>
      </c>
      <c r="DA82" s="130" t="s">
        <v>1646</v>
      </c>
    </row>
    <row r="83" spans="1:105" ht="12" customHeight="1" x14ac:dyDescent="0.25">
      <c r="A83" s="97" t="s">
        <v>204</v>
      </c>
      <c r="B83" s="98">
        <v>410.37269948848746</v>
      </c>
      <c r="C83" s="98">
        <v>472.53262388366119</v>
      </c>
      <c r="D83" s="98">
        <v>484.84974605051991</v>
      </c>
      <c r="E83" s="98">
        <v>549.05245652988378</v>
      </c>
      <c r="F83" s="98">
        <v>580.14394042243271</v>
      </c>
      <c r="G83" s="98">
        <v>674.27359089458184</v>
      </c>
      <c r="H83" s="98">
        <v>742.38403396798287</v>
      </c>
      <c r="I83" s="98">
        <v>882.79609188810093</v>
      </c>
      <c r="J83" s="98">
        <v>855.77449591966035</v>
      </c>
      <c r="K83" s="98">
        <v>851.55794386027378</v>
      </c>
      <c r="L83" s="98">
        <v>907.48727582616925</v>
      </c>
      <c r="M83" s="98">
        <v>809.03931175883724</v>
      </c>
      <c r="N83" s="98">
        <v>779.22942073226568</v>
      </c>
      <c r="O83" s="98">
        <v>807.68704234575398</v>
      </c>
      <c r="P83" s="98">
        <v>781.05393473742924</v>
      </c>
      <c r="Q83" s="98">
        <v>910.37416805624991</v>
      </c>
      <c r="R83" s="98">
        <v>961.27869210940821</v>
      </c>
      <c r="S83" s="98">
        <v>915.18447355293756</v>
      </c>
      <c r="T83" s="98">
        <v>864.94794114837077</v>
      </c>
      <c r="U83" s="98">
        <v>787.69697621094815</v>
      </c>
      <c r="V83" s="98">
        <v>736.06300277061212</v>
      </c>
      <c r="W83" s="98">
        <v>757.17812649278665</v>
      </c>
      <c r="DA83" s="63" t="s">
        <v>1647</v>
      </c>
    </row>
    <row r="84" spans="1:105" ht="12" customHeight="1" x14ac:dyDescent="0.25">
      <c r="A84" s="97" t="s">
        <v>53</v>
      </c>
      <c r="B84" s="98">
        <v>1.5018449711737307</v>
      </c>
      <c r="C84" s="98">
        <v>1.7741862992435429</v>
      </c>
      <c r="D84" s="98">
        <v>1.8360077568474329</v>
      </c>
      <c r="E84" s="98">
        <v>2.1385497454773694</v>
      </c>
      <c r="F84" s="98">
        <v>2.3006835300599251</v>
      </c>
      <c r="G84" s="98">
        <v>2.7350062620105242</v>
      </c>
      <c r="H84" s="98">
        <v>3.0639705614939614</v>
      </c>
      <c r="I84" s="98">
        <v>3.7110759910145021</v>
      </c>
      <c r="J84" s="98">
        <v>3.5928028721875793</v>
      </c>
      <c r="K84" s="98">
        <v>3.5887595284183158</v>
      </c>
      <c r="L84" s="98">
        <v>4.0172202292307873</v>
      </c>
      <c r="M84" s="98">
        <v>3.5669451777562506</v>
      </c>
      <c r="N84" s="98">
        <v>3.5082046773240991</v>
      </c>
      <c r="O84" s="98">
        <v>3.7230409310455532</v>
      </c>
      <c r="P84" s="98">
        <v>3.513224140050895</v>
      </c>
      <c r="Q84" s="98">
        <v>4.1968882226819124</v>
      </c>
      <c r="R84" s="98">
        <v>4.4669618941729485</v>
      </c>
      <c r="S84" s="98">
        <v>4.3097273704196111</v>
      </c>
      <c r="T84" s="98">
        <v>4.1121505910673042</v>
      </c>
      <c r="U84" s="98">
        <v>3.7441778299730881</v>
      </c>
      <c r="V84" s="98">
        <v>3.5550031627861065</v>
      </c>
      <c r="W84" s="98">
        <v>3.7266082548512851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1.5276347261646096E-2</v>
      </c>
      <c r="C85" s="122">
        <f t="shared" si="34"/>
        <v>1.9967799008869754E-2</v>
      </c>
      <c r="D85" s="122">
        <f t="shared" si="34"/>
        <v>2.3016641634045411E-2</v>
      </c>
      <c r="E85" s="122">
        <f t="shared" si="34"/>
        <v>3.4416754617284051E-2</v>
      </c>
      <c r="F85" s="122">
        <f t="shared" si="34"/>
        <v>5.4268335300957329E-2</v>
      </c>
      <c r="G85" s="122">
        <f t="shared" si="34"/>
        <v>7.8263083456259305E-2</v>
      </c>
      <c r="H85" s="122">
        <f t="shared" si="34"/>
        <v>0.11499226644259711</v>
      </c>
      <c r="I85" s="122">
        <f t="shared" si="34"/>
        <v>0.15346464356600628</v>
      </c>
      <c r="J85" s="122">
        <f t="shared" si="34"/>
        <v>0.1782779953548132</v>
      </c>
      <c r="K85" s="122">
        <f t="shared" si="34"/>
        <v>0.19114893998463711</v>
      </c>
      <c r="L85" s="122">
        <f t="shared" si="34"/>
        <v>0.19482488750175703</v>
      </c>
      <c r="M85" s="122">
        <f t="shared" si="34"/>
        <v>0.18578965483783072</v>
      </c>
      <c r="N85" s="122">
        <f t="shared" si="34"/>
        <v>0.17601454044369261</v>
      </c>
      <c r="O85" s="122">
        <f t="shared" si="34"/>
        <v>0.16803734666609349</v>
      </c>
      <c r="P85" s="122">
        <f t="shared" si="34"/>
        <v>0.16219503242952607</v>
      </c>
      <c r="Q85" s="122">
        <f t="shared" si="34"/>
        <v>0.1686858364299289</v>
      </c>
      <c r="R85" s="122">
        <f t="shared" si="34"/>
        <v>0.20022815811335118</v>
      </c>
      <c r="S85" s="122">
        <f t="shared" si="34"/>
        <v>0.22396204349895851</v>
      </c>
      <c r="T85" s="122">
        <f t="shared" si="34"/>
        <v>0.28654079967874918</v>
      </c>
      <c r="U85" s="122">
        <f t="shared" si="34"/>
        <v>0.24974212973291365</v>
      </c>
      <c r="V85" s="122">
        <f t="shared" si="34"/>
        <v>0.25230554476760902</v>
      </c>
      <c r="W85" s="122">
        <f t="shared" si="34"/>
        <v>0.24035562463448337</v>
      </c>
      <c r="DA85" s="130" t="s">
        <v>1649</v>
      </c>
    </row>
    <row r="86" spans="1:105" ht="12" customHeight="1" x14ac:dyDescent="0.25">
      <c r="A86" s="97" t="s">
        <v>53</v>
      </c>
      <c r="B86" s="98">
        <v>1.5276347261646096E-2</v>
      </c>
      <c r="C86" s="98">
        <v>1.9967799008869754E-2</v>
      </c>
      <c r="D86" s="98">
        <v>2.3016641634045411E-2</v>
      </c>
      <c r="E86" s="98">
        <v>3.4416754617284051E-2</v>
      </c>
      <c r="F86" s="98">
        <v>5.4268335300957329E-2</v>
      </c>
      <c r="G86" s="98">
        <v>7.8263083456259305E-2</v>
      </c>
      <c r="H86" s="98">
        <v>0.11499226644259711</v>
      </c>
      <c r="I86" s="98">
        <v>0.15346464356600628</v>
      </c>
      <c r="J86" s="98">
        <v>0.1782779953548132</v>
      </c>
      <c r="K86" s="98">
        <v>0.19114893998463711</v>
      </c>
      <c r="L86" s="98">
        <v>0.19482488750175703</v>
      </c>
      <c r="M86" s="98">
        <v>0.18578965483783072</v>
      </c>
      <c r="N86" s="98">
        <v>0.17601454044369261</v>
      </c>
      <c r="O86" s="98">
        <v>0.16803734666609349</v>
      </c>
      <c r="P86" s="98">
        <v>0.16219503242952607</v>
      </c>
      <c r="Q86" s="98">
        <v>0.1686858364299289</v>
      </c>
      <c r="R86" s="98">
        <v>0.20022815811335118</v>
      </c>
      <c r="S86" s="98">
        <v>0.22396204349895851</v>
      </c>
      <c r="T86" s="98">
        <v>0.28654079967874918</v>
      </c>
      <c r="U86" s="98">
        <v>0.24974212973291365</v>
      </c>
      <c r="V86" s="98">
        <v>0.25230554476760902</v>
      </c>
      <c r="W86" s="98">
        <v>0.24035562463448337</v>
      </c>
      <c r="DA86" s="63" t="s">
        <v>1650</v>
      </c>
    </row>
    <row r="87" spans="1:105" ht="12" customHeight="1" x14ac:dyDescent="0.25">
      <c r="A87" s="121" t="s">
        <v>55</v>
      </c>
      <c r="B87" s="122">
        <v>31.408186679389971</v>
      </c>
      <c r="C87" s="122">
        <v>32.120998367938313</v>
      </c>
      <c r="D87" s="122">
        <v>35.163924448883769</v>
      </c>
      <c r="E87" s="122">
        <v>38.621276179586822</v>
      </c>
      <c r="F87" s="122">
        <v>43.701495133971186</v>
      </c>
      <c r="G87" s="122">
        <v>50.882431740512821</v>
      </c>
      <c r="H87" s="122">
        <v>57.635122909965197</v>
      </c>
      <c r="I87" s="122">
        <v>62.699169499946244</v>
      </c>
      <c r="J87" s="122">
        <v>64.363303160415427</v>
      </c>
      <c r="K87" s="122">
        <v>62.292492288055868</v>
      </c>
      <c r="L87" s="122">
        <v>70.408301785849289</v>
      </c>
      <c r="M87" s="122">
        <v>74.587447551082178</v>
      </c>
      <c r="N87" s="122">
        <v>73.004455298397005</v>
      </c>
      <c r="O87" s="122">
        <v>78.199445722745708</v>
      </c>
      <c r="P87" s="122">
        <v>82.52596113105308</v>
      </c>
      <c r="Q87" s="122">
        <v>88.120888262749048</v>
      </c>
      <c r="R87" s="122">
        <v>90.987995332289074</v>
      </c>
      <c r="S87" s="122">
        <v>84.892965815914721</v>
      </c>
      <c r="T87" s="122">
        <v>78.437007942208908</v>
      </c>
      <c r="U87" s="122">
        <v>77.461439128126983</v>
      </c>
      <c r="V87" s="122">
        <v>73.862160413821073</v>
      </c>
      <c r="W87" s="122">
        <v>72.840246757715761</v>
      </c>
      <c r="DA87" s="130" t="s">
        <v>1651</v>
      </c>
    </row>
    <row r="88" spans="1:105" ht="12" customHeight="1" x14ac:dyDescent="0.25">
      <c r="A88" s="97" t="s">
        <v>132</v>
      </c>
      <c r="B88" s="98">
        <v>13.220248852692352</v>
      </c>
      <c r="C88" s="98">
        <v>14.325015432752132</v>
      </c>
      <c r="D88" s="98">
        <v>15.952215551317721</v>
      </c>
      <c r="E88" s="98">
        <v>18.307596871245142</v>
      </c>
      <c r="F88" s="98">
        <v>21.125549189887419</v>
      </c>
      <c r="G88" s="98">
        <v>25.504415724107815</v>
      </c>
      <c r="H88" s="98">
        <v>29.701252800820647</v>
      </c>
      <c r="I88" s="98">
        <v>34.545530753469471</v>
      </c>
      <c r="J88" s="98">
        <v>36.385809611998511</v>
      </c>
      <c r="K88" s="98">
        <v>37.271453624429135</v>
      </c>
      <c r="L88" s="98">
        <v>43.152027372241761</v>
      </c>
      <c r="M88" s="98">
        <v>47.425499153487564</v>
      </c>
      <c r="N88" s="98">
        <v>46.519546933910462</v>
      </c>
      <c r="O88" s="98">
        <v>49.214506195226043</v>
      </c>
      <c r="P88" s="98">
        <v>54.260205687086447</v>
      </c>
      <c r="Q88" s="98">
        <v>57.187715796196763</v>
      </c>
      <c r="R88" s="98">
        <v>60.004964851222233</v>
      </c>
      <c r="S88" s="98">
        <v>56.611389903107359</v>
      </c>
      <c r="T88" s="98">
        <v>52.755489296285973</v>
      </c>
      <c r="U88" s="98">
        <v>56.052986080222212</v>
      </c>
      <c r="V88" s="98">
        <v>57.375100284526027</v>
      </c>
      <c r="W88" s="98">
        <v>59.223718787997292</v>
      </c>
      <c r="DA88" s="63" t="s">
        <v>1652</v>
      </c>
    </row>
    <row r="89" spans="1:105" ht="12" customHeight="1" x14ac:dyDescent="0.25">
      <c r="A89" s="97" t="s">
        <v>131</v>
      </c>
      <c r="B89" s="98">
        <v>3.3900979530479193E-2</v>
      </c>
      <c r="C89" s="98">
        <v>4.3048505984752815E-2</v>
      </c>
      <c r="D89" s="98">
        <v>4.9445461282706479E-2</v>
      </c>
      <c r="E89" s="98">
        <v>6.3029498419312477E-2</v>
      </c>
      <c r="F89" s="98">
        <v>7.3863925302144903E-2</v>
      </c>
      <c r="G89" s="98">
        <v>9.7223864186038955E-2</v>
      </c>
      <c r="H89" s="98">
        <v>0.12118956633209685</v>
      </c>
      <c r="I89" s="98">
        <v>0.17659031249375384</v>
      </c>
      <c r="J89" s="98">
        <v>0.19352789989447994</v>
      </c>
      <c r="K89" s="98">
        <v>0.22951005963995094</v>
      </c>
      <c r="L89" s="98">
        <v>0.26695194144781781</v>
      </c>
      <c r="M89" s="98">
        <v>0.31125978353448658</v>
      </c>
      <c r="N89" s="98">
        <v>0.29366361290038884</v>
      </c>
      <c r="O89" s="98">
        <v>0.28609523521574809</v>
      </c>
      <c r="P89" s="98">
        <v>0.32710202370755936</v>
      </c>
      <c r="Q89" s="98">
        <v>0.32415225120615848</v>
      </c>
      <c r="R89" s="98">
        <v>0.3523351766708947</v>
      </c>
      <c r="S89" s="98">
        <v>0.34032388322585383</v>
      </c>
      <c r="T89" s="98">
        <v>0.30435611201969159</v>
      </c>
      <c r="U89" s="98">
        <v>0.35099156158448319</v>
      </c>
      <c r="V89" s="98">
        <v>0.37207996380727992</v>
      </c>
      <c r="W89" s="98">
        <v>0.39345041400437653</v>
      </c>
      <c r="DA89" s="63" t="s">
        <v>1653</v>
      </c>
    </row>
    <row r="90" spans="1:105" ht="12" customHeight="1" x14ac:dyDescent="0.25">
      <c r="A90" s="100" t="s">
        <v>204</v>
      </c>
      <c r="B90" s="101">
        <v>2.4162578854604193E-2</v>
      </c>
      <c r="C90" s="101">
        <v>2.9720958737203654E-2</v>
      </c>
      <c r="D90" s="101">
        <v>3.3979928686883085E-2</v>
      </c>
      <c r="E90" s="101">
        <v>4.226818098589831E-2</v>
      </c>
      <c r="F90" s="101">
        <v>4.891107555576045E-2</v>
      </c>
      <c r="G90" s="101">
        <v>6.4383751043561463E-2</v>
      </c>
      <c r="H90" s="101">
        <v>7.9631545899551598E-2</v>
      </c>
      <c r="I90" s="101">
        <v>0.11323548396688944</v>
      </c>
      <c r="J90" s="101">
        <v>0.12017598166861809</v>
      </c>
      <c r="K90" s="101">
        <v>0.13113561933785728</v>
      </c>
      <c r="L90" s="101">
        <v>0.17092895979978545</v>
      </c>
      <c r="M90" s="101">
        <v>0.1968399905123896</v>
      </c>
      <c r="N90" s="101">
        <v>0.18190077750382114</v>
      </c>
      <c r="O90" s="101">
        <v>0.18434999728265869</v>
      </c>
      <c r="P90" s="101">
        <v>0.20288451099653393</v>
      </c>
      <c r="Q90" s="101">
        <v>0.20441021462173573</v>
      </c>
      <c r="R90" s="101">
        <v>0.22124415716961751</v>
      </c>
      <c r="S90" s="101">
        <v>0.20465245109215882</v>
      </c>
      <c r="T90" s="101">
        <v>0.18298400074288598</v>
      </c>
      <c r="U90" s="101">
        <v>0.21220451880320609</v>
      </c>
      <c r="V90" s="101">
        <v>0.22423572388129165</v>
      </c>
      <c r="W90" s="101">
        <v>0.23727767708369363</v>
      </c>
      <c r="DA90" s="131" t="s">
        <v>1654</v>
      </c>
    </row>
    <row r="91" spans="1:105" ht="12" customHeight="1" x14ac:dyDescent="0.25">
      <c r="A91" s="103" t="s">
        <v>52</v>
      </c>
      <c r="B91" s="104">
        <v>9.7384006758750013E-3</v>
      </c>
      <c r="C91" s="104">
        <v>1.332754724754916E-2</v>
      </c>
      <c r="D91" s="104">
        <v>1.5465532595823393E-2</v>
      </c>
      <c r="E91" s="104">
        <v>2.0761317433414167E-2</v>
      </c>
      <c r="F91" s="104">
        <v>2.4952849746384453E-2</v>
      </c>
      <c r="G91" s="104">
        <v>3.2840113142477485E-2</v>
      </c>
      <c r="H91" s="104">
        <v>4.1558020432545251E-2</v>
      </c>
      <c r="I91" s="104">
        <v>6.3354828526864415E-2</v>
      </c>
      <c r="J91" s="104">
        <v>7.3351918225861831E-2</v>
      </c>
      <c r="K91" s="104">
        <v>9.8374440302093663E-2</v>
      </c>
      <c r="L91" s="104">
        <v>9.6022981648032357E-2</v>
      </c>
      <c r="M91" s="104">
        <v>0.11441979302209701</v>
      </c>
      <c r="N91" s="104">
        <v>0.11176283539656769</v>
      </c>
      <c r="O91" s="104">
        <v>0.10174523793308943</v>
      </c>
      <c r="P91" s="104">
        <v>0.12421751271102546</v>
      </c>
      <c r="Q91" s="104">
        <v>0.11974203658442274</v>
      </c>
      <c r="R91" s="104">
        <v>0.13109101950127719</v>
      </c>
      <c r="S91" s="104">
        <v>0.13567143213369504</v>
      </c>
      <c r="T91" s="104">
        <v>0.12137211127680558</v>
      </c>
      <c r="U91" s="104">
        <v>0.13878704278127707</v>
      </c>
      <c r="V91" s="104">
        <v>0.14784423992598827</v>
      </c>
      <c r="W91" s="104">
        <v>0.1561727369206829</v>
      </c>
      <c r="DA91" s="132" t="s">
        <v>1655</v>
      </c>
    </row>
    <row r="92" spans="1:105" ht="12" customHeight="1" x14ac:dyDescent="0.25">
      <c r="A92" s="106" t="s">
        <v>124</v>
      </c>
      <c r="B92" s="101">
        <v>2.2420483488561391</v>
      </c>
      <c r="C92" s="101">
        <v>2.2269749565085664</v>
      </c>
      <c r="D92" s="101">
        <v>2.120885403122081</v>
      </c>
      <c r="E92" s="101">
        <v>2.3885039808699489</v>
      </c>
      <c r="F92" s="101">
        <v>2.6862187723944242</v>
      </c>
      <c r="G92" s="101">
        <v>2.9984330163633897</v>
      </c>
      <c r="H92" s="101">
        <v>3.4691515749800375</v>
      </c>
      <c r="I92" s="101">
        <v>3.5755819530054476</v>
      </c>
      <c r="J92" s="101">
        <v>3.2447874415943092</v>
      </c>
      <c r="K92" s="101">
        <v>2.8262291222526774</v>
      </c>
      <c r="L92" s="101">
        <v>2.806057791540649</v>
      </c>
      <c r="M92" s="101">
        <v>2.9419011663544339</v>
      </c>
      <c r="N92" s="101">
        <v>2.7156897655458119</v>
      </c>
      <c r="O92" s="101">
        <v>2.4996678106710806</v>
      </c>
      <c r="P92" s="101">
        <v>2.1104803454258634</v>
      </c>
      <c r="Q92" s="101">
        <v>2.6878568653791994</v>
      </c>
      <c r="R92" s="101">
        <v>2.8712000790134002</v>
      </c>
      <c r="S92" s="101">
        <v>2.8702470750491353</v>
      </c>
      <c r="T92" s="101">
        <v>2.5276156951458058</v>
      </c>
      <c r="U92" s="101">
        <v>2.1951110273015044</v>
      </c>
      <c r="V92" s="101">
        <v>1.7305347629470296</v>
      </c>
      <c r="W92" s="101">
        <v>1.6287373835255181</v>
      </c>
      <c r="DA92" s="131" t="s">
        <v>1656</v>
      </c>
    </row>
    <row r="93" spans="1:105" ht="12" customHeight="1" x14ac:dyDescent="0.25">
      <c r="A93" s="107" t="s">
        <v>123</v>
      </c>
      <c r="B93" s="104">
        <v>6.3887163345719249E-3</v>
      </c>
      <c r="C93" s="104">
        <v>7.5757323612701474E-3</v>
      </c>
      <c r="D93" s="104">
        <v>6.9043917909114043E-3</v>
      </c>
      <c r="E93" s="104">
        <v>9.0324338250417947E-3</v>
      </c>
      <c r="F93" s="104">
        <v>1.0313223562934012E-2</v>
      </c>
      <c r="G93" s="104">
        <v>1.1992504714415561E-2</v>
      </c>
      <c r="H93" s="104">
        <v>1.5307590798678206E-2</v>
      </c>
      <c r="I93" s="104">
        <v>1.9731067500523496E-2</v>
      </c>
      <c r="J93" s="104">
        <v>1.7510206655786009E-2</v>
      </c>
      <c r="K93" s="104">
        <v>1.6613811289844776E-2</v>
      </c>
      <c r="L93" s="104">
        <v>1.6759102066187255E-2</v>
      </c>
      <c r="M93" s="104">
        <v>1.9005550184630814E-2</v>
      </c>
      <c r="N93" s="104">
        <v>1.7845063939883225E-2</v>
      </c>
      <c r="O93" s="104">
        <v>1.515096022541578E-2</v>
      </c>
      <c r="P93" s="104">
        <v>1.1463742070070901E-2</v>
      </c>
      <c r="Q93" s="104">
        <v>1.5553971346548696E-2</v>
      </c>
      <c r="R93" s="104">
        <v>1.7206091275001778E-2</v>
      </c>
      <c r="S93" s="104">
        <v>1.7670701877901481E-2</v>
      </c>
      <c r="T93" s="104">
        <v>1.540232455409399E-2</v>
      </c>
      <c r="U93" s="104">
        <v>1.3646517420087999E-2</v>
      </c>
      <c r="V93" s="104">
        <v>1.1306337448478518E-2</v>
      </c>
      <c r="W93" s="104">
        <v>1.1604361900745336E-2</v>
      </c>
      <c r="DA93" s="132" t="s">
        <v>1657</v>
      </c>
    </row>
    <row r="94" spans="1:105" ht="12" customHeight="1" x14ac:dyDescent="0.25">
      <c r="A94" s="108" t="s">
        <v>50</v>
      </c>
      <c r="B94" s="98">
        <v>4.3183876059815669E-3</v>
      </c>
      <c r="C94" s="98">
        <v>5.033109005664266E-3</v>
      </c>
      <c r="D94" s="98">
        <v>4.6186706575075719E-3</v>
      </c>
      <c r="E94" s="98">
        <v>5.9658223807914947E-3</v>
      </c>
      <c r="F94" s="98">
        <v>6.779496151559445E-3</v>
      </c>
      <c r="G94" s="98">
        <v>7.9608088770209261E-3</v>
      </c>
      <c r="H94" s="98">
        <v>1.0159616650043229E-2</v>
      </c>
      <c r="I94" s="98">
        <v>1.292070345843222E-2</v>
      </c>
      <c r="J94" s="98">
        <v>1.1179227019936169E-2</v>
      </c>
      <c r="K94" s="98">
        <v>9.8608934894591389E-3</v>
      </c>
      <c r="L94" s="98">
        <v>1.110223748569032E-2</v>
      </c>
      <c r="M94" s="98">
        <v>1.2475951950486357E-2</v>
      </c>
      <c r="N94" s="98">
        <v>1.1494881389915638E-2</v>
      </c>
      <c r="O94" s="98">
        <v>1.0113482251692436E-2</v>
      </c>
      <c r="P94" s="98">
        <v>7.3512638223812909E-3</v>
      </c>
      <c r="Q94" s="98">
        <v>9.9748329061321497E-3</v>
      </c>
      <c r="R94" s="98">
        <v>1.0954491807595964E-2</v>
      </c>
      <c r="S94" s="98">
        <v>1.0746511497804796E-2</v>
      </c>
      <c r="T94" s="98">
        <v>9.3617597236307967E-3</v>
      </c>
      <c r="U94" s="98">
        <v>8.3559759105159403E-3</v>
      </c>
      <c r="V94" s="98">
        <v>6.9238722471213895E-3</v>
      </c>
      <c r="W94" s="98">
        <v>7.1087642334877084E-3</v>
      </c>
      <c r="DA94" s="63" t="s">
        <v>1658</v>
      </c>
    </row>
    <row r="95" spans="1:105" ht="12" customHeight="1" x14ac:dyDescent="0.25">
      <c r="A95" s="108" t="s">
        <v>52</v>
      </c>
      <c r="B95" s="98">
        <v>2.0703287285903584E-3</v>
      </c>
      <c r="C95" s="98">
        <v>2.5426233556058819E-3</v>
      </c>
      <c r="D95" s="98">
        <v>2.2857211334038324E-3</v>
      </c>
      <c r="E95" s="98">
        <v>3.0666114442503005E-3</v>
      </c>
      <c r="F95" s="98">
        <v>3.5337274113745659E-3</v>
      </c>
      <c r="G95" s="98">
        <v>4.0316958373946346E-3</v>
      </c>
      <c r="H95" s="98">
        <v>5.1479741486349772E-3</v>
      </c>
      <c r="I95" s="98">
        <v>6.8103640420912768E-3</v>
      </c>
      <c r="J95" s="98">
        <v>6.3309796358498394E-3</v>
      </c>
      <c r="K95" s="98">
        <v>6.7529178003856377E-3</v>
      </c>
      <c r="L95" s="98">
        <v>5.6568645804969345E-3</v>
      </c>
      <c r="M95" s="98">
        <v>6.5295982341444566E-3</v>
      </c>
      <c r="N95" s="98">
        <v>6.3501825499675865E-3</v>
      </c>
      <c r="O95" s="98">
        <v>5.0374779737233435E-3</v>
      </c>
      <c r="P95" s="98">
        <v>4.1124782476896103E-3</v>
      </c>
      <c r="Q95" s="98">
        <v>5.5791384404165452E-3</v>
      </c>
      <c r="R95" s="98">
        <v>6.251599467405812E-3</v>
      </c>
      <c r="S95" s="98">
        <v>6.9241903800966852E-3</v>
      </c>
      <c r="T95" s="98">
        <v>6.040564830463193E-3</v>
      </c>
      <c r="U95" s="98">
        <v>5.2905415095720592E-3</v>
      </c>
      <c r="V95" s="98">
        <v>4.3824652013571283E-3</v>
      </c>
      <c r="W95" s="98">
        <v>4.4955976672576272E-3</v>
      </c>
      <c r="DA95" s="63" t="s">
        <v>1659</v>
      </c>
    </row>
    <row r="96" spans="1:105" ht="12" customHeight="1" x14ac:dyDescent="0.25">
      <c r="A96" s="106" t="s">
        <v>122</v>
      </c>
      <c r="B96" s="101">
        <v>11.567847253492738</v>
      </c>
      <c r="C96" s="101">
        <v>10.763826919593598</v>
      </c>
      <c r="D96" s="101">
        <v>11.48815687711007</v>
      </c>
      <c r="E96" s="101">
        <v>11.66043346167676</v>
      </c>
      <c r="F96" s="101">
        <v>12.913855682330002</v>
      </c>
      <c r="G96" s="101">
        <v>14.065769533116194</v>
      </c>
      <c r="H96" s="101">
        <v>14.990316564894876</v>
      </c>
      <c r="I96" s="101">
        <v>13.550489763547048</v>
      </c>
      <c r="J96" s="101">
        <v>13.160202451271775</v>
      </c>
      <c r="K96" s="101">
        <v>11.20327959883514</v>
      </c>
      <c r="L96" s="101">
        <v>11.710277419674789</v>
      </c>
      <c r="M96" s="101">
        <v>11.389598886477225</v>
      </c>
      <c r="N96" s="101">
        <v>11.343838429331884</v>
      </c>
      <c r="O96" s="101">
        <v>12.916063724134572</v>
      </c>
      <c r="P96" s="101">
        <v>13.341346575186034</v>
      </c>
      <c r="Q96" s="101">
        <v>14.822320220297422</v>
      </c>
      <c r="R96" s="101">
        <v>14.694806557713875</v>
      </c>
      <c r="S96" s="101">
        <v>13.273493492469401</v>
      </c>
      <c r="T96" s="101">
        <v>11.949572927994517</v>
      </c>
      <c r="U96" s="101">
        <v>9.6592405094074074</v>
      </c>
      <c r="V96" s="101">
        <v>7.1506465543865945</v>
      </c>
      <c r="W96" s="101">
        <v>5.6160929225325074</v>
      </c>
      <c r="DA96" s="131" t="s">
        <v>1660</v>
      </c>
    </row>
    <row r="97" spans="1:105" ht="12" customHeight="1" x14ac:dyDescent="0.25">
      <c r="A97" s="107" t="s">
        <v>121</v>
      </c>
      <c r="B97" s="104">
        <v>4.3377525284836924</v>
      </c>
      <c r="C97" s="104">
        <v>4.7545568207379914</v>
      </c>
      <c r="D97" s="104">
        <v>5.5463167642602826</v>
      </c>
      <c r="E97" s="104">
        <v>6.1926799335506146</v>
      </c>
      <c r="F97" s="104">
        <v>6.8916943404942632</v>
      </c>
      <c r="G97" s="104">
        <v>8.2045970980249692</v>
      </c>
      <c r="H97" s="104">
        <v>9.3379048121388664</v>
      </c>
      <c r="I97" s="104">
        <v>10.831245649930004</v>
      </c>
      <c r="J97" s="104">
        <v>11.361465549000577</v>
      </c>
      <c r="K97" s="104">
        <v>10.745406071609121</v>
      </c>
      <c r="L97" s="104">
        <v>12.456228158878091</v>
      </c>
      <c r="M97" s="104">
        <v>12.500183011043841</v>
      </c>
      <c r="N97" s="104">
        <v>12.113871492768581</v>
      </c>
      <c r="O97" s="104">
        <v>13.267961797272864</v>
      </c>
      <c r="P97" s="104">
        <v>12.475362757577097</v>
      </c>
      <c r="Q97" s="104">
        <v>13.083289158322952</v>
      </c>
      <c r="R97" s="104">
        <v>13.047482576393683</v>
      </c>
      <c r="S97" s="104">
        <v>11.779840760185071</v>
      </c>
      <c r="T97" s="104">
        <v>10.884571586208843</v>
      </c>
      <c r="U97" s="104">
        <v>9.1894634321912942</v>
      </c>
      <c r="V97" s="104">
        <v>7.2224925107056688</v>
      </c>
      <c r="W97" s="104">
        <v>5.9666428877553201</v>
      </c>
      <c r="DA97" s="132" t="s">
        <v>1661</v>
      </c>
    </row>
    <row r="98" spans="1:105" ht="12" customHeight="1" x14ac:dyDescent="0.25">
      <c r="A98" s="108" t="s">
        <v>53</v>
      </c>
      <c r="B98" s="98">
        <v>2.8230512352896815</v>
      </c>
      <c r="C98" s="98">
        <v>3.0354879855828987</v>
      </c>
      <c r="D98" s="98">
        <v>3.5660491623790649</v>
      </c>
      <c r="E98" s="98">
        <v>3.9280289495302574</v>
      </c>
      <c r="F98" s="98">
        <v>4.3495248526734231</v>
      </c>
      <c r="G98" s="98">
        <v>5.2392609514594906</v>
      </c>
      <c r="H98" s="98">
        <v>5.9644476665017176</v>
      </c>
      <c r="I98" s="98">
        <v>6.8230118025903392</v>
      </c>
      <c r="J98" s="98">
        <v>6.9684973554787266</v>
      </c>
      <c r="K98" s="98">
        <v>6.0878048868103951</v>
      </c>
      <c r="L98" s="98">
        <v>7.940327643825694</v>
      </c>
      <c r="M98" s="98">
        <v>7.9054529536727856</v>
      </c>
      <c r="N98" s="98">
        <v>7.5153155180771209</v>
      </c>
      <c r="O98" s="98">
        <v>8.57177918906938</v>
      </c>
      <c r="P98" s="98">
        <v>7.7635929015486829</v>
      </c>
      <c r="Q98" s="98">
        <v>8.2684002352581434</v>
      </c>
      <c r="R98" s="98">
        <v>8.2290574411782877</v>
      </c>
      <c r="S98" s="98">
        <v>7.1282451542555618</v>
      </c>
      <c r="T98" s="98">
        <v>6.6088153998505472</v>
      </c>
      <c r="U98" s="98">
        <v>5.64389986920074</v>
      </c>
      <c r="V98" s="98">
        <v>4.4425715890564641</v>
      </c>
      <c r="W98" s="98">
        <v>3.6761476150760797</v>
      </c>
      <c r="DA98" s="63" t="s">
        <v>1662</v>
      </c>
    </row>
    <row r="99" spans="1:105" ht="12" customHeight="1" x14ac:dyDescent="0.25">
      <c r="A99" s="108" t="s">
        <v>52</v>
      </c>
      <c r="B99" s="98">
        <v>1.5147012931940105</v>
      </c>
      <c r="C99" s="98">
        <v>1.7190688351550929</v>
      </c>
      <c r="D99" s="98">
        <v>1.9802676018812173</v>
      </c>
      <c r="E99" s="98">
        <v>2.2646509840203577</v>
      </c>
      <c r="F99" s="98">
        <v>2.5421694878208396</v>
      </c>
      <c r="G99" s="98">
        <v>2.9653361465654786</v>
      </c>
      <c r="H99" s="98">
        <v>3.3734571456371487</v>
      </c>
      <c r="I99" s="98">
        <v>4.0082338473396657</v>
      </c>
      <c r="J99" s="98">
        <v>4.3929681935218499</v>
      </c>
      <c r="K99" s="98">
        <v>4.6576011847987271</v>
      </c>
      <c r="L99" s="98">
        <v>4.5159005150523956</v>
      </c>
      <c r="M99" s="98">
        <v>4.5947300573710557</v>
      </c>
      <c r="N99" s="98">
        <v>4.5985559746914593</v>
      </c>
      <c r="O99" s="98">
        <v>4.6961826082034843</v>
      </c>
      <c r="P99" s="98">
        <v>4.7117698560284138</v>
      </c>
      <c r="Q99" s="98">
        <v>4.8148889230648093</v>
      </c>
      <c r="R99" s="98">
        <v>4.8184251352153966</v>
      </c>
      <c r="S99" s="98">
        <v>4.6515956059295087</v>
      </c>
      <c r="T99" s="98">
        <v>4.2757561863582954</v>
      </c>
      <c r="U99" s="98">
        <v>3.5455635629905538</v>
      </c>
      <c r="V99" s="98">
        <v>2.7799209216492042</v>
      </c>
      <c r="W99" s="98">
        <v>2.2904952726792409</v>
      </c>
      <c r="DA99" s="63" t="s">
        <v>1663</v>
      </c>
    </row>
    <row r="100" spans="1:105" ht="12" customHeight="1" x14ac:dyDescent="0.25">
      <c r="A100" s="121" t="s">
        <v>54</v>
      </c>
      <c r="B100" s="122">
        <v>6.149972512370641</v>
      </c>
      <c r="C100" s="122">
        <v>6.4497114697166538</v>
      </c>
      <c r="D100" s="122">
        <v>7.331782494375056</v>
      </c>
      <c r="E100" s="122">
        <v>8.217913575267044</v>
      </c>
      <c r="F100" s="122">
        <v>9.3272547593800379</v>
      </c>
      <c r="G100" s="122">
        <v>10.953464459072919</v>
      </c>
      <c r="H100" s="122">
        <v>12.816882261559497</v>
      </c>
      <c r="I100" s="122">
        <v>14.149510420996553</v>
      </c>
      <c r="J100" s="122">
        <v>14.967142698918799</v>
      </c>
      <c r="K100" s="122">
        <v>15.162108278342503</v>
      </c>
      <c r="L100" s="122">
        <v>16.598158603841458</v>
      </c>
      <c r="M100" s="122">
        <v>16.275636645938089</v>
      </c>
      <c r="N100" s="122">
        <v>16.350992396317459</v>
      </c>
      <c r="O100" s="122">
        <v>18.174562351590119</v>
      </c>
      <c r="P100" s="122">
        <v>19.404475057865358</v>
      </c>
      <c r="Q100" s="122">
        <v>20.669546792400084</v>
      </c>
      <c r="R100" s="122">
        <v>21.690421611625652</v>
      </c>
      <c r="S100" s="122">
        <v>20.806802746817773</v>
      </c>
      <c r="T100" s="122">
        <v>20.10318998443061</v>
      </c>
      <c r="U100" s="122">
        <v>19.133771217103195</v>
      </c>
      <c r="V100" s="122">
        <v>19.203169472396951</v>
      </c>
      <c r="W100" s="122">
        <v>18.920438853322644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6.149972512370641</v>
      </c>
      <c r="C103" s="33">
        <v>6.4497114697166538</v>
      </c>
      <c r="D103" s="33">
        <v>7.331782494375056</v>
      </c>
      <c r="E103" s="33">
        <v>8.217913575267044</v>
      </c>
      <c r="F103" s="33">
        <v>9.3272547593800379</v>
      </c>
      <c r="G103" s="33">
        <v>10.953464459072919</v>
      </c>
      <c r="H103" s="33">
        <v>12.816882261559497</v>
      </c>
      <c r="I103" s="33">
        <v>14.149510420996553</v>
      </c>
      <c r="J103" s="33">
        <v>14.967142698918799</v>
      </c>
      <c r="K103" s="33">
        <v>15.162108278342503</v>
      </c>
      <c r="L103" s="33">
        <v>16.598158603841458</v>
      </c>
      <c r="M103" s="33">
        <v>16.275636645938089</v>
      </c>
      <c r="N103" s="33">
        <v>16.350992396317459</v>
      </c>
      <c r="O103" s="33">
        <v>18.174562351590119</v>
      </c>
      <c r="P103" s="33">
        <v>19.404475057865358</v>
      </c>
      <c r="Q103" s="33">
        <v>20.669546792400084</v>
      </c>
      <c r="R103" s="33">
        <v>21.690421611625652</v>
      </c>
      <c r="S103" s="33">
        <v>20.806802746817773</v>
      </c>
      <c r="T103" s="33">
        <v>20.10318998443061</v>
      </c>
      <c r="U103" s="33">
        <v>19.133771217103195</v>
      </c>
      <c r="V103" s="33">
        <v>19.203169472396951</v>
      </c>
      <c r="W103" s="33">
        <v>18.920438853322644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1457.0956437956711</v>
      </c>
      <c r="C124" s="117">
        <f t="shared" si="42"/>
        <v>1577.0585291575053</v>
      </c>
      <c r="D124" s="117">
        <f t="shared" si="42"/>
        <v>1543.004126092274</v>
      </c>
      <c r="E124" s="117">
        <f t="shared" si="42"/>
        <v>1580.1151617167736</v>
      </c>
      <c r="F124" s="117">
        <f t="shared" si="42"/>
        <v>1575.5535948312729</v>
      </c>
      <c r="G124" s="117">
        <f t="shared" si="42"/>
        <v>1556.1528921583408</v>
      </c>
      <c r="H124" s="117">
        <f t="shared" si="42"/>
        <v>1548.9386828552538</v>
      </c>
      <c r="I124" s="117">
        <f t="shared" si="42"/>
        <v>1518.2850907981167</v>
      </c>
      <c r="J124" s="117">
        <f t="shared" si="42"/>
        <v>1560.6287695016963</v>
      </c>
      <c r="K124" s="117">
        <f t="shared" si="42"/>
        <v>1604.2843143225114</v>
      </c>
      <c r="L124" s="117">
        <f t="shared" si="42"/>
        <v>1877.5036219825347</v>
      </c>
      <c r="M124" s="117">
        <f t="shared" si="42"/>
        <v>1658.4736336204853</v>
      </c>
      <c r="N124" s="117">
        <f t="shared" si="42"/>
        <v>1696.9684297796402</v>
      </c>
      <c r="O124" s="117">
        <f t="shared" si="42"/>
        <v>1696.7352798286963</v>
      </c>
      <c r="P124" s="117">
        <f t="shared" si="42"/>
        <v>1560.8713675178908</v>
      </c>
      <c r="Q124" s="117">
        <f t="shared" si="42"/>
        <v>1672.2299022039874</v>
      </c>
      <c r="R124" s="117">
        <f t="shared" ref="R124:V124" si="43">R125+R128+R130+R139</f>
        <v>1716.8953536840695</v>
      </c>
      <c r="S124" s="117">
        <f t="shared" si="43"/>
        <v>1729.9186769269136</v>
      </c>
      <c r="T124" s="117">
        <f t="shared" si="43"/>
        <v>1725.9904415717513</v>
      </c>
      <c r="U124" s="117">
        <f t="shared" si="43"/>
        <v>1690.5367525222316</v>
      </c>
      <c r="V124" s="117">
        <f t="shared" si="43"/>
        <v>1640.9294757871935</v>
      </c>
      <c r="W124" s="117">
        <f t="shared" ref="W124" si="44">W125+W128+W130+W139</f>
        <v>1812.6978373571128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1300.0900913369067</v>
      </c>
      <c r="C125" s="122">
        <f t="shared" si="45"/>
        <v>1422.2309101578358</v>
      </c>
      <c r="D125" s="122">
        <f t="shared" si="45"/>
        <v>1385.9437977403845</v>
      </c>
      <c r="E125" s="122">
        <f t="shared" si="45"/>
        <v>1424.0592166117276</v>
      </c>
      <c r="F125" s="122">
        <f t="shared" si="45"/>
        <v>1415.312207571375</v>
      </c>
      <c r="G125" s="122">
        <f t="shared" si="45"/>
        <v>1398.7146212320961</v>
      </c>
      <c r="H125" s="122">
        <f t="shared" si="45"/>
        <v>1391.3702900881569</v>
      </c>
      <c r="I125" s="122">
        <f t="shared" si="45"/>
        <v>1372.1808826502249</v>
      </c>
      <c r="J125" s="122">
        <f t="shared" si="45"/>
        <v>1406.6422925219299</v>
      </c>
      <c r="K125" s="122">
        <f t="shared" si="45"/>
        <v>1448.5356878885959</v>
      </c>
      <c r="L125" s="122">
        <f t="shared" si="45"/>
        <v>1691.2631960080089</v>
      </c>
      <c r="M125" s="122">
        <f t="shared" si="45"/>
        <v>1469.4701154560203</v>
      </c>
      <c r="N125" s="122">
        <f t="shared" si="45"/>
        <v>1502.2261984264276</v>
      </c>
      <c r="O125" s="122">
        <f t="shared" si="45"/>
        <v>1495.6150438845514</v>
      </c>
      <c r="P125" s="122">
        <f t="shared" si="45"/>
        <v>1361.893956699269</v>
      </c>
      <c r="Q125" s="122">
        <f t="shared" si="45"/>
        <v>1473.0817976063115</v>
      </c>
      <c r="R125" s="122">
        <f t="shared" ref="R125:V125" si="46">SUM(R126:R127)</f>
        <v>1516.8683914835749</v>
      </c>
      <c r="S125" s="122">
        <f t="shared" si="46"/>
        <v>1531.9240918157784</v>
      </c>
      <c r="T125" s="122">
        <f t="shared" si="46"/>
        <v>1530.9470937423571</v>
      </c>
      <c r="U125" s="122">
        <f t="shared" si="46"/>
        <v>1492.3451723932205</v>
      </c>
      <c r="V125" s="122">
        <f t="shared" si="46"/>
        <v>1442.3337889498694</v>
      </c>
      <c r="W125" s="122">
        <f t="shared" ref="W125" si="47">SUM(W126:W127)</f>
        <v>1605.8301368653804</v>
      </c>
      <c r="DA125" s="130" t="s">
        <v>1687</v>
      </c>
    </row>
    <row r="126" spans="1:105" ht="12" customHeight="1" x14ac:dyDescent="0.25">
      <c r="A126" s="97" t="s">
        <v>203</v>
      </c>
      <c r="B126" s="98">
        <v>1296.063211388398</v>
      </c>
      <c r="C126" s="98">
        <v>1417.8293670374512</v>
      </c>
      <c r="D126" s="98">
        <v>1381.7643239344104</v>
      </c>
      <c r="E126" s="98">
        <v>1419.7882101709672</v>
      </c>
      <c r="F126" s="98">
        <v>1411.1249826483033</v>
      </c>
      <c r="G126" s="98">
        <v>1394.6183177901555</v>
      </c>
      <c r="H126" s="98">
        <v>1387.3374443876605</v>
      </c>
      <c r="I126" s="98">
        <v>1368.224562033977</v>
      </c>
      <c r="J126" s="98">
        <v>1402.6483371708866</v>
      </c>
      <c r="K126" s="98">
        <v>1444.4543529253474</v>
      </c>
      <c r="L126" s="98">
        <v>1686.3078666820441</v>
      </c>
      <c r="M126" s="98">
        <v>1465.2417042767217</v>
      </c>
      <c r="N126" s="98">
        <v>1497.8837684919315</v>
      </c>
      <c r="O126" s="98">
        <v>1491.2684132722957</v>
      </c>
      <c r="P126" s="98">
        <v>1358.0722759901478</v>
      </c>
      <c r="Q126" s="98">
        <v>1468.8938073211091</v>
      </c>
      <c r="R126" s="98">
        <v>1512.5701306334593</v>
      </c>
      <c r="S126" s="98">
        <v>1527.5723684597201</v>
      </c>
      <c r="T126" s="98">
        <v>1526.6034105970889</v>
      </c>
      <c r="U126" s="98">
        <v>1488.155239657714</v>
      </c>
      <c r="V126" s="98">
        <v>1438.2679977961971</v>
      </c>
      <c r="W126" s="98">
        <v>1601.2726978076478</v>
      </c>
      <c r="DA126" s="63" t="s">
        <v>1688</v>
      </c>
    </row>
    <row r="127" spans="1:105" ht="12" customHeight="1" x14ac:dyDescent="0.25">
      <c r="A127" s="97" t="s">
        <v>53</v>
      </c>
      <c r="B127" s="98">
        <v>4.0268799485086797</v>
      </c>
      <c r="C127" s="98">
        <v>4.4015431203846083</v>
      </c>
      <c r="D127" s="98">
        <v>4.179473805974073</v>
      </c>
      <c r="E127" s="98">
        <v>4.2710064407604484</v>
      </c>
      <c r="F127" s="98">
        <v>4.1872249230717031</v>
      </c>
      <c r="G127" s="98">
        <v>4.0963034419406119</v>
      </c>
      <c r="H127" s="98">
        <v>4.0328457004964662</v>
      </c>
      <c r="I127" s="98">
        <v>3.956320616247949</v>
      </c>
      <c r="J127" s="98">
        <v>3.9939553510431676</v>
      </c>
      <c r="K127" s="98">
        <v>4.0813349632486267</v>
      </c>
      <c r="L127" s="98">
        <v>4.9553293259649234</v>
      </c>
      <c r="M127" s="98">
        <v>4.228411179298587</v>
      </c>
      <c r="N127" s="98">
        <v>4.3424299344959953</v>
      </c>
      <c r="O127" s="98">
        <v>4.3466306122557246</v>
      </c>
      <c r="P127" s="98">
        <v>3.8216807091212397</v>
      </c>
      <c r="Q127" s="98">
        <v>4.1879902852024014</v>
      </c>
      <c r="R127" s="98">
        <v>4.2982608501156419</v>
      </c>
      <c r="S127" s="98">
        <v>4.3517233560583239</v>
      </c>
      <c r="T127" s="98">
        <v>4.3436831452682387</v>
      </c>
      <c r="U127" s="98">
        <v>4.1899327355066518</v>
      </c>
      <c r="V127" s="98">
        <v>4.0657911536722153</v>
      </c>
      <c r="W127" s="98">
        <v>4.557439057732517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7.8806059983527313E-2</v>
      </c>
      <c r="C128" s="122">
        <f t="shared" si="48"/>
        <v>9.7007053946177979E-2</v>
      </c>
      <c r="D128" s="122">
        <f t="shared" si="48"/>
        <v>0.10428954425410554</v>
      </c>
      <c r="E128" s="122">
        <f t="shared" si="48"/>
        <v>0.12711552313747171</v>
      </c>
      <c r="F128" s="122">
        <f t="shared" si="48"/>
        <v>0.15862586997916855</v>
      </c>
      <c r="G128" s="122">
        <f t="shared" si="48"/>
        <v>0.18623455346611825</v>
      </c>
      <c r="H128" s="122">
        <f t="shared" si="48"/>
        <v>0.22123764043630628</v>
      </c>
      <c r="I128" s="122">
        <f t="shared" si="48"/>
        <v>0.25784736910873418</v>
      </c>
      <c r="J128" s="122">
        <f t="shared" si="48"/>
        <v>0.28918956446050381</v>
      </c>
      <c r="K128" s="122">
        <f t="shared" si="48"/>
        <v>0.31065344641113624</v>
      </c>
      <c r="L128" s="122">
        <f t="shared" si="48"/>
        <v>0.34090811093301543</v>
      </c>
      <c r="M128" s="122">
        <f t="shared" si="48"/>
        <v>0.37055818367598103</v>
      </c>
      <c r="N128" s="122">
        <f t="shared" si="48"/>
        <v>0.40285823874178317</v>
      </c>
      <c r="O128" s="122">
        <f t="shared" si="48"/>
        <v>0.42591645911719184</v>
      </c>
      <c r="P128" s="122">
        <f t="shared" si="48"/>
        <v>0.44021118218240668</v>
      </c>
      <c r="Q128" s="122">
        <f t="shared" si="48"/>
        <v>0.43862884672184177</v>
      </c>
      <c r="R128" s="122">
        <f t="shared" si="48"/>
        <v>0.4547348862697132</v>
      </c>
      <c r="S128" s="122">
        <f t="shared" si="48"/>
        <v>0.45386679319351059</v>
      </c>
      <c r="T128" s="122">
        <f t="shared" si="48"/>
        <v>0.542549516403111</v>
      </c>
      <c r="U128" s="122">
        <f t="shared" si="48"/>
        <v>0.45812481860028043</v>
      </c>
      <c r="V128" s="122">
        <f t="shared" si="48"/>
        <v>0.47754621693228128</v>
      </c>
      <c r="W128" s="122">
        <f t="shared" si="48"/>
        <v>0.47795632804920257</v>
      </c>
      <c r="DA128" s="130" t="s">
        <v>1690</v>
      </c>
    </row>
    <row r="129" spans="1:105" ht="12" customHeight="1" x14ac:dyDescent="0.25">
      <c r="A129" s="97" t="s">
        <v>53</v>
      </c>
      <c r="B129" s="98">
        <v>7.8806059983527313E-2</v>
      </c>
      <c r="C129" s="98">
        <v>9.7007053946177979E-2</v>
      </c>
      <c r="D129" s="98">
        <v>0.10428954425410554</v>
      </c>
      <c r="E129" s="98">
        <v>0.12711552313747171</v>
      </c>
      <c r="F129" s="98">
        <v>0.15862586997916855</v>
      </c>
      <c r="G129" s="98">
        <v>0.18623455346611825</v>
      </c>
      <c r="H129" s="98">
        <v>0.22123764043630628</v>
      </c>
      <c r="I129" s="98">
        <v>0.25784736910873418</v>
      </c>
      <c r="J129" s="98">
        <v>0.28918956446050381</v>
      </c>
      <c r="K129" s="98">
        <v>0.31065344641113624</v>
      </c>
      <c r="L129" s="98">
        <v>0.34090811093301543</v>
      </c>
      <c r="M129" s="98">
        <v>0.37055818367598103</v>
      </c>
      <c r="N129" s="98">
        <v>0.40285823874178317</v>
      </c>
      <c r="O129" s="98">
        <v>0.42591645911719184</v>
      </c>
      <c r="P129" s="98">
        <v>0.44021118218240668</v>
      </c>
      <c r="Q129" s="98">
        <v>0.43862884672184177</v>
      </c>
      <c r="R129" s="98">
        <v>0.4547348862697132</v>
      </c>
      <c r="S129" s="98">
        <v>0.45386679319351059</v>
      </c>
      <c r="T129" s="98">
        <v>0.542549516403111</v>
      </c>
      <c r="U129" s="98">
        <v>0.45812481860028043</v>
      </c>
      <c r="V129" s="98">
        <v>0.47754621693228128</v>
      </c>
      <c r="W129" s="98">
        <v>0.47795632804920257</v>
      </c>
      <c r="DA129" s="63" t="s">
        <v>1691</v>
      </c>
    </row>
    <row r="130" spans="1:105" ht="12" customHeight="1" x14ac:dyDescent="0.25">
      <c r="A130" s="121" t="s">
        <v>55</v>
      </c>
      <c r="B130" s="122">
        <v>125.19959286798489</v>
      </c>
      <c r="C130" s="122">
        <v>122.99605582169177</v>
      </c>
      <c r="D130" s="122">
        <v>124.3871295872658</v>
      </c>
      <c r="E130" s="122">
        <v>123.38751121646341</v>
      </c>
      <c r="F130" s="122">
        <v>127.48564536011872</v>
      </c>
      <c r="G130" s="122">
        <v>124.53493087077604</v>
      </c>
      <c r="H130" s="122">
        <v>124.23679810259031</v>
      </c>
      <c r="I130" s="122">
        <v>113.36937399298185</v>
      </c>
      <c r="J130" s="122">
        <v>120.07678386804423</v>
      </c>
      <c r="K130" s="122">
        <v>121.02669429296496</v>
      </c>
      <c r="L130" s="122">
        <v>146.7750261604489</v>
      </c>
      <c r="M130" s="122">
        <v>149.94122073289967</v>
      </c>
      <c r="N130" s="122">
        <v>155.392684127894</v>
      </c>
      <c r="O130" s="122">
        <v>159.11698204143175</v>
      </c>
      <c r="P130" s="122">
        <v>156.64747518517018</v>
      </c>
      <c r="Q130" s="122">
        <v>156.35261810683713</v>
      </c>
      <c r="R130" s="122">
        <v>156.26164812722632</v>
      </c>
      <c r="S130" s="122">
        <v>155.36825981863595</v>
      </c>
      <c r="T130" s="122">
        <v>152.5132798015203</v>
      </c>
      <c r="U130" s="122">
        <v>155.60554080355601</v>
      </c>
      <c r="V130" s="122">
        <v>154.45508482207239</v>
      </c>
      <c r="W130" s="122">
        <v>161.20775853879567</v>
      </c>
      <c r="DA130" s="130" t="s">
        <v>1692</v>
      </c>
    </row>
    <row r="131" spans="1:105" ht="12" customHeight="1" x14ac:dyDescent="0.25">
      <c r="A131" s="97" t="s">
        <v>128</v>
      </c>
      <c r="B131" s="98">
        <v>121.68201503668017</v>
      </c>
      <c r="C131" s="98">
        <v>119.65176548655054</v>
      </c>
      <c r="D131" s="98">
        <v>121.04554428328845</v>
      </c>
      <c r="E131" s="98">
        <v>120.19207887111773</v>
      </c>
      <c r="F131" s="98">
        <v>124.15631571385755</v>
      </c>
      <c r="G131" s="98">
        <v>121.06969961269418</v>
      </c>
      <c r="H131" s="98">
        <v>120.90006501853107</v>
      </c>
      <c r="I131" s="98">
        <v>110.74791567801132</v>
      </c>
      <c r="J131" s="98">
        <v>117.79119965294481</v>
      </c>
      <c r="K131" s="98">
        <v>118.9444065946129</v>
      </c>
      <c r="L131" s="98">
        <v>143.56556515811394</v>
      </c>
      <c r="M131" s="98">
        <v>146.01584149936602</v>
      </c>
      <c r="N131" s="98">
        <v>150.7373801015909</v>
      </c>
      <c r="O131" s="98">
        <v>154.02587264040056</v>
      </c>
      <c r="P131" s="98">
        <v>151.61238219141757</v>
      </c>
      <c r="Q131" s="98">
        <v>150.65467965765581</v>
      </c>
      <c r="R131" s="98">
        <v>150.91658335831173</v>
      </c>
      <c r="S131" s="98">
        <v>150.36012723202285</v>
      </c>
      <c r="T131" s="98">
        <v>147.88298928222625</v>
      </c>
      <c r="U131" s="98">
        <v>150.73240305318313</v>
      </c>
      <c r="V131" s="98">
        <v>150.18229357121234</v>
      </c>
      <c r="W131" s="98">
        <v>156.66278227151241</v>
      </c>
      <c r="DA131" s="63" t="s">
        <v>1693</v>
      </c>
    </row>
    <row r="132" spans="1:105" ht="12" customHeight="1" x14ac:dyDescent="0.25">
      <c r="A132" s="97" t="s">
        <v>127</v>
      </c>
      <c r="B132" s="98">
        <v>0.38510194979105627</v>
      </c>
      <c r="C132" s="98">
        <v>0.4284249931359041</v>
      </c>
      <c r="D132" s="98">
        <v>0.44890682375257429</v>
      </c>
      <c r="E132" s="98">
        <v>0.48502255673515426</v>
      </c>
      <c r="F132" s="98">
        <v>0.51692056275710541</v>
      </c>
      <c r="G132" s="98">
        <v>0.52343980979918625</v>
      </c>
      <c r="H132" s="98">
        <v>0.56040897958730129</v>
      </c>
      <c r="I132" s="98">
        <v>0.58081701921586448</v>
      </c>
      <c r="J132" s="98">
        <v>0.67613928278383106</v>
      </c>
      <c r="K132" s="98">
        <v>0.79927746220897666</v>
      </c>
      <c r="L132" s="98">
        <v>0.99104489152687369</v>
      </c>
      <c r="M132" s="98">
        <v>1.0010435922588807</v>
      </c>
      <c r="N132" s="98">
        <v>1.048571882792297</v>
      </c>
      <c r="O132" s="98">
        <v>1.0132002115085794</v>
      </c>
      <c r="P132" s="98">
        <v>0.95842989031772374</v>
      </c>
      <c r="Q132" s="98">
        <v>0.90332494698836263</v>
      </c>
      <c r="R132" s="98">
        <v>0.89619562300913214</v>
      </c>
      <c r="S132" s="98">
        <v>0.95141338373055073</v>
      </c>
      <c r="T132" s="98">
        <v>0.92930604351668689</v>
      </c>
      <c r="U132" s="98">
        <v>0.98178268924942702</v>
      </c>
      <c r="V132" s="98">
        <v>1.0046325367829223</v>
      </c>
      <c r="W132" s="98">
        <v>1.0678547953440112</v>
      </c>
      <c r="DA132" s="63" t="s">
        <v>1694</v>
      </c>
    </row>
    <row r="133" spans="1:105" ht="12" customHeight="1" x14ac:dyDescent="0.25">
      <c r="A133" s="100" t="s">
        <v>203</v>
      </c>
      <c r="B133" s="101">
        <v>0.23508311920376901</v>
      </c>
      <c r="C133" s="101">
        <v>0.25652869697805686</v>
      </c>
      <c r="D133" s="101">
        <v>0.27121518728859989</v>
      </c>
      <c r="E133" s="101">
        <v>0.28910046780286869</v>
      </c>
      <c r="F133" s="101">
        <v>0.30674978917113377</v>
      </c>
      <c r="G133" s="101">
        <v>0.3146481173563106</v>
      </c>
      <c r="H133" s="101">
        <v>0.33703917506310888</v>
      </c>
      <c r="I133" s="101">
        <v>0.34342942472624816</v>
      </c>
      <c r="J133" s="101">
        <v>0.38780625441522432</v>
      </c>
      <c r="K133" s="101">
        <v>0.42084495123440269</v>
      </c>
      <c r="L133" s="101">
        <v>0.59372207213902906</v>
      </c>
      <c r="M133" s="101">
        <v>0.593958953060717</v>
      </c>
      <c r="N133" s="101">
        <v>0.60980583468150851</v>
      </c>
      <c r="O133" s="101">
        <v>0.61663412169722043</v>
      </c>
      <c r="P133" s="101">
        <v>0.56185944526186737</v>
      </c>
      <c r="Q133" s="101">
        <v>0.54050700231877402</v>
      </c>
      <c r="R133" s="101">
        <v>0.53598592224382702</v>
      </c>
      <c r="S133" s="101">
        <v>0.54480439424034699</v>
      </c>
      <c r="T133" s="101">
        <v>0.53363451449401733</v>
      </c>
      <c r="U133" s="101">
        <v>0.57082676459847614</v>
      </c>
      <c r="V133" s="101">
        <v>0.58522024050160681</v>
      </c>
      <c r="W133" s="101">
        <v>0.62488105583607301</v>
      </c>
      <c r="DA133" s="131" t="s">
        <v>1695</v>
      </c>
    </row>
    <row r="134" spans="1:105" ht="12" customHeight="1" x14ac:dyDescent="0.25">
      <c r="A134" s="103" t="s">
        <v>52</v>
      </c>
      <c r="B134" s="104">
        <v>0.15001883058728724</v>
      </c>
      <c r="C134" s="104">
        <v>0.17189629615784721</v>
      </c>
      <c r="D134" s="104">
        <v>0.17769163646397437</v>
      </c>
      <c r="E134" s="104">
        <v>0.19592208893228558</v>
      </c>
      <c r="F134" s="104">
        <v>0.21017077358597167</v>
      </c>
      <c r="G134" s="104">
        <v>0.20879169244287568</v>
      </c>
      <c r="H134" s="104">
        <v>0.22336980452419239</v>
      </c>
      <c r="I134" s="104">
        <v>0.23738759448961633</v>
      </c>
      <c r="J134" s="104">
        <v>0.28833302836860675</v>
      </c>
      <c r="K134" s="104">
        <v>0.37843251097457392</v>
      </c>
      <c r="L134" s="104">
        <v>0.39732281938784464</v>
      </c>
      <c r="M134" s="104">
        <v>0.40708463919816362</v>
      </c>
      <c r="N134" s="104">
        <v>0.43876604811078851</v>
      </c>
      <c r="O134" s="104">
        <v>0.39656608981135893</v>
      </c>
      <c r="P134" s="104">
        <v>0.39657044505585642</v>
      </c>
      <c r="Q134" s="104">
        <v>0.36281794466958867</v>
      </c>
      <c r="R134" s="104">
        <v>0.36020970076530517</v>
      </c>
      <c r="S134" s="104">
        <v>0.40660898949020369</v>
      </c>
      <c r="T134" s="104">
        <v>0.3956715290226695</v>
      </c>
      <c r="U134" s="104">
        <v>0.41095592465095082</v>
      </c>
      <c r="V134" s="104">
        <v>0.41941229628131543</v>
      </c>
      <c r="W134" s="104">
        <v>0.44297373950793806</v>
      </c>
      <c r="DA134" s="132" t="s">
        <v>1696</v>
      </c>
    </row>
    <row r="135" spans="1:105" ht="12" customHeight="1" x14ac:dyDescent="0.25">
      <c r="A135" s="106" t="s">
        <v>122</v>
      </c>
      <c r="B135" s="101">
        <v>2.2782111786092001</v>
      </c>
      <c r="C135" s="101">
        <v>2.0431549925693955</v>
      </c>
      <c r="D135" s="101">
        <v>1.984284874233013</v>
      </c>
      <c r="E135" s="101">
        <v>1.8114888117634318</v>
      </c>
      <c r="F135" s="101">
        <v>1.8649417279413614</v>
      </c>
      <c r="G135" s="101">
        <v>1.8808737300470537</v>
      </c>
      <c r="H135" s="101">
        <v>1.7219198152865585</v>
      </c>
      <c r="I135" s="101">
        <v>1.2689316596260813</v>
      </c>
      <c r="J135" s="101">
        <v>1.0030140947853607</v>
      </c>
      <c r="K135" s="101">
        <v>0.80420678575839277</v>
      </c>
      <c r="L135" s="101">
        <v>1.2552430283785585</v>
      </c>
      <c r="M135" s="101">
        <v>1.6288450016735041</v>
      </c>
      <c r="N135" s="101">
        <v>2.0359523979195746</v>
      </c>
      <c r="O135" s="101">
        <v>2.2807462540147267</v>
      </c>
      <c r="P135" s="101">
        <v>2.2885152887549736</v>
      </c>
      <c r="Q135" s="101">
        <v>2.6271964719593863</v>
      </c>
      <c r="R135" s="101">
        <v>2.4286385469734006</v>
      </c>
      <c r="S135" s="101">
        <v>2.1824899653649736</v>
      </c>
      <c r="T135" s="101">
        <v>1.9564793219043806</v>
      </c>
      <c r="U135" s="101">
        <v>1.9460639832768203</v>
      </c>
      <c r="V135" s="101">
        <v>1.5802291581875461</v>
      </c>
      <c r="W135" s="101">
        <v>1.6735955471665875</v>
      </c>
      <c r="DA135" s="131" t="s">
        <v>1697</v>
      </c>
    </row>
    <row r="136" spans="1:105" ht="12" customHeight="1" x14ac:dyDescent="0.25">
      <c r="A136" s="107" t="s">
        <v>121</v>
      </c>
      <c r="B136" s="104">
        <v>0.85426470290447387</v>
      </c>
      <c r="C136" s="104">
        <v>0.87271034943591341</v>
      </c>
      <c r="D136" s="104">
        <v>0.90839360599176611</v>
      </c>
      <c r="E136" s="104">
        <v>0.89892097684709082</v>
      </c>
      <c r="F136" s="104">
        <v>0.94746735556271211</v>
      </c>
      <c r="G136" s="104">
        <v>1.0609177182356115</v>
      </c>
      <c r="H136" s="104">
        <v>1.0544042891853835</v>
      </c>
      <c r="I136" s="104">
        <v>0.77170963612858112</v>
      </c>
      <c r="J136" s="104">
        <v>0.60643083753023119</v>
      </c>
      <c r="K136" s="104">
        <v>0.47880345038469319</v>
      </c>
      <c r="L136" s="104">
        <v>0.96317308242950483</v>
      </c>
      <c r="M136" s="104">
        <v>1.2954906396012766</v>
      </c>
      <c r="N136" s="104">
        <v>1.5707797455912327</v>
      </c>
      <c r="O136" s="104">
        <v>1.7971629355078915</v>
      </c>
      <c r="P136" s="104">
        <v>1.7881478146799046</v>
      </c>
      <c r="Q136" s="104">
        <v>2.1674170302335667</v>
      </c>
      <c r="R136" s="104">
        <v>2.020230598932069</v>
      </c>
      <c r="S136" s="104">
        <v>1.8742292375175826</v>
      </c>
      <c r="T136" s="104">
        <v>1.7445051538730083</v>
      </c>
      <c r="U136" s="104">
        <v>1.9452910778466284</v>
      </c>
      <c r="V136" s="104">
        <v>1.6879295558895737</v>
      </c>
      <c r="W136" s="104">
        <v>1.8035259247726454</v>
      </c>
      <c r="DA136" s="132" t="s">
        <v>1698</v>
      </c>
    </row>
    <row r="137" spans="1:105" ht="12" customHeight="1" x14ac:dyDescent="0.25">
      <c r="A137" s="108" t="s">
        <v>53</v>
      </c>
      <c r="B137" s="98">
        <v>0.5559637182994992</v>
      </c>
      <c r="C137" s="98">
        <v>0.55754158829787803</v>
      </c>
      <c r="D137" s="98">
        <v>0.58484405774282766</v>
      </c>
      <c r="E137" s="98">
        <v>0.57115240976701198</v>
      </c>
      <c r="F137" s="98">
        <v>0.59879055871883458</v>
      </c>
      <c r="G137" s="98">
        <v>0.67804907956039306</v>
      </c>
      <c r="H137" s="98">
        <v>0.6737859969882265</v>
      </c>
      <c r="I137" s="98">
        <v>0.4863524825592046</v>
      </c>
      <c r="J137" s="98">
        <v>0.37215206532433293</v>
      </c>
      <c r="K137" s="98">
        <v>0.27159252716676185</v>
      </c>
      <c r="L137" s="98">
        <v>0.61364353646716596</v>
      </c>
      <c r="M137" s="98">
        <v>0.81803620887850859</v>
      </c>
      <c r="N137" s="98">
        <v>0.97224478832733485</v>
      </c>
      <c r="O137" s="98">
        <v>1.1595957872168805</v>
      </c>
      <c r="P137" s="98">
        <v>1.1132481957256235</v>
      </c>
      <c r="Q137" s="98">
        <v>1.3715910826933619</v>
      </c>
      <c r="R137" s="98">
        <v>1.2788037605554405</v>
      </c>
      <c r="S137" s="98">
        <v>1.1375899247995858</v>
      </c>
      <c r="T137" s="98">
        <v>1.0589020660037003</v>
      </c>
      <c r="U137" s="98">
        <v>1.1871972756942437</v>
      </c>
      <c r="V137" s="98">
        <v>1.0305988440841185</v>
      </c>
      <c r="W137" s="98">
        <v>1.1039621878080104</v>
      </c>
      <c r="DA137" s="63" t="s">
        <v>1699</v>
      </c>
    </row>
    <row r="138" spans="1:105" ht="12" customHeight="1" x14ac:dyDescent="0.25">
      <c r="A138" s="108" t="s">
        <v>52</v>
      </c>
      <c r="B138" s="98">
        <v>0.29830098460497462</v>
      </c>
      <c r="C138" s="98">
        <v>0.31516876113803544</v>
      </c>
      <c r="D138" s="98">
        <v>0.32354954824893845</v>
      </c>
      <c r="E138" s="98">
        <v>0.32776856708007884</v>
      </c>
      <c r="F138" s="98">
        <v>0.34867679684387753</v>
      </c>
      <c r="G138" s="98">
        <v>0.38286863867521848</v>
      </c>
      <c r="H138" s="98">
        <v>0.38061829219715693</v>
      </c>
      <c r="I138" s="98">
        <v>0.28535715356937652</v>
      </c>
      <c r="J138" s="98">
        <v>0.23427877220589821</v>
      </c>
      <c r="K138" s="98">
        <v>0.2072109232179313</v>
      </c>
      <c r="L138" s="98">
        <v>0.34952954596233887</v>
      </c>
      <c r="M138" s="98">
        <v>0.477454430722768</v>
      </c>
      <c r="N138" s="98">
        <v>0.59853495726389794</v>
      </c>
      <c r="O138" s="98">
        <v>0.63756714829101102</v>
      </c>
      <c r="P138" s="98">
        <v>0.67489961895428108</v>
      </c>
      <c r="Q138" s="98">
        <v>0.79582594754020475</v>
      </c>
      <c r="R138" s="98">
        <v>0.74142683837662837</v>
      </c>
      <c r="S138" s="98">
        <v>0.73663931271799687</v>
      </c>
      <c r="T138" s="98">
        <v>0.6856030878693079</v>
      </c>
      <c r="U138" s="98">
        <v>0.75809380215238464</v>
      </c>
      <c r="V138" s="98">
        <v>0.65733071180545521</v>
      </c>
      <c r="W138" s="98">
        <v>0.69956373696463503</v>
      </c>
      <c r="DA138" s="63" t="s">
        <v>1700</v>
      </c>
    </row>
    <row r="139" spans="1:105" ht="12" customHeight="1" x14ac:dyDescent="0.25">
      <c r="A139" s="121" t="s">
        <v>54</v>
      </c>
      <c r="B139" s="122">
        <v>31.727153530796148</v>
      </c>
      <c r="C139" s="122">
        <v>31.734556124031883</v>
      </c>
      <c r="D139" s="122">
        <v>32.568909220369783</v>
      </c>
      <c r="E139" s="122">
        <v>32.541318365445029</v>
      </c>
      <c r="F139" s="122">
        <v>32.597116029799906</v>
      </c>
      <c r="G139" s="122">
        <v>32.717105502002589</v>
      </c>
      <c r="H139" s="122">
        <v>33.110357024070311</v>
      </c>
      <c r="I139" s="122">
        <v>32.476986785801238</v>
      </c>
      <c r="J139" s="122">
        <v>33.620503547261684</v>
      </c>
      <c r="K139" s="122">
        <v>34.411278694539362</v>
      </c>
      <c r="L139" s="122">
        <v>39.124491703143697</v>
      </c>
      <c r="M139" s="122">
        <v>38.691739247889416</v>
      </c>
      <c r="N139" s="122">
        <v>38.946688986576795</v>
      </c>
      <c r="O139" s="122">
        <v>41.577337443595923</v>
      </c>
      <c r="P139" s="122">
        <v>41.889724451269274</v>
      </c>
      <c r="Q139" s="122">
        <v>42.356857644116914</v>
      </c>
      <c r="R139" s="122">
        <v>43.310579186998375</v>
      </c>
      <c r="S139" s="122">
        <v>42.172458499305556</v>
      </c>
      <c r="T139" s="122">
        <v>41.987518511470839</v>
      </c>
      <c r="U139" s="122">
        <v>42.127914506854665</v>
      </c>
      <c r="V139" s="122">
        <v>43.663055798319355</v>
      </c>
      <c r="W139" s="122">
        <v>45.181985624887623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31.727153530796148</v>
      </c>
      <c r="C141" s="33">
        <v>31.734556124031883</v>
      </c>
      <c r="D141" s="33">
        <v>32.568909220369783</v>
      </c>
      <c r="E141" s="33">
        <v>32.541318365445029</v>
      </c>
      <c r="F141" s="33">
        <v>32.597116029799906</v>
      </c>
      <c r="G141" s="33">
        <v>32.717105502002589</v>
      </c>
      <c r="H141" s="33">
        <v>33.110357024070311</v>
      </c>
      <c r="I141" s="33">
        <v>32.476986785801238</v>
      </c>
      <c r="J141" s="33">
        <v>33.620503547261684</v>
      </c>
      <c r="K141" s="33">
        <v>34.411278694539362</v>
      </c>
      <c r="L141" s="33">
        <v>39.124491703143697</v>
      </c>
      <c r="M141" s="33">
        <v>38.691739247889416</v>
      </c>
      <c r="N141" s="33">
        <v>38.946688986576795</v>
      </c>
      <c r="O141" s="33">
        <v>41.577337443595923</v>
      </c>
      <c r="P141" s="33">
        <v>41.889724451269274</v>
      </c>
      <c r="Q141" s="33">
        <v>42.356857644116914</v>
      </c>
      <c r="R141" s="33">
        <v>43.310579186998375</v>
      </c>
      <c r="S141" s="33">
        <v>42.172458499305556</v>
      </c>
      <c r="T141" s="33">
        <v>41.987518511470839</v>
      </c>
      <c r="U141" s="33">
        <v>42.127914506854665</v>
      </c>
      <c r="V141" s="33">
        <v>43.663055798319355</v>
      </c>
      <c r="W141" s="33">
        <v>45.181985624887623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116.96971457706344</v>
      </c>
      <c r="C143" s="117">
        <f t="shared" si="49"/>
        <v>114.70119052533808</v>
      </c>
      <c r="D143" s="117">
        <f t="shared" si="49"/>
        <v>111.62262849540407</v>
      </c>
      <c r="E143" s="117">
        <f t="shared" si="49"/>
        <v>107.7837882991046</v>
      </c>
      <c r="F143" s="117">
        <f t="shared" si="49"/>
        <v>105.02315744968469</v>
      </c>
      <c r="G143" s="117">
        <f t="shared" si="49"/>
        <v>105.31000581449712</v>
      </c>
      <c r="H143" s="117">
        <f t="shared" si="49"/>
        <v>108.41783536678766</v>
      </c>
      <c r="I143" s="117">
        <f t="shared" si="49"/>
        <v>100.41936628325664</v>
      </c>
      <c r="J143" s="117">
        <f t="shared" si="49"/>
        <v>101.34920376489531</v>
      </c>
      <c r="K143" s="117">
        <f t="shared" si="49"/>
        <v>99.950440337910976</v>
      </c>
      <c r="L143" s="117">
        <f t="shared" si="49"/>
        <v>102.29578923130612</v>
      </c>
      <c r="M143" s="117">
        <f t="shared" si="49"/>
        <v>100.91023066059044</v>
      </c>
      <c r="N143" s="117">
        <f t="shared" si="49"/>
        <v>98.459870771902345</v>
      </c>
      <c r="O143" s="117">
        <f t="shared" si="49"/>
        <v>98.931238455568064</v>
      </c>
      <c r="P143" s="117">
        <f t="shared" si="49"/>
        <v>100.5487414386222</v>
      </c>
      <c r="Q143" s="117">
        <f t="shared" si="49"/>
        <v>108.54851752695431</v>
      </c>
      <c r="R143" s="117">
        <f t="shared" ref="R143:V143" si="50">R144+R146+R148+R157</f>
        <v>115.28239872314232</v>
      </c>
      <c r="S143" s="117">
        <f t="shared" si="50"/>
        <v>113.03948247240035</v>
      </c>
      <c r="T143" s="117">
        <f t="shared" si="50"/>
        <v>122.16741258255871</v>
      </c>
      <c r="U143" s="117">
        <f t="shared" si="50"/>
        <v>133.3078661251439</v>
      </c>
      <c r="V143" s="117">
        <f t="shared" si="50"/>
        <v>147.79207606379728</v>
      </c>
      <c r="W143" s="117">
        <f t="shared" ref="W143" si="51">W144+W146+W148+W157</f>
        <v>164.74742008930531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93.000794649182083</v>
      </c>
      <c r="C144" s="122">
        <f t="shared" si="52"/>
        <v>92.571543937311162</v>
      </c>
      <c r="D144" s="122">
        <f t="shared" si="52"/>
        <v>89.76674942507033</v>
      </c>
      <c r="E144" s="122">
        <f t="shared" si="52"/>
        <v>86.889403757486164</v>
      </c>
      <c r="F144" s="122">
        <f t="shared" si="52"/>
        <v>83.785958337065267</v>
      </c>
      <c r="G144" s="122">
        <f t="shared" si="52"/>
        <v>83.715554802167176</v>
      </c>
      <c r="H144" s="122">
        <f t="shared" si="52"/>
        <v>86.1152111968822</v>
      </c>
      <c r="I144" s="122">
        <f t="shared" si="52"/>
        <v>79.085594692572585</v>
      </c>
      <c r="J144" s="122">
        <f t="shared" si="52"/>
        <v>79.560651997807497</v>
      </c>
      <c r="K144" s="122">
        <f t="shared" si="52"/>
        <v>78.92119956632763</v>
      </c>
      <c r="L144" s="122">
        <f t="shared" si="52"/>
        <v>77.646857192912179</v>
      </c>
      <c r="M144" s="122">
        <f t="shared" si="52"/>
        <v>74.175136536671531</v>
      </c>
      <c r="N144" s="122">
        <f t="shared" si="52"/>
        <v>70.577094626657015</v>
      </c>
      <c r="O144" s="122">
        <f t="shared" si="52"/>
        <v>67.551892049208234</v>
      </c>
      <c r="P144" s="122">
        <f t="shared" si="52"/>
        <v>68.306161520984531</v>
      </c>
      <c r="Q144" s="122">
        <f t="shared" si="52"/>
        <v>73.457651866171631</v>
      </c>
      <c r="R144" s="122">
        <f t="shared" si="52"/>
        <v>78.420733884215906</v>
      </c>
      <c r="S144" s="122">
        <f t="shared" si="52"/>
        <v>76.057821289303931</v>
      </c>
      <c r="T144" s="122">
        <f t="shared" si="52"/>
        <v>81.564549153797884</v>
      </c>
      <c r="U144" s="122">
        <f t="shared" si="52"/>
        <v>87.8392965797279</v>
      </c>
      <c r="V144" s="122">
        <f t="shared" si="52"/>
        <v>96.346029303740124</v>
      </c>
      <c r="W144" s="122">
        <f t="shared" si="52"/>
        <v>109.24095907001039</v>
      </c>
      <c r="DA144" s="130" t="s">
        <v>1705</v>
      </c>
    </row>
    <row r="145" spans="1:105" ht="12" customHeight="1" x14ac:dyDescent="0.25">
      <c r="A145" s="97" t="s">
        <v>53</v>
      </c>
      <c r="B145" s="98">
        <v>93.000794649182083</v>
      </c>
      <c r="C145" s="98">
        <v>92.571543937311162</v>
      </c>
      <c r="D145" s="98">
        <v>89.76674942507033</v>
      </c>
      <c r="E145" s="98">
        <v>86.889403757486164</v>
      </c>
      <c r="F145" s="98">
        <v>83.785958337065267</v>
      </c>
      <c r="G145" s="98">
        <v>83.715554802167176</v>
      </c>
      <c r="H145" s="98">
        <v>86.1152111968822</v>
      </c>
      <c r="I145" s="98">
        <v>79.085594692572585</v>
      </c>
      <c r="J145" s="98">
        <v>79.560651997807497</v>
      </c>
      <c r="K145" s="98">
        <v>78.92119956632763</v>
      </c>
      <c r="L145" s="98">
        <v>77.646857192912179</v>
      </c>
      <c r="M145" s="98">
        <v>74.175136536671531</v>
      </c>
      <c r="N145" s="98">
        <v>70.577094626657015</v>
      </c>
      <c r="O145" s="98">
        <v>67.551892049208234</v>
      </c>
      <c r="P145" s="98">
        <v>68.306161520984531</v>
      </c>
      <c r="Q145" s="98">
        <v>73.457651866171631</v>
      </c>
      <c r="R145" s="98">
        <v>78.420733884215906</v>
      </c>
      <c r="S145" s="98">
        <v>76.057821289303931</v>
      </c>
      <c r="T145" s="98">
        <v>81.564549153797884</v>
      </c>
      <c r="U145" s="98">
        <v>87.8392965797279</v>
      </c>
      <c r="V145" s="98">
        <v>96.346029303740124</v>
      </c>
      <c r="W145" s="98">
        <v>109.24095907001039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0.10491416110210865</v>
      </c>
      <c r="C146" s="122">
        <f t="shared" si="53"/>
        <v>0.11506860530641705</v>
      </c>
      <c r="D146" s="122">
        <f t="shared" si="53"/>
        <v>0.1181368759803854</v>
      </c>
      <c r="E146" s="122">
        <f t="shared" si="53"/>
        <v>0.11525457279611352</v>
      </c>
      <c r="F146" s="122">
        <f t="shared" si="53"/>
        <v>0.11442663047258937</v>
      </c>
      <c r="G146" s="122">
        <f t="shared" si="53"/>
        <v>0.11322232617364568</v>
      </c>
      <c r="H146" s="122">
        <f t="shared" si="53"/>
        <v>0.11600763729831184</v>
      </c>
      <c r="I146" s="122">
        <f t="shared" si="53"/>
        <v>0.12793388262914437</v>
      </c>
      <c r="J146" s="122">
        <f t="shared" si="53"/>
        <v>0.14358420846727613</v>
      </c>
      <c r="K146" s="122">
        <f t="shared" si="53"/>
        <v>0.15422457096254116</v>
      </c>
      <c r="L146" s="122">
        <f t="shared" si="53"/>
        <v>0.17133002999066607</v>
      </c>
      <c r="M146" s="122">
        <f t="shared" si="53"/>
        <v>0.19210584428563024</v>
      </c>
      <c r="N146" s="122">
        <f t="shared" si="53"/>
        <v>0.21978650028767049</v>
      </c>
      <c r="O146" s="122">
        <f t="shared" si="53"/>
        <v>0.23912711723018834</v>
      </c>
      <c r="P146" s="122">
        <f t="shared" si="53"/>
        <v>0.27646328624815425</v>
      </c>
      <c r="Q146" s="122">
        <f t="shared" si="53"/>
        <v>0.30896607729766801</v>
      </c>
      <c r="R146" s="122">
        <f t="shared" si="53"/>
        <v>0.35744834444662138</v>
      </c>
      <c r="S146" s="122">
        <f t="shared" si="53"/>
        <v>0.39040417476176492</v>
      </c>
      <c r="T146" s="122">
        <f t="shared" si="53"/>
        <v>0.51550965589923869</v>
      </c>
      <c r="U146" s="122">
        <f t="shared" si="53"/>
        <v>0.50159790450496777</v>
      </c>
      <c r="V146" s="122">
        <f t="shared" si="53"/>
        <v>0.59972138185529911</v>
      </c>
      <c r="W146" s="122">
        <f t="shared" si="53"/>
        <v>0.67809270362682073</v>
      </c>
      <c r="DA146" s="130" t="s">
        <v>1707</v>
      </c>
    </row>
    <row r="147" spans="1:105" ht="12" customHeight="1" x14ac:dyDescent="0.25">
      <c r="A147" s="97" t="s">
        <v>53</v>
      </c>
      <c r="B147" s="98">
        <v>0.10491416110210865</v>
      </c>
      <c r="C147" s="98">
        <v>0.11506860530641705</v>
      </c>
      <c r="D147" s="98">
        <v>0.1181368759803854</v>
      </c>
      <c r="E147" s="98">
        <v>0.11525457279611352</v>
      </c>
      <c r="F147" s="98">
        <v>0.11442663047258937</v>
      </c>
      <c r="G147" s="98">
        <v>0.11322232617364568</v>
      </c>
      <c r="H147" s="98">
        <v>0.11600763729831184</v>
      </c>
      <c r="I147" s="98">
        <v>0.12793388262914437</v>
      </c>
      <c r="J147" s="98">
        <v>0.14358420846727613</v>
      </c>
      <c r="K147" s="98">
        <v>0.15422457096254116</v>
      </c>
      <c r="L147" s="98">
        <v>0.17133002999066607</v>
      </c>
      <c r="M147" s="98">
        <v>0.19210584428563024</v>
      </c>
      <c r="N147" s="98">
        <v>0.21978650028767049</v>
      </c>
      <c r="O147" s="98">
        <v>0.23912711723018834</v>
      </c>
      <c r="P147" s="98">
        <v>0.27646328624815425</v>
      </c>
      <c r="Q147" s="98">
        <v>0.30896607729766801</v>
      </c>
      <c r="R147" s="98">
        <v>0.35744834444662138</v>
      </c>
      <c r="S147" s="98">
        <v>0.39040417476176492</v>
      </c>
      <c r="T147" s="98">
        <v>0.51550965589923869</v>
      </c>
      <c r="U147" s="98">
        <v>0.50159790450496777</v>
      </c>
      <c r="V147" s="98">
        <v>0.59972138185529911</v>
      </c>
      <c r="W147" s="98">
        <v>0.67809270362682073</v>
      </c>
      <c r="DA147" s="63" t="s">
        <v>1708</v>
      </c>
    </row>
    <row r="148" spans="1:105" ht="12" customHeight="1" x14ac:dyDescent="0.25">
      <c r="A148" s="121" t="s">
        <v>55</v>
      </c>
      <c r="B148" s="122">
        <v>19.640484559984792</v>
      </c>
      <c r="C148" s="122">
        <v>17.966458119203224</v>
      </c>
      <c r="D148" s="122">
        <v>17.69374735406269</v>
      </c>
      <c r="E148" s="122">
        <v>16.846640176730713</v>
      </c>
      <c r="F148" s="122">
        <v>17.184286776810925</v>
      </c>
      <c r="G148" s="122">
        <v>17.473081153683687</v>
      </c>
      <c r="H148" s="122">
        <v>17.99086555045092</v>
      </c>
      <c r="I148" s="122">
        <v>17.054972449834832</v>
      </c>
      <c r="J148" s="122">
        <v>17.372314828058784</v>
      </c>
      <c r="K148" s="122">
        <v>16.534633542806159</v>
      </c>
      <c r="L148" s="122">
        <v>19.615499313498475</v>
      </c>
      <c r="M148" s="122">
        <v>21.550531537795315</v>
      </c>
      <c r="N148" s="122">
        <v>22.471688841296356</v>
      </c>
      <c r="O148" s="122">
        <v>25.310622076232626</v>
      </c>
      <c r="P148" s="122">
        <v>25.679230586631761</v>
      </c>
      <c r="Q148" s="122">
        <v>28.14140644857255</v>
      </c>
      <c r="R148" s="122">
        <v>29.343565843518739</v>
      </c>
      <c r="S148" s="122">
        <v>29.258075899154484</v>
      </c>
      <c r="T148" s="122">
        <v>32.038164150874493</v>
      </c>
      <c r="U148" s="122">
        <v>36.022704523905276</v>
      </c>
      <c r="V148" s="122">
        <v>40.293635717494908</v>
      </c>
      <c r="W148" s="122">
        <v>43.453589218644709</v>
      </c>
      <c r="DA148" s="130" t="s">
        <v>1709</v>
      </c>
    </row>
    <row r="149" spans="1:105" ht="12" customHeight="1" x14ac:dyDescent="0.25">
      <c r="A149" s="97" t="s">
        <v>124</v>
      </c>
      <c r="B149" s="98">
        <v>2.4255872365880551</v>
      </c>
      <c r="C149" s="98">
        <v>2.2700443826288677</v>
      </c>
      <c r="D149" s="98">
        <v>1.9959137835502303</v>
      </c>
      <c r="E149" s="98">
        <v>2.0131008623994768</v>
      </c>
      <c r="F149" s="98">
        <v>2.0664866888458655</v>
      </c>
      <c r="G149" s="98">
        <v>2.0727662583876176</v>
      </c>
      <c r="H149" s="98">
        <v>2.2412101385438876</v>
      </c>
      <c r="I149" s="98">
        <v>2.1892800051561871</v>
      </c>
      <c r="J149" s="98">
        <v>2.0032341227436268</v>
      </c>
      <c r="K149" s="98">
        <v>1.8122928442180619</v>
      </c>
      <c r="L149" s="98">
        <v>1.9293200143663052</v>
      </c>
      <c r="M149" s="98">
        <v>2.2495678450996333</v>
      </c>
      <c r="N149" s="98">
        <v>2.2320807453952578</v>
      </c>
      <c r="O149" s="98">
        <v>2.1535756151624317</v>
      </c>
      <c r="P149" s="98">
        <v>1.9527108815767893</v>
      </c>
      <c r="Q149" s="98">
        <v>2.4768636057926732</v>
      </c>
      <c r="R149" s="98">
        <v>2.8104769553364175</v>
      </c>
      <c r="S149" s="98">
        <v>3.1843382973198482</v>
      </c>
      <c r="T149" s="98">
        <v>3.4603152843547198</v>
      </c>
      <c r="U149" s="98">
        <v>4.2954890791710376</v>
      </c>
      <c r="V149" s="98">
        <v>4.9074757374211906</v>
      </c>
      <c r="W149" s="98">
        <v>5.7452114265465557</v>
      </c>
      <c r="DA149" s="63" t="s">
        <v>1710</v>
      </c>
    </row>
    <row r="150" spans="1:105" ht="12" customHeight="1" x14ac:dyDescent="0.25">
      <c r="A150" s="97" t="s">
        <v>123</v>
      </c>
      <c r="B150" s="98">
        <v>6.9394677427246773E-3</v>
      </c>
      <c r="C150" s="98">
        <v>7.2711520451657725E-3</v>
      </c>
      <c r="D150" s="98">
        <v>6.2315027457868401E-3</v>
      </c>
      <c r="E150" s="98">
        <v>6.9301626882889728E-3</v>
      </c>
      <c r="F150" s="98">
        <v>7.5304272678257244E-3</v>
      </c>
      <c r="G150" s="98">
        <v>7.9877076118871956E-3</v>
      </c>
      <c r="H150" s="98">
        <v>9.6447365434892945E-3</v>
      </c>
      <c r="I150" s="98">
        <v>1.1425277834412856E-2</v>
      </c>
      <c r="J150" s="98">
        <v>1.0218580030704052E-2</v>
      </c>
      <c r="K150" s="98">
        <v>1.0495549256886918E-2</v>
      </c>
      <c r="L150" s="98">
        <v>1.061485182704606E-2</v>
      </c>
      <c r="M150" s="98">
        <v>1.4038073043135068E-2</v>
      </c>
      <c r="N150" s="98">
        <v>1.3633777503836387E-2</v>
      </c>
      <c r="O150" s="98">
        <v>1.1726201056871837E-2</v>
      </c>
      <c r="P150" s="98">
        <v>9.219561960439257E-3</v>
      </c>
      <c r="Q150" s="98">
        <v>1.2880133853366815E-2</v>
      </c>
      <c r="R150" s="98">
        <v>1.5320552642404754E-2</v>
      </c>
      <c r="S150" s="98">
        <v>1.8996191326734958E-2</v>
      </c>
      <c r="T150" s="98">
        <v>1.9971605066265032E-2</v>
      </c>
      <c r="U150" s="98">
        <v>2.7883395579033524E-2</v>
      </c>
      <c r="V150" s="98">
        <v>3.1343366608709927E-2</v>
      </c>
      <c r="W150" s="98">
        <v>3.9360622498713242E-2</v>
      </c>
      <c r="DA150" s="63" t="s">
        <v>1711</v>
      </c>
    </row>
    <row r="151" spans="1:105" ht="12" customHeight="1" x14ac:dyDescent="0.25">
      <c r="A151" s="100" t="s">
        <v>50</v>
      </c>
      <c r="B151" s="101">
        <v>4.6906623996006667E-3</v>
      </c>
      <c r="C151" s="101">
        <v>4.8355578593242089E-3</v>
      </c>
      <c r="D151" s="101">
        <v>4.1737784106782591E-3</v>
      </c>
      <c r="E151" s="101">
        <v>4.5853507918189032E-3</v>
      </c>
      <c r="F151" s="101">
        <v>4.9576739605095592E-3</v>
      </c>
      <c r="G151" s="101">
        <v>5.3079072020793183E-3</v>
      </c>
      <c r="H151" s="101">
        <v>6.4033442729061855E-3</v>
      </c>
      <c r="I151" s="101">
        <v>7.4827313946631835E-3</v>
      </c>
      <c r="J151" s="101">
        <v>6.5248412893314347E-3</v>
      </c>
      <c r="K151" s="101">
        <v>6.2250236356976791E-3</v>
      </c>
      <c r="L151" s="101">
        <v>7.0275845453956478E-3</v>
      </c>
      <c r="M151" s="101">
        <v>9.2018076898483774E-3</v>
      </c>
      <c r="N151" s="101">
        <v>8.7682007888440633E-3</v>
      </c>
      <c r="O151" s="101">
        <v>7.8210786229165746E-3</v>
      </c>
      <c r="P151" s="101">
        <v>5.9257737777375545E-3</v>
      </c>
      <c r="Q151" s="101">
        <v>8.2972410760387746E-3</v>
      </c>
      <c r="R151" s="101">
        <v>9.756931216892745E-3</v>
      </c>
      <c r="S151" s="101">
        <v>1.1482997413378694E-2</v>
      </c>
      <c r="T151" s="101">
        <v>1.2016624399767624E-2</v>
      </c>
      <c r="U151" s="101">
        <v>1.6797333315174023E-2</v>
      </c>
      <c r="V151" s="101">
        <v>1.8874894029366707E-2</v>
      </c>
      <c r="W151" s="101">
        <v>2.3788845921065997E-2</v>
      </c>
      <c r="DA151" s="131" t="s">
        <v>1712</v>
      </c>
    </row>
    <row r="152" spans="1:105" ht="12" customHeight="1" x14ac:dyDescent="0.25">
      <c r="A152" s="103" t="s">
        <v>52</v>
      </c>
      <c r="B152" s="104">
        <v>2.2488053431240105E-3</v>
      </c>
      <c r="C152" s="104">
        <v>2.4355941858415636E-3</v>
      </c>
      <c r="D152" s="104">
        <v>2.0577243351085806E-3</v>
      </c>
      <c r="E152" s="104">
        <v>2.3448118964700696E-3</v>
      </c>
      <c r="F152" s="104">
        <v>2.5727533073161657E-3</v>
      </c>
      <c r="G152" s="104">
        <v>2.6798004098078773E-3</v>
      </c>
      <c r="H152" s="104">
        <v>3.2413922705831094E-3</v>
      </c>
      <c r="I152" s="104">
        <v>3.9425464397496715E-3</v>
      </c>
      <c r="J152" s="104">
        <v>3.6937387413726167E-3</v>
      </c>
      <c r="K152" s="104">
        <v>4.2705256211892396E-3</v>
      </c>
      <c r="L152" s="104">
        <v>3.5872672816504116E-3</v>
      </c>
      <c r="M152" s="104">
        <v>4.8362653532866909E-3</v>
      </c>
      <c r="N152" s="104">
        <v>4.865576714992324E-3</v>
      </c>
      <c r="O152" s="104">
        <v>3.9051224339552624E-3</v>
      </c>
      <c r="P152" s="104">
        <v>3.2937881827017016E-3</v>
      </c>
      <c r="Q152" s="104">
        <v>4.5828927773280403E-3</v>
      </c>
      <c r="R152" s="104">
        <v>5.5636214255120088E-3</v>
      </c>
      <c r="S152" s="104">
        <v>7.5131939133562635E-3</v>
      </c>
      <c r="T152" s="104">
        <v>7.9549806664974063E-3</v>
      </c>
      <c r="U152" s="104">
        <v>1.1086062263859501E-2</v>
      </c>
      <c r="V152" s="104">
        <v>1.2468472579343217E-2</v>
      </c>
      <c r="W152" s="104">
        <v>1.5571776577647245E-2</v>
      </c>
      <c r="DA152" s="132" t="s">
        <v>1713</v>
      </c>
    </row>
    <row r="153" spans="1:105" ht="12" customHeight="1" x14ac:dyDescent="0.25">
      <c r="A153" s="106" t="s">
        <v>122</v>
      </c>
      <c r="B153" s="101">
        <v>12.514986004850666</v>
      </c>
      <c r="C153" s="101">
        <v>11.043403395020215</v>
      </c>
      <c r="D153" s="101">
        <v>10.802012602281646</v>
      </c>
      <c r="E153" s="101">
        <v>9.9347129019753666</v>
      </c>
      <c r="F153" s="101">
        <v>10.035636860485132</v>
      </c>
      <c r="G153" s="101">
        <v>9.8682335246791695</v>
      </c>
      <c r="H153" s="101">
        <v>9.7434310452191148</v>
      </c>
      <c r="I153" s="101">
        <v>8.394701481088342</v>
      </c>
      <c r="J153" s="101">
        <v>8.1922021664754165</v>
      </c>
      <c r="K153" s="101">
        <v>7.2948741838391342</v>
      </c>
      <c r="L153" s="101">
        <v>8.3443113649406229</v>
      </c>
      <c r="M153" s="101">
        <v>9.1399867494163249</v>
      </c>
      <c r="N153" s="101">
        <v>9.8734981614384854</v>
      </c>
      <c r="O153" s="101">
        <v>11.529599795830865</v>
      </c>
      <c r="P153" s="101">
        <v>12.298639959508828</v>
      </c>
      <c r="Q153" s="101">
        <v>13.513924427225925</v>
      </c>
      <c r="R153" s="101">
        <v>13.874802991597573</v>
      </c>
      <c r="S153" s="101">
        <v>13.540428464759382</v>
      </c>
      <c r="T153" s="101">
        <v>14.549439956641802</v>
      </c>
      <c r="U153" s="101">
        <v>15.569462003827748</v>
      </c>
      <c r="V153" s="101">
        <v>17.129547691346787</v>
      </c>
      <c r="W153" s="101">
        <v>18.206253529387176</v>
      </c>
      <c r="DA153" s="131" t="s">
        <v>1714</v>
      </c>
    </row>
    <row r="154" spans="1:105" ht="12" customHeight="1" x14ac:dyDescent="0.25">
      <c r="A154" s="107" t="s">
        <v>121</v>
      </c>
      <c r="B154" s="104">
        <v>4.6929718508033451</v>
      </c>
      <c r="C154" s="104">
        <v>4.6457391895089781</v>
      </c>
      <c r="D154" s="104">
        <v>4.8895894654850283</v>
      </c>
      <c r="E154" s="104">
        <v>4.8918962496675809</v>
      </c>
      <c r="F154" s="104">
        <v>5.0746328002121031</v>
      </c>
      <c r="G154" s="104">
        <v>5.5240936630050115</v>
      </c>
      <c r="H154" s="104">
        <v>5.996579630144427</v>
      </c>
      <c r="I154" s="104">
        <v>6.4595656857558907</v>
      </c>
      <c r="J154" s="104">
        <v>7.1666599588090349</v>
      </c>
      <c r="K154" s="104">
        <v>7.4169709654920748</v>
      </c>
      <c r="L154" s="104">
        <v>9.3312530823644995</v>
      </c>
      <c r="M154" s="104">
        <v>10.146938870236223</v>
      </c>
      <c r="N154" s="104">
        <v>10.352476156958776</v>
      </c>
      <c r="O154" s="104">
        <v>11.615720464182459</v>
      </c>
      <c r="P154" s="104">
        <v>11.418660183585702</v>
      </c>
      <c r="Q154" s="104">
        <v>12.137738281700585</v>
      </c>
      <c r="R154" s="104">
        <v>12.642965343942343</v>
      </c>
      <c r="S154" s="104">
        <v>12.514312945748518</v>
      </c>
      <c r="T154" s="104">
        <v>14.008437304811704</v>
      </c>
      <c r="U154" s="104">
        <v>16.129870045327461</v>
      </c>
      <c r="V154" s="104">
        <v>18.225268922118218</v>
      </c>
      <c r="W154" s="104">
        <v>19.462763640212259</v>
      </c>
      <c r="DA154" s="132" t="s">
        <v>1715</v>
      </c>
    </row>
    <row r="155" spans="1:105" ht="12" customHeight="1" x14ac:dyDescent="0.25">
      <c r="A155" s="108" t="s">
        <v>53</v>
      </c>
      <c r="B155" s="98">
        <v>3.0542314006145581</v>
      </c>
      <c r="C155" s="98">
        <v>2.9689146164777283</v>
      </c>
      <c r="D155" s="98">
        <v>3.1485003783814087</v>
      </c>
      <c r="E155" s="98">
        <v>3.1083002325589173</v>
      </c>
      <c r="F155" s="98">
        <v>3.207457456138552</v>
      </c>
      <c r="G155" s="98">
        <v>3.5310765552473113</v>
      </c>
      <c r="H155" s="98">
        <v>3.8313677292973147</v>
      </c>
      <c r="I155" s="98">
        <v>4.0694952693304227</v>
      </c>
      <c r="J155" s="98">
        <v>4.3950690086595809</v>
      </c>
      <c r="K155" s="98">
        <v>4.2004835807286289</v>
      </c>
      <c r="L155" s="98">
        <v>5.9456060781187077</v>
      </c>
      <c r="M155" s="98">
        <v>6.4135242771005032</v>
      </c>
      <c r="N155" s="98">
        <v>6.4186822129073473</v>
      </c>
      <c r="O155" s="98">
        <v>7.5028593635685628</v>
      </c>
      <c r="P155" s="98">
        <v>7.1102142743005095</v>
      </c>
      <c r="Q155" s="98">
        <v>7.6811336857603347</v>
      </c>
      <c r="R155" s="98">
        <v>7.9754753443763722</v>
      </c>
      <c r="S155" s="98">
        <v>7.5598314424555833</v>
      </c>
      <c r="T155" s="98">
        <v>8.4675905012779591</v>
      </c>
      <c r="U155" s="98">
        <v>9.8318213089577124</v>
      </c>
      <c r="V155" s="98">
        <v>11.103660251599624</v>
      </c>
      <c r="W155" s="98">
        <v>11.899697491688258</v>
      </c>
      <c r="DA155" s="63" t="s">
        <v>1716</v>
      </c>
    </row>
    <row r="156" spans="1:105" ht="12" customHeight="1" x14ac:dyDescent="0.25">
      <c r="A156" s="108" t="s">
        <v>52</v>
      </c>
      <c r="B156" s="98">
        <v>1.638740450188787</v>
      </c>
      <c r="C156" s="98">
        <v>1.6768245730312503</v>
      </c>
      <c r="D156" s="98">
        <v>1.7410890871036193</v>
      </c>
      <c r="E156" s="98">
        <v>1.7835960171086638</v>
      </c>
      <c r="F156" s="98">
        <v>1.867175344073551</v>
      </c>
      <c r="G156" s="98">
        <v>1.9930171077577001</v>
      </c>
      <c r="H156" s="98">
        <v>2.1652119008471122</v>
      </c>
      <c r="I156" s="98">
        <v>2.390070416425468</v>
      </c>
      <c r="J156" s="98">
        <v>2.771590950149454</v>
      </c>
      <c r="K156" s="98">
        <v>3.2164873847634463</v>
      </c>
      <c r="L156" s="98">
        <v>3.3856470042457913</v>
      </c>
      <c r="M156" s="98">
        <v>3.7334145931357203</v>
      </c>
      <c r="N156" s="98">
        <v>3.9337939440514282</v>
      </c>
      <c r="O156" s="98">
        <v>4.1128611006138973</v>
      </c>
      <c r="P156" s="98">
        <v>4.3084459092851928</v>
      </c>
      <c r="Q156" s="98">
        <v>4.4566045959402505</v>
      </c>
      <c r="R156" s="98">
        <v>4.6674899995659711</v>
      </c>
      <c r="S156" s="98">
        <v>4.9544815032929357</v>
      </c>
      <c r="T156" s="98">
        <v>5.5408468035337446</v>
      </c>
      <c r="U156" s="98">
        <v>6.2980487363697488</v>
      </c>
      <c r="V156" s="98">
        <v>7.1216086705185919</v>
      </c>
      <c r="W156" s="98">
        <v>7.5630661485240003</v>
      </c>
      <c r="DA156" s="63" t="s">
        <v>1717</v>
      </c>
    </row>
    <row r="157" spans="1:105" ht="12" customHeight="1" x14ac:dyDescent="0.25">
      <c r="A157" s="121" t="s">
        <v>54</v>
      </c>
      <c r="B157" s="122">
        <v>4.2235212067944445</v>
      </c>
      <c r="C157" s="122">
        <v>4.0481198635172735</v>
      </c>
      <c r="D157" s="122">
        <v>4.0439948402906642</v>
      </c>
      <c r="E157" s="122">
        <v>3.9324897920916069</v>
      </c>
      <c r="F157" s="122">
        <v>3.9384857053359115</v>
      </c>
      <c r="G157" s="122">
        <v>4.0081475324725995</v>
      </c>
      <c r="H157" s="122">
        <v>4.1957509821562242</v>
      </c>
      <c r="I157" s="122">
        <v>4.1508652582200707</v>
      </c>
      <c r="J157" s="122">
        <v>4.2726527305617434</v>
      </c>
      <c r="K157" s="122">
        <v>4.3403826578146445</v>
      </c>
      <c r="L157" s="122">
        <v>4.8621026949047881</v>
      </c>
      <c r="M157" s="122">
        <v>4.9924567418379553</v>
      </c>
      <c r="N157" s="122">
        <v>5.1913008036613082</v>
      </c>
      <c r="O157" s="122">
        <v>5.829597212897033</v>
      </c>
      <c r="P157" s="122">
        <v>6.2868860447577477</v>
      </c>
      <c r="Q157" s="122">
        <v>6.6404931349124556</v>
      </c>
      <c r="R157" s="122">
        <v>7.1606506509610455</v>
      </c>
      <c r="S157" s="122">
        <v>7.333181109180174</v>
      </c>
      <c r="T157" s="122">
        <v>8.0491896219870913</v>
      </c>
      <c r="U157" s="122">
        <v>8.9442671170057597</v>
      </c>
      <c r="V157" s="122">
        <v>10.552689660706939</v>
      </c>
      <c r="W157" s="122">
        <v>11.37477909702341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4.2235212067944445</v>
      </c>
      <c r="C159" s="33">
        <v>4.0481198635172735</v>
      </c>
      <c r="D159" s="33">
        <v>4.0439948402906642</v>
      </c>
      <c r="E159" s="33">
        <v>3.9324897920916069</v>
      </c>
      <c r="F159" s="33">
        <v>3.9384857053359115</v>
      </c>
      <c r="G159" s="33">
        <v>4.0081475324725995</v>
      </c>
      <c r="H159" s="33">
        <v>4.1957509821562242</v>
      </c>
      <c r="I159" s="33">
        <v>4.1508652582200707</v>
      </c>
      <c r="J159" s="33">
        <v>4.2726527305617434</v>
      </c>
      <c r="K159" s="33">
        <v>4.3403826578146445</v>
      </c>
      <c r="L159" s="33">
        <v>4.8621026949047881</v>
      </c>
      <c r="M159" s="33">
        <v>4.9924567418379553</v>
      </c>
      <c r="N159" s="33">
        <v>5.1913008036613082</v>
      </c>
      <c r="O159" s="33">
        <v>5.829597212897033</v>
      </c>
      <c r="P159" s="33">
        <v>6.2868860447577477</v>
      </c>
      <c r="Q159" s="33">
        <v>6.6404931349124556</v>
      </c>
      <c r="R159" s="33">
        <v>7.1606506509610455</v>
      </c>
      <c r="S159" s="33">
        <v>7.333181109180174</v>
      </c>
      <c r="T159" s="33">
        <v>8.0491896219870913</v>
      </c>
      <c r="U159" s="33">
        <v>8.9442671170057597</v>
      </c>
      <c r="V159" s="33">
        <v>10.552689660706939</v>
      </c>
      <c r="W159" s="33">
        <v>11.37477909702341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56.288663458515131</v>
      </c>
      <c r="C161" s="117">
        <f t="shared" si="54"/>
        <v>43.044860602087404</v>
      </c>
      <c r="D161" s="117">
        <f t="shared" si="54"/>
        <v>35.677848957865542</v>
      </c>
      <c r="E161" s="117">
        <f t="shared" si="54"/>
        <v>27.564665214969697</v>
      </c>
      <c r="F161" s="117">
        <f t="shared" si="54"/>
        <v>30.88540304220664</v>
      </c>
      <c r="G161" s="117">
        <f t="shared" si="54"/>
        <v>32.459381985851493</v>
      </c>
      <c r="H161" s="117">
        <f t="shared" si="54"/>
        <v>28.587645037308818</v>
      </c>
      <c r="I161" s="117">
        <f t="shared" si="54"/>
        <v>15.92449888321674</v>
      </c>
      <c r="J161" s="117">
        <f t="shared" si="54"/>
        <v>5.5631653426210468</v>
      </c>
      <c r="K161" s="117">
        <f t="shared" si="54"/>
        <v>2.1548107582360214</v>
      </c>
      <c r="L161" s="117">
        <f t="shared" si="54"/>
        <v>15.853316343666444</v>
      </c>
      <c r="M161" s="117">
        <f t="shared" si="54"/>
        <v>11.345484476199685</v>
      </c>
      <c r="N161" s="117">
        <f t="shared" si="54"/>
        <v>14.983692713431831</v>
      </c>
      <c r="O161" s="117">
        <f t="shared" si="54"/>
        <v>39.389995910812047</v>
      </c>
      <c r="P161" s="117">
        <f t="shared" si="54"/>
        <v>23.722157159362162</v>
      </c>
      <c r="Q161" s="117">
        <f t="shared" si="54"/>
        <v>45.833888451383068</v>
      </c>
      <c r="R161" s="117">
        <f t="shared" ref="R161:V161" si="55">R162+R164+R166+R175</f>
        <v>37.950069923803987</v>
      </c>
      <c r="S161" s="117">
        <f t="shared" si="55"/>
        <v>26.889670481791043</v>
      </c>
      <c r="T161" s="117">
        <f t="shared" si="55"/>
        <v>20.850078744647309</v>
      </c>
      <c r="U161" s="117">
        <f t="shared" si="55"/>
        <v>37.37959942707451</v>
      </c>
      <c r="V161" s="117">
        <f t="shared" si="55"/>
        <v>6.8930643273255621</v>
      </c>
      <c r="W161" s="117">
        <f t="shared" ref="W161" si="56">W162+W164+W166+W175</f>
        <v>42.809367614403143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50.627510000079731</v>
      </c>
      <c r="C162" s="122">
        <f t="shared" si="57"/>
        <v>38.534139333400326</v>
      </c>
      <c r="D162" s="122">
        <f t="shared" si="57"/>
        <v>31.900326531050151</v>
      </c>
      <c r="E162" s="122">
        <f t="shared" si="57"/>
        <v>24.422852461750644</v>
      </c>
      <c r="F162" s="122">
        <f t="shared" si="57"/>
        <v>27.918677303475274</v>
      </c>
      <c r="G162" s="122">
        <f t="shared" si="57"/>
        <v>29.770225406282034</v>
      </c>
      <c r="H162" s="122">
        <f t="shared" si="57"/>
        <v>26.091318027511917</v>
      </c>
      <c r="I162" s="122">
        <f t="shared" si="57"/>
        <v>13.737403849565075</v>
      </c>
      <c r="J162" s="122">
        <f t="shared" si="57"/>
        <v>3.5006667397484059</v>
      </c>
      <c r="K162" s="122">
        <f t="shared" si="57"/>
        <v>0.3087926531389476</v>
      </c>
      <c r="L162" s="122">
        <f t="shared" si="57"/>
        <v>13.785023601699233</v>
      </c>
      <c r="M162" s="122">
        <f t="shared" si="57"/>
        <v>9.145190453217916</v>
      </c>
      <c r="N162" s="122">
        <f t="shared" si="57"/>
        <v>12.694860382150935</v>
      </c>
      <c r="O162" s="122">
        <f t="shared" si="57"/>
        <v>35.857415267012271</v>
      </c>
      <c r="P162" s="122">
        <f t="shared" si="57"/>
        <v>20.10027643359679</v>
      </c>
      <c r="Q162" s="122">
        <f t="shared" si="57"/>
        <v>41.932265022750435</v>
      </c>
      <c r="R162" s="122">
        <f t="shared" si="57"/>
        <v>34.138283180383837</v>
      </c>
      <c r="S162" s="122">
        <f t="shared" si="57"/>
        <v>23.542246149103683</v>
      </c>
      <c r="T162" s="122">
        <f t="shared" si="57"/>
        <v>17.701779931402651</v>
      </c>
      <c r="U162" s="122">
        <f t="shared" si="57"/>
        <v>34.296608640777158</v>
      </c>
      <c r="V162" s="122">
        <f t="shared" si="57"/>
        <v>3.6442902450722188</v>
      </c>
      <c r="W162" s="122">
        <f t="shared" si="57"/>
        <v>39.317540072613788</v>
      </c>
      <c r="DA162" s="130" t="s">
        <v>1722</v>
      </c>
    </row>
    <row r="163" spans="1:105" ht="12" customHeight="1" x14ac:dyDescent="0.25">
      <c r="A163" s="97" t="s">
        <v>53</v>
      </c>
      <c r="B163" s="33">
        <v>50.627510000079731</v>
      </c>
      <c r="C163" s="33">
        <v>38.534139333400326</v>
      </c>
      <c r="D163" s="33">
        <v>31.900326531050151</v>
      </c>
      <c r="E163" s="33">
        <v>24.422852461750644</v>
      </c>
      <c r="F163" s="33">
        <v>27.918677303475274</v>
      </c>
      <c r="G163" s="33">
        <v>29.770225406282034</v>
      </c>
      <c r="H163" s="33">
        <v>26.091318027511917</v>
      </c>
      <c r="I163" s="33">
        <v>13.737403849565075</v>
      </c>
      <c r="J163" s="33">
        <v>3.5006667397484059</v>
      </c>
      <c r="K163" s="33">
        <v>0.3087926531389476</v>
      </c>
      <c r="L163" s="33">
        <v>13.785023601699233</v>
      </c>
      <c r="M163" s="33">
        <v>9.145190453217916</v>
      </c>
      <c r="N163" s="33">
        <v>12.694860382150935</v>
      </c>
      <c r="O163" s="33">
        <v>35.857415267012271</v>
      </c>
      <c r="P163" s="33">
        <v>20.10027643359679</v>
      </c>
      <c r="Q163" s="33">
        <v>41.932265022750435</v>
      </c>
      <c r="R163" s="33">
        <v>34.138283180383837</v>
      </c>
      <c r="S163" s="33">
        <v>23.542246149103683</v>
      </c>
      <c r="T163" s="33">
        <v>17.701779931402651</v>
      </c>
      <c r="U163" s="33">
        <v>34.296608640777158</v>
      </c>
      <c r="V163" s="33">
        <v>3.6442902450722188</v>
      </c>
      <c r="W163" s="33">
        <v>39.317540072613788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1.2416888567706237E-2</v>
      </c>
      <c r="C164" s="122">
        <f t="shared" si="58"/>
        <v>1.31717205155155E-2</v>
      </c>
      <c r="D164" s="122">
        <f t="shared" si="58"/>
        <v>1.2831174506377085E-2</v>
      </c>
      <c r="E164" s="122">
        <f t="shared" si="58"/>
        <v>1.1485850845620607E-2</v>
      </c>
      <c r="F164" s="122">
        <f t="shared" si="58"/>
        <v>1.0026552768984117E-2</v>
      </c>
      <c r="G164" s="122">
        <f t="shared" si="58"/>
        <v>8.1968540041872633E-3</v>
      </c>
      <c r="H164" s="122">
        <f t="shared" si="58"/>
        <v>6.1917793124930745E-3</v>
      </c>
      <c r="I164" s="122">
        <f t="shared" si="58"/>
        <v>5.1554124384414488E-3</v>
      </c>
      <c r="J164" s="122">
        <f t="shared" si="58"/>
        <v>4.8649929851110147E-3</v>
      </c>
      <c r="K164" s="122">
        <f t="shared" si="58"/>
        <v>4.9682367298653513E-3</v>
      </c>
      <c r="L164" s="122">
        <f t="shared" si="58"/>
        <v>6.8730006994603514E-3</v>
      </c>
      <c r="M164" s="122">
        <f t="shared" si="58"/>
        <v>1.0575974112340809E-2</v>
      </c>
      <c r="N164" s="122">
        <f t="shared" si="58"/>
        <v>1.5239487314465304E-2</v>
      </c>
      <c r="O164" s="122">
        <f t="shared" si="58"/>
        <v>2.1425550423967162E-2</v>
      </c>
      <c r="P164" s="122">
        <f t="shared" si="58"/>
        <v>2.9533392655208754E-2</v>
      </c>
      <c r="Q164" s="122">
        <f t="shared" si="58"/>
        <v>3.5991686113372855E-2</v>
      </c>
      <c r="R164" s="122">
        <f t="shared" si="58"/>
        <v>3.8470716967838617E-2</v>
      </c>
      <c r="S164" s="122">
        <f t="shared" si="58"/>
        <v>3.7004771226244321E-2</v>
      </c>
      <c r="T164" s="122">
        <f t="shared" si="58"/>
        <v>3.9538723119039498E-2</v>
      </c>
      <c r="U164" s="122">
        <f t="shared" si="58"/>
        <v>2.9106647806585853E-2</v>
      </c>
      <c r="V164" s="122">
        <f t="shared" si="58"/>
        <v>2.468004205884328E-2</v>
      </c>
      <c r="W164" s="122">
        <f t="shared" si="58"/>
        <v>2.0196023305400441E-2</v>
      </c>
      <c r="DA164" s="130" t="s">
        <v>1724</v>
      </c>
    </row>
    <row r="165" spans="1:105" ht="12" customHeight="1" x14ac:dyDescent="0.25">
      <c r="A165" s="97" t="s">
        <v>53</v>
      </c>
      <c r="B165" s="98">
        <v>1.2416888567706237E-2</v>
      </c>
      <c r="C165" s="98">
        <v>1.31717205155155E-2</v>
      </c>
      <c r="D165" s="98">
        <v>1.2831174506377085E-2</v>
      </c>
      <c r="E165" s="98">
        <v>1.1485850845620607E-2</v>
      </c>
      <c r="F165" s="98">
        <v>1.0026552768984117E-2</v>
      </c>
      <c r="G165" s="98">
        <v>8.1968540041872633E-3</v>
      </c>
      <c r="H165" s="98">
        <v>6.1917793124930745E-3</v>
      </c>
      <c r="I165" s="98">
        <v>5.1554124384414488E-3</v>
      </c>
      <c r="J165" s="98">
        <v>4.8649929851110147E-3</v>
      </c>
      <c r="K165" s="98">
        <v>4.9682367298653513E-3</v>
      </c>
      <c r="L165" s="98">
        <v>6.8730006994603514E-3</v>
      </c>
      <c r="M165" s="98">
        <v>1.0575974112340809E-2</v>
      </c>
      <c r="N165" s="98">
        <v>1.5239487314465304E-2</v>
      </c>
      <c r="O165" s="98">
        <v>2.1425550423967162E-2</v>
      </c>
      <c r="P165" s="98">
        <v>2.9533392655208754E-2</v>
      </c>
      <c r="Q165" s="98">
        <v>3.5991686113372855E-2</v>
      </c>
      <c r="R165" s="98">
        <v>3.8470716967838617E-2</v>
      </c>
      <c r="S165" s="98">
        <v>3.7004771226244321E-2</v>
      </c>
      <c r="T165" s="98">
        <v>3.9538723119039498E-2</v>
      </c>
      <c r="U165" s="98">
        <v>2.9106647806585853E-2</v>
      </c>
      <c r="V165" s="98">
        <v>2.468004205884328E-2</v>
      </c>
      <c r="W165" s="98">
        <v>2.0196023305400441E-2</v>
      </c>
      <c r="DA165" s="63" t="s">
        <v>1725</v>
      </c>
    </row>
    <row r="166" spans="1:105" ht="12" customHeight="1" x14ac:dyDescent="0.25">
      <c r="A166" s="121" t="s">
        <v>55</v>
      </c>
      <c r="B166" s="122">
        <v>4.6490057060699321</v>
      </c>
      <c r="C166" s="122">
        <v>3.6737390085298669</v>
      </c>
      <c r="D166" s="122">
        <v>3.0689102834950095</v>
      </c>
      <c r="E166" s="122">
        <v>2.5428273337870411</v>
      </c>
      <c r="F166" s="122">
        <v>2.409725083896439</v>
      </c>
      <c r="G166" s="122">
        <v>2.1840325741847462</v>
      </c>
      <c r="H166" s="122">
        <v>2.021229406651778</v>
      </c>
      <c r="I166" s="122">
        <v>1.7568899201253583</v>
      </c>
      <c r="J166" s="122">
        <v>1.6543790869884272</v>
      </c>
      <c r="K166" s="122">
        <v>1.4609890583904139</v>
      </c>
      <c r="L166" s="122">
        <v>1.653971471691829</v>
      </c>
      <c r="M166" s="122">
        <v>1.7792921209539301</v>
      </c>
      <c r="N166" s="122">
        <v>1.847513562651385</v>
      </c>
      <c r="O166" s="122">
        <v>2.8520731320106942</v>
      </c>
      <c r="P166" s="122">
        <v>2.8851419291017502</v>
      </c>
      <c r="Q166" s="122">
        <v>3.1277812415366792</v>
      </c>
      <c r="R166" s="122">
        <v>3.0353668433005008</v>
      </c>
      <c r="S166" s="122">
        <v>2.6502521682975608</v>
      </c>
      <c r="T166" s="122">
        <v>2.4889586053341768</v>
      </c>
      <c r="U166" s="122">
        <v>2.4515833716743076</v>
      </c>
      <c r="V166" s="122">
        <v>2.5610886029668487</v>
      </c>
      <c r="W166" s="122">
        <v>2.7586130040175911</v>
      </c>
      <c r="DA166" s="130" t="s">
        <v>1726</v>
      </c>
    </row>
    <row r="167" spans="1:105" ht="12" customHeight="1" x14ac:dyDescent="0.25">
      <c r="A167" s="97" t="s">
        <v>124</v>
      </c>
      <c r="B167" s="98">
        <v>0.57413054205108272</v>
      </c>
      <c r="C167" s="98">
        <v>0.47182920776801862</v>
      </c>
      <c r="D167" s="98">
        <v>0.36152309680843636</v>
      </c>
      <c r="E167" s="98">
        <v>0.31748054583591917</v>
      </c>
      <c r="F167" s="98">
        <v>0.30256196721568596</v>
      </c>
      <c r="G167" s="98">
        <v>0.270145554359425</v>
      </c>
      <c r="H167" s="98">
        <v>0.261920298911132</v>
      </c>
      <c r="I167" s="98">
        <v>0.23606025174630615</v>
      </c>
      <c r="J167" s="98">
        <v>0.20481072527720573</v>
      </c>
      <c r="K167" s="98">
        <v>0.17115279542004189</v>
      </c>
      <c r="L167" s="98">
        <v>0.17073489180400458</v>
      </c>
      <c r="M167" s="98">
        <v>0.19191197743546939</v>
      </c>
      <c r="N167" s="98">
        <v>0.18518645743186607</v>
      </c>
      <c r="O167" s="98">
        <v>0.23248692772558766</v>
      </c>
      <c r="P167" s="98">
        <v>0.21629318682696633</v>
      </c>
      <c r="Q167" s="98">
        <v>0.26678770242422672</v>
      </c>
      <c r="R167" s="98">
        <v>0.27062610258428893</v>
      </c>
      <c r="S167" s="98">
        <v>0.25785794713259147</v>
      </c>
      <c r="T167" s="98">
        <v>0.23859208770190329</v>
      </c>
      <c r="U167" s="98">
        <v>0.26415382212005795</v>
      </c>
      <c r="V167" s="98">
        <v>0.29541219755862191</v>
      </c>
      <c r="W167" s="98">
        <v>0.36477912849853461</v>
      </c>
      <c r="DA167" s="63" t="s">
        <v>1727</v>
      </c>
    </row>
    <row r="168" spans="1:105" ht="12" customHeight="1" x14ac:dyDescent="0.25">
      <c r="A168" s="97" t="s">
        <v>123</v>
      </c>
      <c r="B168" s="98">
        <v>1.6522542244582568E-3</v>
      </c>
      <c r="C168" s="98">
        <v>1.3969234501545807E-3</v>
      </c>
      <c r="D168" s="98">
        <v>9.9640061298327887E-4</v>
      </c>
      <c r="E168" s="98">
        <v>9.2624389726511246E-4</v>
      </c>
      <c r="F168" s="98">
        <v>9.4904940719509187E-4</v>
      </c>
      <c r="G168" s="98">
        <v>8.3398624952509036E-4</v>
      </c>
      <c r="H168" s="98">
        <v>1.0971437504377131E-3</v>
      </c>
      <c r="I168" s="98">
        <v>1.2099237392688136E-3</v>
      </c>
      <c r="J168" s="98">
        <v>1.1377909823692682E-3</v>
      </c>
      <c r="K168" s="98">
        <v>1.1693263064473866E-3</v>
      </c>
      <c r="L168" s="98">
        <v>1.0073184617443735E-3</v>
      </c>
      <c r="M168" s="98">
        <v>1.1355731733036524E-3</v>
      </c>
      <c r="N168" s="98">
        <v>1.135467260851764E-3</v>
      </c>
      <c r="O168" s="98">
        <v>8.7275508196582726E-4</v>
      </c>
      <c r="P168" s="98">
        <v>7.6810773610206415E-4</v>
      </c>
      <c r="Q168" s="98">
        <v>9.0492605407749792E-4</v>
      </c>
      <c r="R168" s="98">
        <v>6.5158932861069687E-4</v>
      </c>
      <c r="S168" s="98">
        <v>5.0866624241557488E-4</v>
      </c>
      <c r="T168" s="98">
        <v>3.6415110458421054E-4</v>
      </c>
      <c r="U168" s="98">
        <v>5.6806263876803655E-4</v>
      </c>
      <c r="V168" s="98">
        <v>6.5597801768950967E-4</v>
      </c>
      <c r="W168" s="98">
        <v>1.2717000161876929E-3</v>
      </c>
      <c r="DA168" s="63" t="s">
        <v>1728</v>
      </c>
    </row>
    <row r="169" spans="1:105" ht="12" customHeight="1" x14ac:dyDescent="0.25">
      <c r="A169" s="100" t="s">
        <v>50</v>
      </c>
      <c r="B169" s="101">
        <v>1.1168243808573018E-3</v>
      </c>
      <c r="C169" s="101">
        <v>9.3126775840888523E-4</v>
      </c>
      <c r="D169" s="101">
        <v>6.6973496544858182E-4</v>
      </c>
      <c r="E169" s="101">
        <v>6.1580203263039029E-4</v>
      </c>
      <c r="F169" s="101">
        <v>6.2727345313674874E-4</v>
      </c>
      <c r="G169" s="101">
        <v>5.5528246237861168E-4</v>
      </c>
      <c r="H169" s="101">
        <v>7.2827741923528922E-4</v>
      </c>
      <c r="I169" s="101">
        <v>7.9201274537196026E-4</v>
      </c>
      <c r="J169" s="101">
        <v>7.2633678998421949E-4</v>
      </c>
      <c r="K169" s="101">
        <v>6.9420564235391001E-4</v>
      </c>
      <c r="L169" s="101">
        <v>6.6720123748966874E-4</v>
      </c>
      <c r="M169" s="101">
        <v>7.4422472715311445E-4</v>
      </c>
      <c r="N169" s="101">
        <v>7.3032287233268281E-4</v>
      </c>
      <c r="O169" s="101">
        <v>5.7944149581985347E-4</v>
      </c>
      <c r="P169" s="101">
        <v>4.9360046110135227E-4</v>
      </c>
      <c r="Q169" s="101">
        <v>5.9241255966391087E-4</v>
      </c>
      <c r="R169" s="101">
        <v>4.2536156673435836E-4</v>
      </c>
      <c r="S169" s="101">
        <v>3.2031942431241193E-4</v>
      </c>
      <c r="T169" s="101">
        <v>2.2962251963195115E-4</v>
      </c>
      <c r="U169" s="101">
        <v>3.42068999929833E-4</v>
      </c>
      <c r="V169" s="101">
        <v>3.905175054810735E-4</v>
      </c>
      <c r="W169" s="101">
        <v>7.6128257353302896E-4</v>
      </c>
      <c r="DA169" s="131" t="s">
        <v>1729</v>
      </c>
    </row>
    <row r="170" spans="1:105" ht="12" customHeight="1" x14ac:dyDescent="0.25">
      <c r="A170" s="103" t="s">
        <v>52</v>
      </c>
      <c r="B170" s="104">
        <v>5.3542984360095507E-4</v>
      </c>
      <c r="C170" s="104">
        <v>4.656556917456956E-4</v>
      </c>
      <c r="D170" s="104">
        <v>3.266656475346971E-4</v>
      </c>
      <c r="E170" s="104">
        <v>3.1044186463472217E-4</v>
      </c>
      <c r="F170" s="104">
        <v>3.2177595405834313E-4</v>
      </c>
      <c r="G170" s="104">
        <v>2.7870378714647869E-4</v>
      </c>
      <c r="H170" s="104">
        <v>3.6886633120242391E-4</v>
      </c>
      <c r="I170" s="104">
        <v>4.179109938968534E-4</v>
      </c>
      <c r="J170" s="104">
        <v>4.1145419238504871E-4</v>
      </c>
      <c r="K170" s="104">
        <v>4.7512066409347665E-4</v>
      </c>
      <c r="L170" s="104">
        <v>3.4011722425470478E-4</v>
      </c>
      <c r="M170" s="104">
        <v>3.9134844615053792E-4</v>
      </c>
      <c r="N170" s="104">
        <v>4.0514438851908113E-4</v>
      </c>
      <c r="O170" s="104">
        <v>2.9331358614597379E-4</v>
      </c>
      <c r="P170" s="104">
        <v>2.7450727500071188E-4</v>
      </c>
      <c r="Q170" s="104">
        <v>3.1251349441358705E-4</v>
      </c>
      <c r="R170" s="104">
        <v>2.2622776187633851E-4</v>
      </c>
      <c r="S170" s="104">
        <v>1.8834681810316292E-4</v>
      </c>
      <c r="T170" s="104">
        <v>1.345285849522594E-4</v>
      </c>
      <c r="U170" s="104">
        <v>2.2599363883820349E-4</v>
      </c>
      <c r="V170" s="104">
        <v>2.6546051220843617E-4</v>
      </c>
      <c r="W170" s="104">
        <v>5.1041744265466378E-4</v>
      </c>
      <c r="DA170" s="132" t="s">
        <v>1730</v>
      </c>
    </row>
    <row r="171" spans="1:105" ht="12" customHeight="1" x14ac:dyDescent="0.25">
      <c r="A171" s="106" t="s">
        <v>122</v>
      </c>
      <c r="B171" s="101">
        <v>2.9623476856686115</v>
      </c>
      <c r="C171" s="101">
        <v>2.3297477382560294</v>
      </c>
      <c r="D171" s="101">
        <v>1.9652710012913877</v>
      </c>
      <c r="E171" s="101">
        <v>1.5921334661835629</v>
      </c>
      <c r="F171" s="101">
        <v>1.4888509695572203</v>
      </c>
      <c r="G171" s="101">
        <v>1.2948746902713708</v>
      </c>
      <c r="H171" s="101">
        <v>1.1218776392007561</v>
      </c>
      <c r="I171" s="101">
        <v>0.89616313746052545</v>
      </c>
      <c r="J171" s="101">
        <v>0.84130713858764872</v>
      </c>
      <c r="K171" s="101">
        <v>0.70062454385477091</v>
      </c>
      <c r="L171" s="101">
        <v>0.76633235634380981</v>
      </c>
      <c r="M171" s="101">
        <v>0.81353891446844639</v>
      </c>
      <c r="N171" s="101">
        <v>0.86811164862026646</v>
      </c>
      <c r="O171" s="101">
        <v>1.4016348567381003</v>
      </c>
      <c r="P171" s="101">
        <v>1.4486179626705815</v>
      </c>
      <c r="Q171" s="101">
        <v>1.5471778704983215</v>
      </c>
      <c r="R171" s="101">
        <v>1.4924445581755186</v>
      </c>
      <c r="S171" s="101">
        <v>1.2976181602930481</v>
      </c>
      <c r="T171" s="101">
        <v>1.2021638144046618</v>
      </c>
      <c r="U171" s="101">
        <v>1.1196123519124201</v>
      </c>
      <c r="V171" s="101">
        <v>1.1214979621351042</v>
      </c>
      <c r="W171" s="101">
        <v>1.164134689742472</v>
      </c>
      <c r="DA171" s="131" t="s">
        <v>1731</v>
      </c>
    </row>
    <row r="172" spans="1:105" ht="12" customHeight="1" x14ac:dyDescent="0.25">
      <c r="A172" s="107" t="s">
        <v>121</v>
      </c>
      <c r="B172" s="104">
        <v>1.1108752241257793</v>
      </c>
      <c r="C172" s="104">
        <v>0.87076513905566455</v>
      </c>
      <c r="D172" s="104">
        <v>0.74111978478220242</v>
      </c>
      <c r="E172" s="104">
        <v>0.63228707787029403</v>
      </c>
      <c r="F172" s="104">
        <v>0.61736309771633779</v>
      </c>
      <c r="G172" s="104">
        <v>0.61817834330442545</v>
      </c>
      <c r="H172" s="104">
        <v>0.6363343247894524</v>
      </c>
      <c r="I172" s="104">
        <v>0.62345660717925777</v>
      </c>
      <c r="J172" s="104">
        <v>0.60712343214120335</v>
      </c>
      <c r="K172" s="104">
        <v>0.58804239280915382</v>
      </c>
      <c r="L172" s="104">
        <v>0.71589690508227011</v>
      </c>
      <c r="M172" s="104">
        <v>0.7727056558767107</v>
      </c>
      <c r="N172" s="104">
        <v>0.79307998933840063</v>
      </c>
      <c r="O172" s="104">
        <v>1.2170785924650405</v>
      </c>
      <c r="P172" s="104">
        <v>1.2194626718681001</v>
      </c>
      <c r="Q172" s="104">
        <v>1.3129107425600537</v>
      </c>
      <c r="R172" s="104">
        <v>1.2716445932120826</v>
      </c>
      <c r="S172" s="104">
        <v>1.0942673946295054</v>
      </c>
      <c r="T172" s="104">
        <v>1.0478385521230273</v>
      </c>
      <c r="U172" s="104">
        <v>1.0672491350030613</v>
      </c>
      <c r="V172" s="104">
        <v>1.1435224652554332</v>
      </c>
      <c r="W172" s="104">
        <v>1.228427485760397</v>
      </c>
      <c r="DA172" s="132" t="s">
        <v>1732</v>
      </c>
    </row>
    <row r="173" spans="1:105" ht="12" customHeight="1" x14ac:dyDescent="0.25">
      <c r="A173" s="108" t="s">
        <v>53</v>
      </c>
      <c r="B173" s="98">
        <v>0.72296832360264363</v>
      </c>
      <c r="C173" s="98">
        <v>0.55790670111652718</v>
      </c>
      <c r="D173" s="98">
        <v>0.47936765596346764</v>
      </c>
      <c r="E173" s="98">
        <v>0.40382296442873999</v>
      </c>
      <c r="F173" s="98">
        <v>0.39178387634525036</v>
      </c>
      <c r="G173" s="98">
        <v>0.39610221160054937</v>
      </c>
      <c r="H173" s="98">
        <v>0.40670583282039641</v>
      </c>
      <c r="I173" s="98">
        <v>0.39265082765750114</v>
      </c>
      <c r="J173" s="98">
        <v>0.37238757026956371</v>
      </c>
      <c r="K173" s="98">
        <v>0.33313281045326498</v>
      </c>
      <c r="L173" s="98">
        <v>0.45620880718031231</v>
      </c>
      <c r="M173" s="98">
        <v>0.48829357664108503</v>
      </c>
      <c r="N173" s="98">
        <v>0.49134342434531503</v>
      </c>
      <c r="O173" s="98">
        <v>0.78388085126131501</v>
      </c>
      <c r="P173" s="98">
        <v>0.75816213831488233</v>
      </c>
      <c r="Q173" s="98">
        <v>0.83110227257225855</v>
      </c>
      <c r="R173" s="98">
        <v>0.80435193711823338</v>
      </c>
      <c r="S173" s="98">
        <v>0.66449913157576401</v>
      </c>
      <c r="T173" s="98">
        <v>0.63734057129682653</v>
      </c>
      <c r="U173" s="98">
        <v>0.65383246070689693</v>
      </c>
      <c r="V173" s="98">
        <v>0.69812152664402527</v>
      </c>
      <c r="W173" s="98">
        <v>0.74985663643387912</v>
      </c>
      <c r="DA173" s="63" t="s">
        <v>1733</v>
      </c>
    </row>
    <row r="174" spans="1:105" ht="12" customHeight="1" x14ac:dyDescent="0.25">
      <c r="A174" s="115" t="s">
        <v>52</v>
      </c>
      <c r="B174" s="33">
        <v>0.38790690052313564</v>
      </c>
      <c r="C174" s="33">
        <v>0.31285843793913731</v>
      </c>
      <c r="D174" s="33">
        <v>0.26175212881873477</v>
      </c>
      <c r="E174" s="33">
        <v>0.22846411344155407</v>
      </c>
      <c r="F174" s="33">
        <v>0.22557922137108746</v>
      </c>
      <c r="G174" s="33">
        <v>0.22207613170387611</v>
      </c>
      <c r="H174" s="33">
        <v>0.22962849196905599</v>
      </c>
      <c r="I174" s="33">
        <v>0.23080577952175657</v>
      </c>
      <c r="J174" s="33">
        <v>0.23473586187163961</v>
      </c>
      <c r="K174" s="33">
        <v>0.25490958235588879</v>
      </c>
      <c r="L174" s="33">
        <v>0.25968809790195774</v>
      </c>
      <c r="M174" s="33">
        <v>0.28441207923562561</v>
      </c>
      <c r="N174" s="33">
        <v>0.30173656499308554</v>
      </c>
      <c r="O174" s="33">
        <v>0.43319774120372556</v>
      </c>
      <c r="P174" s="33">
        <v>0.46130053355321776</v>
      </c>
      <c r="Q174" s="33">
        <v>0.48180846998779508</v>
      </c>
      <c r="R174" s="33">
        <v>0.46729265609384912</v>
      </c>
      <c r="S174" s="33">
        <v>0.42976826305374138</v>
      </c>
      <c r="T174" s="33">
        <v>0.4104979808262007</v>
      </c>
      <c r="U174" s="33">
        <v>0.4134166742961643</v>
      </c>
      <c r="V174" s="33">
        <v>0.44540093861140789</v>
      </c>
      <c r="W174" s="33">
        <v>0.47857084932651778</v>
      </c>
      <c r="DA174" s="60" t="s">
        <v>1734</v>
      </c>
    </row>
    <row r="175" spans="1:105" ht="12" customHeight="1" x14ac:dyDescent="0.25">
      <c r="A175" s="121" t="s">
        <v>54</v>
      </c>
      <c r="B175" s="122">
        <v>0.99973086379776488</v>
      </c>
      <c r="C175" s="122">
        <v>0.8238105396417017</v>
      </c>
      <c r="D175" s="122">
        <v>0.69578096881400286</v>
      </c>
      <c r="E175" s="122">
        <v>0.58749956858639252</v>
      </c>
      <c r="F175" s="122">
        <v>0.54697410206594155</v>
      </c>
      <c r="G175" s="122">
        <v>0.49692715138052729</v>
      </c>
      <c r="H175" s="122">
        <v>0.46890582383262835</v>
      </c>
      <c r="I175" s="122">
        <v>0.42504970108786683</v>
      </c>
      <c r="J175" s="122">
        <v>0.40325452289910352</v>
      </c>
      <c r="K175" s="122">
        <v>0.38006080997679476</v>
      </c>
      <c r="L175" s="122">
        <v>0.4074482695759214</v>
      </c>
      <c r="M175" s="122">
        <v>0.41042592791549831</v>
      </c>
      <c r="N175" s="122">
        <v>0.42607928131504536</v>
      </c>
      <c r="O175" s="122">
        <v>0.65908196136511099</v>
      </c>
      <c r="P175" s="122">
        <v>0.70720540400841303</v>
      </c>
      <c r="Q175" s="122">
        <v>0.73785050098258387</v>
      </c>
      <c r="R175" s="122">
        <v>0.73794918315181535</v>
      </c>
      <c r="S175" s="122">
        <v>0.66016739316355511</v>
      </c>
      <c r="T175" s="122">
        <v>0.6198014847914417</v>
      </c>
      <c r="U175" s="122">
        <v>0.60230076681645561</v>
      </c>
      <c r="V175" s="122">
        <v>0.66300543722765148</v>
      </c>
      <c r="W175" s="122">
        <v>0.713018514466362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0.99973086379776488</v>
      </c>
      <c r="C177" s="33">
        <v>0.8238105396417017</v>
      </c>
      <c r="D177" s="33">
        <v>0.69578096881400286</v>
      </c>
      <c r="E177" s="33">
        <v>0.58749956858639252</v>
      </c>
      <c r="F177" s="33">
        <v>0.54697410206594155</v>
      </c>
      <c r="G177" s="33">
        <v>0.49692715138052729</v>
      </c>
      <c r="H177" s="33">
        <v>0.46890582383262835</v>
      </c>
      <c r="I177" s="33">
        <v>0.42504970108786683</v>
      </c>
      <c r="J177" s="33">
        <v>0.40325452289910352</v>
      </c>
      <c r="K177" s="33">
        <v>0.38006080997679476</v>
      </c>
      <c r="L177" s="33">
        <v>0.4074482695759214</v>
      </c>
      <c r="M177" s="33">
        <v>0.41042592791549831</v>
      </c>
      <c r="N177" s="33">
        <v>0.42607928131504536</v>
      </c>
      <c r="O177" s="33">
        <v>0.65908196136511099</v>
      </c>
      <c r="P177" s="33">
        <v>0.70720540400841303</v>
      </c>
      <c r="Q177" s="33">
        <v>0.73785050098258387</v>
      </c>
      <c r="R177" s="33">
        <v>0.73794918315181535</v>
      </c>
      <c r="S177" s="33">
        <v>0.66016739316355511</v>
      </c>
      <c r="T177" s="33">
        <v>0.6198014847914417</v>
      </c>
      <c r="U177" s="33">
        <v>0.60230076681645561</v>
      </c>
      <c r="V177" s="33">
        <v>0.66300543722765148</v>
      </c>
      <c r="W177" s="33">
        <v>0.713018514466362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7.2432702102417528</v>
      </c>
      <c r="C24" s="117">
        <f t="shared" si="7"/>
        <v>7.3557242296811571</v>
      </c>
      <c r="D24" s="117">
        <f t="shared" si="7"/>
        <v>6.487989897473013</v>
      </c>
      <c r="E24" s="117">
        <f t="shared" si="7"/>
        <v>7.0428071378860624</v>
      </c>
      <c r="F24" s="117">
        <f t="shared" si="7"/>
        <v>7.6480693183849278</v>
      </c>
      <c r="G24" s="117">
        <f t="shared" si="7"/>
        <v>8.3160314606930612</v>
      </c>
      <c r="H24" s="117">
        <f t="shared" si="7"/>
        <v>9.413237909534649</v>
      </c>
      <c r="I24" s="117">
        <f t="shared" si="7"/>
        <v>9.467064338446443</v>
      </c>
      <c r="J24" s="117">
        <f t="shared" si="7"/>
        <v>8.5588769690979714</v>
      </c>
      <c r="K24" s="117">
        <f t="shared" si="7"/>
        <v>7.6571956211679728</v>
      </c>
      <c r="L24" s="117">
        <f t="shared" si="7"/>
        <v>9.1778630868617643</v>
      </c>
      <c r="M24" s="117">
        <f t="shared" si="7"/>
        <v>9.0713899451882529</v>
      </c>
      <c r="N24" s="117">
        <f t="shared" si="7"/>
        <v>8.7420515473404965</v>
      </c>
      <c r="O24" s="117">
        <f t="shared" si="7"/>
        <v>8.467399351237253</v>
      </c>
      <c r="P24" s="117">
        <f t="shared" si="7"/>
        <v>6.7598303307080112</v>
      </c>
      <c r="Q24" s="117">
        <f t="shared" si="7"/>
        <v>9.2732590628448168</v>
      </c>
      <c r="R24" s="117">
        <f t="shared" ref="R24:V24" si="8">R25+R28+R30+R39</f>
        <v>10.460166014496384</v>
      </c>
      <c r="S24" s="117">
        <f t="shared" si="8"/>
        <v>11.417372496708442</v>
      </c>
      <c r="T24" s="117">
        <f t="shared" si="8"/>
        <v>11.662190712820678</v>
      </c>
      <c r="U24" s="117">
        <f t="shared" si="8"/>
        <v>10.806352974050496</v>
      </c>
      <c r="V24" s="117">
        <f t="shared" si="8"/>
        <v>10.393276226388924</v>
      </c>
      <c r="W24" s="117">
        <f t="shared" ref="W24" si="9">W25+W28+W30+W39</f>
        <v>10.715382122163309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6.4756034449133937</v>
      </c>
      <c r="C25" s="122">
        <f t="shared" si="10"/>
        <v>6.6558425889283326</v>
      </c>
      <c r="D25" s="122">
        <f t="shared" si="10"/>
        <v>5.7975759781773304</v>
      </c>
      <c r="E25" s="122">
        <f t="shared" si="10"/>
        <v>6.3463696405263104</v>
      </c>
      <c r="F25" s="122">
        <f t="shared" si="10"/>
        <v>6.8852287863165511</v>
      </c>
      <c r="G25" s="122">
        <f t="shared" si="10"/>
        <v>7.4756179029909582</v>
      </c>
      <c r="H25" s="122">
        <f t="shared" si="10"/>
        <v>8.4991486603968376</v>
      </c>
      <c r="I25" s="122">
        <f t="shared" si="10"/>
        <v>8.5864202792121223</v>
      </c>
      <c r="J25" s="122">
        <f t="shared" si="10"/>
        <v>7.7032745998919436</v>
      </c>
      <c r="K25" s="122">
        <f t="shared" si="10"/>
        <v>6.8711562560390949</v>
      </c>
      <c r="L25" s="122">
        <f t="shared" si="10"/>
        <v>8.2634307183559805</v>
      </c>
      <c r="M25" s="122">
        <f t="shared" si="10"/>
        <v>8.1218141766598944</v>
      </c>
      <c r="N25" s="122">
        <f t="shared" si="10"/>
        <v>7.7841872143785178</v>
      </c>
      <c r="O25" s="122">
        <f t="shared" si="10"/>
        <v>7.4282967504186441</v>
      </c>
      <c r="P25" s="122">
        <f t="shared" si="10"/>
        <v>5.7421186968150444</v>
      </c>
      <c r="Q25" s="122">
        <f t="shared" si="10"/>
        <v>8.1731030355856333</v>
      </c>
      <c r="R25" s="122">
        <f t="shared" ref="R25:V25" si="11">SUM(R26:R27)</f>
        <v>9.2477921936763234</v>
      </c>
      <c r="S25" s="122">
        <f t="shared" si="11"/>
        <v>10.160614658102489</v>
      </c>
      <c r="T25" s="122">
        <f t="shared" si="11"/>
        <v>10.36491235743649</v>
      </c>
      <c r="U25" s="122">
        <f t="shared" si="11"/>
        <v>9.51755110520857</v>
      </c>
      <c r="V25" s="122">
        <f t="shared" si="11"/>
        <v>9.1278124008543529</v>
      </c>
      <c r="W25" s="122">
        <f t="shared" ref="W25" si="12">SUM(W26:W27)</f>
        <v>9.4535264351544619</v>
      </c>
      <c r="DA25" s="130" t="s">
        <v>1760</v>
      </c>
    </row>
    <row r="26" spans="1:105" ht="12" customHeight="1" x14ac:dyDescent="0.25">
      <c r="A26" s="97" t="s">
        <v>74</v>
      </c>
      <c r="B26" s="98">
        <v>6.3580920007071899</v>
      </c>
      <c r="C26" s="98">
        <v>6.5355235393063751</v>
      </c>
      <c r="D26" s="98">
        <v>5.6957062548944375</v>
      </c>
      <c r="E26" s="98">
        <v>6.2357673780203289</v>
      </c>
      <c r="F26" s="98">
        <v>6.7671583375370385</v>
      </c>
      <c r="G26" s="98">
        <v>7.3490390147074152</v>
      </c>
      <c r="H26" s="98">
        <v>8.3570851900830938</v>
      </c>
      <c r="I26" s="98">
        <v>8.444095923738077</v>
      </c>
      <c r="J26" s="98">
        <v>7.5779946116380774</v>
      </c>
      <c r="K26" s="98">
        <v>6.7607145899578773</v>
      </c>
      <c r="L26" s="98">
        <v>8.1259890497197524</v>
      </c>
      <c r="M26" s="98">
        <v>7.9897139988367583</v>
      </c>
      <c r="N26" s="98">
        <v>7.6576519216542058</v>
      </c>
      <c r="O26" s="98">
        <v>7.3074678856618149</v>
      </c>
      <c r="P26" s="98">
        <v>5.6520055307808876</v>
      </c>
      <c r="Q26" s="98">
        <v>8.0434267446736651</v>
      </c>
      <c r="R26" s="98">
        <v>9.1019413184910025</v>
      </c>
      <c r="S26" s="98">
        <v>10.000606205382278</v>
      </c>
      <c r="T26" s="98">
        <v>10.202504483438</v>
      </c>
      <c r="U26" s="98">
        <v>9.3705727859004497</v>
      </c>
      <c r="V26" s="98">
        <v>8.9868241354058789</v>
      </c>
      <c r="W26" s="98">
        <v>9.3072104615669264</v>
      </c>
      <c r="DA26" s="63" t="s">
        <v>1761</v>
      </c>
    </row>
    <row r="27" spans="1:105" ht="12" customHeight="1" x14ac:dyDescent="0.25">
      <c r="A27" s="97" t="s">
        <v>53</v>
      </c>
      <c r="B27" s="98">
        <v>0.11751144420620338</v>
      </c>
      <c r="C27" s="98">
        <v>0.12031904962195726</v>
      </c>
      <c r="D27" s="98">
        <v>0.10186972328289265</v>
      </c>
      <c r="E27" s="98">
        <v>0.11060226250598147</v>
      </c>
      <c r="F27" s="98">
        <v>0.11807044877951214</v>
      </c>
      <c r="G27" s="98">
        <v>0.12657888828354269</v>
      </c>
      <c r="H27" s="98">
        <v>0.14206347031374306</v>
      </c>
      <c r="I27" s="98">
        <v>0.14232435547404576</v>
      </c>
      <c r="J27" s="98">
        <v>0.12527998825386616</v>
      </c>
      <c r="K27" s="98">
        <v>0.11044166608121786</v>
      </c>
      <c r="L27" s="98">
        <v>0.13744166863622823</v>
      </c>
      <c r="M27" s="98">
        <v>0.13210017782313677</v>
      </c>
      <c r="N27" s="98">
        <v>0.12653529272431199</v>
      </c>
      <c r="O27" s="98">
        <v>0.12082886475682876</v>
      </c>
      <c r="P27" s="98">
        <v>9.0113166034156755E-2</v>
      </c>
      <c r="Q27" s="98">
        <v>0.12967629091196747</v>
      </c>
      <c r="R27" s="98">
        <v>0.14585087518532061</v>
      </c>
      <c r="S27" s="98">
        <v>0.16000845272021083</v>
      </c>
      <c r="T27" s="98">
        <v>0.1624078739984898</v>
      </c>
      <c r="U27" s="98">
        <v>0.14697831930812047</v>
      </c>
      <c r="V27" s="98">
        <v>0.1409882654484734</v>
      </c>
      <c r="W27" s="98">
        <v>0.14631597358753487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1.0529592726439304E-3</v>
      </c>
      <c r="C28" s="122">
        <f t="shared" si="13"/>
        <v>1.2734846344170916E-3</v>
      </c>
      <c r="D28" s="122">
        <f t="shared" si="13"/>
        <v>1.3916718826407887E-3</v>
      </c>
      <c r="E28" s="122">
        <f t="shared" si="13"/>
        <v>1.7351875774535494E-3</v>
      </c>
      <c r="F28" s="122">
        <f t="shared" si="13"/>
        <v>2.5684724944736916E-3</v>
      </c>
      <c r="G28" s="122">
        <f t="shared" si="13"/>
        <v>3.7973128237267094E-3</v>
      </c>
      <c r="H28" s="122">
        <f t="shared" si="13"/>
        <v>5.6120443791621176E-3</v>
      </c>
      <c r="I28" s="122">
        <f t="shared" si="13"/>
        <v>7.2045214402354819E-3</v>
      </c>
      <c r="J28" s="122">
        <f t="shared" si="13"/>
        <v>8.0069399609233906E-3</v>
      </c>
      <c r="K28" s="122">
        <f t="shared" si="13"/>
        <v>7.933684434054596E-3</v>
      </c>
      <c r="L28" s="122">
        <f t="shared" si="13"/>
        <v>7.9216923535200719E-3</v>
      </c>
      <c r="M28" s="122">
        <f t="shared" si="13"/>
        <v>8.0653330231371615E-3</v>
      </c>
      <c r="N28" s="122">
        <f t="shared" si="13"/>
        <v>8.2505928847608524E-3</v>
      </c>
      <c r="O28" s="122">
        <f t="shared" si="13"/>
        <v>8.5809436027288848E-3</v>
      </c>
      <c r="P28" s="122">
        <f t="shared" si="13"/>
        <v>8.6544768176103262E-3</v>
      </c>
      <c r="Q28" s="122">
        <f t="shared" si="13"/>
        <v>8.968572263539051E-3</v>
      </c>
      <c r="R28" s="122">
        <f t="shared" si="13"/>
        <v>1.1106801049258461E-2</v>
      </c>
      <c r="S28" s="122">
        <f t="shared" si="13"/>
        <v>1.373438934703515E-2</v>
      </c>
      <c r="T28" s="122">
        <f t="shared" si="13"/>
        <v>1.9987018568603097E-2</v>
      </c>
      <c r="U28" s="122">
        <f t="shared" si="13"/>
        <v>1.8532797016314728E-2</v>
      </c>
      <c r="V28" s="122">
        <f t="shared" si="13"/>
        <v>1.9277869317604713E-2</v>
      </c>
      <c r="W28" s="122">
        <f t="shared" si="13"/>
        <v>1.8942764855177426E-2</v>
      </c>
      <c r="DA28" s="130" t="s">
        <v>1763</v>
      </c>
    </row>
    <row r="29" spans="1:105" ht="12" customHeight="1" x14ac:dyDescent="0.25">
      <c r="A29" s="97" t="s">
        <v>53</v>
      </c>
      <c r="B29" s="98">
        <v>1.0529592726439304E-3</v>
      </c>
      <c r="C29" s="98">
        <v>1.2734846344170916E-3</v>
      </c>
      <c r="D29" s="98">
        <v>1.3916718826407887E-3</v>
      </c>
      <c r="E29" s="98">
        <v>1.7351875774535494E-3</v>
      </c>
      <c r="F29" s="98">
        <v>2.5684724944736916E-3</v>
      </c>
      <c r="G29" s="98">
        <v>3.7973128237267094E-3</v>
      </c>
      <c r="H29" s="98">
        <v>5.6120443791621176E-3</v>
      </c>
      <c r="I29" s="98">
        <v>7.2045214402354819E-3</v>
      </c>
      <c r="J29" s="98">
        <v>8.0069399609233906E-3</v>
      </c>
      <c r="K29" s="98">
        <v>7.933684434054596E-3</v>
      </c>
      <c r="L29" s="98">
        <v>7.9216923535200719E-3</v>
      </c>
      <c r="M29" s="98">
        <v>8.0653330231371615E-3</v>
      </c>
      <c r="N29" s="98">
        <v>8.2505928847608524E-3</v>
      </c>
      <c r="O29" s="98">
        <v>8.5809436027288848E-3</v>
      </c>
      <c r="P29" s="98">
        <v>8.6544768176103262E-3</v>
      </c>
      <c r="Q29" s="98">
        <v>8.968572263539051E-3</v>
      </c>
      <c r="R29" s="98">
        <v>1.1106801049258461E-2</v>
      </c>
      <c r="S29" s="98">
        <v>1.373438934703515E-2</v>
      </c>
      <c r="T29" s="98">
        <v>1.9987018568603097E-2</v>
      </c>
      <c r="U29" s="98">
        <v>1.8532797016314728E-2</v>
      </c>
      <c r="V29" s="98">
        <v>1.9277869317604713E-2</v>
      </c>
      <c r="W29" s="98">
        <v>1.8942764855177426E-2</v>
      </c>
      <c r="DA29" s="63" t="s">
        <v>1764</v>
      </c>
    </row>
    <row r="30" spans="1:105" ht="12" customHeight="1" x14ac:dyDescent="0.25">
      <c r="A30" s="121" t="s">
        <v>55</v>
      </c>
      <c r="B30" s="122">
        <v>0.62602781124150952</v>
      </c>
      <c r="C30" s="122">
        <v>0.56606060672010694</v>
      </c>
      <c r="D30" s="122">
        <v>0.55729436437798396</v>
      </c>
      <c r="E30" s="122">
        <v>0.55998898818674725</v>
      </c>
      <c r="F30" s="122">
        <v>0.61531079076468009</v>
      </c>
      <c r="G30" s="122">
        <v>0.67745562096219603</v>
      </c>
      <c r="H30" s="122">
        <v>0.73379588074069257</v>
      </c>
      <c r="I30" s="122">
        <v>0.70061312732794079</v>
      </c>
      <c r="J30" s="122">
        <v>0.67953098499389042</v>
      </c>
      <c r="K30" s="122">
        <v>0.61716900482211834</v>
      </c>
      <c r="L30" s="122">
        <v>0.72649152925506877</v>
      </c>
      <c r="M30" s="122">
        <v>0.76460355531375312</v>
      </c>
      <c r="N30" s="122">
        <v>0.77195908968532634</v>
      </c>
      <c r="O30" s="122">
        <v>0.83811662947802712</v>
      </c>
      <c r="P30" s="122">
        <v>0.81204803192299235</v>
      </c>
      <c r="Q30" s="122">
        <v>0.88431274587615449</v>
      </c>
      <c r="R30" s="122">
        <v>0.96756165017249718</v>
      </c>
      <c r="S30" s="122">
        <v>0.9966563450291267</v>
      </c>
      <c r="T30" s="122">
        <v>1.0238621586057839</v>
      </c>
      <c r="U30" s="122">
        <v>1.0205107047379978</v>
      </c>
      <c r="V30" s="122">
        <v>0.98998311665627725</v>
      </c>
      <c r="W30" s="122">
        <v>0.98675639266668347</v>
      </c>
      <c r="DA30" s="130" t="s">
        <v>1765</v>
      </c>
    </row>
    <row r="31" spans="1:105" ht="12" customHeight="1" x14ac:dyDescent="0.25">
      <c r="A31" s="97" t="s">
        <v>141</v>
      </c>
      <c r="B31" s="98">
        <v>6.7565271208335123E-2</v>
      </c>
      <c r="C31" s="98">
        <v>6.2463725065460836E-2</v>
      </c>
      <c r="D31" s="98">
        <v>5.4755384042073044E-2</v>
      </c>
      <c r="E31" s="98">
        <v>5.8279855212751988E-2</v>
      </c>
      <c r="F31" s="98">
        <v>6.4864681288655399E-2</v>
      </c>
      <c r="G31" s="98">
        <v>7.0825409625917102E-2</v>
      </c>
      <c r="H31" s="98">
        <v>8.0462600307242893E-2</v>
      </c>
      <c r="I31" s="98">
        <v>7.8911722235813386E-2</v>
      </c>
      <c r="J31" s="98">
        <v>6.9833382226262647E-2</v>
      </c>
      <c r="K31" s="98">
        <v>6.1464169045146982E-2</v>
      </c>
      <c r="L31" s="98">
        <v>6.5029256360341889E-2</v>
      </c>
      <c r="M31" s="98">
        <v>7.2777539151370918E-2</v>
      </c>
      <c r="N31" s="98">
        <v>6.9454861577052593E-2</v>
      </c>
      <c r="O31" s="98">
        <v>6.4974274264133727E-2</v>
      </c>
      <c r="P31" s="98">
        <v>5.6071553085282964E-2</v>
      </c>
      <c r="Q31" s="98">
        <v>7.1335378503963917E-2</v>
      </c>
      <c r="R31" s="98">
        <v>8.7240689962272813E-2</v>
      </c>
      <c r="S31" s="98">
        <v>0.10395878048086371</v>
      </c>
      <c r="T31" s="98">
        <v>0.10628031949964194</v>
      </c>
      <c r="U31" s="98">
        <v>0.11686804314819069</v>
      </c>
      <c r="V31" s="98">
        <v>0.11699760388105794</v>
      </c>
      <c r="W31" s="98">
        <v>0.12894026072486625</v>
      </c>
      <c r="DA31" s="63" t="s">
        <v>1766</v>
      </c>
    </row>
    <row r="32" spans="1:105" ht="12" customHeight="1" x14ac:dyDescent="0.25">
      <c r="A32" s="97" t="s">
        <v>140</v>
      </c>
      <c r="B32" s="98">
        <v>2.4901205605037518E-4</v>
      </c>
      <c r="C32" s="98">
        <v>2.440115568694371E-4</v>
      </c>
      <c r="D32" s="98">
        <v>1.5044307590815281E-4</v>
      </c>
      <c r="E32" s="98">
        <v>1.5631292084708809E-4</v>
      </c>
      <c r="F32" s="98">
        <v>8.0646727886413876E-5</v>
      </c>
      <c r="G32" s="98">
        <v>8.0142923596301414E-5</v>
      </c>
      <c r="H32" s="98">
        <v>1.702564394787374E-4</v>
      </c>
      <c r="I32" s="98">
        <v>2.5794896241279261E-4</v>
      </c>
      <c r="J32" s="98">
        <v>2.4424934518912141E-4</v>
      </c>
      <c r="K32" s="98">
        <v>2.353154932782899E-4</v>
      </c>
      <c r="L32" s="98">
        <v>2.6315042354095488E-4</v>
      </c>
      <c r="M32" s="98">
        <v>3.0086860456377006E-4</v>
      </c>
      <c r="N32" s="98">
        <v>3.0364478480367587E-4</v>
      </c>
      <c r="O32" s="98">
        <v>1.0060284645519498E-4</v>
      </c>
      <c r="P32" s="98">
        <v>0</v>
      </c>
      <c r="Q32" s="98">
        <v>0</v>
      </c>
      <c r="R32" s="98">
        <v>0</v>
      </c>
      <c r="S32" s="98">
        <v>2.0185757038442196E-4</v>
      </c>
      <c r="T32" s="98">
        <v>1.9156971247825171E-4</v>
      </c>
      <c r="U32" s="98">
        <v>1.9909817435094469E-4</v>
      </c>
      <c r="V32" s="98">
        <v>1.9566204576490151E-4</v>
      </c>
      <c r="W32" s="98">
        <v>2.0983469145741186E-4</v>
      </c>
      <c r="DA32" s="63" t="s">
        <v>1767</v>
      </c>
    </row>
    <row r="33" spans="1:105" ht="12" customHeight="1" x14ac:dyDescent="0.25">
      <c r="A33" s="100" t="s">
        <v>50</v>
      </c>
      <c r="B33" s="101">
        <v>1.4192608733018419E-4</v>
      </c>
      <c r="C33" s="101">
        <v>1.3655255108196887E-4</v>
      </c>
      <c r="D33" s="101">
        <v>8.5109946401213407E-5</v>
      </c>
      <c r="E33" s="101">
        <v>8.7325839817149832E-5</v>
      </c>
      <c r="F33" s="101">
        <v>4.4893844102153529E-5</v>
      </c>
      <c r="G33" s="101">
        <v>4.5304950202991579E-5</v>
      </c>
      <c r="H33" s="101">
        <v>9.6483173238252619E-5</v>
      </c>
      <c r="I33" s="101">
        <v>1.4397323680455983E-4</v>
      </c>
      <c r="J33" s="101">
        <v>1.3203456544774448E-4</v>
      </c>
      <c r="K33" s="101">
        <v>1.1626293269727777E-4</v>
      </c>
      <c r="L33" s="101">
        <v>1.4943109275621506E-4</v>
      </c>
      <c r="M33" s="101">
        <v>1.6948027292249047E-4</v>
      </c>
      <c r="N33" s="101">
        <v>1.6762470907588753E-4</v>
      </c>
      <c r="O33" s="101">
        <v>5.8312374082389211E-5</v>
      </c>
      <c r="P33" s="101">
        <v>0</v>
      </c>
      <c r="Q33" s="101">
        <v>0</v>
      </c>
      <c r="R33" s="101">
        <v>0</v>
      </c>
      <c r="S33" s="101">
        <v>1.1034588578726201E-4</v>
      </c>
      <c r="T33" s="101">
        <v>1.052218429438595E-4</v>
      </c>
      <c r="U33" s="101">
        <v>1.1122667610423969E-4</v>
      </c>
      <c r="V33" s="101">
        <v>1.0978565140742832E-4</v>
      </c>
      <c r="W33" s="101">
        <v>1.1875215039679204E-4</v>
      </c>
      <c r="DA33" s="131" t="s">
        <v>1768</v>
      </c>
    </row>
    <row r="34" spans="1:105" ht="12" customHeight="1" x14ac:dyDescent="0.25">
      <c r="A34" s="103" t="s">
        <v>52</v>
      </c>
      <c r="B34" s="104">
        <v>1.07085968720191E-4</v>
      </c>
      <c r="C34" s="104">
        <v>1.0745900578746822E-4</v>
      </c>
      <c r="D34" s="104">
        <v>6.5333129506939413E-5</v>
      </c>
      <c r="E34" s="104">
        <v>6.8987081029938261E-5</v>
      </c>
      <c r="F34" s="104">
        <v>3.575288378426034E-5</v>
      </c>
      <c r="G34" s="104">
        <v>3.4837973393309836E-5</v>
      </c>
      <c r="H34" s="104">
        <v>7.3773266240484777E-5</v>
      </c>
      <c r="I34" s="104">
        <v>1.1397572560823275E-4</v>
      </c>
      <c r="J34" s="104">
        <v>1.122147797413769E-4</v>
      </c>
      <c r="K34" s="104">
        <v>1.1905256058101211E-4</v>
      </c>
      <c r="L34" s="104">
        <v>1.137193307847398E-4</v>
      </c>
      <c r="M34" s="104">
        <v>1.3138833164127957E-4</v>
      </c>
      <c r="N34" s="104">
        <v>1.3602007572778831E-4</v>
      </c>
      <c r="O34" s="104">
        <v>4.2290472372805778E-5</v>
      </c>
      <c r="P34" s="104">
        <v>0</v>
      </c>
      <c r="Q34" s="104">
        <v>0</v>
      </c>
      <c r="R34" s="104">
        <v>0</v>
      </c>
      <c r="S34" s="104">
        <v>9.1511684597159952E-5</v>
      </c>
      <c r="T34" s="104">
        <v>8.6347869534392208E-5</v>
      </c>
      <c r="U34" s="104">
        <v>8.7871498246704988E-5</v>
      </c>
      <c r="V34" s="104">
        <v>8.5876394357473193E-5</v>
      </c>
      <c r="W34" s="104">
        <v>9.1082541060619817E-5</v>
      </c>
      <c r="DA34" s="132" t="s">
        <v>1769</v>
      </c>
    </row>
    <row r="35" spans="1:105" ht="12" customHeight="1" x14ac:dyDescent="0.25">
      <c r="A35" s="106" t="s">
        <v>122</v>
      </c>
      <c r="B35" s="101">
        <v>0.39091760618879917</v>
      </c>
      <c r="C35" s="101">
        <v>0.34109468231370038</v>
      </c>
      <c r="D35" s="101">
        <v>0.33273641473425397</v>
      </c>
      <c r="E35" s="101">
        <v>0.32057437304661607</v>
      </c>
      <c r="F35" s="101">
        <v>0.34978251673674676</v>
      </c>
      <c r="G35" s="101">
        <v>0.37068997470235387</v>
      </c>
      <c r="H35" s="101">
        <v>0.38655053832122438</v>
      </c>
      <c r="I35" s="101">
        <v>0.33907197219489299</v>
      </c>
      <c r="J35" s="101">
        <v>0.32158150706155164</v>
      </c>
      <c r="K35" s="101">
        <v>0.27689565599429639</v>
      </c>
      <c r="L35" s="101">
        <v>0.31552813009771341</v>
      </c>
      <c r="M35" s="101">
        <v>0.32661514967278543</v>
      </c>
      <c r="N35" s="101">
        <v>0.33662790421499128</v>
      </c>
      <c r="O35" s="101">
        <v>0.37586270177061343</v>
      </c>
      <c r="P35" s="101">
        <v>0.37756771134613504</v>
      </c>
      <c r="Q35" s="101">
        <v>0.41222035123253986</v>
      </c>
      <c r="R35" s="101">
        <v>0.43827199593343652</v>
      </c>
      <c r="S35" s="101">
        <v>0.43793302256193978</v>
      </c>
      <c r="T35" s="101">
        <v>0.44267420771069133</v>
      </c>
      <c r="U35" s="101">
        <v>0.4229864415629469</v>
      </c>
      <c r="V35" s="101">
        <v>0.39937760340199863</v>
      </c>
      <c r="W35" s="101">
        <v>0.38951037059240068</v>
      </c>
      <c r="DA35" s="131" t="s">
        <v>1770</v>
      </c>
    </row>
    <row r="36" spans="1:105" ht="12" customHeight="1" x14ac:dyDescent="0.25">
      <c r="A36" s="107" t="s">
        <v>121</v>
      </c>
      <c r="B36" s="104">
        <v>0.16729592178832484</v>
      </c>
      <c r="C36" s="104">
        <v>0.1622581877840763</v>
      </c>
      <c r="D36" s="104">
        <v>0.16965212252574879</v>
      </c>
      <c r="E36" s="104">
        <v>0.18097844700653204</v>
      </c>
      <c r="F36" s="104">
        <v>0.20058294601139154</v>
      </c>
      <c r="G36" s="104">
        <v>0.23586009371032873</v>
      </c>
      <c r="H36" s="104">
        <v>0.26661248567274659</v>
      </c>
      <c r="I36" s="104">
        <v>0.28237148393482153</v>
      </c>
      <c r="J36" s="104">
        <v>0.28787184636088703</v>
      </c>
      <c r="K36" s="104">
        <v>0.27857386428939668</v>
      </c>
      <c r="L36" s="104">
        <v>0.34567099237347254</v>
      </c>
      <c r="M36" s="104">
        <v>0.36490999788503303</v>
      </c>
      <c r="N36" s="104">
        <v>0.36557267910847874</v>
      </c>
      <c r="O36" s="104">
        <v>0.39717905059682479</v>
      </c>
      <c r="P36" s="104">
        <v>0.37840876749157432</v>
      </c>
      <c r="Q36" s="104">
        <v>0.4007570161396507</v>
      </c>
      <c r="R36" s="104">
        <v>0.44204896427678786</v>
      </c>
      <c r="S36" s="104">
        <v>0.45456268441593883</v>
      </c>
      <c r="T36" s="104">
        <v>0.47471606168297253</v>
      </c>
      <c r="U36" s="104">
        <v>0.48045712185250922</v>
      </c>
      <c r="V36" s="104">
        <v>0.47341224732745579</v>
      </c>
      <c r="W36" s="104">
        <v>0.46809592665795907</v>
      </c>
      <c r="DA36" s="132" t="s">
        <v>1771</v>
      </c>
    </row>
    <row r="37" spans="1:105" ht="12" customHeight="1" x14ac:dyDescent="0.25">
      <c r="A37" s="108" t="s">
        <v>53</v>
      </c>
      <c r="B37" s="98">
        <v>9.5394400547542405E-2</v>
      </c>
      <c r="C37" s="98">
        <v>9.0760671544630883E-2</v>
      </c>
      <c r="D37" s="98">
        <v>9.6035731250866466E-2</v>
      </c>
      <c r="E37" s="98">
        <v>0.10107253303388457</v>
      </c>
      <c r="F37" s="98">
        <v>0.11159299475544029</v>
      </c>
      <c r="G37" s="98">
        <v>0.13339308656360771</v>
      </c>
      <c r="H37" s="98">
        <v>0.15112356169497085</v>
      </c>
      <c r="I37" s="98">
        <v>0.15762292343365475</v>
      </c>
      <c r="J37" s="98">
        <v>0.1557445747078493</v>
      </c>
      <c r="K37" s="98">
        <v>0.13737756573342932</v>
      </c>
      <c r="L37" s="98">
        <v>0.1960944169265417</v>
      </c>
      <c r="M37" s="98">
        <v>0.20527510038015612</v>
      </c>
      <c r="N37" s="98">
        <v>0.20134080894589806</v>
      </c>
      <c r="O37" s="98">
        <v>0.23023016731823345</v>
      </c>
      <c r="P37" s="98">
        <v>0.21069142713789044</v>
      </c>
      <c r="Q37" s="98">
        <v>0.22837787302843515</v>
      </c>
      <c r="R37" s="98">
        <v>0.25232098607785458</v>
      </c>
      <c r="S37" s="98">
        <v>0.24828060027114493</v>
      </c>
      <c r="T37" s="98">
        <v>0.26115111284886672</v>
      </c>
      <c r="U37" s="98">
        <v>0.26849919774416064</v>
      </c>
      <c r="V37" s="98">
        <v>0.26580330134120583</v>
      </c>
      <c r="W37" s="98">
        <v>0.26485755378390274</v>
      </c>
      <c r="DA37" s="63" t="s">
        <v>1772</v>
      </c>
    </row>
    <row r="38" spans="1:105" ht="12" customHeight="1" x14ac:dyDescent="0.25">
      <c r="A38" s="108" t="s">
        <v>52</v>
      </c>
      <c r="B38" s="98">
        <v>7.1901521240782432E-2</v>
      </c>
      <c r="C38" s="98">
        <v>7.1497516239445405E-2</v>
      </c>
      <c r="D38" s="98">
        <v>7.3616391274882315E-2</v>
      </c>
      <c r="E38" s="98">
        <v>7.9905913972647472E-2</v>
      </c>
      <c r="F38" s="98">
        <v>8.8989951255951244E-2</v>
      </c>
      <c r="G38" s="98">
        <v>0.10246700714672102</v>
      </c>
      <c r="H38" s="98">
        <v>0.11548892397777573</v>
      </c>
      <c r="I38" s="98">
        <v>0.12474856050116678</v>
      </c>
      <c r="J38" s="98">
        <v>0.13212727165303775</v>
      </c>
      <c r="K38" s="98">
        <v>0.14119629855596733</v>
      </c>
      <c r="L38" s="98">
        <v>0.14957657544693082</v>
      </c>
      <c r="M38" s="98">
        <v>0.15963489750487692</v>
      </c>
      <c r="N38" s="98">
        <v>0.16423187016258067</v>
      </c>
      <c r="O38" s="98">
        <v>0.16694888327859136</v>
      </c>
      <c r="P38" s="98">
        <v>0.16771734035368388</v>
      </c>
      <c r="Q38" s="98">
        <v>0.17237914311121555</v>
      </c>
      <c r="R38" s="98">
        <v>0.18972797819893331</v>
      </c>
      <c r="S38" s="98">
        <v>0.2062820841447939</v>
      </c>
      <c r="T38" s="98">
        <v>0.21356494883410579</v>
      </c>
      <c r="U38" s="98">
        <v>0.2119579241083486</v>
      </c>
      <c r="V38" s="98">
        <v>0.20760894598624996</v>
      </c>
      <c r="W38" s="98">
        <v>0.20323837287405636</v>
      </c>
      <c r="DA38" s="63" t="s">
        <v>1773</v>
      </c>
    </row>
    <row r="39" spans="1:105" ht="12" customHeight="1" x14ac:dyDescent="0.25">
      <c r="A39" s="121" t="s">
        <v>54</v>
      </c>
      <c r="B39" s="122">
        <v>0.14058599481420625</v>
      </c>
      <c r="C39" s="122">
        <v>0.13254754939829974</v>
      </c>
      <c r="D39" s="122">
        <v>0.13172788303505714</v>
      </c>
      <c r="E39" s="122">
        <v>0.1347133215955513</v>
      </c>
      <c r="F39" s="122">
        <v>0.14496126880922211</v>
      </c>
      <c r="G39" s="122">
        <v>0.15916062391618122</v>
      </c>
      <c r="H39" s="122">
        <v>0.17468132401795494</v>
      </c>
      <c r="I39" s="122">
        <v>0.17282641046614594</v>
      </c>
      <c r="J39" s="122">
        <v>0.16806444425121536</v>
      </c>
      <c r="K39" s="122">
        <v>0.16093667587270527</v>
      </c>
      <c r="L39" s="122">
        <v>0.18001914689719389</v>
      </c>
      <c r="M39" s="122">
        <v>0.17690688019146877</v>
      </c>
      <c r="N39" s="122">
        <v>0.17765465039189124</v>
      </c>
      <c r="O39" s="122">
        <v>0.19240502773785331</v>
      </c>
      <c r="P39" s="122">
        <v>0.19700912515236432</v>
      </c>
      <c r="Q39" s="122">
        <v>0.2068747091194893</v>
      </c>
      <c r="R39" s="122">
        <v>0.2337053695983044</v>
      </c>
      <c r="S39" s="122">
        <v>0.24636710422979011</v>
      </c>
      <c r="T39" s="122">
        <v>0.25342917820980149</v>
      </c>
      <c r="U39" s="122">
        <v>0.24975836708761306</v>
      </c>
      <c r="V39" s="122">
        <v>0.25620283956068807</v>
      </c>
      <c r="W39" s="122">
        <v>0.25615652948698642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0.14058599481420625</v>
      </c>
      <c r="C41" s="33">
        <v>0.13254754939829974</v>
      </c>
      <c r="D41" s="33">
        <v>0.13172788303505714</v>
      </c>
      <c r="E41" s="33">
        <v>0.1347133215955513</v>
      </c>
      <c r="F41" s="33">
        <v>0.14496126880922211</v>
      </c>
      <c r="G41" s="33">
        <v>0.15916062391618122</v>
      </c>
      <c r="H41" s="33">
        <v>0.17468132401795494</v>
      </c>
      <c r="I41" s="33">
        <v>0.17282641046614594</v>
      </c>
      <c r="J41" s="33">
        <v>0.16806444425121536</v>
      </c>
      <c r="K41" s="33">
        <v>0.16093667587270527</v>
      </c>
      <c r="L41" s="33">
        <v>0.18001914689719389</v>
      </c>
      <c r="M41" s="33">
        <v>0.17690688019146877</v>
      </c>
      <c r="N41" s="33">
        <v>0.17765465039189124</v>
      </c>
      <c r="O41" s="33">
        <v>0.19240502773785331</v>
      </c>
      <c r="P41" s="33">
        <v>0.19700912515236432</v>
      </c>
      <c r="Q41" s="33">
        <v>0.2068747091194893</v>
      </c>
      <c r="R41" s="33">
        <v>0.2337053695983044</v>
      </c>
      <c r="S41" s="33">
        <v>0.24636710422979011</v>
      </c>
      <c r="T41" s="33">
        <v>0.25342917820980149</v>
      </c>
      <c r="U41" s="33">
        <v>0.24975836708761306</v>
      </c>
      <c r="V41" s="33">
        <v>0.25620283956068807</v>
      </c>
      <c r="W41" s="33">
        <v>0.25615652948698642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408.18210827898952</v>
      </c>
      <c r="C43" s="117">
        <f t="shared" si="14"/>
        <v>423.78390504532683</v>
      </c>
      <c r="D43" s="117">
        <f t="shared" si="14"/>
        <v>393.95058917291385</v>
      </c>
      <c r="E43" s="117">
        <f t="shared" si="14"/>
        <v>368.38197809696732</v>
      </c>
      <c r="F43" s="117">
        <f t="shared" si="14"/>
        <v>345.08917153751969</v>
      </c>
      <c r="G43" s="117">
        <f t="shared" si="14"/>
        <v>328.94455588459437</v>
      </c>
      <c r="H43" s="117">
        <f t="shared" si="14"/>
        <v>296.28602223361037</v>
      </c>
      <c r="I43" s="117">
        <f t="shared" si="14"/>
        <v>271.53790878841937</v>
      </c>
      <c r="J43" s="117">
        <f t="shared" si="14"/>
        <v>258.62546591110623</v>
      </c>
      <c r="K43" s="117">
        <f t="shared" si="14"/>
        <v>248.86971625529446</v>
      </c>
      <c r="L43" s="117">
        <f t="shared" si="14"/>
        <v>264.97774515482865</v>
      </c>
      <c r="M43" s="117">
        <f t="shared" si="14"/>
        <v>226.86955432327051</v>
      </c>
      <c r="N43" s="117">
        <f t="shared" si="14"/>
        <v>201.28150521682065</v>
      </c>
      <c r="O43" s="117">
        <f t="shared" si="14"/>
        <v>195.29927740075757</v>
      </c>
      <c r="P43" s="117">
        <f t="shared" si="14"/>
        <v>142.82504898919447</v>
      </c>
      <c r="Q43" s="117">
        <f t="shared" si="14"/>
        <v>143.98638864732976</v>
      </c>
      <c r="R43" s="117">
        <f t="shared" ref="R43:V43" si="15">R44+R47+R49+R58</f>
        <v>138.61961545913292</v>
      </c>
      <c r="S43" s="117">
        <f t="shared" si="15"/>
        <v>129.58673125966411</v>
      </c>
      <c r="T43" s="117">
        <f t="shared" si="15"/>
        <v>132.75190619566726</v>
      </c>
      <c r="U43" s="117">
        <f t="shared" si="15"/>
        <v>121.40489980365247</v>
      </c>
      <c r="V43" s="117">
        <f t="shared" si="15"/>
        <v>104.69024292905618</v>
      </c>
      <c r="W43" s="117">
        <f t="shared" ref="W43" si="16">W44+W47+W49+W58</f>
        <v>92.776358367904109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365.09206661596147</v>
      </c>
      <c r="C44" s="122">
        <f t="shared" si="17"/>
        <v>382.97997628389953</v>
      </c>
      <c r="D44" s="122">
        <f t="shared" si="17"/>
        <v>354.59377529325241</v>
      </c>
      <c r="E44" s="122">
        <f t="shared" si="17"/>
        <v>332.41748175104567</v>
      </c>
      <c r="F44" s="122">
        <f t="shared" si="17"/>
        <v>310.47726905332496</v>
      </c>
      <c r="G44" s="122">
        <f t="shared" si="17"/>
        <v>296.24300457167629</v>
      </c>
      <c r="H44" s="122">
        <f t="shared" si="17"/>
        <v>266.24552633827153</v>
      </c>
      <c r="I44" s="122">
        <f t="shared" si="17"/>
        <v>245.36041007185341</v>
      </c>
      <c r="J44" s="122">
        <f t="shared" si="17"/>
        <v>233.09433355718218</v>
      </c>
      <c r="K44" s="122">
        <f t="shared" si="17"/>
        <v>224.80193173619941</v>
      </c>
      <c r="L44" s="122">
        <f t="shared" si="17"/>
        <v>238.60821617936449</v>
      </c>
      <c r="M44" s="122">
        <f t="shared" si="17"/>
        <v>200.84779056696539</v>
      </c>
      <c r="N44" s="122">
        <f t="shared" si="17"/>
        <v>178.11344521510333</v>
      </c>
      <c r="O44" s="122">
        <f t="shared" si="17"/>
        <v>172.47864876195257</v>
      </c>
      <c r="P44" s="122">
        <f t="shared" si="17"/>
        <v>124.4728134339088</v>
      </c>
      <c r="Q44" s="122">
        <f t="shared" si="17"/>
        <v>126.85905720387173</v>
      </c>
      <c r="R44" s="122">
        <f t="shared" ref="R44:V44" si="18">SUM(R45:R46)</f>
        <v>122.49750455685741</v>
      </c>
      <c r="S44" s="122">
        <f t="shared" si="18"/>
        <v>114.68347693789843</v>
      </c>
      <c r="T44" s="122">
        <f t="shared" si="18"/>
        <v>117.80117654474704</v>
      </c>
      <c r="U44" s="122">
        <f t="shared" si="18"/>
        <v>107.25290132734301</v>
      </c>
      <c r="V44" s="122">
        <f t="shared" si="18"/>
        <v>91.986116833109747</v>
      </c>
      <c r="W44" s="122">
        <f t="shared" ref="W44" si="19">SUM(W45:W46)</f>
        <v>81.965139976437456</v>
      </c>
      <c r="DA44" s="130" t="s">
        <v>1778</v>
      </c>
    </row>
    <row r="45" spans="1:105" ht="12" customHeight="1" x14ac:dyDescent="0.25">
      <c r="A45" s="97" t="s">
        <v>216</v>
      </c>
      <c r="B45" s="98">
        <v>358.4668159530338</v>
      </c>
      <c r="C45" s="98">
        <v>376.05676766605001</v>
      </c>
      <c r="D45" s="98">
        <v>348.3631765218127</v>
      </c>
      <c r="E45" s="98">
        <v>326.62422865349095</v>
      </c>
      <c r="F45" s="98">
        <v>305.15309005642416</v>
      </c>
      <c r="G45" s="98">
        <v>291.22694962249858</v>
      </c>
      <c r="H45" s="98">
        <v>261.79522608603924</v>
      </c>
      <c r="I45" s="98">
        <v>241.29343441881346</v>
      </c>
      <c r="J45" s="98">
        <v>229.30347098420626</v>
      </c>
      <c r="K45" s="98">
        <v>221.18863887047524</v>
      </c>
      <c r="L45" s="98">
        <v>234.63956048419939</v>
      </c>
      <c r="M45" s="98">
        <v>197.58102919171418</v>
      </c>
      <c r="N45" s="98">
        <v>175.21813497811436</v>
      </c>
      <c r="O45" s="98">
        <v>169.67310665386108</v>
      </c>
      <c r="P45" s="98">
        <v>122.51941610864453</v>
      </c>
      <c r="Q45" s="98">
        <v>124.84628287138609</v>
      </c>
      <c r="R45" s="98">
        <v>120.56554416312662</v>
      </c>
      <c r="S45" s="98">
        <v>112.87745177949192</v>
      </c>
      <c r="T45" s="98">
        <v>115.95534920174721</v>
      </c>
      <c r="U45" s="98">
        <v>105.59660854742974</v>
      </c>
      <c r="V45" s="98">
        <v>90.565298515631298</v>
      </c>
      <c r="W45" s="98">
        <v>80.696533035085508</v>
      </c>
      <c r="DA45" s="63" t="s">
        <v>1779</v>
      </c>
    </row>
    <row r="46" spans="1:105" ht="12" customHeight="1" x14ac:dyDescent="0.25">
      <c r="A46" s="97" t="s">
        <v>53</v>
      </c>
      <c r="B46" s="98">
        <v>6.6252506629276509</v>
      </c>
      <c r="C46" s="98">
        <v>6.9232086178495251</v>
      </c>
      <c r="D46" s="98">
        <v>6.2305987714396736</v>
      </c>
      <c r="E46" s="98">
        <v>5.79325309755475</v>
      </c>
      <c r="F46" s="98">
        <v>5.3241789969008098</v>
      </c>
      <c r="G46" s="98">
        <v>5.0160549491777022</v>
      </c>
      <c r="H46" s="98">
        <v>4.4503002522323101</v>
      </c>
      <c r="I46" s="98">
        <v>4.0669756530399388</v>
      </c>
      <c r="J46" s="98">
        <v>3.7908625729759358</v>
      </c>
      <c r="K46" s="98">
        <v>3.6132928657241701</v>
      </c>
      <c r="L46" s="98">
        <v>3.968655695165102</v>
      </c>
      <c r="M46" s="98">
        <v>3.2667613752512108</v>
      </c>
      <c r="N46" s="98">
        <v>2.8953102369889727</v>
      </c>
      <c r="O46" s="98">
        <v>2.8055421080914731</v>
      </c>
      <c r="P46" s="98">
        <v>1.9533973252642658</v>
      </c>
      <c r="Q46" s="98">
        <v>2.0127743324856344</v>
      </c>
      <c r="R46" s="98">
        <v>1.9319603937307936</v>
      </c>
      <c r="S46" s="98">
        <v>1.806025158406515</v>
      </c>
      <c r="T46" s="98">
        <v>1.8458273429998318</v>
      </c>
      <c r="U46" s="98">
        <v>1.6562927799132745</v>
      </c>
      <c r="V46" s="98">
        <v>1.420818317478447</v>
      </c>
      <c r="W46" s="98">
        <v>1.2686069413519425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5.9000817910481562E-2</v>
      </c>
      <c r="C47" s="122">
        <f t="shared" si="20"/>
        <v>7.4343112639110531E-2</v>
      </c>
      <c r="D47" s="122">
        <f t="shared" si="20"/>
        <v>8.033007766907431E-2</v>
      </c>
      <c r="E47" s="122">
        <f t="shared" si="20"/>
        <v>8.8392766182361457E-2</v>
      </c>
      <c r="F47" s="122">
        <f t="shared" si="20"/>
        <v>9.5829412155491359E-2</v>
      </c>
      <c r="G47" s="122">
        <f t="shared" si="20"/>
        <v>0.10061191574570919</v>
      </c>
      <c r="H47" s="122">
        <f t="shared" si="20"/>
        <v>0.1079513451139142</v>
      </c>
      <c r="I47" s="122">
        <f t="shared" si="20"/>
        <v>0.12002198916005358</v>
      </c>
      <c r="J47" s="122">
        <f t="shared" si="20"/>
        <v>0.13239835240036099</v>
      </c>
      <c r="K47" s="122">
        <f t="shared" si="20"/>
        <v>0.14199679125193887</v>
      </c>
      <c r="L47" s="122">
        <f t="shared" si="20"/>
        <v>0.16234161642329392</v>
      </c>
      <c r="M47" s="122">
        <f t="shared" si="20"/>
        <v>0.19189138281201212</v>
      </c>
      <c r="N47" s="122">
        <f t="shared" si="20"/>
        <v>0.22313868258183897</v>
      </c>
      <c r="O47" s="122">
        <f t="shared" si="20"/>
        <v>0.2378490546833304</v>
      </c>
      <c r="P47" s="122">
        <f t="shared" si="20"/>
        <v>0.24890683139164468</v>
      </c>
      <c r="Q47" s="122">
        <f t="shared" si="20"/>
        <v>0.23882313046084275</v>
      </c>
      <c r="R47" s="122">
        <f t="shared" si="20"/>
        <v>0.22258045923104119</v>
      </c>
      <c r="S47" s="122">
        <f t="shared" si="20"/>
        <v>0.18963791190770746</v>
      </c>
      <c r="T47" s="122">
        <f t="shared" si="20"/>
        <v>0.18745389835706511</v>
      </c>
      <c r="U47" s="122">
        <f t="shared" si="20"/>
        <v>0.12794814243458907</v>
      </c>
      <c r="V47" s="122">
        <f t="shared" si="20"/>
        <v>0.10189821037337998</v>
      </c>
      <c r="W47" s="122">
        <f t="shared" si="20"/>
        <v>7.6826647326349737E-2</v>
      </c>
      <c r="DA47" s="130" t="s">
        <v>1781</v>
      </c>
    </row>
    <row r="48" spans="1:105" ht="12" customHeight="1" x14ac:dyDescent="0.25">
      <c r="A48" s="97" t="s">
        <v>53</v>
      </c>
      <c r="B48" s="98">
        <v>5.9000817910481562E-2</v>
      </c>
      <c r="C48" s="98">
        <v>7.4343112639110531E-2</v>
      </c>
      <c r="D48" s="98">
        <v>8.033007766907431E-2</v>
      </c>
      <c r="E48" s="98">
        <v>8.8392766182361457E-2</v>
      </c>
      <c r="F48" s="98">
        <v>9.5829412155491359E-2</v>
      </c>
      <c r="G48" s="98">
        <v>0.10061191574570919</v>
      </c>
      <c r="H48" s="98">
        <v>0.1079513451139142</v>
      </c>
      <c r="I48" s="98">
        <v>0.12002198916005358</v>
      </c>
      <c r="J48" s="98">
        <v>0.13239835240036099</v>
      </c>
      <c r="K48" s="98">
        <v>0.14199679125193887</v>
      </c>
      <c r="L48" s="98">
        <v>0.16234161642329392</v>
      </c>
      <c r="M48" s="98">
        <v>0.19189138281201212</v>
      </c>
      <c r="N48" s="98">
        <v>0.22313868258183897</v>
      </c>
      <c r="O48" s="98">
        <v>0.2378490546833304</v>
      </c>
      <c r="P48" s="98">
        <v>0.24890683139164468</v>
      </c>
      <c r="Q48" s="98">
        <v>0.23882313046084275</v>
      </c>
      <c r="R48" s="98">
        <v>0.22258045923104119</v>
      </c>
      <c r="S48" s="98">
        <v>0.18963791190770746</v>
      </c>
      <c r="T48" s="98">
        <v>0.18745389835706511</v>
      </c>
      <c r="U48" s="98">
        <v>0.12794814243458907</v>
      </c>
      <c r="V48" s="98">
        <v>0.10189821037337998</v>
      </c>
      <c r="W48" s="98">
        <v>7.6826647326349737E-2</v>
      </c>
      <c r="DA48" s="63" t="s">
        <v>1782</v>
      </c>
    </row>
    <row r="49" spans="1:105" ht="12" customHeight="1" x14ac:dyDescent="0.25">
      <c r="A49" s="121" t="s">
        <v>55</v>
      </c>
      <c r="B49" s="122">
        <v>35.051819428839536</v>
      </c>
      <c r="C49" s="122">
        <v>33.03364080537019</v>
      </c>
      <c r="D49" s="122">
        <v>31.851299076752728</v>
      </c>
      <c r="E49" s="122">
        <v>28.940486477109083</v>
      </c>
      <c r="F49" s="122">
        <v>28.000600652729247</v>
      </c>
      <c r="G49" s="122">
        <v>26.458224073971529</v>
      </c>
      <c r="H49" s="122">
        <v>24.104368532973432</v>
      </c>
      <c r="I49" s="122">
        <v>20.727932929775385</v>
      </c>
      <c r="J49" s="122">
        <v>20.305474518170946</v>
      </c>
      <c r="K49" s="122">
        <v>19.079825896009577</v>
      </c>
      <c r="L49" s="122">
        <v>21.126030262986273</v>
      </c>
      <c r="M49" s="122">
        <v>21.162146480192156</v>
      </c>
      <c r="N49" s="122">
        <v>18.709280251374558</v>
      </c>
      <c r="O49" s="122">
        <v>18.466988174509666</v>
      </c>
      <c r="P49" s="122">
        <v>14.457804185591939</v>
      </c>
      <c r="Q49" s="122">
        <v>13.547395869675723</v>
      </c>
      <c r="R49" s="122">
        <v>12.724063787809342</v>
      </c>
      <c r="S49" s="122">
        <v>11.756964865884211</v>
      </c>
      <c r="T49" s="122">
        <v>11.886991762359159</v>
      </c>
      <c r="U49" s="122">
        <v>11.329481818074751</v>
      </c>
      <c r="V49" s="122">
        <v>10.034979383210674</v>
      </c>
      <c r="W49" s="122">
        <v>8.3943153781267323</v>
      </c>
      <c r="DA49" s="130" t="s">
        <v>1783</v>
      </c>
    </row>
    <row r="50" spans="1:105" ht="12" customHeight="1" x14ac:dyDescent="0.25">
      <c r="A50" s="97" t="s">
        <v>138</v>
      </c>
      <c r="B50" s="98">
        <v>19.262955170410994</v>
      </c>
      <c r="C50" s="98">
        <v>19.124635521879114</v>
      </c>
      <c r="D50" s="98">
        <v>19.361319580024681</v>
      </c>
      <c r="E50" s="98">
        <v>18.470294557274904</v>
      </c>
      <c r="F50" s="98">
        <v>18.883091638248896</v>
      </c>
      <c r="G50" s="98">
        <v>18.721470981975322</v>
      </c>
      <c r="H50" s="98">
        <v>17.790901761674146</v>
      </c>
      <c r="I50" s="98">
        <v>16.041953364720932</v>
      </c>
      <c r="J50" s="98">
        <v>16.664324489295957</v>
      </c>
      <c r="K50" s="98">
        <v>16.607963087093729</v>
      </c>
      <c r="L50" s="98">
        <v>19.188224425255822</v>
      </c>
      <c r="M50" s="98">
        <v>19.914453132530401</v>
      </c>
      <c r="N50" s="98">
        <v>17.84023648335257</v>
      </c>
      <c r="O50" s="98">
        <v>17.715614925693046</v>
      </c>
      <c r="P50" s="98">
        <v>13.82748001534776</v>
      </c>
      <c r="Q50" s="98">
        <v>12.947271372506584</v>
      </c>
      <c r="R50" s="98">
        <v>12.171963266661907</v>
      </c>
      <c r="S50" s="98">
        <v>11.260424175552751</v>
      </c>
      <c r="T50" s="98">
        <v>11.39670618218666</v>
      </c>
      <c r="U50" s="98">
        <v>10.864414995728721</v>
      </c>
      <c r="V50" s="98">
        <v>9.6178101783542491</v>
      </c>
      <c r="W50" s="98">
        <v>8.039881334388804</v>
      </c>
      <c r="DA50" s="63" t="s">
        <v>1784</v>
      </c>
    </row>
    <row r="51" spans="1:105" ht="12" customHeight="1" x14ac:dyDescent="0.25">
      <c r="A51" s="97" t="s">
        <v>137</v>
      </c>
      <c r="B51" s="98">
        <v>6.4644908071726098E-2</v>
      </c>
      <c r="C51" s="98">
        <v>7.3758056028017521E-2</v>
      </c>
      <c r="D51" s="98">
        <v>7.8090414618635806E-2</v>
      </c>
      <c r="E51" s="98">
        <v>7.9362642989035864E-2</v>
      </c>
      <c r="F51" s="98">
        <v>8.382201288381122E-2</v>
      </c>
      <c r="G51" s="98">
        <v>8.8465017446263075E-2</v>
      </c>
      <c r="H51" s="98">
        <v>8.7306359578800924E-2</v>
      </c>
      <c r="I51" s="98">
        <v>8.9552867955948467E-2</v>
      </c>
      <c r="J51" s="98">
        <v>0.10224835875460769</v>
      </c>
      <c r="K51" s="98">
        <v>0.12075541859435078</v>
      </c>
      <c r="L51" s="98">
        <v>0.13939899826976984</v>
      </c>
      <c r="M51" s="98">
        <v>0.15060048048787128</v>
      </c>
      <c r="N51" s="98">
        <v>0.12853339616062603</v>
      </c>
      <c r="O51" s="98">
        <v>0.12282823279415961</v>
      </c>
      <c r="P51" s="98">
        <v>9.5985482250438958E-2</v>
      </c>
      <c r="Q51" s="98">
        <v>9.0238502567168588E-2</v>
      </c>
      <c r="R51" s="98">
        <v>8.2076006836155402E-2</v>
      </c>
      <c r="S51" s="98">
        <v>7.198638339205346E-2</v>
      </c>
      <c r="T51" s="98">
        <v>7.6564469062591553E-2</v>
      </c>
      <c r="U51" s="98">
        <v>7.6249766783104037E-2</v>
      </c>
      <c r="V51" s="98">
        <v>6.7433369953754013E-2</v>
      </c>
      <c r="W51" s="98">
        <v>5.3846898328509925E-2</v>
      </c>
      <c r="DA51" s="63" t="s">
        <v>1785</v>
      </c>
    </row>
    <row r="52" spans="1:105" ht="12" customHeight="1" x14ac:dyDescent="0.25">
      <c r="A52" s="100" t="s">
        <v>216</v>
      </c>
      <c r="B52" s="101">
        <v>3.6842478737288638E-2</v>
      </c>
      <c r="C52" s="101">
        <v>4.1273105205867376E-2</v>
      </c>
      <c r="D52" s="101">
        <v>4.420045420488785E-2</v>
      </c>
      <c r="E52" s="101">
        <v>4.4342456750547647E-2</v>
      </c>
      <c r="F52" s="101">
        <v>4.6669131239056146E-2</v>
      </c>
      <c r="G52" s="101">
        <v>5.0026638344344371E-2</v>
      </c>
      <c r="H52" s="101">
        <v>4.9464028911186564E-2</v>
      </c>
      <c r="I52" s="101">
        <v>4.991940480742238E-2</v>
      </c>
      <c r="J52" s="101">
        <v>5.5264309463065549E-2</v>
      </c>
      <c r="K52" s="101">
        <v>5.9703908338626842E-2</v>
      </c>
      <c r="L52" s="101">
        <v>7.9234108114444479E-2</v>
      </c>
      <c r="M52" s="101">
        <v>8.4865768660367755E-2</v>
      </c>
      <c r="N52" s="101">
        <v>7.0939735293634371E-2</v>
      </c>
      <c r="O52" s="101">
        <v>7.1246083649348591E-2</v>
      </c>
      <c r="P52" s="101">
        <v>5.3519852547390112E-2</v>
      </c>
      <c r="Q52" s="101">
        <v>5.1465704303249642E-2</v>
      </c>
      <c r="R52" s="101">
        <v>4.6852311002768862E-2</v>
      </c>
      <c r="S52" s="101">
        <v>3.9344780149391585E-2</v>
      </c>
      <c r="T52" s="101">
        <v>4.2092979439766524E-2</v>
      </c>
      <c r="U52" s="101">
        <v>4.2620306324617892E-2</v>
      </c>
      <c r="V52" s="101">
        <v>3.7862709940061683E-2</v>
      </c>
      <c r="W52" s="101">
        <v>3.0452913202258864E-2</v>
      </c>
      <c r="DA52" s="131" t="s">
        <v>1786</v>
      </c>
    </row>
    <row r="53" spans="1:105" ht="12" customHeight="1" x14ac:dyDescent="0.25">
      <c r="A53" s="103" t="s">
        <v>52</v>
      </c>
      <c r="B53" s="104">
        <v>2.7802429334437464E-2</v>
      </c>
      <c r="C53" s="104">
        <v>3.2484950822150138E-2</v>
      </c>
      <c r="D53" s="104">
        <v>3.3889960413747956E-2</v>
      </c>
      <c r="E53" s="104">
        <v>3.502018623848821E-2</v>
      </c>
      <c r="F53" s="104">
        <v>3.7152881644755081E-2</v>
      </c>
      <c r="G53" s="104">
        <v>3.8438379101918704E-2</v>
      </c>
      <c r="H53" s="104">
        <v>3.784233066761436E-2</v>
      </c>
      <c r="I53" s="104">
        <v>3.9633463148526081E-2</v>
      </c>
      <c r="J53" s="104">
        <v>4.6984049291542145E-2</v>
      </c>
      <c r="K53" s="104">
        <v>6.1051510255723938E-2</v>
      </c>
      <c r="L53" s="104">
        <v>6.0164890155325362E-2</v>
      </c>
      <c r="M53" s="104">
        <v>6.5734711827503539E-2</v>
      </c>
      <c r="N53" s="104">
        <v>5.759366086699165E-2</v>
      </c>
      <c r="O53" s="104">
        <v>5.1582149144811011E-2</v>
      </c>
      <c r="P53" s="104">
        <v>4.2465629703048846E-2</v>
      </c>
      <c r="Q53" s="104">
        <v>3.8772798263918946E-2</v>
      </c>
      <c r="R53" s="104">
        <v>3.5223695833386547E-2</v>
      </c>
      <c r="S53" s="104">
        <v>3.2641603242661882E-2</v>
      </c>
      <c r="T53" s="104">
        <v>3.4471489622825029E-2</v>
      </c>
      <c r="U53" s="104">
        <v>3.3629460458486145E-2</v>
      </c>
      <c r="V53" s="104">
        <v>2.9570660013692331E-2</v>
      </c>
      <c r="W53" s="104">
        <v>2.3393985126251061E-2</v>
      </c>
      <c r="DA53" s="132" t="s">
        <v>1787</v>
      </c>
    </row>
    <row r="54" spans="1:105" ht="12" customHeight="1" x14ac:dyDescent="0.25">
      <c r="A54" s="106" t="s">
        <v>122</v>
      </c>
      <c r="B54" s="101">
        <v>11.011434385768021</v>
      </c>
      <c r="C54" s="101">
        <v>9.4318619660608753</v>
      </c>
      <c r="D54" s="101">
        <v>8.3616277982542844</v>
      </c>
      <c r="E54" s="101">
        <v>6.8780797360147385</v>
      </c>
      <c r="F54" s="101">
        <v>5.8980756840583695</v>
      </c>
      <c r="G54" s="101">
        <v>4.8124145104206733</v>
      </c>
      <c r="H54" s="101">
        <v>3.6968632736590252</v>
      </c>
      <c r="I54" s="101">
        <v>2.6347228736438231</v>
      </c>
      <c r="J54" s="101">
        <v>2.0661051835114197</v>
      </c>
      <c r="K54" s="101">
        <v>1.3693348267387502</v>
      </c>
      <c r="L54" s="101">
        <v>1.0111824468872943</v>
      </c>
      <c r="M54" s="101">
        <v>0.608782453511305</v>
      </c>
      <c r="N54" s="101">
        <v>0.40834881336436585</v>
      </c>
      <c r="O54" s="101">
        <v>0.33375431157241126</v>
      </c>
      <c r="P54" s="101">
        <v>0.28137011430973424</v>
      </c>
      <c r="Q54" s="101">
        <v>0.27353641273042034</v>
      </c>
      <c r="R54" s="101">
        <v>0.25229336003947361</v>
      </c>
      <c r="S54" s="101">
        <v>0.2280835808857852</v>
      </c>
      <c r="T54" s="101">
        <v>0.22123829630272623</v>
      </c>
      <c r="U54" s="101">
        <v>0.20270826741271372</v>
      </c>
      <c r="V54" s="101">
        <v>0.17666738844449584</v>
      </c>
      <c r="W54" s="101">
        <v>0.14355237041769667</v>
      </c>
      <c r="DA54" s="131" t="s">
        <v>1788</v>
      </c>
    </row>
    <row r="55" spans="1:105" ht="12" customHeight="1" x14ac:dyDescent="0.25">
      <c r="A55" s="107" t="s">
        <v>121</v>
      </c>
      <c r="B55" s="104">
        <v>4.7127849645887947</v>
      </c>
      <c r="C55" s="104">
        <v>4.4033852614021844</v>
      </c>
      <c r="D55" s="104">
        <v>4.0502612838551251</v>
      </c>
      <c r="E55" s="104">
        <v>3.5127495408304048</v>
      </c>
      <c r="F55" s="104">
        <v>3.1356113175381699</v>
      </c>
      <c r="G55" s="104">
        <v>2.8358735641292681</v>
      </c>
      <c r="H55" s="104">
        <v>2.5292971380614588</v>
      </c>
      <c r="I55" s="104">
        <v>1.961703823454682</v>
      </c>
      <c r="J55" s="104">
        <v>1.4727964866089631</v>
      </c>
      <c r="K55" s="104">
        <v>0.98177256358274811</v>
      </c>
      <c r="L55" s="104">
        <v>0.78722439257338928</v>
      </c>
      <c r="M55" s="104">
        <v>0.48831041366257877</v>
      </c>
      <c r="N55" s="104">
        <v>0.33216155849699547</v>
      </c>
      <c r="O55" s="104">
        <v>0.29479070445005251</v>
      </c>
      <c r="P55" s="104">
        <v>0.25296857368400666</v>
      </c>
      <c r="Q55" s="104">
        <v>0.23634958187155047</v>
      </c>
      <c r="R55" s="104">
        <v>0.21773115427180706</v>
      </c>
      <c r="S55" s="104">
        <v>0.19647072605362065</v>
      </c>
      <c r="T55" s="104">
        <v>0.19248281480718177</v>
      </c>
      <c r="U55" s="104">
        <v>0.18610878815021195</v>
      </c>
      <c r="V55" s="104">
        <v>0.17306844645817387</v>
      </c>
      <c r="W55" s="104">
        <v>0.15703477499172108</v>
      </c>
      <c r="DA55" s="132" t="s">
        <v>1789</v>
      </c>
    </row>
    <row r="56" spans="1:105" ht="12" customHeight="1" x14ac:dyDescent="0.25">
      <c r="A56" s="108" t="s">
        <v>53</v>
      </c>
      <c r="B56" s="98">
        <v>2.6872938192435574</v>
      </c>
      <c r="C56" s="98">
        <v>2.4630757242674783</v>
      </c>
      <c r="D56" s="98">
        <v>2.2927494119212377</v>
      </c>
      <c r="E56" s="98">
        <v>1.9617943455583386</v>
      </c>
      <c r="F56" s="98">
        <v>1.7444766081622112</v>
      </c>
      <c r="G56" s="98">
        <v>1.603857277729795</v>
      </c>
      <c r="H56" s="98">
        <v>1.4336777631559234</v>
      </c>
      <c r="I56" s="98">
        <v>1.0950450351965375</v>
      </c>
      <c r="J56" s="98">
        <v>0.7968131143695385</v>
      </c>
      <c r="K56" s="98">
        <v>0.48415713811814348</v>
      </c>
      <c r="L56" s="98">
        <v>0.44658160984837197</v>
      </c>
      <c r="M56" s="98">
        <v>0.2746923070407129</v>
      </c>
      <c r="N56" s="98">
        <v>0.18293948292747081</v>
      </c>
      <c r="O56" s="98">
        <v>0.17087938829454982</v>
      </c>
      <c r="P56" s="98">
        <v>0.14084850666602669</v>
      </c>
      <c r="Q56" s="98">
        <v>0.13468763521329211</v>
      </c>
      <c r="R56" s="98">
        <v>0.12428066568510829</v>
      </c>
      <c r="S56" s="98">
        <v>0.10731164583599111</v>
      </c>
      <c r="T56" s="98">
        <v>0.10588877299194373</v>
      </c>
      <c r="U56" s="98">
        <v>0.10400524425322107</v>
      </c>
      <c r="V56" s="98">
        <v>9.7171470924699188E-2</v>
      </c>
      <c r="W56" s="98">
        <v>8.8853254204248514E-2</v>
      </c>
      <c r="DA56" s="63" t="s">
        <v>1790</v>
      </c>
    </row>
    <row r="57" spans="1:105" ht="12" customHeight="1" x14ac:dyDescent="0.25">
      <c r="A57" s="108" t="s">
        <v>52</v>
      </c>
      <c r="B57" s="98">
        <v>2.0254911453452373</v>
      </c>
      <c r="C57" s="98">
        <v>1.9403095371347061</v>
      </c>
      <c r="D57" s="98">
        <v>1.7575118719338869</v>
      </c>
      <c r="E57" s="98">
        <v>1.5509551952720664</v>
      </c>
      <c r="F57" s="98">
        <v>1.3911347093759585</v>
      </c>
      <c r="G57" s="98">
        <v>1.232016286399473</v>
      </c>
      <c r="H57" s="98">
        <v>1.0956193749055354</v>
      </c>
      <c r="I57" s="98">
        <v>0.86665878825814446</v>
      </c>
      <c r="J57" s="98">
        <v>0.67598337223942473</v>
      </c>
      <c r="K57" s="98">
        <v>0.49761542546460458</v>
      </c>
      <c r="L57" s="98">
        <v>0.3406427827250173</v>
      </c>
      <c r="M57" s="98">
        <v>0.21361810662186584</v>
      </c>
      <c r="N57" s="98">
        <v>0.14922207556952463</v>
      </c>
      <c r="O57" s="98">
        <v>0.12391131615550269</v>
      </c>
      <c r="P57" s="98">
        <v>0.11212006701797998</v>
      </c>
      <c r="Q57" s="98">
        <v>0.10166194665825837</v>
      </c>
      <c r="R57" s="98">
        <v>9.3450488586698785E-2</v>
      </c>
      <c r="S57" s="98">
        <v>8.9159080217629541E-2</v>
      </c>
      <c r="T57" s="98">
        <v>8.659404181523804E-2</v>
      </c>
      <c r="U57" s="98">
        <v>8.2103543896990885E-2</v>
      </c>
      <c r="V57" s="98">
        <v>7.5896975533474687E-2</v>
      </c>
      <c r="W57" s="98">
        <v>6.8181520787472555E-2</v>
      </c>
      <c r="DA57" s="63" t="s">
        <v>1791</v>
      </c>
    </row>
    <row r="58" spans="1:105" ht="12" customHeight="1" x14ac:dyDescent="0.25">
      <c r="A58" s="121" t="s">
        <v>54</v>
      </c>
      <c r="B58" s="122">
        <v>7.9792214162780466</v>
      </c>
      <c r="C58" s="122">
        <v>7.6959448434180509</v>
      </c>
      <c r="D58" s="122">
        <v>7.4251847252395988</v>
      </c>
      <c r="E58" s="122">
        <v>6.9356171026302054</v>
      </c>
      <c r="F58" s="122">
        <v>6.5154724193100124</v>
      </c>
      <c r="G58" s="122">
        <v>6.1427153232008296</v>
      </c>
      <c r="H58" s="122">
        <v>5.8281760172515229</v>
      </c>
      <c r="I58" s="122">
        <v>5.3295437976305546</v>
      </c>
      <c r="J58" s="122">
        <v>5.0932594833527567</v>
      </c>
      <c r="K58" s="122">
        <v>4.8459618318335593</v>
      </c>
      <c r="L58" s="122">
        <v>5.0811570960545742</v>
      </c>
      <c r="M58" s="122">
        <v>4.6677258933009584</v>
      </c>
      <c r="N58" s="122">
        <v>4.2356410677609251</v>
      </c>
      <c r="O58" s="122">
        <v>4.1157914096120027</v>
      </c>
      <c r="P58" s="122">
        <v>3.6455245383020922</v>
      </c>
      <c r="Q58" s="122">
        <v>3.3411124433214767</v>
      </c>
      <c r="R58" s="122">
        <v>3.1754666552351036</v>
      </c>
      <c r="S58" s="122">
        <v>2.9566515439737358</v>
      </c>
      <c r="T58" s="122">
        <v>2.876283990204012</v>
      </c>
      <c r="U58" s="122">
        <v>2.6945685158001189</v>
      </c>
      <c r="V58" s="122">
        <v>2.5672485023623848</v>
      </c>
      <c r="W58" s="122">
        <v>2.3400763660135606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7.9792214162780466</v>
      </c>
      <c r="C60" s="33">
        <v>7.6959448434180509</v>
      </c>
      <c r="D60" s="33">
        <v>7.4251847252395988</v>
      </c>
      <c r="E60" s="33">
        <v>6.9356171026302054</v>
      </c>
      <c r="F60" s="33">
        <v>6.5154724193100124</v>
      </c>
      <c r="G60" s="33">
        <v>6.1427153232008296</v>
      </c>
      <c r="H60" s="33">
        <v>5.8281760172515229</v>
      </c>
      <c r="I60" s="33">
        <v>5.3295437976305546</v>
      </c>
      <c r="J60" s="33">
        <v>5.0932594833527567</v>
      </c>
      <c r="K60" s="33">
        <v>4.8459618318335593</v>
      </c>
      <c r="L60" s="33">
        <v>5.0811570960545742</v>
      </c>
      <c r="M60" s="33">
        <v>4.6677258933009584</v>
      </c>
      <c r="N60" s="33">
        <v>4.2356410677609251</v>
      </c>
      <c r="O60" s="33">
        <v>4.1157914096120027</v>
      </c>
      <c r="P60" s="33">
        <v>3.6455245383020922</v>
      </c>
      <c r="Q60" s="33">
        <v>3.3411124433214767</v>
      </c>
      <c r="R60" s="33">
        <v>3.1754666552351036</v>
      </c>
      <c r="S60" s="33">
        <v>2.9566515439737358</v>
      </c>
      <c r="T60" s="33">
        <v>2.876283990204012</v>
      </c>
      <c r="U60" s="33">
        <v>2.6945685158001189</v>
      </c>
      <c r="V60" s="33">
        <v>2.5672485023623848</v>
      </c>
      <c r="W60" s="33">
        <v>2.3400763660135606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381.13964553206</v>
      </c>
      <c r="C62" s="117">
        <f t="shared" si="21"/>
        <v>408.95517124337505</v>
      </c>
      <c r="D62" s="117">
        <f t="shared" si="21"/>
        <v>399.26137094856404</v>
      </c>
      <c r="E62" s="117">
        <f t="shared" si="21"/>
        <v>433.65820910359514</v>
      </c>
      <c r="F62" s="117">
        <f t="shared" si="21"/>
        <v>438.09499618310826</v>
      </c>
      <c r="G62" s="117">
        <f t="shared" si="21"/>
        <v>439.2561838694528</v>
      </c>
      <c r="H62" s="117">
        <f t="shared" si="21"/>
        <v>431.13595828156366</v>
      </c>
      <c r="I62" s="117">
        <f t="shared" si="21"/>
        <v>406.57190100262039</v>
      </c>
      <c r="J62" s="117">
        <f t="shared" si="21"/>
        <v>413.48830836279467</v>
      </c>
      <c r="K62" s="117">
        <f t="shared" si="21"/>
        <v>425.2326695629464</v>
      </c>
      <c r="L62" s="117">
        <f t="shared" si="21"/>
        <v>513.35217508290827</v>
      </c>
      <c r="M62" s="117">
        <f t="shared" si="21"/>
        <v>455.9192132589763</v>
      </c>
      <c r="N62" s="117">
        <f t="shared" si="21"/>
        <v>468.67677167163424</v>
      </c>
      <c r="O62" s="117">
        <f t="shared" si="21"/>
        <v>480.61763185613643</v>
      </c>
      <c r="P62" s="117">
        <f t="shared" si="21"/>
        <v>423.25603858500256</v>
      </c>
      <c r="Q62" s="117">
        <f t="shared" si="21"/>
        <v>446.08885339584771</v>
      </c>
      <c r="R62" s="117">
        <f t="shared" ref="R62:V62" si="22">R63+R66+R68+R77</f>
        <v>473.27701605435192</v>
      </c>
      <c r="S62" s="117">
        <f t="shared" si="22"/>
        <v>480.32865567311563</v>
      </c>
      <c r="T62" s="117">
        <f t="shared" si="22"/>
        <v>483.43624912231689</v>
      </c>
      <c r="U62" s="117">
        <f t="shared" si="22"/>
        <v>491.14030754174792</v>
      </c>
      <c r="V62" s="117">
        <f t="shared" si="22"/>
        <v>479.49398466927482</v>
      </c>
      <c r="W62" s="117">
        <f t="shared" ref="W62" si="23">W63+W66+W68+W77</f>
        <v>473.07531547328688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340.66065396746302</v>
      </c>
      <c r="C63" s="122">
        <f t="shared" si="24"/>
        <v>369.3806983912848</v>
      </c>
      <c r="D63" s="122">
        <f t="shared" si="24"/>
        <v>359.03508283814261</v>
      </c>
      <c r="E63" s="122">
        <f t="shared" si="24"/>
        <v>391.47736984469219</v>
      </c>
      <c r="F63" s="122">
        <f t="shared" si="24"/>
        <v>394.11659827611442</v>
      </c>
      <c r="G63" s="122">
        <f t="shared" si="24"/>
        <v>395.44483064832247</v>
      </c>
      <c r="H63" s="122">
        <f t="shared" si="24"/>
        <v>387.68537188626368</v>
      </c>
      <c r="I63" s="122">
        <f t="shared" si="24"/>
        <v>367.51814587197771</v>
      </c>
      <c r="J63" s="122">
        <f t="shared" si="24"/>
        <v>372.63188668692271</v>
      </c>
      <c r="K63" s="122">
        <f t="shared" si="24"/>
        <v>383.86567292484341</v>
      </c>
      <c r="L63" s="122">
        <f t="shared" si="24"/>
        <v>462.60548585673723</v>
      </c>
      <c r="M63" s="122">
        <f t="shared" si="24"/>
        <v>404.1338168143987</v>
      </c>
      <c r="N63" s="122">
        <f t="shared" si="24"/>
        <v>415.14657969693388</v>
      </c>
      <c r="O63" s="122">
        <f t="shared" si="24"/>
        <v>424.25975816473249</v>
      </c>
      <c r="P63" s="122">
        <f t="shared" si="24"/>
        <v>369.51900295724278</v>
      </c>
      <c r="Q63" s="122">
        <f t="shared" si="24"/>
        <v>393.13611054362957</v>
      </c>
      <c r="R63" s="122">
        <f t="shared" ref="R63:V63" si="25">SUM(R64:R65)</f>
        <v>418.43104050671332</v>
      </c>
      <c r="S63" s="122">
        <f t="shared" si="25"/>
        <v>425.36591186625321</v>
      </c>
      <c r="T63" s="122">
        <f t="shared" si="25"/>
        <v>428.3422860149451</v>
      </c>
      <c r="U63" s="122">
        <f t="shared" si="25"/>
        <v>433.45485143279814</v>
      </c>
      <c r="V63" s="122">
        <f t="shared" si="25"/>
        <v>421.11969154272174</v>
      </c>
      <c r="W63" s="122">
        <f t="shared" ref="W63" si="26">SUM(W64:W65)</f>
        <v>417.95892558988157</v>
      </c>
      <c r="DA63" s="130" t="s">
        <v>1796</v>
      </c>
    </row>
    <row r="64" spans="1:105" ht="12" customHeight="1" x14ac:dyDescent="0.25">
      <c r="A64" s="97" t="s">
        <v>217</v>
      </c>
      <c r="B64" s="98">
        <v>334.47875512629923</v>
      </c>
      <c r="C64" s="98">
        <v>362.70332674594812</v>
      </c>
      <c r="D64" s="98">
        <v>352.7264454567192</v>
      </c>
      <c r="E64" s="98">
        <v>384.65484211983011</v>
      </c>
      <c r="F64" s="98">
        <v>387.35814113923692</v>
      </c>
      <c r="G64" s="98">
        <v>388.74906747657025</v>
      </c>
      <c r="H64" s="98">
        <v>381.20520175149807</v>
      </c>
      <c r="I64" s="98">
        <v>361.42634259012794</v>
      </c>
      <c r="J64" s="98">
        <v>366.57169529924863</v>
      </c>
      <c r="K64" s="98">
        <v>377.69571216577225</v>
      </c>
      <c r="L64" s="98">
        <v>454.91119131207716</v>
      </c>
      <c r="M64" s="98">
        <v>397.56063649971679</v>
      </c>
      <c r="N64" s="98">
        <v>408.39819447202348</v>
      </c>
      <c r="O64" s="98">
        <v>417.35873809735807</v>
      </c>
      <c r="P64" s="98">
        <v>363.72000627597743</v>
      </c>
      <c r="Q64" s="98">
        <v>386.89852459654355</v>
      </c>
      <c r="R64" s="98">
        <v>411.83178609176872</v>
      </c>
      <c r="S64" s="98">
        <v>418.66728745347075</v>
      </c>
      <c r="T64" s="98">
        <v>421.63058816200294</v>
      </c>
      <c r="U64" s="98">
        <v>426.76106383394</v>
      </c>
      <c r="V64" s="98">
        <v>414.61507332212295</v>
      </c>
      <c r="W64" s="98">
        <v>411.49000972692141</v>
      </c>
      <c r="DA64" s="63" t="s">
        <v>1797</v>
      </c>
    </row>
    <row r="65" spans="1:105" ht="12" customHeight="1" x14ac:dyDescent="0.25">
      <c r="A65" s="97" t="s">
        <v>53</v>
      </c>
      <c r="B65" s="98">
        <v>6.1818988411637799</v>
      </c>
      <c r="C65" s="98">
        <v>6.6773716453366623</v>
      </c>
      <c r="D65" s="98">
        <v>6.3086373814234324</v>
      </c>
      <c r="E65" s="98">
        <v>6.8225277248620966</v>
      </c>
      <c r="F65" s="98">
        <v>6.7584571368775057</v>
      </c>
      <c r="G65" s="98">
        <v>6.6957631717522306</v>
      </c>
      <c r="H65" s="98">
        <v>6.4801701347656042</v>
      </c>
      <c r="I65" s="98">
        <v>6.0918032818497361</v>
      </c>
      <c r="J65" s="98">
        <v>6.0601913876740801</v>
      </c>
      <c r="K65" s="98">
        <v>6.1699607590711629</v>
      </c>
      <c r="L65" s="98">
        <v>7.6942945446600834</v>
      </c>
      <c r="M65" s="98">
        <v>6.5731803146818848</v>
      </c>
      <c r="N65" s="98">
        <v>6.7483852249104022</v>
      </c>
      <c r="O65" s="98">
        <v>6.9010200673744384</v>
      </c>
      <c r="P65" s="98">
        <v>5.7989966812653355</v>
      </c>
      <c r="Q65" s="98">
        <v>6.2375859470860249</v>
      </c>
      <c r="R65" s="98">
        <v>6.5992544149445811</v>
      </c>
      <c r="S65" s="98">
        <v>6.6986244127824737</v>
      </c>
      <c r="T65" s="98">
        <v>6.7116978529421774</v>
      </c>
      <c r="U65" s="98">
        <v>6.6937875988581474</v>
      </c>
      <c r="V65" s="98">
        <v>6.5046182205987595</v>
      </c>
      <c r="W65" s="98">
        <v>6.4689158629601362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5.5666446880442456E-2</v>
      </c>
      <c r="C66" s="122">
        <f t="shared" si="27"/>
        <v>7.3025873906166217E-2</v>
      </c>
      <c r="D66" s="122">
        <f t="shared" si="27"/>
        <v>8.3875418100485419E-2</v>
      </c>
      <c r="E66" s="122">
        <f t="shared" si="27"/>
        <v>0.1132368966277713</v>
      </c>
      <c r="F66" s="122">
        <f t="shared" si="27"/>
        <v>0.15898437839730167</v>
      </c>
      <c r="G66" s="122">
        <f t="shared" si="27"/>
        <v>0.2016287320378741</v>
      </c>
      <c r="H66" s="122">
        <f t="shared" si="27"/>
        <v>0.25169073022566557</v>
      </c>
      <c r="I66" s="122">
        <f t="shared" si="27"/>
        <v>0.29335022540230871</v>
      </c>
      <c r="J66" s="122">
        <f t="shared" si="27"/>
        <v>0.326733363795283</v>
      </c>
      <c r="K66" s="122">
        <f t="shared" si="27"/>
        <v>0.35165191096279924</v>
      </c>
      <c r="L66" s="122">
        <f t="shared" si="27"/>
        <v>0.39130137173589397</v>
      </c>
      <c r="M66" s="122">
        <f t="shared" si="27"/>
        <v>0.4409119716504793</v>
      </c>
      <c r="N66" s="122">
        <f t="shared" si="27"/>
        <v>0.49867071169635008</v>
      </c>
      <c r="O66" s="122">
        <f t="shared" si="27"/>
        <v>0.5507509889899368</v>
      </c>
      <c r="P66" s="122">
        <f t="shared" si="27"/>
        <v>0.58759912360100797</v>
      </c>
      <c r="Q66" s="122">
        <f t="shared" si="27"/>
        <v>0.60236439241567485</v>
      </c>
      <c r="R66" s="122">
        <f t="shared" si="27"/>
        <v>0.64226941601619381</v>
      </c>
      <c r="S66" s="122">
        <f t="shared" si="27"/>
        <v>0.67012060137544027</v>
      </c>
      <c r="T66" s="122">
        <f t="shared" si="27"/>
        <v>0.85038429431635576</v>
      </c>
      <c r="U66" s="122">
        <f t="shared" si="27"/>
        <v>0.75333432481280937</v>
      </c>
      <c r="V66" s="122">
        <f t="shared" si="27"/>
        <v>0.82246745102887409</v>
      </c>
      <c r="W66" s="122">
        <f t="shared" si="27"/>
        <v>0.82965531751602939</v>
      </c>
      <c r="DA66" s="130" t="s">
        <v>1799</v>
      </c>
    </row>
    <row r="67" spans="1:105" ht="12" customHeight="1" x14ac:dyDescent="0.25">
      <c r="A67" s="97" t="s">
        <v>53</v>
      </c>
      <c r="B67" s="98">
        <v>5.5666446880442456E-2</v>
      </c>
      <c r="C67" s="98">
        <v>7.3025873906166217E-2</v>
      </c>
      <c r="D67" s="98">
        <v>8.3875418100485419E-2</v>
      </c>
      <c r="E67" s="98">
        <v>0.1132368966277713</v>
      </c>
      <c r="F67" s="98">
        <v>0.15898437839730167</v>
      </c>
      <c r="G67" s="98">
        <v>0.2016287320378741</v>
      </c>
      <c r="H67" s="98">
        <v>0.25169073022566557</v>
      </c>
      <c r="I67" s="98">
        <v>0.29335022540230871</v>
      </c>
      <c r="J67" s="98">
        <v>0.326733363795283</v>
      </c>
      <c r="K67" s="98">
        <v>0.35165191096279924</v>
      </c>
      <c r="L67" s="98">
        <v>0.39130137173589397</v>
      </c>
      <c r="M67" s="98">
        <v>0.4409119716504793</v>
      </c>
      <c r="N67" s="98">
        <v>0.49867071169635008</v>
      </c>
      <c r="O67" s="98">
        <v>0.5507509889899368</v>
      </c>
      <c r="P67" s="98">
        <v>0.58759912360100797</v>
      </c>
      <c r="Q67" s="98">
        <v>0.60236439241567485</v>
      </c>
      <c r="R67" s="98">
        <v>0.64226941601619381</v>
      </c>
      <c r="S67" s="98">
        <v>0.67012060137544027</v>
      </c>
      <c r="T67" s="98">
        <v>0.85038429431635576</v>
      </c>
      <c r="U67" s="98">
        <v>0.75333432481280937</v>
      </c>
      <c r="V67" s="98">
        <v>0.82246745102887409</v>
      </c>
      <c r="W67" s="98">
        <v>0.82965531751602939</v>
      </c>
      <c r="DA67" s="63" t="s">
        <v>1800</v>
      </c>
    </row>
    <row r="68" spans="1:105" ht="12" customHeight="1" x14ac:dyDescent="0.25">
      <c r="A68" s="121" t="s">
        <v>55</v>
      </c>
      <c r="B68" s="122">
        <v>32.899801053031474</v>
      </c>
      <c r="C68" s="122">
        <v>32.048900144854805</v>
      </c>
      <c r="D68" s="122">
        <v>32.385000750240806</v>
      </c>
      <c r="E68" s="122">
        <v>34.072758875035518</v>
      </c>
      <c r="F68" s="122">
        <v>35.659726278651583</v>
      </c>
      <c r="G68" s="122">
        <v>35.364544592139005</v>
      </c>
      <c r="H68" s="122">
        <v>34.862626084775904</v>
      </c>
      <c r="I68" s="122">
        <v>30.759019435558368</v>
      </c>
      <c r="J68" s="122">
        <v>32.328999030115483</v>
      </c>
      <c r="K68" s="122">
        <v>32.620975884791164</v>
      </c>
      <c r="L68" s="122">
        <v>40.700233504238525</v>
      </c>
      <c r="M68" s="122">
        <v>41.749089418109385</v>
      </c>
      <c r="N68" s="122">
        <v>43.333618650609203</v>
      </c>
      <c r="O68" s="122">
        <v>45.456594916581885</v>
      </c>
      <c r="P68" s="122">
        <v>42.855986732477717</v>
      </c>
      <c r="Q68" s="122">
        <v>42.017670894609417</v>
      </c>
      <c r="R68" s="122">
        <v>43.484900432444611</v>
      </c>
      <c r="S68" s="122">
        <v>43.61708136230304</v>
      </c>
      <c r="T68" s="122">
        <v>43.313759684823978</v>
      </c>
      <c r="U68" s="122">
        <v>45.863040329218599</v>
      </c>
      <c r="V68" s="122">
        <v>45.947586898957603</v>
      </c>
      <c r="W68" s="122">
        <v>42.796863736583248</v>
      </c>
      <c r="DA68" s="130" t="s">
        <v>1801</v>
      </c>
    </row>
    <row r="69" spans="1:105" ht="12" customHeight="1" x14ac:dyDescent="0.25">
      <c r="A69" s="97" t="s">
        <v>134</v>
      </c>
      <c r="B69" s="98">
        <v>31.597986732507579</v>
      </c>
      <c r="C69" s="98">
        <v>30.812548824729568</v>
      </c>
      <c r="D69" s="98">
        <v>31.125084958571186</v>
      </c>
      <c r="E69" s="98">
        <v>32.816442130334337</v>
      </c>
      <c r="F69" s="98">
        <v>34.363614864649065</v>
      </c>
      <c r="G69" s="98">
        <v>34.040062573238629</v>
      </c>
      <c r="H69" s="98">
        <v>33.517381952870814</v>
      </c>
      <c r="I69" s="98">
        <v>29.502552121951656</v>
      </c>
      <c r="J69" s="98">
        <v>31.021633857757166</v>
      </c>
      <c r="K69" s="98">
        <v>31.358397333452046</v>
      </c>
      <c r="L69" s="98">
        <v>39.100979031441668</v>
      </c>
      <c r="M69" s="98">
        <v>40.060737567411763</v>
      </c>
      <c r="N69" s="98">
        <v>41.598580454176783</v>
      </c>
      <c r="O69" s="98">
        <v>43.620218492089634</v>
      </c>
      <c r="P69" s="98">
        <v>41.126557874265913</v>
      </c>
      <c r="Q69" s="98">
        <v>40.258053901935213</v>
      </c>
      <c r="R69" s="98">
        <v>41.714342227880046</v>
      </c>
      <c r="S69" s="98">
        <v>41.879321918418633</v>
      </c>
      <c r="T69" s="98">
        <v>41.529737078192468</v>
      </c>
      <c r="U69" s="98">
        <v>44.017247640279713</v>
      </c>
      <c r="V69" s="98">
        <v>44.087335595713718</v>
      </c>
      <c r="W69" s="98">
        <v>41.086391805267951</v>
      </c>
      <c r="DA69" s="63" t="s">
        <v>1802</v>
      </c>
    </row>
    <row r="70" spans="1:105" ht="12" customHeight="1" x14ac:dyDescent="0.25">
      <c r="A70" s="97" t="s">
        <v>133</v>
      </c>
      <c r="B70" s="98">
        <v>0.10669933351744883</v>
      </c>
      <c r="C70" s="98">
        <v>0.11834352538967963</v>
      </c>
      <c r="D70" s="98">
        <v>0.12113940216310692</v>
      </c>
      <c r="E70" s="98">
        <v>0.14420470137483227</v>
      </c>
      <c r="F70" s="98">
        <v>0.15470406107753296</v>
      </c>
      <c r="G70" s="98">
        <v>0.16021445311102878</v>
      </c>
      <c r="H70" s="98">
        <v>0.16709783738153541</v>
      </c>
      <c r="I70" s="98">
        <v>0.16318516508992942</v>
      </c>
      <c r="J70" s="98">
        <v>0.1882798391688939</v>
      </c>
      <c r="K70" s="98">
        <v>0.22394021547995144</v>
      </c>
      <c r="L70" s="98">
        <v>0.28808556649967615</v>
      </c>
      <c r="M70" s="98">
        <v>0.29061782946722348</v>
      </c>
      <c r="N70" s="98">
        <v>0.3049778184604115</v>
      </c>
      <c r="O70" s="98">
        <v>0.29983490949067793</v>
      </c>
      <c r="P70" s="98">
        <v>0.27452831780217513</v>
      </c>
      <c r="Q70" s="98">
        <v>0.25534656210458756</v>
      </c>
      <c r="R70" s="98">
        <v>0.25989887744682938</v>
      </c>
      <c r="S70" s="98">
        <v>0.27686423309075875</v>
      </c>
      <c r="T70" s="98">
        <v>0.26966920674308315</v>
      </c>
      <c r="U70" s="98">
        <v>0.30604911425361725</v>
      </c>
      <c r="V70" s="98">
        <v>0.31450097995366993</v>
      </c>
      <c r="W70" s="98">
        <v>0.28069668212215554</v>
      </c>
      <c r="DA70" s="63" t="s">
        <v>1803</v>
      </c>
    </row>
    <row r="71" spans="1:105" ht="12" customHeight="1" x14ac:dyDescent="0.25">
      <c r="A71" s="100" t="s">
        <v>217</v>
      </c>
      <c r="B71" s="101">
        <v>6.081220316101061E-2</v>
      </c>
      <c r="C71" s="101">
        <v>6.6220212598856049E-2</v>
      </c>
      <c r="D71" s="101">
        <v>6.8550761794314657E-2</v>
      </c>
      <c r="E71" s="101">
        <v>8.058618687454025E-2</v>
      </c>
      <c r="F71" s="101">
        <v>8.6144191456939995E-2</v>
      </c>
      <c r="G71" s="101">
        <v>9.0598148536138276E-2</v>
      </c>
      <c r="H71" s="101">
        <v>9.4682492147103448E-2</v>
      </c>
      <c r="I71" s="101">
        <v>9.0953944745081089E-2</v>
      </c>
      <c r="J71" s="101">
        <v>0.10174791880315481</v>
      </c>
      <c r="K71" s="101">
        <v>0.11068074224225007</v>
      </c>
      <c r="L71" s="101">
        <v>0.16378000112757077</v>
      </c>
      <c r="M71" s="101">
        <v>0.16368204640550696</v>
      </c>
      <c r="N71" s="101">
        <v>0.16836372339400227</v>
      </c>
      <c r="O71" s="101">
        <v>0.17390791296714841</v>
      </c>
      <c r="P71" s="101">
        <v>0.15301605520426728</v>
      </c>
      <c r="Q71" s="101">
        <v>0.14551474736634681</v>
      </c>
      <c r="R71" s="101">
        <v>0.1482696874974202</v>
      </c>
      <c r="S71" s="101">
        <v>0.15137105749553056</v>
      </c>
      <c r="T71" s="101">
        <v>0.14820348650178414</v>
      </c>
      <c r="U71" s="101">
        <v>0.17105462709532637</v>
      </c>
      <c r="V71" s="101">
        <v>0.17662935734137977</v>
      </c>
      <c r="W71" s="101">
        <v>0.15878008854988288</v>
      </c>
      <c r="DA71" s="131" t="s">
        <v>1804</v>
      </c>
    </row>
    <row r="72" spans="1:105" ht="12" customHeight="1" x14ac:dyDescent="0.25">
      <c r="A72" s="103" t="s">
        <v>52</v>
      </c>
      <c r="B72" s="104">
        <v>4.5887130356438217E-2</v>
      </c>
      <c r="C72" s="104">
        <v>5.2123312790823585E-2</v>
      </c>
      <c r="D72" s="104">
        <v>5.2588640368792267E-2</v>
      </c>
      <c r="E72" s="104">
        <v>6.3618514500292003E-2</v>
      </c>
      <c r="F72" s="104">
        <v>6.8559869620592961E-2</v>
      </c>
      <c r="G72" s="104">
        <v>6.96163045748905E-2</v>
      </c>
      <c r="H72" s="104">
        <v>7.2415345234431966E-2</v>
      </c>
      <c r="I72" s="104">
        <v>7.2231220344848343E-2</v>
      </c>
      <c r="J72" s="104">
        <v>8.653192036573909E-2</v>
      </c>
      <c r="K72" s="104">
        <v>0.11325947323770137</v>
      </c>
      <c r="L72" s="104">
        <v>0.12430556537210537</v>
      </c>
      <c r="M72" s="104">
        <v>0.12693578306171655</v>
      </c>
      <c r="N72" s="104">
        <v>0.13661409506640923</v>
      </c>
      <c r="O72" s="104">
        <v>0.12592699652352948</v>
      </c>
      <c r="P72" s="104">
        <v>0.12151226259790783</v>
      </c>
      <c r="Q72" s="104">
        <v>0.10983181473824076</v>
      </c>
      <c r="R72" s="104">
        <v>0.11162918994940919</v>
      </c>
      <c r="S72" s="104">
        <v>0.12549317559522818</v>
      </c>
      <c r="T72" s="104">
        <v>0.12146572024129898</v>
      </c>
      <c r="U72" s="104">
        <v>0.13499448715829085</v>
      </c>
      <c r="V72" s="104">
        <v>0.13787162261229016</v>
      </c>
      <c r="W72" s="104">
        <v>0.12191659357227266</v>
      </c>
      <c r="DA72" s="132" t="s">
        <v>1805</v>
      </c>
    </row>
    <row r="73" spans="1:105" ht="12" customHeight="1" x14ac:dyDescent="0.25">
      <c r="A73" s="106" t="s">
        <v>122</v>
      </c>
      <c r="B73" s="101">
        <v>0.83689995045365506</v>
      </c>
      <c r="C73" s="101">
        <v>0.7511966749764426</v>
      </c>
      <c r="D73" s="101">
        <v>0.74696363853475223</v>
      </c>
      <c r="E73" s="101">
        <v>0.70675967275140883</v>
      </c>
      <c r="F73" s="101">
        <v>0.71953056138683258</v>
      </c>
      <c r="G73" s="101">
        <v>0.70959513475004676</v>
      </c>
      <c r="H73" s="101">
        <v>0.69444242013495716</v>
      </c>
      <c r="I73" s="101">
        <v>0.59331829246126799</v>
      </c>
      <c r="J73" s="101">
        <v>0.57854901743774789</v>
      </c>
      <c r="K73" s="101">
        <v>0.49732382309835133</v>
      </c>
      <c r="L73" s="101">
        <v>0.60043115324650032</v>
      </c>
      <c r="M73" s="101">
        <v>0.63665999766090808</v>
      </c>
      <c r="N73" s="101">
        <v>0.66234088059018315</v>
      </c>
      <c r="O73" s="101">
        <v>0.72168777341528767</v>
      </c>
      <c r="P73" s="101">
        <v>0.70426886492335372</v>
      </c>
      <c r="Q73" s="101">
        <v>0.74758594207886453</v>
      </c>
      <c r="R73" s="101">
        <v>0.74952923199564359</v>
      </c>
      <c r="S73" s="101">
        <v>0.72023027025120945</v>
      </c>
      <c r="T73" s="101">
        <v>0.73487651488281847</v>
      </c>
      <c r="U73" s="101">
        <v>0.72377537598222008</v>
      </c>
      <c r="V73" s="101">
        <v>0.71447564336938374</v>
      </c>
      <c r="W73" s="101">
        <v>0.65597034814139177</v>
      </c>
      <c r="DA73" s="131" t="s">
        <v>1806</v>
      </c>
    </row>
    <row r="74" spans="1:105" ht="12" customHeight="1" x14ac:dyDescent="0.25">
      <c r="A74" s="107" t="s">
        <v>121</v>
      </c>
      <c r="B74" s="104">
        <v>0.35821503655278991</v>
      </c>
      <c r="C74" s="104">
        <v>0.36681111975911396</v>
      </c>
      <c r="D74" s="104">
        <v>0.39181275097176438</v>
      </c>
      <c r="E74" s="104">
        <v>0.40535237057494056</v>
      </c>
      <c r="F74" s="104">
        <v>0.42187679153814989</v>
      </c>
      <c r="G74" s="104">
        <v>0.45467243103930194</v>
      </c>
      <c r="H74" s="104">
        <v>0.48370387438860529</v>
      </c>
      <c r="I74" s="104">
        <v>0.49996385605551658</v>
      </c>
      <c r="J74" s="104">
        <v>0.54053631575167338</v>
      </c>
      <c r="K74" s="104">
        <v>0.54131451276081588</v>
      </c>
      <c r="L74" s="104">
        <v>0.71073775305068165</v>
      </c>
      <c r="M74" s="104">
        <v>0.76107402356949039</v>
      </c>
      <c r="N74" s="104">
        <v>0.76771949738182066</v>
      </c>
      <c r="O74" s="104">
        <v>0.81485374158628121</v>
      </c>
      <c r="P74" s="104">
        <v>0.75063167548627563</v>
      </c>
      <c r="Q74" s="104">
        <v>0.75668448849075443</v>
      </c>
      <c r="R74" s="104">
        <v>0.76113009512209051</v>
      </c>
      <c r="S74" s="104">
        <v>0.74066494054244325</v>
      </c>
      <c r="T74" s="104">
        <v>0.77947688500560708</v>
      </c>
      <c r="U74" s="104">
        <v>0.81596819870304871</v>
      </c>
      <c r="V74" s="104">
        <v>0.83127467992082793</v>
      </c>
      <c r="W74" s="104">
        <v>0.77380490105174549</v>
      </c>
      <c r="DA74" s="132" t="s">
        <v>1807</v>
      </c>
    </row>
    <row r="75" spans="1:105" ht="12" customHeight="1" x14ac:dyDescent="0.25">
      <c r="A75" s="108" t="s">
        <v>53</v>
      </c>
      <c r="B75" s="98">
        <v>0.20425906569501412</v>
      </c>
      <c r="C75" s="98">
        <v>0.20517931337725948</v>
      </c>
      <c r="D75" s="98">
        <v>0.22179518589445343</v>
      </c>
      <c r="E75" s="98">
        <v>0.22638049747338354</v>
      </c>
      <c r="F75" s="98">
        <v>0.23470836141216636</v>
      </c>
      <c r="G75" s="98">
        <v>0.25714464027220724</v>
      </c>
      <c r="H75" s="98">
        <v>0.27417715310223029</v>
      </c>
      <c r="I75" s="98">
        <v>0.27908542146141019</v>
      </c>
      <c r="J75" s="98">
        <v>0.29244123617894147</v>
      </c>
      <c r="K75" s="98">
        <v>0.26694704562092253</v>
      </c>
      <c r="L75" s="98">
        <v>0.40319178741377498</v>
      </c>
      <c r="M75" s="98">
        <v>0.4281317242345809</v>
      </c>
      <c r="N75" s="98">
        <v>0.42282499070595625</v>
      </c>
      <c r="O75" s="98">
        <v>0.47234090766719256</v>
      </c>
      <c r="P75" s="98">
        <v>0.41793867518312877</v>
      </c>
      <c r="Q75" s="98">
        <v>0.43120890483651386</v>
      </c>
      <c r="R75" s="98">
        <v>0.4344520893719051</v>
      </c>
      <c r="S75" s="98">
        <v>0.40454868457570564</v>
      </c>
      <c r="T75" s="98">
        <v>0.42880633791389555</v>
      </c>
      <c r="U75" s="98">
        <v>0.45599658486022326</v>
      </c>
      <c r="V75" s="98">
        <v>0.46672969592921665</v>
      </c>
      <c r="W75" s="98">
        <v>0.43783348994685328</v>
      </c>
      <c r="DA75" s="63" t="s">
        <v>1808</v>
      </c>
    </row>
    <row r="76" spans="1:105" ht="12" customHeight="1" x14ac:dyDescent="0.25">
      <c r="A76" s="108" t="s">
        <v>52</v>
      </c>
      <c r="B76" s="98">
        <v>0.15395597085777579</v>
      </c>
      <c r="C76" s="98">
        <v>0.16163180638185448</v>
      </c>
      <c r="D76" s="98">
        <v>0.17001756507731097</v>
      </c>
      <c r="E76" s="98">
        <v>0.17897187310155699</v>
      </c>
      <c r="F76" s="98">
        <v>0.18716843012598353</v>
      </c>
      <c r="G76" s="98">
        <v>0.1975277907670947</v>
      </c>
      <c r="H76" s="98">
        <v>0.20952672128637498</v>
      </c>
      <c r="I76" s="98">
        <v>0.22087843459410639</v>
      </c>
      <c r="J76" s="98">
        <v>0.24809507957273194</v>
      </c>
      <c r="K76" s="98">
        <v>0.27436746713989341</v>
      </c>
      <c r="L76" s="98">
        <v>0.30754596563690667</v>
      </c>
      <c r="M76" s="98">
        <v>0.33294229933490943</v>
      </c>
      <c r="N76" s="98">
        <v>0.34489450667586435</v>
      </c>
      <c r="O76" s="98">
        <v>0.34251283391908866</v>
      </c>
      <c r="P76" s="98">
        <v>0.3326930003031468</v>
      </c>
      <c r="Q76" s="98">
        <v>0.32547558365424062</v>
      </c>
      <c r="R76" s="98">
        <v>0.32667800575018535</v>
      </c>
      <c r="S76" s="98">
        <v>0.33611625596673761</v>
      </c>
      <c r="T76" s="98">
        <v>0.35067054709171147</v>
      </c>
      <c r="U76" s="98">
        <v>0.35997161384282539</v>
      </c>
      <c r="V76" s="98">
        <v>0.36454498399161134</v>
      </c>
      <c r="W76" s="98">
        <v>0.3359714111048922</v>
      </c>
      <c r="DA76" s="63" t="s">
        <v>1809</v>
      </c>
    </row>
    <row r="77" spans="1:105" ht="12" customHeight="1" x14ac:dyDescent="0.25">
      <c r="A77" s="121" t="s">
        <v>54</v>
      </c>
      <c r="B77" s="122">
        <v>7.523524064685077</v>
      </c>
      <c r="C77" s="122">
        <v>7.4525468333292926</v>
      </c>
      <c r="D77" s="122">
        <v>7.7574119420801502</v>
      </c>
      <c r="E77" s="122">
        <v>7.9948434872396916</v>
      </c>
      <c r="F77" s="122">
        <v>8.1596872499449926</v>
      </c>
      <c r="G77" s="122">
        <v>8.2451798969534575</v>
      </c>
      <c r="H77" s="122">
        <v>8.3362695802983886</v>
      </c>
      <c r="I77" s="122">
        <v>8.001385469682047</v>
      </c>
      <c r="J77" s="122">
        <v>8.2006892819612371</v>
      </c>
      <c r="K77" s="122">
        <v>8.3943688423490297</v>
      </c>
      <c r="L77" s="122">
        <v>9.6551543501966659</v>
      </c>
      <c r="M77" s="122">
        <v>9.5953950548176969</v>
      </c>
      <c r="N77" s="122">
        <v>9.6979026123947953</v>
      </c>
      <c r="O77" s="122">
        <v>10.350527785832144</v>
      </c>
      <c r="P77" s="122">
        <v>10.293449771681026</v>
      </c>
      <c r="Q77" s="122">
        <v>10.33270756519304</v>
      </c>
      <c r="R77" s="122">
        <v>10.718805699177839</v>
      </c>
      <c r="S77" s="122">
        <v>10.675541843183886</v>
      </c>
      <c r="T77" s="122">
        <v>10.929819128231413</v>
      </c>
      <c r="U77" s="122">
        <v>11.069081454918356</v>
      </c>
      <c r="V77" s="122">
        <v>11.60423877656658</v>
      </c>
      <c r="W77" s="122">
        <v>11.489870829306012</v>
      </c>
      <c r="DA77" s="130" t="s">
        <v>1810</v>
      </c>
    </row>
    <row r="78" spans="1:105" ht="12" customHeight="1" x14ac:dyDescent="0.25">
      <c r="A78" s="97" t="s">
        <v>192</v>
      </c>
      <c r="B78" s="98">
        <v>1.1957968900229146</v>
      </c>
      <c r="C78" s="98">
        <v>1.1882488859555955</v>
      </c>
      <c r="D78" s="98">
        <v>1.2173881146098657</v>
      </c>
      <c r="E78" s="98">
        <v>1.2887678336143786</v>
      </c>
      <c r="F78" s="98">
        <v>1.3117222019545984</v>
      </c>
      <c r="G78" s="98">
        <v>1.3193943040850153</v>
      </c>
      <c r="H78" s="98">
        <v>1.3252190499793859</v>
      </c>
      <c r="I78" s="98">
        <v>1.2295908843684034</v>
      </c>
      <c r="J78" s="98">
        <v>1.2700461178006526</v>
      </c>
      <c r="K78" s="98">
        <v>1.298703481649421</v>
      </c>
      <c r="L78" s="98">
        <v>1.4769248331209592</v>
      </c>
      <c r="M78" s="98">
        <v>1.4350073064801372</v>
      </c>
      <c r="N78" s="98">
        <v>1.4513840488890266</v>
      </c>
      <c r="O78" s="98">
        <v>1.5318769605773315</v>
      </c>
      <c r="P78" s="98">
        <v>1.4748025929991491</v>
      </c>
      <c r="Q78" s="98">
        <v>1.4618071527802103</v>
      </c>
      <c r="R78" s="98">
        <v>1.5014942256391715</v>
      </c>
      <c r="S78" s="98">
        <v>1.4765148450111258</v>
      </c>
      <c r="T78" s="98">
        <v>1.4326144355196373</v>
      </c>
      <c r="U78" s="98">
        <v>1.3618722622709214</v>
      </c>
      <c r="V78" s="98">
        <v>1.2532629905216843</v>
      </c>
      <c r="W78" s="98">
        <v>1.2913075784420662</v>
      </c>
      <c r="DA78" s="63" t="s">
        <v>1811</v>
      </c>
    </row>
    <row r="79" spans="1:105" ht="12" customHeight="1" x14ac:dyDescent="0.25">
      <c r="A79" s="109" t="s">
        <v>120</v>
      </c>
      <c r="B79" s="33">
        <v>6.3277271746621624</v>
      </c>
      <c r="C79" s="33">
        <v>6.2642979473736968</v>
      </c>
      <c r="D79" s="33">
        <v>6.540023827470284</v>
      </c>
      <c r="E79" s="33">
        <v>6.7060756536253132</v>
      </c>
      <c r="F79" s="33">
        <v>6.8479650479903942</v>
      </c>
      <c r="G79" s="33">
        <v>6.9257855928684426</v>
      </c>
      <c r="H79" s="33">
        <v>7.011050530319002</v>
      </c>
      <c r="I79" s="33">
        <v>6.7717945853136436</v>
      </c>
      <c r="J79" s="33">
        <v>6.9306431641605846</v>
      </c>
      <c r="K79" s="33">
        <v>7.0956653606996092</v>
      </c>
      <c r="L79" s="33">
        <v>8.1782295170757067</v>
      </c>
      <c r="M79" s="33">
        <v>8.1603877483375591</v>
      </c>
      <c r="N79" s="33">
        <v>8.2465185635057683</v>
      </c>
      <c r="O79" s="33">
        <v>8.8186508252548119</v>
      </c>
      <c r="P79" s="33">
        <v>8.8186471786818768</v>
      </c>
      <c r="Q79" s="33">
        <v>8.8709004124128299</v>
      </c>
      <c r="R79" s="33">
        <v>9.2173114735386683</v>
      </c>
      <c r="S79" s="33">
        <v>9.1990269981727604</v>
      </c>
      <c r="T79" s="33">
        <v>9.4972046927117759</v>
      </c>
      <c r="U79" s="33">
        <v>9.7072091926474346</v>
      </c>
      <c r="V79" s="33">
        <v>10.350975786044897</v>
      </c>
      <c r="W79" s="33">
        <v>10.198563250863947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229.61754513543701</v>
      </c>
      <c r="C81" s="117">
        <f t="shared" si="28"/>
        <v>268.65288970252266</v>
      </c>
      <c r="D81" s="117">
        <f t="shared" si="28"/>
        <v>287.62586807492011</v>
      </c>
      <c r="E81" s="117">
        <f t="shared" si="28"/>
        <v>336.21481692240633</v>
      </c>
      <c r="F81" s="117">
        <f t="shared" si="28"/>
        <v>369.52153632600846</v>
      </c>
      <c r="G81" s="117">
        <f t="shared" si="28"/>
        <v>444.20899560489727</v>
      </c>
      <c r="H81" s="117">
        <f t="shared" si="28"/>
        <v>505.13083652016081</v>
      </c>
      <c r="I81" s="117">
        <f t="shared" si="28"/>
        <v>611.04470936864948</v>
      </c>
      <c r="J81" s="117">
        <f t="shared" si="28"/>
        <v>606.40978673719599</v>
      </c>
      <c r="K81" s="117">
        <f t="shared" si="28"/>
        <v>611.59818054449124</v>
      </c>
      <c r="L81" s="117">
        <f t="shared" si="28"/>
        <v>664.13097961462768</v>
      </c>
      <c r="M81" s="117">
        <f t="shared" si="28"/>
        <v>612.74718253859862</v>
      </c>
      <c r="N81" s="117">
        <f t="shared" si="28"/>
        <v>603.7742479351441</v>
      </c>
      <c r="O81" s="117">
        <f t="shared" si="28"/>
        <v>642.34492370324938</v>
      </c>
      <c r="P81" s="117">
        <f t="shared" si="28"/>
        <v>635.14878185117414</v>
      </c>
      <c r="Q81" s="117">
        <f t="shared" si="28"/>
        <v>741.92236835119513</v>
      </c>
      <c r="R81" s="117">
        <f t="shared" ref="R81:V81" si="29">R82+R85+R87+R100</f>
        <v>792.38643911581812</v>
      </c>
      <c r="S81" s="117">
        <f t="shared" si="29"/>
        <v>764.19637401320949</v>
      </c>
      <c r="T81" s="117">
        <f t="shared" si="29"/>
        <v>731.87474805678426</v>
      </c>
      <c r="U81" s="117">
        <f t="shared" si="29"/>
        <v>681.72648295508804</v>
      </c>
      <c r="V81" s="117">
        <f t="shared" si="29"/>
        <v>649.55633509500626</v>
      </c>
      <c r="W81" s="117">
        <f t="shared" ref="W81" si="30">W82+W85+W87+W100</f>
        <v>675.94367245686328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204.64947374097525</v>
      </c>
      <c r="C82" s="122">
        <f t="shared" si="31"/>
        <v>242.70104614091656</v>
      </c>
      <c r="D82" s="122">
        <f t="shared" si="31"/>
        <v>258.47165296397367</v>
      </c>
      <c r="E82" s="122">
        <f t="shared" si="31"/>
        <v>303.56770763454534</v>
      </c>
      <c r="F82" s="122">
        <f t="shared" si="31"/>
        <v>331.95746669248547</v>
      </c>
      <c r="G82" s="122">
        <f t="shared" si="31"/>
        <v>399.71407594621081</v>
      </c>
      <c r="H82" s="122">
        <f t="shared" si="31"/>
        <v>453.67000858382954</v>
      </c>
      <c r="I82" s="122">
        <f t="shared" si="31"/>
        <v>554.15589522159166</v>
      </c>
      <c r="J82" s="122">
        <f t="shared" si="31"/>
        <v>546.90066044765854</v>
      </c>
      <c r="K82" s="122">
        <f t="shared" si="31"/>
        <v>552.8058205465303</v>
      </c>
      <c r="L82" s="122">
        <f t="shared" si="31"/>
        <v>597.79434613567275</v>
      </c>
      <c r="M82" s="122">
        <f t="shared" si="31"/>
        <v>542.90898637391297</v>
      </c>
      <c r="N82" s="122">
        <f t="shared" si="31"/>
        <v>534.2812741994826</v>
      </c>
      <c r="O82" s="122">
        <f t="shared" si="31"/>
        <v>566.6266586918473</v>
      </c>
      <c r="P82" s="122">
        <f t="shared" si="31"/>
        <v>554.3972720635818</v>
      </c>
      <c r="Q82" s="122">
        <f t="shared" si="31"/>
        <v>654.99748440958058</v>
      </c>
      <c r="R82" s="122">
        <f t="shared" ref="R82:V82" si="32">SUM(R83:R84)</f>
        <v>701.37784743114378</v>
      </c>
      <c r="S82" s="122">
        <f t="shared" si="32"/>
        <v>677.70987516586558</v>
      </c>
      <c r="T82" s="122">
        <f t="shared" si="32"/>
        <v>649.92804930676823</v>
      </c>
      <c r="U82" s="122">
        <f t="shared" si="32"/>
        <v>600.51741357446417</v>
      </c>
      <c r="V82" s="122">
        <f t="shared" si="32"/>
        <v>570.05938782106887</v>
      </c>
      <c r="W82" s="122">
        <f t="shared" ref="W82" si="33">SUM(W83:W84)</f>
        <v>596.35375765770334</v>
      </c>
      <c r="DA82" s="130" t="s">
        <v>1814</v>
      </c>
    </row>
    <row r="83" spans="1:105" ht="12" customHeight="1" x14ac:dyDescent="0.25">
      <c r="A83" s="97" t="s">
        <v>204</v>
      </c>
      <c r="B83" s="98">
        <v>203.14762876980151</v>
      </c>
      <c r="C83" s="98">
        <v>240.92685984167301</v>
      </c>
      <c r="D83" s="98">
        <v>256.63564520712623</v>
      </c>
      <c r="E83" s="98">
        <v>301.42915788906799</v>
      </c>
      <c r="F83" s="98">
        <v>329.65678316242554</v>
      </c>
      <c r="G83" s="98">
        <v>396.97906968420028</v>
      </c>
      <c r="H83" s="98">
        <v>450.60603802233555</v>
      </c>
      <c r="I83" s="98">
        <v>550.4448192305772</v>
      </c>
      <c r="J83" s="98">
        <v>543.30785757547096</v>
      </c>
      <c r="K83" s="98">
        <v>549.21706101811196</v>
      </c>
      <c r="L83" s="98">
        <v>593.77712590644194</v>
      </c>
      <c r="M83" s="98">
        <v>539.34204119615674</v>
      </c>
      <c r="N83" s="98">
        <v>530.77306952215849</v>
      </c>
      <c r="O83" s="98">
        <v>562.90361776080169</v>
      </c>
      <c r="P83" s="98">
        <v>550.88404792353094</v>
      </c>
      <c r="Q83" s="98">
        <v>650.8005961868987</v>
      </c>
      <c r="R83" s="98">
        <v>696.9108855369708</v>
      </c>
      <c r="S83" s="98">
        <v>673.40014779544595</v>
      </c>
      <c r="T83" s="98">
        <v>645.81589871570088</v>
      </c>
      <c r="U83" s="98">
        <v>596.7732357444911</v>
      </c>
      <c r="V83" s="98">
        <v>566.50438465828279</v>
      </c>
      <c r="W83" s="98">
        <v>592.62714940285207</v>
      </c>
      <c r="DA83" s="63" t="s">
        <v>1815</v>
      </c>
    </row>
    <row r="84" spans="1:105" ht="12" customHeight="1" x14ac:dyDescent="0.25">
      <c r="A84" s="97" t="s">
        <v>53</v>
      </c>
      <c r="B84" s="98">
        <v>1.5018449711737307</v>
      </c>
      <c r="C84" s="98">
        <v>1.7741862992435429</v>
      </c>
      <c r="D84" s="98">
        <v>1.8360077568474329</v>
      </c>
      <c r="E84" s="98">
        <v>2.1385497454773694</v>
      </c>
      <c r="F84" s="98">
        <v>2.3006835300599251</v>
      </c>
      <c r="G84" s="98">
        <v>2.7350062620105242</v>
      </c>
      <c r="H84" s="98">
        <v>3.0639705614939614</v>
      </c>
      <c r="I84" s="98">
        <v>3.7110759910145021</v>
      </c>
      <c r="J84" s="98">
        <v>3.5928028721875793</v>
      </c>
      <c r="K84" s="98">
        <v>3.5887595284183158</v>
      </c>
      <c r="L84" s="98">
        <v>4.0172202292307873</v>
      </c>
      <c r="M84" s="98">
        <v>3.5669451777562506</v>
      </c>
      <c r="N84" s="98">
        <v>3.5082046773240991</v>
      </c>
      <c r="O84" s="98">
        <v>3.7230409310455532</v>
      </c>
      <c r="P84" s="98">
        <v>3.513224140050895</v>
      </c>
      <c r="Q84" s="98">
        <v>4.1968882226819124</v>
      </c>
      <c r="R84" s="98">
        <v>4.4669618941729485</v>
      </c>
      <c r="S84" s="98">
        <v>4.3097273704196111</v>
      </c>
      <c r="T84" s="98">
        <v>4.1121505910673042</v>
      </c>
      <c r="U84" s="98">
        <v>3.7441778299730881</v>
      </c>
      <c r="V84" s="98">
        <v>3.5550031627861065</v>
      </c>
      <c r="W84" s="98">
        <v>3.7266082548512851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3.450196550029945E-2</v>
      </c>
      <c r="C85" s="122">
        <f t="shared" si="34"/>
        <v>4.9760405138917697E-2</v>
      </c>
      <c r="D85" s="122">
        <f t="shared" si="34"/>
        <v>6.115630745710221E-2</v>
      </c>
      <c r="E85" s="122">
        <f t="shared" si="34"/>
        <v>0.10025161269465503</v>
      </c>
      <c r="F85" s="122">
        <f t="shared" si="34"/>
        <v>0.16955984025171156</v>
      </c>
      <c r="G85" s="122">
        <f t="shared" si="34"/>
        <v>0.25640356377288442</v>
      </c>
      <c r="H85" s="122">
        <f t="shared" si="34"/>
        <v>0.39296951204028957</v>
      </c>
      <c r="I85" s="122">
        <f t="shared" si="34"/>
        <v>0.53958906587734734</v>
      </c>
      <c r="J85" s="122">
        <f t="shared" si="34"/>
        <v>0.63877017771835853</v>
      </c>
      <c r="K85" s="122">
        <f t="shared" si="34"/>
        <v>0.6977478233099027</v>
      </c>
      <c r="L85" s="122">
        <f t="shared" si="34"/>
        <v>0.72277213706339227</v>
      </c>
      <c r="M85" s="122">
        <f t="shared" si="34"/>
        <v>0.70531568920576682</v>
      </c>
      <c r="N85" s="122">
        <f t="shared" si="34"/>
        <v>0.68840814576031917</v>
      </c>
      <c r="O85" s="122">
        <f t="shared" si="34"/>
        <v>0.68739378287927833</v>
      </c>
      <c r="P85" s="122">
        <f t="shared" si="34"/>
        <v>0.69946027607151762</v>
      </c>
      <c r="Q85" s="122">
        <f t="shared" si="34"/>
        <v>0.7747481140762027</v>
      </c>
      <c r="R85" s="122">
        <f t="shared" si="34"/>
        <v>0.96932971555645986</v>
      </c>
      <c r="S85" s="122">
        <f t="shared" si="34"/>
        <v>1.1229367912270838</v>
      </c>
      <c r="T85" s="122">
        <f t="shared" si="34"/>
        <v>1.4723752987356131</v>
      </c>
      <c r="U85" s="122">
        <f t="shared" si="34"/>
        <v>1.3068189659678715</v>
      </c>
      <c r="V85" s="122">
        <f t="shared" si="34"/>
        <v>1.3456524605976281</v>
      </c>
      <c r="W85" s="122">
        <f t="shared" si="34"/>
        <v>1.3011211333130834</v>
      </c>
      <c r="DA85" s="130" t="s">
        <v>1817</v>
      </c>
    </row>
    <row r="86" spans="1:105" ht="12" customHeight="1" x14ac:dyDescent="0.25">
      <c r="A86" s="97" t="s">
        <v>53</v>
      </c>
      <c r="B86" s="98">
        <v>3.450196550029945E-2</v>
      </c>
      <c r="C86" s="98">
        <v>4.9760405138917697E-2</v>
      </c>
      <c r="D86" s="98">
        <v>6.115630745710221E-2</v>
      </c>
      <c r="E86" s="98">
        <v>0.10025161269465503</v>
      </c>
      <c r="F86" s="98">
        <v>0.16955984025171156</v>
      </c>
      <c r="G86" s="98">
        <v>0.25640356377288442</v>
      </c>
      <c r="H86" s="98">
        <v>0.39296951204028957</v>
      </c>
      <c r="I86" s="98">
        <v>0.53958906587734734</v>
      </c>
      <c r="J86" s="98">
        <v>0.63877017771835853</v>
      </c>
      <c r="K86" s="98">
        <v>0.6977478233099027</v>
      </c>
      <c r="L86" s="98">
        <v>0.72277213706339227</v>
      </c>
      <c r="M86" s="98">
        <v>0.70531568920576682</v>
      </c>
      <c r="N86" s="98">
        <v>0.68840814576031917</v>
      </c>
      <c r="O86" s="98">
        <v>0.68739378287927833</v>
      </c>
      <c r="P86" s="98">
        <v>0.69946027607151762</v>
      </c>
      <c r="Q86" s="98">
        <v>0.7747481140762027</v>
      </c>
      <c r="R86" s="98">
        <v>0.96932971555645986</v>
      </c>
      <c r="S86" s="98">
        <v>1.1229367912270838</v>
      </c>
      <c r="T86" s="98">
        <v>1.4723752987356131</v>
      </c>
      <c r="U86" s="98">
        <v>1.3068189659678715</v>
      </c>
      <c r="V86" s="98">
        <v>1.3456524605976281</v>
      </c>
      <c r="W86" s="98">
        <v>1.3011211333130834</v>
      </c>
      <c r="DA86" s="63" t="s">
        <v>1818</v>
      </c>
    </row>
    <row r="87" spans="1:105" ht="12" customHeight="1" x14ac:dyDescent="0.25">
      <c r="A87" s="121" t="s">
        <v>55</v>
      </c>
      <c r="B87" s="122">
        <v>20.267856408092477</v>
      </c>
      <c r="C87" s="122">
        <v>20.989321966632012</v>
      </c>
      <c r="D87" s="122">
        <v>23.483172451524627</v>
      </c>
      <c r="E87" s="122">
        <v>26.232320740209605</v>
      </c>
      <c r="F87" s="122">
        <v>30.199673137773051</v>
      </c>
      <c r="G87" s="122">
        <v>35.757360953573084</v>
      </c>
      <c r="H87" s="122">
        <v>41.110067868862181</v>
      </c>
      <c r="I87" s="122">
        <v>45.333956567429624</v>
      </c>
      <c r="J87" s="122">
        <v>47.204587913134603</v>
      </c>
      <c r="K87" s="122">
        <v>46.257759243797025</v>
      </c>
      <c r="L87" s="122">
        <v>52.632682018453892</v>
      </c>
      <c r="M87" s="122">
        <v>56.373246916496072</v>
      </c>
      <c r="N87" s="122">
        <v>55.945623136245779</v>
      </c>
      <c r="O87" s="122">
        <v>60.67682462253925</v>
      </c>
      <c r="P87" s="122">
        <v>64.654724561217961</v>
      </c>
      <c r="Q87" s="122">
        <v>69.657411612377345</v>
      </c>
      <c r="R87" s="122">
        <v>72.627554890401342</v>
      </c>
      <c r="S87" s="122">
        <v>68.542794446053435</v>
      </c>
      <c r="T87" s="122">
        <v>64.081190444945975</v>
      </c>
      <c r="U87" s="122">
        <v>64.120962289944387</v>
      </c>
      <c r="V87" s="122">
        <v>62.086651178045742</v>
      </c>
      <c r="W87" s="122">
        <v>62.201881157056476</v>
      </c>
      <c r="DA87" s="130" t="s">
        <v>1819</v>
      </c>
    </row>
    <row r="88" spans="1:105" ht="12" customHeight="1" x14ac:dyDescent="0.25">
      <c r="A88" s="97" t="s">
        <v>132</v>
      </c>
      <c r="B88" s="98">
        <v>7.0568383248496858</v>
      </c>
      <c r="C88" s="98">
        <v>7.9257335856693372</v>
      </c>
      <c r="D88" s="98">
        <v>9.235168648794513</v>
      </c>
      <c r="E88" s="98">
        <v>11.0414480484772</v>
      </c>
      <c r="F88" s="98">
        <v>13.217720819294904</v>
      </c>
      <c r="G88" s="98">
        <v>16.53416369792803</v>
      </c>
      <c r="H88" s="98">
        <v>19.830404716555321</v>
      </c>
      <c r="I88" s="98">
        <v>23.680054006865536</v>
      </c>
      <c r="J88" s="98">
        <v>25.536490208011717</v>
      </c>
      <c r="K88" s="98">
        <v>26.652760236638397</v>
      </c>
      <c r="L88" s="98">
        <v>31.366691199130123</v>
      </c>
      <c r="M88" s="98">
        <v>35.101179274966029</v>
      </c>
      <c r="N88" s="98">
        <v>35.064068710905509</v>
      </c>
      <c r="O88" s="98">
        <v>37.711626164850081</v>
      </c>
      <c r="P88" s="98">
        <v>42.004783766622388</v>
      </c>
      <c r="Q88" s="98">
        <v>44.747520984614326</v>
      </c>
      <c r="R88" s="98">
        <v>47.50031097718243</v>
      </c>
      <c r="S88" s="98">
        <v>45.388021863697681</v>
      </c>
      <c r="T88" s="98">
        <v>42.904108988091963</v>
      </c>
      <c r="U88" s="98">
        <v>46.356677446861525</v>
      </c>
      <c r="V88" s="98">
        <v>48.290515820202302</v>
      </c>
      <c r="W88" s="98">
        <v>50.651775525958548</v>
      </c>
      <c r="DA88" s="63" t="s">
        <v>1820</v>
      </c>
    </row>
    <row r="89" spans="1:105" ht="12" customHeight="1" x14ac:dyDescent="0.25">
      <c r="A89" s="97" t="s">
        <v>131</v>
      </c>
      <c r="B89" s="98">
        <v>2.263614673105975E-2</v>
      </c>
      <c r="C89" s="98">
        <v>3.0258000948520627E-2</v>
      </c>
      <c r="D89" s="98">
        <v>3.5622733085512517E-2</v>
      </c>
      <c r="E89" s="98">
        <v>4.7045495141484137E-2</v>
      </c>
      <c r="F89" s="98">
        <v>5.6274540070833212E-2</v>
      </c>
      <c r="G89" s="98">
        <v>7.5555120509235602E-2</v>
      </c>
      <c r="H89" s="98">
        <v>9.5863179833140771E-2</v>
      </c>
      <c r="I89" s="98">
        <v>0.14331013928804484</v>
      </c>
      <c r="J89" s="98">
        <v>0.15967668647905492</v>
      </c>
      <c r="K89" s="98">
        <v>0.19458745153540885</v>
      </c>
      <c r="L89" s="98">
        <v>0.22239210199214657</v>
      </c>
      <c r="M89" s="98">
        <v>0.26208570104901929</v>
      </c>
      <c r="N89" s="98">
        <v>0.24937917061933013</v>
      </c>
      <c r="O89" s="98">
        <v>0.24205059450223471</v>
      </c>
      <c r="P89" s="98">
        <v>0.28066059014269817</v>
      </c>
      <c r="Q89" s="98">
        <v>0.27832895441312816</v>
      </c>
      <c r="R89" s="98">
        <v>0.30530992578251215</v>
      </c>
      <c r="S89" s="98">
        <v>0.29932283462994946</v>
      </c>
      <c r="T89" s="98">
        <v>0.26932534579269524</v>
      </c>
      <c r="U89" s="98">
        <v>0.31452229184564617</v>
      </c>
      <c r="V89" s="98">
        <v>0.33712313243239117</v>
      </c>
      <c r="W89" s="98">
        <v>0.35979267875937704</v>
      </c>
      <c r="DA89" s="63" t="s">
        <v>1821</v>
      </c>
    </row>
    <row r="90" spans="1:105" ht="12" customHeight="1" x14ac:dyDescent="0.25">
      <c r="A90" s="100" t="s">
        <v>204</v>
      </c>
      <c r="B90" s="101">
        <v>1.2897746055184751E-2</v>
      </c>
      <c r="C90" s="101">
        <v>1.6930453700971466E-2</v>
      </c>
      <c r="D90" s="101">
        <v>2.0157200489689123E-2</v>
      </c>
      <c r="E90" s="101">
        <v>2.628417770806997E-2</v>
      </c>
      <c r="F90" s="101">
        <v>3.1321690324448759E-2</v>
      </c>
      <c r="G90" s="101">
        <v>4.2715007366758123E-2</v>
      </c>
      <c r="H90" s="101">
        <v>5.4305159400595514E-2</v>
      </c>
      <c r="I90" s="101">
        <v>7.9955310761180426E-2</v>
      </c>
      <c r="J90" s="101">
        <v>8.6324768253193074E-2</v>
      </c>
      <c r="K90" s="101">
        <v>9.6213011233315188E-2</v>
      </c>
      <c r="L90" s="101">
        <v>0.12636912034411421</v>
      </c>
      <c r="M90" s="101">
        <v>0.14766590802692228</v>
      </c>
      <c r="N90" s="101">
        <v>0.13761633522276245</v>
      </c>
      <c r="O90" s="101">
        <v>0.14030535656914528</v>
      </c>
      <c r="P90" s="101">
        <v>0.15644307743167274</v>
      </c>
      <c r="Q90" s="101">
        <v>0.15858691782870543</v>
      </c>
      <c r="R90" s="101">
        <v>0.17421890628123496</v>
      </c>
      <c r="S90" s="101">
        <v>0.16365140249625446</v>
      </c>
      <c r="T90" s="101">
        <v>0.14795323451588965</v>
      </c>
      <c r="U90" s="101">
        <v>0.17573524906436908</v>
      </c>
      <c r="V90" s="101">
        <v>0.1892788925064029</v>
      </c>
      <c r="W90" s="101">
        <v>0.20361994183869411</v>
      </c>
      <c r="DA90" s="131" t="s">
        <v>1822</v>
      </c>
    </row>
    <row r="91" spans="1:105" ht="12" customHeight="1" x14ac:dyDescent="0.25">
      <c r="A91" s="103" t="s">
        <v>52</v>
      </c>
      <c r="B91" s="104">
        <v>9.7384006758750013E-3</v>
      </c>
      <c r="C91" s="104">
        <v>1.332754724754916E-2</v>
      </c>
      <c r="D91" s="104">
        <v>1.5465532595823393E-2</v>
      </c>
      <c r="E91" s="104">
        <v>2.0761317433414167E-2</v>
      </c>
      <c r="F91" s="104">
        <v>2.4952849746384453E-2</v>
      </c>
      <c r="G91" s="104">
        <v>3.2840113142477485E-2</v>
      </c>
      <c r="H91" s="104">
        <v>4.1558020432545251E-2</v>
      </c>
      <c r="I91" s="104">
        <v>6.3354828526864415E-2</v>
      </c>
      <c r="J91" s="104">
        <v>7.3351918225861831E-2</v>
      </c>
      <c r="K91" s="104">
        <v>9.8374440302093663E-2</v>
      </c>
      <c r="L91" s="104">
        <v>9.6022981648032357E-2</v>
      </c>
      <c r="M91" s="104">
        <v>0.11441979302209701</v>
      </c>
      <c r="N91" s="104">
        <v>0.11176283539656769</v>
      </c>
      <c r="O91" s="104">
        <v>0.10174523793308943</v>
      </c>
      <c r="P91" s="104">
        <v>0.12421751271102546</v>
      </c>
      <c r="Q91" s="104">
        <v>0.11974203658442274</v>
      </c>
      <c r="R91" s="104">
        <v>0.13109101950127719</v>
      </c>
      <c r="S91" s="104">
        <v>0.13567143213369504</v>
      </c>
      <c r="T91" s="104">
        <v>0.12137211127680558</v>
      </c>
      <c r="U91" s="104">
        <v>0.13878704278127707</v>
      </c>
      <c r="V91" s="104">
        <v>0.14784423992598827</v>
      </c>
      <c r="W91" s="104">
        <v>0.1561727369206829</v>
      </c>
      <c r="DA91" s="132" t="s">
        <v>1823</v>
      </c>
    </row>
    <row r="92" spans="1:105" ht="12" customHeight="1" x14ac:dyDescent="0.25">
      <c r="A92" s="106" t="s">
        <v>124</v>
      </c>
      <c r="B92" s="101">
        <v>1.4245979726641962</v>
      </c>
      <c r="C92" s="101">
        <v>1.4231040610120529</v>
      </c>
      <c r="D92" s="101">
        <v>1.363963443923855</v>
      </c>
      <c r="E92" s="101">
        <v>1.5478016218259611</v>
      </c>
      <c r="F92" s="101">
        <v>1.753566228756855</v>
      </c>
      <c r="G92" s="101">
        <v>1.9720435300204249</v>
      </c>
      <c r="H92" s="101">
        <v>2.2973002581142516</v>
      </c>
      <c r="I92" s="101">
        <v>2.3758468934227928</v>
      </c>
      <c r="J92" s="101">
        <v>2.1590624872628035</v>
      </c>
      <c r="K92" s="101">
        <v>1.8847793698331465</v>
      </c>
      <c r="L92" s="101">
        <v>1.8774342010913325</v>
      </c>
      <c r="M92" s="101">
        <v>1.9830028612028536</v>
      </c>
      <c r="N92" s="101">
        <v>1.8536252279950749</v>
      </c>
      <c r="O92" s="101">
        <v>1.7414985308611493</v>
      </c>
      <c r="P92" s="101">
        <v>1.5080857703454382</v>
      </c>
      <c r="Q92" s="101">
        <v>1.9806321660684878</v>
      </c>
      <c r="R92" s="101">
        <v>2.1641066449220743</v>
      </c>
      <c r="S92" s="101">
        <v>2.2092128499002954</v>
      </c>
      <c r="T92" s="101">
        <v>1.9800841897776529</v>
      </c>
      <c r="U92" s="101">
        <v>1.7458586933937226</v>
      </c>
      <c r="V92" s="101">
        <v>1.3971930146939906</v>
      </c>
      <c r="W92" s="101">
        <v>1.3473332833586196</v>
      </c>
      <c r="DA92" s="131" t="s">
        <v>1824</v>
      </c>
    </row>
    <row r="93" spans="1:105" ht="12" customHeight="1" x14ac:dyDescent="0.25">
      <c r="A93" s="107" t="s">
        <v>123</v>
      </c>
      <c r="B93" s="104">
        <v>4.8142330836405851E-3</v>
      </c>
      <c r="C93" s="104">
        <v>5.7736387842733747E-3</v>
      </c>
      <c r="D93" s="104">
        <v>5.2633467977531573E-3</v>
      </c>
      <c r="E93" s="104">
        <v>6.9484167875699544E-3</v>
      </c>
      <c r="F93" s="104">
        <v>7.9709249382380141E-3</v>
      </c>
      <c r="G93" s="104">
        <v>9.2747040079516774E-3</v>
      </c>
      <c r="H93" s="104">
        <v>1.1880668889161766E-2</v>
      </c>
      <c r="I93" s="104">
        <v>1.5413162135499002E-2</v>
      </c>
      <c r="J93" s="104">
        <v>1.378016010035267E-2</v>
      </c>
      <c r="K93" s="104">
        <v>1.3347601895418063E-2</v>
      </c>
      <c r="L93" s="104">
        <v>1.3090178248493114E-2</v>
      </c>
      <c r="M93" s="104">
        <v>1.495224944657016E-2</v>
      </c>
      <c r="N93" s="104">
        <v>1.4175847230873452E-2</v>
      </c>
      <c r="O93" s="104">
        <v>1.1983423089825692E-2</v>
      </c>
      <c r="P93" s="104">
        <v>9.2738612297540782E-3</v>
      </c>
      <c r="Q93" s="104">
        <v>1.2960957471524138E-2</v>
      </c>
      <c r="R93" s="104">
        <v>1.454984005551099E-2</v>
      </c>
      <c r="S93" s="104">
        <v>1.5273462106596183E-2</v>
      </c>
      <c r="T93" s="104">
        <v>1.3401480245174629E-2</v>
      </c>
      <c r="U93" s="104">
        <v>1.1987244748307067E-2</v>
      </c>
      <c r="V93" s="104">
        <v>9.9850734675891346E-3</v>
      </c>
      <c r="W93" s="104">
        <v>1.0356895387863978E-2</v>
      </c>
      <c r="DA93" s="132" t="s">
        <v>1825</v>
      </c>
    </row>
    <row r="94" spans="1:105" ht="12" customHeight="1" x14ac:dyDescent="0.25">
      <c r="A94" s="108" t="s">
        <v>50</v>
      </c>
      <c r="B94" s="98">
        <v>2.7439043550502272E-3</v>
      </c>
      <c r="C94" s="98">
        <v>3.2310154286674928E-3</v>
      </c>
      <c r="D94" s="98">
        <v>2.9776256643493249E-3</v>
      </c>
      <c r="E94" s="98">
        <v>3.8818053433196534E-3</v>
      </c>
      <c r="F94" s="98">
        <v>4.4371975268634482E-3</v>
      </c>
      <c r="G94" s="98">
        <v>5.2430081705570428E-3</v>
      </c>
      <c r="H94" s="98">
        <v>6.7326947405267892E-3</v>
      </c>
      <c r="I94" s="98">
        <v>8.6027980934077243E-3</v>
      </c>
      <c r="J94" s="98">
        <v>7.4491804645028317E-3</v>
      </c>
      <c r="K94" s="98">
        <v>6.5946840950324246E-3</v>
      </c>
      <c r="L94" s="98">
        <v>7.4333136679961796E-3</v>
      </c>
      <c r="M94" s="98">
        <v>8.4226512124257035E-3</v>
      </c>
      <c r="N94" s="98">
        <v>7.8256646809058659E-3</v>
      </c>
      <c r="O94" s="98">
        <v>6.9459451161023476E-3</v>
      </c>
      <c r="P94" s="98">
        <v>5.161382982064467E-3</v>
      </c>
      <c r="Q94" s="98">
        <v>7.3818190311075917E-3</v>
      </c>
      <c r="R94" s="98">
        <v>8.2982405881051775E-3</v>
      </c>
      <c r="S94" s="98">
        <v>8.3492717264994978E-3</v>
      </c>
      <c r="T94" s="98">
        <v>7.3609154147114362E-3</v>
      </c>
      <c r="U94" s="98">
        <v>6.6967032387350066E-3</v>
      </c>
      <c r="V94" s="98">
        <v>5.6026082662320072E-3</v>
      </c>
      <c r="W94" s="98">
        <v>5.8612977206063521E-3</v>
      </c>
      <c r="DA94" s="63" t="s">
        <v>1826</v>
      </c>
    </row>
    <row r="95" spans="1:105" ht="12" customHeight="1" x14ac:dyDescent="0.25">
      <c r="A95" s="108" t="s">
        <v>52</v>
      </c>
      <c r="B95" s="98">
        <v>2.0703287285903584E-3</v>
      </c>
      <c r="C95" s="98">
        <v>2.5426233556058819E-3</v>
      </c>
      <c r="D95" s="98">
        <v>2.2857211334038324E-3</v>
      </c>
      <c r="E95" s="98">
        <v>3.0666114442503005E-3</v>
      </c>
      <c r="F95" s="98">
        <v>3.5337274113745659E-3</v>
      </c>
      <c r="G95" s="98">
        <v>4.0316958373946346E-3</v>
      </c>
      <c r="H95" s="98">
        <v>5.1479741486349772E-3</v>
      </c>
      <c r="I95" s="98">
        <v>6.8103640420912768E-3</v>
      </c>
      <c r="J95" s="98">
        <v>6.3309796358498394E-3</v>
      </c>
      <c r="K95" s="98">
        <v>6.7529178003856377E-3</v>
      </c>
      <c r="L95" s="98">
        <v>5.6568645804969345E-3</v>
      </c>
      <c r="M95" s="98">
        <v>6.5295982341444566E-3</v>
      </c>
      <c r="N95" s="98">
        <v>6.3501825499675865E-3</v>
      </c>
      <c r="O95" s="98">
        <v>5.0374779737233435E-3</v>
      </c>
      <c r="P95" s="98">
        <v>4.1124782476896103E-3</v>
      </c>
      <c r="Q95" s="98">
        <v>5.5791384404165452E-3</v>
      </c>
      <c r="R95" s="98">
        <v>6.251599467405812E-3</v>
      </c>
      <c r="S95" s="98">
        <v>6.9241903800966852E-3</v>
      </c>
      <c r="T95" s="98">
        <v>6.040564830463193E-3</v>
      </c>
      <c r="U95" s="98">
        <v>5.2905415095720592E-3</v>
      </c>
      <c r="V95" s="98">
        <v>4.3824652013571283E-3</v>
      </c>
      <c r="W95" s="98">
        <v>4.4955976672576272E-3</v>
      </c>
      <c r="DA95" s="63" t="s">
        <v>1827</v>
      </c>
    </row>
    <row r="96" spans="1:105" ht="12" customHeight="1" x14ac:dyDescent="0.25">
      <c r="A96" s="106" t="s">
        <v>122</v>
      </c>
      <c r="B96" s="101">
        <v>8.2346583572914547</v>
      </c>
      <c r="C96" s="101">
        <v>7.7031564039359939</v>
      </c>
      <c r="D96" s="101">
        <v>8.2795428873557704</v>
      </c>
      <c r="E96" s="101">
        <v>8.4598821119121457</v>
      </c>
      <c r="F96" s="101">
        <v>9.4341021436171602</v>
      </c>
      <c r="G96" s="101">
        <v>10.340668688887849</v>
      </c>
      <c r="H96" s="101">
        <v>11.086809063953051</v>
      </c>
      <c r="I96" s="101">
        <v>10.046594893765166</v>
      </c>
      <c r="J96" s="101">
        <v>9.7644137732965461</v>
      </c>
      <c r="K96" s="101">
        <v>8.3230496419180682</v>
      </c>
      <c r="L96" s="101">
        <v>8.7168425427807978</v>
      </c>
      <c r="M96" s="101">
        <v>8.5089165342501047</v>
      </c>
      <c r="N96" s="101">
        <v>8.5281975711786231</v>
      </c>
      <c r="O96" s="101">
        <v>9.7972320892203175</v>
      </c>
      <c r="P96" s="101">
        <v>10.221087647887874</v>
      </c>
      <c r="Q96" s="101">
        <v>11.444035902132375</v>
      </c>
      <c r="R96" s="101">
        <v>11.416784390125725</v>
      </c>
      <c r="S96" s="101">
        <v>10.38071899876369</v>
      </c>
      <c r="T96" s="101">
        <v>9.4100416404532723</v>
      </c>
      <c r="U96" s="101">
        <v>7.6549853589997969</v>
      </c>
      <c r="V96" s="101">
        <v>5.7127594665571682</v>
      </c>
      <c r="W96" s="101">
        <v>4.5571844200540159</v>
      </c>
      <c r="DA96" s="131" t="s">
        <v>1828</v>
      </c>
    </row>
    <row r="97" spans="1:105" ht="12" customHeight="1" x14ac:dyDescent="0.25">
      <c r="A97" s="107" t="s">
        <v>121</v>
      </c>
      <c r="B97" s="104">
        <v>3.5243113734724387</v>
      </c>
      <c r="C97" s="104">
        <v>3.9012962762818342</v>
      </c>
      <c r="D97" s="104">
        <v>4.5636113915672247</v>
      </c>
      <c r="E97" s="104">
        <v>5.1291950460652442</v>
      </c>
      <c r="F97" s="104">
        <v>5.7300384810950602</v>
      </c>
      <c r="G97" s="104">
        <v>6.8256552122195959</v>
      </c>
      <c r="H97" s="104">
        <v>7.7878099815172517</v>
      </c>
      <c r="I97" s="104">
        <v>9.0727374719525891</v>
      </c>
      <c r="J97" s="104">
        <v>9.5711645979841187</v>
      </c>
      <c r="K97" s="104">
        <v>9.18923494197659</v>
      </c>
      <c r="L97" s="104">
        <v>10.436231795211004</v>
      </c>
      <c r="M97" s="104">
        <v>10.503110295581495</v>
      </c>
      <c r="N97" s="104">
        <v>10.23617660831637</v>
      </c>
      <c r="O97" s="104">
        <v>11.172433820015648</v>
      </c>
      <c r="P97" s="104">
        <v>10.630832924989811</v>
      </c>
      <c r="Q97" s="104">
        <v>11.193932647677505</v>
      </c>
      <c r="R97" s="104">
        <v>11.226493112333092</v>
      </c>
      <c r="S97" s="104">
        <v>10.250244436955221</v>
      </c>
      <c r="T97" s="104">
        <v>9.5042288005852154</v>
      </c>
      <c r="U97" s="104">
        <v>8.0369312540953981</v>
      </c>
      <c r="V97" s="104">
        <v>6.3390746706923053</v>
      </c>
      <c r="W97" s="104">
        <v>5.2754383535380533</v>
      </c>
      <c r="DA97" s="132" t="s">
        <v>1829</v>
      </c>
    </row>
    <row r="98" spans="1:105" ht="12" customHeight="1" x14ac:dyDescent="0.25">
      <c r="A98" s="108" t="s">
        <v>53</v>
      </c>
      <c r="B98" s="98">
        <v>2.0096100802784282</v>
      </c>
      <c r="C98" s="98">
        <v>2.1822274411267411</v>
      </c>
      <c r="D98" s="98">
        <v>2.5833437896860079</v>
      </c>
      <c r="E98" s="98">
        <v>2.8645440620448865</v>
      </c>
      <c r="F98" s="98">
        <v>3.1878689932742206</v>
      </c>
      <c r="G98" s="98">
        <v>3.8603190656541169</v>
      </c>
      <c r="H98" s="98">
        <v>4.414352835880103</v>
      </c>
      <c r="I98" s="98">
        <v>5.0645036246129234</v>
      </c>
      <c r="J98" s="98">
        <v>5.1781964044622688</v>
      </c>
      <c r="K98" s="98">
        <v>4.5316337571778629</v>
      </c>
      <c r="L98" s="98">
        <v>5.9203312801586092</v>
      </c>
      <c r="M98" s="98">
        <v>5.9083802382104391</v>
      </c>
      <c r="N98" s="98">
        <v>5.6376206336249108</v>
      </c>
      <c r="O98" s="98">
        <v>6.4762512118121647</v>
      </c>
      <c r="P98" s="98">
        <v>5.919063068961397</v>
      </c>
      <c r="Q98" s="98">
        <v>6.3790437246126954</v>
      </c>
      <c r="R98" s="98">
        <v>6.408067977117696</v>
      </c>
      <c r="S98" s="98">
        <v>5.5986488310257121</v>
      </c>
      <c r="T98" s="98">
        <v>5.22847261422692</v>
      </c>
      <c r="U98" s="98">
        <v>4.4913676911048448</v>
      </c>
      <c r="V98" s="98">
        <v>3.5591537490431016</v>
      </c>
      <c r="W98" s="98">
        <v>2.9849430808588129</v>
      </c>
      <c r="DA98" s="63" t="s">
        <v>1830</v>
      </c>
    </row>
    <row r="99" spans="1:105" ht="12" customHeight="1" x14ac:dyDescent="0.25">
      <c r="A99" s="108" t="s">
        <v>52</v>
      </c>
      <c r="B99" s="98">
        <v>1.5147012931940105</v>
      </c>
      <c r="C99" s="98">
        <v>1.7190688351550929</v>
      </c>
      <c r="D99" s="98">
        <v>1.9802676018812173</v>
      </c>
      <c r="E99" s="98">
        <v>2.2646509840203577</v>
      </c>
      <c r="F99" s="98">
        <v>2.5421694878208396</v>
      </c>
      <c r="G99" s="98">
        <v>2.9653361465654786</v>
      </c>
      <c r="H99" s="98">
        <v>3.3734571456371487</v>
      </c>
      <c r="I99" s="98">
        <v>4.0082338473396657</v>
      </c>
      <c r="J99" s="98">
        <v>4.3929681935218499</v>
      </c>
      <c r="K99" s="98">
        <v>4.6576011847987271</v>
      </c>
      <c r="L99" s="98">
        <v>4.5159005150523956</v>
      </c>
      <c r="M99" s="98">
        <v>4.5947300573710557</v>
      </c>
      <c r="N99" s="98">
        <v>4.5985559746914593</v>
      </c>
      <c r="O99" s="98">
        <v>4.6961826082034843</v>
      </c>
      <c r="P99" s="98">
        <v>4.7117698560284138</v>
      </c>
      <c r="Q99" s="98">
        <v>4.8148889230648093</v>
      </c>
      <c r="R99" s="98">
        <v>4.8184251352153966</v>
      </c>
      <c r="S99" s="98">
        <v>4.6515956059295087</v>
      </c>
      <c r="T99" s="98">
        <v>4.2757561863582954</v>
      </c>
      <c r="U99" s="98">
        <v>3.5455635629905538</v>
      </c>
      <c r="V99" s="98">
        <v>2.7799209216492042</v>
      </c>
      <c r="W99" s="98">
        <v>2.2904952726792409</v>
      </c>
      <c r="DA99" s="63" t="s">
        <v>1831</v>
      </c>
    </row>
    <row r="100" spans="1:105" ht="12" customHeight="1" x14ac:dyDescent="0.25">
      <c r="A100" s="121" t="s">
        <v>54</v>
      </c>
      <c r="B100" s="122">
        <v>4.6657130208689503</v>
      </c>
      <c r="C100" s="122">
        <v>4.9127611898351651</v>
      </c>
      <c r="D100" s="122">
        <v>5.6098863519646658</v>
      </c>
      <c r="E100" s="122">
        <v>6.3145369349567284</v>
      </c>
      <c r="F100" s="122">
        <v>7.1948366554981753</v>
      </c>
      <c r="G100" s="122">
        <v>8.4811551413404551</v>
      </c>
      <c r="H100" s="122">
        <v>9.9577905554288151</v>
      </c>
      <c r="I100" s="122">
        <v>11.015268513750897</v>
      </c>
      <c r="J100" s="122">
        <v>11.665768198684484</v>
      </c>
      <c r="K100" s="122">
        <v>11.836852930853938</v>
      </c>
      <c r="L100" s="122">
        <v>12.981179323437624</v>
      </c>
      <c r="M100" s="122">
        <v>12.759633558983769</v>
      </c>
      <c r="N100" s="122">
        <v>12.858942453655496</v>
      </c>
      <c r="O100" s="122">
        <v>14.354046605983472</v>
      </c>
      <c r="P100" s="122">
        <v>15.397324950302814</v>
      </c>
      <c r="Q100" s="122">
        <v>16.492724215160997</v>
      </c>
      <c r="R100" s="122">
        <v>17.41170707871656</v>
      </c>
      <c r="S100" s="122">
        <v>16.820767610063346</v>
      </c>
      <c r="T100" s="122">
        <v>16.39313300633442</v>
      </c>
      <c r="U100" s="122">
        <v>15.781288124711589</v>
      </c>
      <c r="V100" s="122">
        <v>16.06464363529405</v>
      </c>
      <c r="W100" s="122">
        <v>16.086912508790341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4.6657130208689503</v>
      </c>
      <c r="C103" s="33">
        <v>4.9127611898351651</v>
      </c>
      <c r="D103" s="33">
        <v>5.6098863519646658</v>
      </c>
      <c r="E103" s="33">
        <v>6.3145369349567284</v>
      </c>
      <c r="F103" s="33">
        <v>7.1948366554981753</v>
      </c>
      <c r="G103" s="33">
        <v>8.4811551413404551</v>
      </c>
      <c r="H103" s="33">
        <v>9.9577905554288151</v>
      </c>
      <c r="I103" s="33">
        <v>11.015268513750897</v>
      </c>
      <c r="J103" s="33">
        <v>11.665768198684484</v>
      </c>
      <c r="K103" s="33">
        <v>11.836852930853938</v>
      </c>
      <c r="L103" s="33">
        <v>12.981179323437624</v>
      </c>
      <c r="M103" s="33">
        <v>12.759633558983769</v>
      </c>
      <c r="N103" s="33">
        <v>12.858942453655496</v>
      </c>
      <c r="O103" s="33">
        <v>14.354046605983472</v>
      </c>
      <c r="P103" s="33">
        <v>15.397324950302814</v>
      </c>
      <c r="Q103" s="33">
        <v>16.492724215160997</v>
      </c>
      <c r="R103" s="33">
        <v>17.41170707871656</v>
      </c>
      <c r="S103" s="33">
        <v>16.820767610063346</v>
      </c>
      <c r="T103" s="33">
        <v>16.39313300633442</v>
      </c>
      <c r="U103" s="33">
        <v>15.781288124711589</v>
      </c>
      <c r="V103" s="33">
        <v>16.06464363529405</v>
      </c>
      <c r="W103" s="33">
        <v>16.086912508790341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1223.2476903230402</v>
      </c>
      <c r="C124" s="117">
        <f t="shared" si="42"/>
        <v>1328.294865650628</v>
      </c>
      <c r="D124" s="117">
        <f t="shared" si="42"/>
        <v>1303.3149323205355</v>
      </c>
      <c r="E124" s="117">
        <f t="shared" si="42"/>
        <v>1338.643889338126</v>
      </c>
      <c r="F124" s="117">
        <f t="shared" si="42"/>
        <v>1338.5719164411478</v>
      </c>
      <c r="G124" s="117">
        <f t="shared" si="42"/>
        <v>1325.7567766054478</v>
      </c>
      <c r="H124" s="117">
        <f t="shared" si="42"/>
        <v>1323.403363373005</v>
      </c>
      <c r="I124" s="117">
        <f t="shared" si="42"/>
        <v>1301.564417116786</v>
      </c>
      <c r="J124" s="117">
        <f t="shared" si="42"/>
        <v>1343.2664505781772</v>
      </c>
      <c r="K124" s="117">
        <f t="shared" si="42"/>
        <v>1386.7593460934743</v>
      </c>
      <c r="L124" s="117">
        <f t="shared" si="42"/>
        <v>1630.2010965706556</v>
      </c>
      <c r="M124" s="117">
        <f t="shared" si="42"/>
        <v>1446.6055151065004</v>
      </c>
      <c r="N124" s="117">
        <f t="shared" si="42"/>
        <v>1487.9852248769162</v>
      </c>
      <c r="O124" s="117">
        <f t="shared" si="42"/>
        <v>1494.7004968502415</v>
      </c>
      <c r="P124" s="117">
        <f t="shared" si="42"/>
        <v>1376.8136289890672</v>
      </c>
      <c r="Q124" s="117">
        <f t="shared" si="42"/>
        <v>1478.1302891395881</v>
      </c>
      <c r="R124" s="117">
        <f t="shared" ref="R124:V124" si="43">R125+R128+R130+R139</f>
        <v>1522.1906774541696</v>
      </c>
      <c r="S124" s="117">
        <f t="shared" si="43"/>
        <v>1540.4750436082109</v>
      </c>
      <c r="T124" s="117">
        <f t="shared" si="43"/>
        <v>1543.8568870904769</v>
      </c>
      <c r="U124" s="117">
        <f t="shared" si="43"/>
        <v>1518.8214658593936</v>
      </c>
      <c r="V124" s="117">
        <f t="shared" si="43"/>
        <v>1480.4838917597178</v>
      </c>
      <c r="W124" s="117">
        <f t="shared" ref="W124" si="44">W125+W128+W130+W139</f>
        <v>1643.5865273653162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1093.4217623522104</v>
      </c>
      <c r="C125" s="122">
        <f t="shared" si="45"/>
        <v>1199.8227487785784</v>
      </c>
      <c r="D125" s="122">
        <f t="shared" si="45"/>
        <v>1172.5862551195567</v>
      </c>
      <c r="E125" s="122">
        <f t="shared" si="45"/>
        <v>1208.2700038920275</v>
      </c>
      <c r="F125" s="122">
        <f t="shared" si="45"/>
        <v>1204.1324416225618</v>
      </c>
      <c r="G125" s="122">
        <f t="shared" si="45"/>
        <v>1193.2319570695693</v>
      </c>
      <c r="H125" s="122">
        <f t="shared" si="45"/>
        <v>1190.2221948371027</v>
      </c>
      <c r="I125" s="122">
        <f t="shared" si="45"/>
        <v>1177.5977074817731</v>
      </c>
      <c r="J125" s="122">
        <f t="shared" si="45"/>
        <v>1211.9351657220536</v>
      </c>
      <c r="K125" s="122">
        <f t="shared" si="45"/>
        <v>1253.2811076400171</v>
      </c>
      <c r="L125" s="122">
        <f t="shared" si="45"/>
        <v>1469.8295643413355</v>
      </c>
      <c r="M125" s="122">
        <f t="shared" si="45"/>
        <v>1282.9472043254902</v>
      </c>
      <c r="N125" s="122">
        <f t="shared" si="45"/>
        <v>1318.3164294648645</v>
      </c>
      <c r="O125" s="122">
        <f t="shared" si="45"/>
        <v>1318.7206286555545</v>
      </c>
      <c r="P125" s="122">
        <f t="shared" si="45"/>
        <v>1202.3236008749548</v>
      </c>
      <c r="Q125" s="122">
        <f t="shared" si="45"/>
        <v>1303.0296223804087</v>
      </c>
      <c r="R125" s="122">
        <f t="shared" ref="R125:V125" si="46">SUM(R126:R127)</f>
        <v>1345.4804093840244</v>
      </c>
      <c r="S125" s="122">
        <f t="shared" si="46"/>
        <v>1364.2758667012324</v>
      </c>
      <c r="T125" s="122">
        <f t="shared" si="46"/>
        <v>1368.7001540835361</v>
      </c>
      <c r="U125" s="122">
        <f t="shared" si="46"/>
        <v>1339.8314698993759</v>
      </c>
      <c r="V125" s="122">
        <f t="shared" si="46"/>
        <v>1299.8668974767661</v>
      </c>
      <c r="W125" s="122">
        <f t="shared" ref="W125" si="47">SUM(W126:W127)</f>
        <v>1454.0589335307675</v>
      </c>
      <c r="DA125" s="130" t="s">
        <v>1855</v>
      </c>
    </row>
    <row r="126" spans="1:105" ht="12" customHeight="1" x14ac:dyDescent="0.25">
      <c r="A126" s="97" t="s">
        <v>203</v>
      </c>
      <c r="B126" s="98">
        <v>1089.3948824037018</v>
      </c>
      <c r="C126" s="98">
        <v>1195.4212056581939</v>
      </c>
      <c r="D126" s="98">
        <v>1168.4067813135825</v>
      </c>
      <c r="E126" s="98">
        <v>1203.9989974512671</v>
      </c>
      <c r="F126" s="98">
        <v>1199.9452166994902</v>
      </c>
      <c r="G126" s="98">
        <v>1189.1356536276287</v>
      </c>
      <c r="H126" s="98">
        <v>1186.1893491366063</v>
      </c>
      <c r="I126" s="98">
        <v>1173.6413868655252</v>
      </c>
      <c r="J126" s="98">
        <v>1207.9412103710104</v>
      </c>
      <c r="K126" s="98">
        <v>1249.1997726767686</v>
      </c>
      <c r="L126" s="98">
        <v>1464.8742350153707</v>
      </c>
      <c r="M126" s="98">
        <v>1278.7187931461917</v>
      </c>
      <c r="N126" s="98">
        <v>1313.9739995303685</v>
      </c>
      <c r="O126" s="98">
        <v>1314.3739980432988</v>
      </c>
      <c r="P126" s="98">
        <v>1198.5019201658336</v>
      </c>
      <c r="Q126" s="98">
        <v>1298.8416320952063</v>
      </c>
      <c r="R126" s="98">
        <v>1341.1821485339087</v>
      </c>
      <c r="S126" s="98">
        <v>1359.9241433451741</v>
      </c>
      <c r="T126" s="98">
        <v>1364.3564709382679</v>
      </c>
      <c r="U126" s="98">
        <v>1335.6415371638693</v>
      </c>
      <c r="V126" s="98">
        <v>1295.8011063230938</v>
      </c>
      <c r="W126" s="98">
        <v>1449.5014944730349</v>
      </c>
      <c r="DA126" s="63" t="s">
        <v>1856</v>
      </c>
    </row>
    <row r="127" spans="1:105" ht="12" customHeight="1" x14ac:dyDescent="0.25">
      <c r="A127" s="97" t="s">
        <v>53</v>
      </c>
      <c r="B127" s="98">
        <v>4.0268799485086797</v>
      </c>
      <c r="C127" s="98">
        <v>4.4015431203846083</v>
      </c>
      <c r="D127" s="98">
        <v>4.179473805974073</v>
      </c>
      <c r="E127" s="98">
        <v>4.2710064407604484</v>
      </c>
      <c r="F127" s="98">
        <v>4.1872249230717031</v>
      </c>
      <c r="G127" s="98">
        <v>4.0963034419406119</v>
      </c>
      <c r="H127" s="98">
        <v>4.0328457004964662</v>
      </c>
      <c r="I127" s="98">
        <v>3.956320616247949</v>
      </c>
      <c r="J127" s="98">
        <v>3.9939553510431676</v>
      </c>
      <c r="K127" s="98">
        <v>4.0813349632486267</v>
      </c>
      <c r="L127" s="98">
        <v>4.9553293259649234</v>
      </c>
      <c r="M127" s="98">
        <v>4.228411179298587</v>
      </c>
      <c r="N127" s="98">
        <v>4.3424299344959953</v>
      </c>
      <c r="O127" s="98">
        <v>4.3466306122557246</v>
      </c>
      <c r="P127" s="98">
        <v>3.8216807091212397</v>
      </c>
      <c r="Q127" s="98">
        <v>4.1879902852024014</v>
      </c>
      <c r="R127" s="98">
        <v>4.2982608501156419</v>
      </c>
      <c r="S127" s="98">
        <v>4.3517233560583239</v>
      </c>
      <c r="T127" s="98">
        <v>4.3436831452682387</v>
      </c>
      <c r="U127" s="98">
        <v>4.1899327355066518</v>
      </c>
      <c r="V127" s="98">
        <v>4.0657911536722153</v>
      </c>
      <c r="W127" s="98">
        <v>4.557439057732517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0.17798521571924569</v>
      </c>
      <c r="C128" s="122">
        <f t="shared" si="48"/>
        <v>0.23861544292403344</v>
      </c>
      <c r="D128" s="122">
        <f t="shared" si="48"/>
        <v>0.27107623369171596</v>
      </c>
      <c r="E128" s="122">
        <f t="shared" si="48"/>
        <v>0.35605510019596787</v>
      </c>
      <c r="F128" s="122">
        <f t="shared" si="48"/>
        <v>0.47538808172324509</v>
      </c>
      <c r="G128" s="122">
        <f t="shared" si="48"/>
        <v>0.58877302689958166</v>
      </c>
      <c r="H128" s="122">
        <f t="shared" si="48"/>
        <v>0.73684146775191306</v>
      </c>
      <c r="I128" s="122">
        <f t="shared" si="48"/>
        <v>0.88832222427724428</v>
      </c>
      <c r="J128" s="122">
        <f t="shared" si="48"/>
        <v>1.0215538093852594</v>
      </c>
      <c r="K128" s="122">
        <f t="shared" si="48"/>
        <v>1.1308251741613617</v>
      </c>
      <c r="L128" s="122">
        <f t="shared" si="48"/>
        <v>1.2788067707322615</v>
      </c>
      <c r="M128" s="122">
        <f t="shared" si="48"/>
        <v>1.4444846118670165</v>
      </c>
      <c r="N128" s="122">
        <f t="shared" si="48"/>
        <v>1.6306838700519135</v>
      </c>
      <c r="O128" s="122">
        <f t="shared" si="48"/>
        <v>1.7966875799860913</v>
      </c>
      <c r="P128" s="122">
        <f t="shared" si="48"/>
        <v>1.9183714789617854</v>
      </c>
      <c r="Q128" s="122">
        <f t="shared" si="48"/>
        <v>1.9753770845980503</v>
      </c>
      <c r="R128" s="122">
        <f t="shared" si="48"/>
        <v>2.1199360383221242</v>
      </c>
      <c r="S128" s="122">
        <f t="shared" si="48"/>
        <v>2.1945511873075838</v>
      </c>
      <c r="T128" s="122">
        <f t="shared" si="48"/>
        <v>2.7249006838504748</v>
      </c>
      <c r="U128" s="122">
        <f t="shared" si="48"/>
        <v>2.3780084187793111</v>
      </c>
      <c r="V128" s="122">
        <f t="shared" si="48"/>
        <v>2.5586301731748953</v>
      </c>
      <c r="W128" s="122">
        <f t="shared" si="48"/>
        <v>2.6131361804894397</v>
      </c>
      <c r="DA128" s="130" t="s">
        <v>1858</v>
      </c>
    </row>
    <row r="129" spans="1:105" ht="12" customHeight="1" x14ac:dyDescent="0.25">
      <c r="A129" s="97" t="s">
        <v>53</v>
      </c>
      <c r="B129" s="98">
        <v>0.17798521571924569</v>
      </c>
      <c r="C129" s="98">
        <v>0.23861544292403344</v>
      </c>
      <c r="D129" s="98">
        <v>0.27107623369171596</v>
      </c>
      <c r="E129" s="98">
        <v>0.35605510019596787</v>
      </c>
      <c r="F129" s="98">
        <v>0.47538808172324509</v>
      </c>
      <c r="G129" s="98">
        <v>0.58877302689958166</v>
      </c>
      <c r="H129" s="98">
        <v>0.73684146775191306</v>
      </c>
      <c r="I129" s="98">
        <v>0.88832222427724428</v>
      </c>
      <c r="J129" s="98">
        <v>1.0215538093852594</v>
      </c>
      <c r="K129" s="98">
        <v>1.1308251741613617</v>
      </c>
      <c r="L129" s="98">
        <v>1.2788067707322615</v>
      </c>
      <c r="M129" s="98">
        <v>1.4444846118670165</v>
      </c>
      <c r="N129" s="98">
        <v>1.6306838700519135</v>
      </c>
      <c r="O129" s="98">
        <v>1.7966875799860913</v>
      </c>
      <c r="P129" s="98">
        <v>1.9183714789617854</v>
      </c>
      <c r="Q129" s="98">
        <v>1.9753770845980503</v>
      </c>
      <c r="R129" s="98">
        <v>2.1199360383221242</v>
      </c>
      <c r="S129" s="98">
        <v>2.1945511873075838</v>
      </c>
      <c r="T129" s="98">
        <v>2.7249006838504748</v>
      </c>
      <c r="U129" s="98">
        <v>2.3780084187793111</v>
      </c>
      <c r="V129" s="98">
        <v>2.5586301731748953</v>
      </c>
      <c r="W129" s="98">
        <v>2.6131361804894397</v>
      </c>
      <c r="DA129" s="63" t="s">
        <v>1859</v>
      </c>
    </row>
    <row r="130" spans="1:105" ht="12" customHeight="1" x14ac:dyDescent="0.25">
      <c r="A130" s="121" t="s">
        <v>55</v>
      </c>
      <c r="B130" s="122">
        <v>105.57795007693474</v>
      </c>
      <c r="C130" s="122">
        <v>104.0788962151799</v>
      </c>
      <c r="D130" s="122">
        <v>105.58502611555235</v>
      </c>
      <c r="E130" s="122">
        <v>105.07908294108897</v>
      </c>
      <c r="F130" s="122">
        <v>108.89018973229793</v>
      </c>
      <c r="G130" s="122">
        <v>106.66830210732586</v>
      </c>
      <c r="H130" s="122">
        <v>106.75610423498756</v>
      </c>
      <c r="I130" s="122">
        <v>97.817518547088966</v>
      </c>
      <c r="J130" s="122">
        <v>104.11864060043207</v>
      </c>
      <c r="K130" s="122">
        <v>105.47937116137726</v>
      </c>
      <c r="L130" s="122">
        <v>128.47361176433967</v>
      </c>
      <c r="M130" s="122">
        <v>131.85847518553726</v>
      </c>
      <c r="N130" s="122">
        <v>137.39296107003767</v>
      </c>
      <c r="O130" s="122">
        <v>141.35936721907007</v>
      </c>
      <c r="P130" s="122">
        <v>139.4034240177179</v>
      </c>
      <c r="Q130" s="122">
        <v>139.42900698277001</v>
      </c>
      <c r="R130" s="122">
        <v>139.88528681374956</v>
      </c>
      <c r="S130" s="122">
        <v>139.85804163027134</v>
      </c>
      <c r="T130" s="122">
        <v>138.0219190015122</v>
      </c>
      <c r="U130" s="122">
        <v>141.6126470496767</v>
      </c>
      <c r="V130" s="122">
        <v>141.30998707496977</v>
      </c>
      <c r="W130" s="122">
        <v>148.3822322831449</v>
      </c>
      <c r="DA130" s="130" t="s">
        <v>1860</v>
      </c>
    </row>
    <row r="131" spans="1:105" ht="12" customHeight="1" x14ac:dyDescent="0.25">
      <c r="A131" s="97" t="s">
        <v>128</v>
      </c>
      <c r="B131" s="98">
        <v>102.91327879137866</v>
      </c>
      <c r="C131" s="98">
        <v>101.51282421136858</v>
      </c>
      <c r="D131" s="98">
        <v>103.00475741427054</v>
      </c>
      <c r="E131" s="98">
        <v>102.58486231817045</v>
      </c>
      <c r="F131" s="98">
        <v>106.27368208194102</v>
      </c>
      <c r="G131" s="98">
        <v>103.92828162995291</v>
      </c>
      <c r="H131" s="98">
        <v>104.09063071735818</v>
      </c>
      <c r="I131" s="98">
        <v>95.694579171078445</v>
      </c>
      <c r="J131" s="98">
        <v>102.23655318099134</v>
      </c>
      <c r="K131" s="98">
        <v>103.72528066514995</v>
      </c>
      <c r="L131" s="98">
        <v>125.80936065820759</v>
      </c>
      <c r="M131" s="98">
        <v>128.6135971724469</v>
      </c>
      <c r="N131" s="98">
        <v>133.54352154541985</v>
      </c>
      <c r="O131" s="98">
        <v>137.16766110125133</v>
      </c>
      <c r="P131" s="98">
        <v>135.24025997307425</v>
      </c>
      <c r="Q131" s="98">
        <v>134.71858749164878</v>
      </c>
      <c r="R131" s="98">
        <v>135.45048673901655</v>
      </c>
      <c r="S131" s="98">
        <v>135.64375670764593</v>
      </c>
      <c r="T131" s="98">
        <v>134.07902753495668</v>
      </c>
      <c r="U131" s="98">
        <v>137.39672494298628</v>
      </c>
      <c r="V131" s="98">
        <v>137.56692359745966</v>
      </c>
      <c r="W131" s="98">
        <v>144.3685171732198</v>
      </c>
      <c r="DA131" s="63" t="s">
        <v>1861</v>
      </c>
    </row>
    <row r="132" spans="1:105" ht="12" customHeight="1" x14ac:dyDescent="0.25">
      <c r="A132" s="97" t="s">
        <v>127</v>
      </c>
      <c r="B132" s="98">
        <v>0.34884175917267862</v>
      </c>
      <c r="C132" s="98">
        <v>0.39028589748892695</v>
      </c>
      <c r="D132" s="98">
        <v>0.40939113757026424</v>
      </c>
      <c r="E132" s="98">
        <v>0.44403113477616585</v>
      </c>
      <c r="F132" s="98">
        <v>0.47420291361410583</v>
      </c>
      <c r="G132" s="98">
        <v>0.48042022814680374</v>
      </c>
      <c r="H132" s="98">
        <v>0.51538384443996477</v>
      </c>
      <c r="I132" s="98">
        <v>0.53640117732676273</v>
      </c>
      <c r="J132" s="98">
        <v>0.62747640571405949</v>
      </c>
      <c r="K132" s="98">
        <v>0.74841059000980592</v>
      </c>
      <c r="L132" s="98">
        <v>0.92071100481575119</v>
      </c>
      <c r="M132" s="98">
        <v>0.93199874377896463</v>
      </c>
      <c r="N132" s="98">
        <v>0.97951155012284641</v>
      </c>
      <c r="O132" s="98">
        <v>0.94424887105442945</v>
      </c>
      <c r="P132" s="98">
        <v>0.89587222691985202</v>
      </c>
      <c r="Q132" s="98">
        <v>0.84342172374681557</v>
      </c>
      <c r="R132" s="98">
        <v>0.83861646785067889</v>
      </c>
      <c r="S132" s="98">
        <v>0.89706742022241936</v>
      </c>
      <c r="T132" s="98">
        <v>0.87853217515896753</v>
      </c>
      <c r="U132" s="98">
        <v>0.93131736106828233</v>
      </c>
      <c r="V132" s="98">
        <v>0.95630349878963905</v>
      </c>
      <c r="W132" s="98">
        <v>1.0204506544277367</v>
      </c>
      <c r="DA132" s="63" t="s">
        <v>1862</v>
      </c>
    </row>
    <row r="133" spans="1:105" ht="12" customHeight="1" x14ac:dyDescent="0.25">
      <c r="A133" s="100" t="s">
        <v>203</v>
      </c>
      <c r="B133" s="101">
        <v>0.19882292858539138</v>
      </c>
      <c r="C133" s="101">
        <v>0.21838960133107971</v>
      </c>
      <c r="D133" s="101">
        <v>0.23169950110628984</v>
      </c>
      <c r="E133" s="101">
        <v>0.24810904584388027</v>
      </c>
      <c r="F133" s="101">
        <v>0.26403214002813419</v>
      </c>
      <c r="G133" s="101">
        <v>0.27162853570392809</v>
      </c>
      <c r="H133" s="101">
        <v>0.29201403991577235</v>
      </c>
      <c r="I133" s="101">
        <v>0.29901358283714646</v>
      </c>
      <c r="J133" s="101">
        <v>0.33914337734545275</v>
      </c>
      <c r="K133" s="101">
        <v>0.369978079035232</v>
      </c>
      <c r="L133" s="101">
        <v>0.52338818542790655</v>
      </c>
      <c r="M133" s="101">
        <v>0.52491410458080101</v>
      </c>
      <c r="N133" s="101">
        <v>0.54074550201205795</v>
      </c>
      <c r="O133" s="101">
        <v>0.54768278124307057</v>
      </c>
      <c r="P133" s="101">
        <v>0.4993017818639956</v>
      </c>
      <c r="Q133" s="101">
        <v>0.48060377907722684</v>
      </c>
      <c r="R133" s="101">
        <v>0.47840676708537372</v>
      </c>
      <c r="S133" s="101">
        <v>0.49045843073221562</v>
      </c>
      <c r="T133" s="101">
        <v>0.48286064613629803</v>
      </c>
      <c r="U133" s="101">
        <v>0.52036143641733157</v>
      </c>
      <c r="V133" s="101">
        <v>0.53689120250832367</v>
      </c>
      <c r="W133" s="101">
        <v>0.57747691491979869</v>
      </c>
      <c r="DA133" s="131" t="s">
        <v>1863</v>
      </c>
    </row>
    <row r="134" spans="1:105" ht="12" customHeight="1" x14ac:dyDescent="0.25">
      <c r="A134" s="103" t="s">
        <v>52</v>
      </c>
      <c r="B134" s="104">
        <v>0.15001883058728724</v>
      </c>
      <c r="C134" s="104">
        <v>0.17189629615784721</v>
      </c>
      <c r="D134" s="104">
        <v>0.17769163646397437</v>
      </c>
      <c r="E134" s="104">
        <v>0.19592208893228558</v>
      </c>
      <c r="F134" s="104">
        <v>0.21017077358597167</v>
      </c>
      <c r="G134" s="104">
        <v>0.20879169244287568</v>
      </c>
      <c r="H134" s="104">
        <v>0.22336980452419239</v>
      </c>
      <c r="I134" s="104">
        <v>0.23738759448961633</v>
      </c>
      <c r="J134" s="104">
        <v>0.28833302836860675</v>
      </c>
      <c r="K134" s="104">
        <v>0.37843251097457392</v>
      </c>
      <c r="L134" s="104">
        <v>0.39732281938784464</v>
      </c>
      <c r="M134" s="104">
        <v>0.40708463919816362</v>
      </c>
      <c r="N134" s="104">
        <v>0.43876604811078851</v>
      </c>
      <c r="O134" s="104">
        <v>0.39656608981135893</v>
      </c>
      <c r="P134" s="104">
        <v>0.39657044505585642</v>
      </c>
      <c r="Q134" s="104">
        <v>0.36281794466958867</v>
      </c>
      <c r="R134" s="104">
        <v>0.36020970076530517</v>
      </c>
      <c r="S134" s="104">
        <v>0.40660898949020369</v>
      </c>
      <c r="T134" s="104">
        <v>0.3956715290226695</v>
      </c>
      <c r="U134" s="104">
        <v>0.41095592465095082</v>
      </c>
      <c r="V134" s="104">
        <v>0.41941229628131543</v>
      </c>
      <c r="W134" s="104">
        <v>0.44297373950793806</v>
      </c>
      <c r="DA134" s="132" t="s">
        <v>1864</v>
      </c>
    </row>
    <row r="135" spans="1:105" ht="12" customHeight="1" x14ac:dyDescent="0.25">
      <c r="A135" s="106" t="s">
        <v>122</v>
      </c>
      <c r="B135" s="101">
        <v>1.6217616217178761</v>
      </c>
      <c r="C135" s="101">
        <v>1.4605345183211187</v>
      </c>
      <c r="D135" s="101">
        <v>1.4252437904161674</v>
      </c>
      <c r="E135" s="101">
        <v>1.3078283374018116</v>
      </c>
      <c r="F135" s="101">
        <v>1.3563888200613212</v>
      </c>
      <c r="G135" s="101">
        <v>1.3783074749834314</v>
      </c>
      <c r="H135" s="101">
        <v>1.2714115672722783</v>
      </c>
      <c r="I135" s="101">
        <v>0.9406251510213971</v>
      </c>
      <c r="J135" s="101">
        <v>0.74417693093432713</v>
      </c>
      <c r="K135" s="101">
        <v>0.59686219503002969</v>
      </c>
      <c r="L135" s="101">
        <v>0.93577842703249781</v>
      </c>
      <c r="M135" s="101">
        <v>1.2214644344071168</v>
      </c>
      <c r="N135" s="101">
        <v>1.5376163613444185</v>
      </c>
      <c r="O135" s="101">
        <v>1.7306557583267703</v>
      </c>
      <c r="P135" s="101">
        <v>1.7445635628489009</v>
      </c>
      <c r="Q135" s="101">
        <v>2.0168155101337502</v>
      </c>
      <c r="R135" s="101">
        <v>1.868726385745699</v>
      </c>
      <c r="S135" s="101">
        <v>1.6939609562825411</v>
      </c>
      <c r="T135" s="101">
        <v>1.5403882487334573</v>
      </c>
      <c r="U135" s="101">
        <v>1.5661902640282381</v>
      </c>
      <c r="V135" s="101">
        <v>1.2878437926434623</v>
      </c>
      <c r="W135" s="101">
        <v>1.3820385286213894</v>
      </c>
      <c r="DA135" s="131" t="s">
        <v>1865</v>
      </c>
    </row>
    <row r="136" spans="1:105" ht="12" customHeight="1" x14ac:dyDescent="0.25">
      <c r="A136" s="107" t="s">
        <v>121</v>
      </c>
      <c r="B136" s="104">
        <v>0.69406790466553236</v>
      </c>
      <c r="C136" s="104">
        <v>0.71525158800127153</v>
      </c>
      <c r="D136" s="104">
        <v>0.74563377329537994</v>
      </c>
      <c r="E136" s="104">
        <v>0.74236115074053788</v>
      </c>
      <c r="F136" s="104">
        <v>0.78591591668147198</v>
      </c>
      <c r="G136" s="104">
        <v>0.88129277424272623</v>
      </c>
      <c r="H136" s="104">
        <v>0.87867810591713336</v>
      </c>
      <c r="I136" s="104">
        <v>0.64591304766236535</v>
      </c>
      <c r="J136" s="104">
        <v>0.51043408279234703</v>
      </c>
      <c r="K136" s="104">
        <v>0.40881771118746535</v>
      </c>
      <c r="L136" s="104">
        <v>0.80776167428380607</v>
      </c>
      <c r="M136" s="104">
        <v>1.0914148349042674</v>
      </c>
      <c r="N136" s="104">
        <v>1.3323116131505652</v>
      </c>
      <c r="O136" s="104">
        <v>1.5168014884375172</v>
      </c>
      <c r="P136" s="104">
        <v>1.5227282548748877</v>
      </c>
      <c r="Q136" s="104">
        <v>1.8501822572406783</v>
      </c>
      <c r="R136" s="104">
        <v>1.7274572211366381</v>
      </c>
      <c r="S136" s="104">
        <v>1.6232565461204436</v>
      </c>
      <c r="T136" s="104">
        <v>1.5239710426630939</v>
      </c>
      <c r="U136" s="104">
        <v>1.7184144815938676</v>
      </c>
      <c r="V136" s="104">
        <v>1.4989161860770071</v>
      </c>
      <c r="W136" s="104">
        <v>1.6112259268759739</v>
      </c>
      <c r="DA136" s="132" t="s">
        <v>1866</v>
      </c>
    </row>
    <row r="137" spans="1:105" ht="12" customHeight="1" x14ac:dyDescent="0.25">
      <c r="A137" s="108" t="s">
        <v>53</v>
      </c>
      <c r="B137" s="98">
        <v>0.39576692006055775</v>
      </c>
      <c r="C137" s="98">
        <v>0.40008282686323615</v>
      </c>
      <c r="D137" s="98">
        <v>0.42208422504644144</v>
      </c>
      <c r="E137" s="98">
        <v>0.41459258366045904</v>
      </c>
      <c r="F137" s="98">
        <v>0.43723911983759439</v>
      </c>
      <c r="G137" s="98">
        <v>0.49842413556750775</v>
      </c>
      <c r="H137" s="98">
        <v>0.49805981371997643</v>
      </c>
      <c r="I137" s="98">
        <v>0.36055589409298888</v>
      </c>
      <c r="J137" s="98">
        <v>0.27615531058644882</v>
      </c>
      <c r="K137" s="98">
        <v>0.20160678796953402</v>
      </c>
      <c r="L137" s="98">
        <v>0.45823212832146726</v>
      </c>
      <c r="M137" s="98">
        <v>0.61396040418149944</v>
      </c>
      <c r="N137" s="98">
        <v>0.73377665588666741</v>
      </c>
      <c r="O137" s="98">
        <v>0.87923434014650603</v>
      </c>
      <c r="P137" s="98">
        <v>0.84782863592060653</v>
      </c>
      <c r="Q137" s="98">
        <v>1.0543563097004736</v>
      </c>
      <c r="R137" s="98">
        <v>0.98603038276000965</v>
      </c>
      <c r="S137" s="98">
        <v>0.8866172334024468</v>
      </c>
      <c r="T137" s="98">
        <v>0.83836795479378612</v>
      </c>
      <c r="U137" s="98">
        <v>0.96032067944148281</v>
      </c>
      <c r="V137" s="98">
        <v>0.84158547427155195</v>
      </c>
      <c r="W137" s="98">
        <v>0.91166218991133874</v>
      </c>
      <c r="DA137" s="63" t="s">
        <v>1867</v>
      </c>
    </row>
    <row r="138" spans="1:105" ht="12" customHeight="1" x14ac:dyDescent="0.25">
      <c r="A138" s="108" t="s">
        <v>52</v>
      </c>
      <c r="B138" s="98">
        <v>0.29830098460497462</v>
      </c>
      <c r="C138" s="98">
        <v>0.31516876113803544</v>
      </c>
      <c r="D138" s="98">
        <v>0.32354954824893845</v>
      </c>
      <c r="E138" s="98">
        <v>0.32776856708007884</v>
      </c>
      <c r="F138" s="98">
        <v>0.34867679684387753</v>
      </c>
      <c r="G138" s="98">
        <v>0.38286863867521848</v>
      </c>
      <c r="H138" s="98">
        <v>0.38061829219715693</v>
      </c>
      <c r="I138" s="98">
        <v>0.28535715356937652</v>
      </c>
      <c r="J138" s="98">
        <v>0.23427877220589821</v>
      </c>
      <c r="K138" s="98">
        <v>0.2072109232179313</v>
      </c>
      <c r="L138" s="98">
        <v>0.34952954596233887</v>
      </c>
      <c r="M138" s="98">
        <v>0.477454430722768</v>
      </c>
      <c r="N138" s="98">
        <v>0.59853495726389794</v>
      </c>
      <c r="O138" s="98">
        <v>0.63756714829101102</v>
      </c>
      <c r="P138" s="98">
        <v>0.67489961895428108</v>
      </c>
      <c r="Q138" s="98">
        <v>0.79582594754020475</v>
      </c>
      <c r="R138" s="98">
        <v>0.74142683837662837</v>
      </c>
      <c r="S138" s="98">
        <v>0.73663931271799687</v>
      </c>
      <c r="T138" s="98">
        <v>0.6856030878693079</v>
      </c>
      <c r="U138" s="98">
        <v>0.75809380215238464</v>
      </c>
      <c r="V138" s="98">
        <v>0.65733071180545521</v>
      </c>
      <c r="W138" s="98">
        <v>0.69956373696463503</v>
      </c>
      <c r="DA138" s="63" t="s">
        <v>1868</v>
      </c>
    </row>
    <row r="139" spans="1:105" ht="12" customHeight="1" x14ac:dyDescent="0.25">
      <c r="A139" s="121" t="s">
        <v>54</v>
      </c>
      <c r="B139" s="122">
        <v>24.069992678175819</v>
      </c>
      <c r="C139" s="122">
        <v>24.154605213945633</v>
      </c>
      <c r="D139" s="122">
        <v>24.872574851734655</v>
      </c>
      <c r="E139" s="122">
        <v>24.938747404813412</v>
      </c>
      <c r="F139" s="122">
        <v>25.073897004564689</v>
      </c>
      <c r="G139" s="122">
        <v>25.267744401653001</v>
      </c>
      <c r="H139" s="122">
        <v>25.688222833162786</v>
      </c>
      <c r="I139" s="122">
        <v>25.260868863646724</v>
      </c>
      <c r="J139" s="122">
        <v>26.191090446306109</v>
      </c>
      <c r="K139" s="122">
        <v>26.868042117918517</v>
      </c>
      <c r="L139" s="122">
        <v>30.619113694248099</v>
      </c>
      <c r="M139" s="122">
        <v>30.355350983605831</v>
      </c>
      <c r="N139" s="122">
        <v>30.645150471962026</v>
      </c>
      <c r="O139" s="122">
        <v>32.823813395630843</v>
      </c>
      <c r="P139" s="122">
        <v>33.168232617432849</v>
      </c>
      <c r="Q139" s="122">
        <v>33.696282691811412</v>
      </c>
      <c r="R139" s="122">
        <v>34.705045218073622</v>
      </c>
      <c r="S139" s="122">
        <v>34.146584089399553</v>
      </c>
      <c r="T139" s="122">
        <v>34.409913321578159</v>
      </c>
      <c r="U139" s="122">
        <v>34.999340491561696</v>
      </c>
      <c r="V139" s="122">
        <v>36.74837703480712</v>
      </c>
      <c r="W139" s="122">
        <v>38.532225370914354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24.069992678175819</v>
      </c>
      <c r="C141" s="33">
        <v>24.154605213945633</v>
      </c>
      <c r="D141" s="33">
        <v>24.872574851734655</v>
      </c>
      <c r="E141" s="33">
        <v>24.938747404813412</v>
      </c>
      <c r="F141" s="33">
        <v>25.073897004564689</v>
      </c>
      <c r="G141" s="33">
        <v>25.267744401653001</v>
      </c>
      <c r="H141" s="33">
        <v>25.688222833162786</v>
      </c>
      <c r="I141" s="33">
        <v>25.260868863646724</v>
      </c>
      <c r="J141" s="33">
        <v>26.191090446306109</v>
      </c>
      <c r="K141" s="33">
        <v>26.868042117918517</v>
      </c>
      <c r="L141" s="33">
        <v>30.619113694248099</v>
      </c>
      <c r="M141" s="33">
        <v>30.355350983605831</v>
      </c>
      <c r="N141" s="33">
        <v>30.645150471962026</v>
      </c>
      <c r="O141" s="33">
        <v>32.823813395630843</v>
      </c>
      <c r="P141" s="33">
        <v>33.168232617432849</v>
      </c>
      <c r="Q141" s="33">
        <v>33.696282691811412</v>
      </c>
      <c r="R141" s="33">
        <v>34.705045218073622</v>
      </c>
      <c r="S141" s="33">
        <v>34.146584089399553</v>
      </c>
      <c r="T141" s="33">
        <v>34.409913321578159</v>
      </c>
      <c r="U141" s="33">
        <v>34.999340491561696</v>
      </c>
      <c r="V141" s="33">
        <v>36.74837703480712</v>
      </c>
      <c r="W141" s="33">
        <v>38.532225370914354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166.40907899947547</v>
      </c>
      <c r="C143" s="117">
        <f t="shared" si="49"/>
        <v>165.94450977677684</v>
      </c>
      <c r="D143" s="117">
        <f t="shared" si="49"/>
        <v>163.38299689065613</v>
      </c>
      <c r="E143" s="117">
        <f t="shared" si="49"/>
        <v>160.35222482322644</v>
      </c>
      <c r="F143" s="117">
        <f t="shared" si="49"/>
        <v>158.86070580532819</v>
      </c>
      <c r="G143" s="117">
        <f t="shared" si="49"/>
        <v>163.26311312043595</v>
      </c>
      <c r="H143" s="117">
        <f t="shared" si="49"/>
        <v>173.58205316726949</v>
      </c>
      <c r="I143" s="117">
        <f t="shared" si="49"/>
        <v>165.35392773953629</v>
      </c>
      <c r="J143" s="117">
        <f t="shared" si="49"/>
        <v>173.02435224024853</v>
      </c>
      <c r="K143" s="117">
        <f t="shared" si="49"/>
        <v>178.71792341139698</v>
      </c>
      <c r="L143" s="117">
        <f t="shared" si="49"/>
        <v>187.20055210028522</v>
      </c>
      <c r="M143" s="117">
        <f t="shared" si="49"/>
        <v>192.6125975166913</v>
      </c>
      <c r="N143" s="117">
        <f t="shared" si="49"/>
        <v>197.62061928377716</v>
      </c>
      <c r="O143" s="117">
        <f t="shared" si="49"/>
        <v>204.86654755177597</v>
      </c>
      <c r="P143" s="117">
        <f t="shared" si="49"/>
        <v>212.77965229151167</v>
      </c>
      <c r="Q143" s="117">
        <f t="shared" si="49"/>
        <v>234.69003142370019</v>
      </c>
      <c r="R143" s="117">
        <f t="shared" ref="R143:V143" si="50">R144+R146+R148+R157</f>
        <v>257.75326043759571</v>
      </c>
      <c r="S143" s="117">
        <f t="shared" si="50"/>
        <v>260.02622477040507</v>
      </c>
      <c r="T143" s="117">
        <f t="shared" si="50"/>
        <v>290.91060960725463</v>
      </c>
      <c r="U143" s="117">
        <f t="shared" si="50"/>
        <v>325.67071935008823</v>
      </c>
      <c r="V143" s="117">
        <f t="shared" si="50"/>
        <v>370.29109648745106</v>
      </c>
      <c r="W143" s="117">
        <f t="shared" ref="W143" si="51">W144+W146+W148+W157</f>
        <v>426.60332050472266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148.69967685038586</v>
      </c>
      <c r="C144" s="122">
        <f t="shared" si="52"/>
        <v>149.44076147815383</v>
      </c>
      <c r="D144" s="122">
        <f t="shared" si="52"/>
        <v>146.94645707769286</v>
      </c>
      <c r="E144" s="122">
        <f t="shared" si="52"/>
        <v>144.52293772137267</v>
      </c>
      <c r="F144" s="122">
        <f t="shared" si="52"/>
        <v>142.66145274807124</v>
      </c>
      <c r="G144" s="122">
        <f t="shared" si="52"/>
        <v>146.65141034816887</v>
      </c>
      <c r="H144" s="122">
        <f t="shared" si="52"/>
        <v>156.26422237487014</v>
      </c>
      <c r="I144" s="122">
        <f t="shared" si="52"/>
        <v>148.58972194966631</v>
      </c>
      <c r="J144" s="122">
        <f t="shared" si="52"/>
        <v>155.72857977080824</v>
      </c>
      <c r="K144" s="122">
        <f t="shared" si="52"/>
        <v>161.77683155257012</v>
      </c>
      <c r="L144" s="122">
        <f t="shared" si="52"/>
        <v>167.40240319463166</v>
      </c>
      <c r="M144" s="122">
        <f t="shared" si="52"/>
        <v>171.03403593477995</v>
      </c>
      <c r="N144" s="122">
        <f t="shared" si="52"/>
        <v>174.90658731797271</v>
      </c>
      <c r="O144" s="122">
        <f t="shared" si="52"/>
        <v>179.19488431060125</v>
      </c>
      <c r="P144" s="122">
        <f t="shared" si="52"/>
        <v>186.04803598358129</v>
      </c>
      <c r="Q144" s="122">
        <f t="shared" si="52"/>
        <v>205.39015401578465</v>
      </c>
      <c r="R144" s="122">
        <f t="shared" si="52"/>
        <v>226.51832631757765</v>
      </c>
      <c r="S144" s="122">
        <f t="shared" si="52"/>
        <v>228.1107017708174</v>
      </c>
      <c r="T144" s="122">
        <f t="shared" si="52"/>
        <v>254.96171166454613</v>
      </c>
      <c r="U144" s="122">
        <f t="shared" si="52"/>
        <v>285.12201369064763</v>
      </c>
      <c r="V144" s="122">
        <f t="shared" si="52"/>
        <v>323.63734486693892</v>
      </c>
      <c r="W144" s="122">
        <f t="shared" si="52"/>
        <v>375.65523250079229</v>
      </c>
      <c r="DA144" s="130" t="s">
        <v>1873</v>
      </c>
    </row>
    <row r="145" spans="1:105" ht="12" customHeight="1" x14ac:dyDescent="0.25">
      <c r="A145" s="97" t="s">
        <v>53</v>
      </c>
      <c r="B145" s="98">
        <v>148.69967685038586</v>
      </c>
      <c r="C145" s="98">
        <v>149.44076147815383</v>
      </c>
      <c r="D145" s="98">
        <v>146.94645707769286</v>
      </c>
      <c r="E145" s="98">
        <v>144.52293772137267</v>
      </c>
      <c r="F145" s="98">
        <v>142.66145274807124</v>
      </c>
      <c r="G145" s="98">
        <v>146.65141034816887</v>
      </c>
      <c r="H145" s="98">
        <v>156.26422237487014</v>
      </c>
      <c r="I145" s="98">
        <v>148.58972194966631</v>
      </c>
      <c r="J145" s="98">
        <v>155.72857977080824</v>
      </c>
      <c r="K145" s="98">
        <v>161.77683155257012</v>
      </c>
      <c r="L145" s="98">
        <v>167.40240319463166</v>
      </c>
      <c r="M145" s="98">
        <v>171.03403593477995</v>
      </c>
      <c r="N145" s="98">
        <v>174.90658731797271</v>
      </c>
      <c r="O145" s="98">
        <v>179.19488431060125</v>
      </c>
      <c r="P145" s="98">
        <v>186.04803598358129</v>
      </c>
      <c r="Q145" s="98">
        <v>205.39015401578465</v>
      </c>
      <c r="R145" s="98">
        <v>226.51832631757765</v>
      </c>
      <c r="S145" s="98">
        <v>228.1107017708174</v>
      </c>
      <c r="T145" s="98">
        <v>254.96171166454613</v>
      </c>
      <c r="U145" s="98">
        <v>285.12201369064763</v>
      </c>
      <c r="V145" s="98">
        <v>323.63734486693892</v>
      </c>
      <c r="W145" s="98">
        <v>375.65523250079229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0.23695093498730582</v>
      </c>
      <c r="C146" s="122">
        <f t="shared" si="53"/>
        <v>0.2753269151208767</v>
      </c>
      <c r="D146" s="122">
        <f t="shared" si="53"/>
        <v>0.29786456802864436</v>
      </c>
      <c r="E146" s="122">
        <f t="shared" si="53"/>
        <v>0.30318383144429006</v>
      </c>
      <c r="F146" s="122">
        <f t="shared" si="53"/>
        <v>0.31843486503227741</v>
      </c>
      <c r="G146" s="122">
        <f t="shared" si="53"/>
        <v>0.33729725461956156</v>
      </c>
      <c r="H146" s="122">
        <f t="shared" si="53"/>
        <v>0.37611219288447834</v>
      </c>
      <c r="I146" s="122">
        <f t="shared" si="53"/>
        <v>0.43758988089868722</v>
      </c>
      <c r="J146" s="122">
        <f t="shared" si="53"/>
        <v>0.50679665068213209</v>
      </c>
      <c r="K146" s="122">
        <f t="shared" si="53"/>
        <v>0.56519042522811247</v>
      </c>
      <c r="L146" s="122">
        <f t="shared" si="53"/>
        <v>0.64848678087588463</v>
      </c>
      <c r="M146" s="122">
        <f t="shared" si="53"/>
        <v>0.75207215921503356</v>
      </c>
      <c r="N146" s="122">
        <f t="shared" si="53"/>
        <v>0.89298192910818319</v>
      </c>
      <c r="O146" s="122">
        <f t="shared" si="53"/>
        <v>1.0194201216599288</v>
      </c>
      <c r="P146" s="122">
        <f t="shared" si="53"/>
        <v>1.2261058809511551</v>
      </c>
      <c r="Q146" s="122">
        <f t="shared" si="53"/>
        <v>1.4255975690794762</v>
      </c>
      <c r="R146" s="122">
        <f t="shared" si="53"/>
        <v>1.7118882435976845</v>
      </c>
      <c r="S146" s="122">
        <f t="shared" si="53"/>
        <v>1.9325771041382256</v>
      </c>
      <c r="T146" s="122">
        <f t="shared" si="53"/>
        <v>2.6349794450900368</v>
      </c>
      <c r="U146" s="122">
        <f t="shared" si="53"/>
        <v>2.6377173009493924</v>
      </c>
      <c r="V146" s="122">
        <f t="shared" si="53"/>
        <v>3.2418779572276342</v>
      </c>
      <c r="W146" s="122">
        <f t="shared" si="53"/>
        <v>3.7340787088286191</v>
      </c>
      <c r="DA146" s="130" t="s">
        <v>1875</v>
      </c>
    </row>
    <row r="147" spans="1:105" ht="12" customHeight="1" x14ac:dyDescent="0.25">
      <c r="A147" s="97" t="s">
        <v>53</v>
      </c>
      <c r="B147" s="98">
        <v>0.23695093498730582</v>
      </c>
      <c r="C147" s="98">
        <v>0.2753269151208767</v>
      </c>
      <c r="D147" s="98">
        <v>0.29786456802864436</v>
      </c>
      <c r="E147" s="98">
        <v>0.30318383144429006</v>
      </c>
      <c r="F147" s="98">
        <v>0.31843486503227741</v>
      </c>
      <c r="G147" s="98">
        <v>0.33729725461956156</v>
      </c>
      <c r="H147" s="98">
        <v>0.37611219288447834</v>
      </c>
      <c r="I147" s="98">
        <v>0.43758988089868722</v>
      </c>
      <c r="J147" s="98">
        <v>0.50679665068213209</v>
      </c>
      <c r="K147" s="98">
        <v>0.56519042522811247</v>
      </c>
      <c r="L147" s="98">
        <v>0.64848678087588463</v>
      </c>
      <c r="M147" s="98">
        <v>0.75207215921503356</v>
      </c>
      <c r="N147" s="98">
        <v>0.89298192910818319</v>
      </c>
      <c r="O147" s="98">
        <v>1.0194201216599288</v>
      </c>
      <c r="P147" s="98">
        <v>1.2261058809511551</v>
      </c>
      <c r="Q147" s="98">
        <v>1.4255975690794762</v>
      </c>
      <c r="R147" s="98">
        <v>1.7118882435976845</v>
      </c>
      <c r="S147" s="98">
        <v>1.9325771041382256</v>
      </c>
      <c r="T147" s="98">
        <v>2.6349794450900368</v>
      </c>
      <c r="U147" s="98">
        <v>2.6377173009493924</v>
      </c>
      <c r="V147" s="98">
        <v>3.2418779572276342</v>
      </c>
      <c r="W147" s="98">
        <v>3.7340787088286191</v>
      </c>
      <c r="DA147" s="63" t="s">
        <v>1876</v>
      </c>
    </row>
    <row r="148" spans="1:105" ht="12" customHeight="1" x14ac:dyDescent="0.25">
      <c r="A148" s="121" t="s">
        <v>55</v>
      </c>
      <c r="B148" s="122">
        <v>14.268251870313538</v>
      </c>
      <c r="C148" s="122">
        <v>13.149339588270582</v>
      </c>
      <c r="D148" s="122">
        <v>13.053240576515986</v>
      </c>
      <c r="E148" s="122">
        <v>12.515549311305772</v>
      </c>
      <c r="F148" s="122">
        <v>12.853410171670866</v>
      </c>
      <c r="G148" s="122">
        <v>13.179438228753181</v>
      </c>
      <c r="H148" s="122">
        <v>13.685371397993244</v>
      </c>
      <c r="I148" s="122">
        <v>13.096796676827255</v>
      </c>
      <c r="J148" s="122">
        <v>13.459929512966706</v>
      </c>
      <c r="K148" s="122">
        <v>12.987503434669065</v>
      </c>
      <c r="L148" s="122">
        <v>15.345925063683906</v>
      </c>
      <c r="M148" s="122">
        <v>16.909846148006658</v>
      </c>
      <c r="N148" s="122">
        <v>17.734705288217963</v>
      </c>
      <c r="O148" s="122">
        <v>20.045253829983167</v>
      </c>
      <c r="P148" s="122">
        <v>20.518115831295258</v>
      </c>
      <c r="Q148" s="122">
        <v>22.581796547939923</v>
      </c>
      <c r="R148" s="122">
        <v>23.776062028323693</v>
      </c>
      <c r="S148" s="122">
        <v>24.039816699012253</v>
      </c>
      <c r="T148" s="122">
        <v>26.700783827602272</v>
      </c>
      <c r="U148" s="122">
        <v>30.44534194566069</v>
      </c>
      <c r="V148" s="122">
        <v>34.465941811554075</v>
      </c>
      <c r="W148" s="122">
        <v>37.456318797838293</v>
      </c>
      <c r="DA148" s="130" t="s">
        <v>1877</v>
      </c>
    </row>
    <row r="149" spans="1:105" ht="12" customHeight="1" x14ac:dyDescent="0.25">
      <c r="A149" s="97" t="s">
        <v>124</v>
      </c>
      <c r="B149" s="98">
        <v>1.541218618914455</v>
      </c>
      <c r="C149" s="98">
        <v>1.4481156758022173</v>
      </c>
      <c r="D149" s="98">
        <v>1.2791263844608809</v>
      </c>
      <c r="E149" s="98">
        <v>1.2980479683010548</v>
      </c>
      <c r="F149" s="98">
        <v>1.3425222314703713</v>
      </c>
      <c r="G149" s="98">
        <v>1.3581295903778787</v>
      </c>
      <c r="H149" s="98">
        <v>1.4823556053127891</v>
      </c>
      <c r="I149" s="98">
        <v>1.4543721244345011</v>
      </c>
      <c r="J149" s="98">
        <v>1.3335081632960908</v>
      </c>
      <c r="K149" s="98">
        <v>1.2100501716210388</v>
      </c>
      <c r="L149" s="98">
        <v>1.2939745113488357</v>
      </c>
      <c r="M149" s="98">
        <v>1.5229492457925984</v>
      </c>
      <c r="N149" s="98">
        <v>1.5312457203787484</v>
      </c>
      <c r="O149" s="98">
        <v>1.5038335311220021</v>
      </c>
      <c r="P149" s="98">
        <v>1.388859288298927</v>
      </c>
      <c r="Q149" s="98">
        <v>1.8086937585440304</v>
      </c>
      <c r="R149" s="98">
        <v>2.1169055766729321</v>
      </c>
      <c r="S149" s="98">
        <v>2.4785097589895506</v>
      </c>
      <c r="T149" s="98">
        <v>2.7795423061867419</v>
      </c>
      <c r="U149" s="98">
        <v>3.556200742574402</v>
      </c>
      <c r="V149" s="98">
        <v>4.1467148557683302</v>
      </c>
      <c r="W149" s="98">
        <v>4.9157578188704392</v>
      </c>
      <c r="DA149" s="63" t="s">
        <v>1878</v>
      </c>
    </row>
    <row r="150" spans="1:105" ht="12" customHeight="1" x14ac:dyDescent="0.25">
      <c r="A150" s="97" t="s">
        <v>123</v>
      </c>
      <c r="B150" s="98">
        <v>5.2292531770578776E-3</v>
      </c>
      <c r="C150" s="98">
        <v>5.5306032736314155E-3</v>
      </c>
      <c r="D150" s="98">
        <v>4.7383369001466891E-3</v>
      </c>
      <c r="E150" s="98">
        <v>5.3129425234730004E-3</v>
      </c>
      <c r="F150" s="98">
        <v>5.8032839293746669E-3</v>
      </c>
      <c r="G150" s="98">
        <v>6.1647397531399773E-3</v>
      </c>
      <c r="H150" s="98">
        <v>7.4805947339299187E-3</v>
      </c>
      <c r="I150" s="98">
        <v>8.9227399779257793E-3</v>
      </c>
      <c r="J150" s="98">
        <v>8.0398791581576794E-3</v>
      </c>
      <c r="K150" s="98">
        <v>8.4409847062793704E-3</v>
      </c>
      <c r="L150" s="98">
        <v>8.3010592658850878E-3</v>
      </c>
      <c r="M150" s="98">
        <v>1.1074654727454638E-2</v>
      </c>
      <c r="N150" s="98">
        <v>1.086168337037466E-2</v>
      </c>
      <c r="O150" s="98">
        <v>9.2897149303199835E-3</v>
      </c>
      <c r="P150" s="98">
        <v>7.427670783119707E-3</v>
      </c>
      <c r="Q150" s="98">
        <v>1.0646568286100652E-2</v>
      </c>
      <c r="R150" s="98">
        <v>1.2948654547154635E-2</v>
      </c>
      <c r="S150" s="98">
        <v>1.6572693157745563E-2</v>
      </c>
      <c r="T150" s="98">
        <v>1.7648766174178501E-2</v>
      </c>
      <c r="U150" s="98">
        <v>2.5118665341046405E-2</v>
      </c>
      <c r="V150" s="98">
        <v>2.8408352151845697E-2</v>
      </c>
      <c r="W150" s="98">
        <v>3.5874042330897249E-2</v>
      </c>
      <c r="DA150" s="63" t="s">
        <v>1879</v>
      </c>
    </row>
    <row r="151" spans="1:105" ht="12" customHeight="1" x14ac:dyDescent="0.25">
      <c r="A151" s="100" t="s">
        <v>50</v>
      </c>
      <c r="B151" s="101">
        <v>2.9804478339338671E-3</v>
      </c>
      <c r="C151" s="101">
        <v>3.0950090877898519E-3</v>
      </c>
      <c r="D151" s="101">
        <v>2.6806125650381085E-3</v>
      </c>
      <c r="E151" s="101">
        <v>2.9681306270029312E-3</v>
      </c>
      <c r="F151" s="101">
        <v>3.2305306220585012E-3</v>
      </c>
      <c r="G151" s="101">
        <v>3.4849393433321E-3</v>
      </c>
      <c r="H151" s="101">
        <v>4.2392024633468089E-3</v>
      </c>
      <c r="I151" s="101">
        <v>4.9801935381761078E-3</v>
      </c>
      <c r="J151" s="101">
        <v>4.3461404167850631E-3</v>
      </c>
      <c r="K151" s="101">
        <v>4.1704590850901299E-3</v>
      </c>
      <c r="L151" s="101">
        <v>4.7137919842346757E-3</v>
      </c>
      <c r="M151" s="101">
        <v>6.2383893741679479E-3</v>
      </c>
      <c r="N151" s="101">
        <v>5.9961066553823363E-3</v>
      </c>
      <c r="O151" s="101">
        <v>5.3845924963647207E-3</v>
      </c>
      <c r="P151" s="101">
        <v>4.1338826004180054E-3</v>
      </c>
      <c r="Q151" s="101">
        <v>6.0636755087726119E-3</v>
      </c>
      <c r="R151" s="101">
        <v>7.3850331216426266E-3</v>
      </c>
      <c r="S151" s="101">
        <v>9.0594992443892991E-3</v>
      </c>
      <c r="T151" s="101">
        <v>9.6937855076810932E-3</v>
      </c>
      <c r="U151" s="101">
        <v>1.4032603077186902E-2</v>
      </c>
      <c r="V151" s="101">
        <v>1.593987957250248E-2</v>
      </c>
      <c r="W151" s="101">
        <v>2.0302265753250007E-2</v>
      </c>
      <c r="DA151" s="131" t="s">
        <v>1880</v>
      </c>
    </row>
    <row r="152" spans="1:105" ht="12" customHeight="1" x14ac:dyDescent="0.25">
      <c r="A152" s="103" t="s">
        <v>52</v>
      </c>
      <c r="B152" s="104">
        <v>2.2488053431240105E-3</v>
      </c>
      <c r="C152" s="104">
        <v>2.4355941858415636E-3</v>
      </c>
      <c r="D152" s="104">
        <v>2.0577243351085806E-3</v>
      </c>
      <c r="E152" s="104">
        <v>2.3448118964700696E-3</v>
      </c>
      <c r="F152" s="104">
        <v>2.5727533073161657E-3</v>
      </c>
      <c r="G152" s="104">
        <v>2.6798004098078773E-3</v>
      </c>
      <c r="H152" s="104">
        <v>3.2413922705831094E-3</v>
      </c>
      <c r="I152" s="104">
        <v>3.9425464397496715E-3</v>
      </c>
      <c r="J152" s="104">
        <v>3.6937387413726167E-3</v>
      </c>
      <c r="K152" s="104">
        <v>4.2705256211892396E-3</v>
      </c>
      <c r="L152" s="104">
        <v>3.5872672816504116E-3</v>
      </c>
      <c r="M152" s="104">
        <v>4.8362653532866909E-3</v>
      </c>
      <c r="N152" s="104">
        <v>4.865576714992324E-3</v>
      </c>
      <c r="O152" s="104">
        <v>3.9051224339552624E-3</v>
      </c>
      <c r="P152" s="104">
        <v>3.2937881827017016E-3</v>
      </c>
      <c r="Q152" s="104">
        <v>4.5828927773280403E-3</v>
      </c>
      <c r="R152" s="104">
        <v>5.5636214255120088E-3</v>
      </c>
      <c r="S152" s="104">
        <v>7.5131939133562635E-3</v>
      </c>
      <c r="T152" s="104">
        <v>7.9549806664974063E-3</v>
      </c>
      <c r="U152" s="104">
        <v>1.1086062263859501E-2</v>
      </c>
      <c r="V152" s="104">
        <v>1.2468472579343217E-2</v>
      </c>
      <c r="W152" s="104">
        <v>1.5571776577647245E-2</v>
      </c>
      <c r="DA152" s="132" t="s">
        <v>1881</v>
      </c>
    </row>
    <row r="153" spans="1:105" ht="12" customHeight="1" x14ac:dyDescent="0.25">
      <c r="A153" s="106" t="s">
        <v>122</v>
      </c>
      <c r="B153" s="101">
        <v>8.9088861425891253</v>
      </c>
      <c r="C153" s="101">
        <v>7.8902671802552842</v>
      </c>
      <c r="D153" s="101">
        <v>7.7569615814016357</v>
      </c>
      <c r="E153" s="101">
        <v>7.1725319944002521</v>
      </c>
      <c r="F153" s="101">
        <v>7.2964799099115112</v>
      </c>
      <c r="G153" s="101">
        <v>7.2275872314411957</v>
      </c>
      <c r="H153" s="101">
        <v>7.1970253234918173</v>
      </c>
      <c r="I153" s="101">
        <v>6.223517701307876</v>
      </c>
      <c r="J153" s="101">
        <v>6.0797870592707506</v>
      </c>
      <c r="K153" s="101">
        <v>5.4230292081376765</v>
      </c>
      <c r="L153" s="101">
        <v>6.2194299835167586</v>
      </c>
      <c r="M153" s="101">
        <v>6.841596131649462</v>
      </c>
      <c r="N153" s="101">
        <v>7.4361513448053644</v>
      </c>
      <c r="O153" s="101">
        <v>8.7474453850935951</v>
      </c>
      <c r="P153" s="101">
        <v>9.4009872293716334</v>
      </c>
      <c r="Q153" s="101">
        <v>10.401483729031881</v>
      </c>
      <c r="R153" s="101">
        <v>10.771379847811724</v>
      </c>
      <c r="S153" s="101">
        <v>10.627051204429058</v>
      </c>
      <c r="T153" s="101">
        <v>11.587297467453126</v>
      </c>
      <c r="U153" s="101">
        <v>12.587876071920073</v>
      </c>
      <c r="V153" s="101">
        <v>14.051360572185693</v>
      </c>
      <c r="W153" s="101">
        <v>15.085533225134741</v>
      </c>
      <c r="DA153" s="131" t="s">
        <v>1882</v>
      </c>
    </row>
    <row r="154" spans="1:105" ht="12" customHeight="1" x14ac:dyDescent="0.25">
      <c r="A154" s="107" t="s">
        <v>121</v>
      </c>
      <c r="B154" s="104">
        <v>3.8129178556329002</v>
      </c>
      <c r="C154" s="104">
        <v>3.8054261289394486</v>
      </c>
      <c r="D154" s="104">
        <v>4.0124142737533228</v>
      </c>
      <c r="E154" s="104">
        <v>4.0396564060809919</v>
      </c>
      <c r="F154" s="104">
        <v>4.2086047463596072</v>
      </c>
      <c r="G154" s="104">
        <v>4.5875566671809649</v>
      </c>
      <c r="H154" s="104">
        <v>4.9985098744547081</v>
      </c>
      <c r="I154" s="104">
        <v>5.4099841111069527</v>
      </c>
      <c r="J154" s="104">
        <v>6.038594411241708</v>
      </c>
      <c r="K154" s="104">
        <v>6.3459830702040696</v>
      </c>
      <c r="L154" s="104">
        <v>7.8242195095524263</v>
      </c>
      <c r="M154" s="104">
        <v>8.5342261158371411</v>
      </c>
      <c r="N154" s="104">
        <v>8.7564465396634752</v>
      </c>
      <c r="O154" s="104">
        <v>9.7846851988372485</v>
      </c>
      <c r="P154" s="104">
        <v>9.7208416428415774</v>
      </c>
      <c r="Q154" s="104">
        <v>10.360972492077909</v>
      </c>
      <c r="R154" s="104">
        <v>10.874827949291882</v>
      </c>
      <c r="S154" s="104">
        <v>10.917683042435899</v>
      </c>
      <c r="T154" s="104">
        <v>12.316295287788225</v>
      </c>
      <c r="U154" s="104">
        <v>14.276146465825168</v>
      </c>
      <c r="V154" s="104">
        <v>16.239458031448205</v>
      </c>
      <c r="W154" s="104">
        <v>17.419153711502215</v>
      </c>
      <c r="DA154" s="132" t="s">
        <v>1883</v>
      </c>
    </row>
    <row r="155" spans="1:105" ht="12" customHeight="1" x14ac:dyDescent="0.25">
      <c r="A155" s="108" t="s">
        <v>53</v>
      </c>
      <c r="B155" s="98">
        <v>2.1741774054441132</v>
      </c>
      <c r="C155" s="98">
        <v>2.1286015559081983</v>
      </c>
      <c r="D155" s="98">
        <v>2.2713251866497033</v>
      </c>
      <c r="E155" s="98">
        <v>2.2560603889723279</v>
      </c>
      <c r="F155" s="98">
        <v>2.3414294022860562</v>
      </c>
      <c r="G155" s="98">
        <v>2.5945395594232648</v>
      </c>
      <c r="H155" s="98">
        <v>2.8332979736075958</v>
      </c>
      <c r="I155" s="98">
        <v>3.0199136946814842</v>
      </c>
      <c r="J155" s="98">
        <v>3.267003461092254</v>
      </c>
      <c r="K155" s="98">
        <v>3.1294956854406233</v>
      </c>
      <c r="L155" s="98">
        <v>4.4385725053066345</v>
      </c>
      <c r="M155" s="98">
        <v>4.8008115227014203</v>
      </c>
      <c r="N155" s="98">
        <v>4.8226525956120474</v>
      </c>
      <c r="O155" s="98">
        <v>5.6718240982233503</v>
      </c>
      <c r="P155" s="98">
        <v>5.4123957335563855</v>
      </c>
      <c r="Q155" s="98">
        <v>5.9043678961376598</v>
      </c>
      <c r="R155" s="98">
        <v>6.2073379497259111</v>
      </c>
      <c r="S155" s="98">
        <v>5.9632015391429629</v>
      </c>
      <c r="T155" s="98">
        <v>6.7754484842544809</v>
      </c>
      <c r="U155" s="98">
        <v>7.9780977294554178</v>
      </c>
      <c r="V155" s="98">
        <v>9.117849360929613</v>
      </c>
      <c r="W155" s="98">
        <v>9.8560875629782139</v>
      </c>
      <c r="DA155" s="63" t="s">
        <v>1884</v>
      </c>
    </row>
    <row r="156" spans="1:105" ht="12" customHeight="1" x14ac:dyDescent="0.25">
      <c r="A156" s="108" t="s">
        <v>52</v>
      </c>
      <c r="B156" s="98">
        <v>1.638740450188787</v>
      </c>
      <c r="C156" s="98">
        <v>1.6768245730312503</v>
      </c>
      <c r="D156" s="98">
        <v>1.7410890871036193</v>
      </c>
      <c r="E156" s="98">
        <v>1.7835960171086638</v>
      </c>
      <c r="F156" s="98">
        <v>1.867175344073551</v>
      </c>
      <c r="G156" s="98">
        <v>1.9930171077577001</v>
      </c>
      <c r="H156" s="98">
        <v>2.1652119008471122</v>
      </c>
      <c r="I156" s="98">
        <v>2.390070416425468</v>
      </c>
      <c r="J156" s="98">
        <v>2.771590950149454</v>
      </c>
      <c r="K156" s="98">
        <v>3.2164873847634463</v>
      </c>
      <c r="L156" s="98">
        <v>3.3856470042457913</v>
      </c>
      <c r="M156" s="98">
        <v>3.7334145931357203</v>
      </c>
      <c r="N156" s="98">
        <v>3.9337939440514282</v>
      </c>
      <c r="O156" s="98">
        <v>4.1128611006138973</v>
      </c>
      <c r="P156" s="98">
        <v>4.3084459092851928</v>
      </c>
      <c r="Q156" s="98">
        <v>4.4566045959402505</v>
      </c>
      <c r="R156" s="98">
        <v>4.6674899995659711</v>
      </c>
      <c r="S156" s="98">
        <v>4.9544815032929357</v>
      </c>
      <c r="T156" s="98">
        <v>5.5408468035337446</v>
      </c>
      <c r="U156" s="98">
        <v>6.2980487363697488</v>
      </c>
      <c r="V156" s="98">
        <v>7.1216086705185919</v>
      </c>
      <c r="W156" s="98">
        <v>7.5630661485240003</v>
      </c>
      <c r="DA156" s="63" t="s">
        <v>1885</v>
      </c>
    </row>
    <row r="157" spans="1:105" ht="12" customHeight="1" x14ac:dyDescent="0.25">
      <c r="A157" s="121" t="s">
        <v>54</v>
      </c>
      <c r="B157" s="122">
        <v>3.2041993437887704</v>
      </c>
      <c r="C157" s="122">
        <v>3.0790817952315481</v>
      </c>
      <c r="D157" s="122">
        <v>3.0854346684186482</v>
      </c>
      <c r="E157" s="122">
        <v>3.0105539591036998</v>
      </c>
      <c r="F157" s="122">
        <v>3.0274080205538052</v>
      </c>
      <c r="G157" s="122">
        <v>3.094967288894324</v>
      </c>
      <c r="H157" s="122">
        <v>3.256347201521633</v>
      </c>
      <c r="I157" s="122">
        <v>3.2298192321440191</v>
      </c>
      <c r="J157" s="122">
        <v>3.329046305791461</v>
      </c>
      <c r="K157" s="122">
        <v>3.3883979989296877</v>
      </c>
      <c r="L157" s="122">
        <v>3.8037370610937877</v>
      </c>
      <c r="M157" s="122">
        <v>3.9166432746896356</v>
      </c>
      <c r="N157" s="122">
        <v>4.0863447484783153</v>
      </c>
      <c r="O157" s="122">
        <v>4.6069892895316018</v>
      </c>
      <c r="P157" s="122">
        <v>4.9873945956839414</v>
      </c>
      <c r="Q157" s="122">
        <v>5.2924832908961408</v>
      </c>
      <c r="R157" s="122">
        <v>5.7469838480967139</v>
      </c>
      <c r="S157" s="122">
        <v>5.9431291964371775</v>
      </c>
      <c r="T157" s="122">
        <v>6.6131346700161968</v>
      </c>
      <c r="U157" s="122">
        <v>7.4656464128304911</v>
      </c>
      <c r="V157" s="122">
        <v>8.9459318517304283</v>
      </c>
      <c r="W157" s="122">
        <v>9.7576904972633898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3.2041993437887704</v>
      </c>
      <c r="C159" s="33">
        <v>3.0790817952315481</v>
      </c>
      <c r="D159" s="33">
        <v>3.0854346684186482</v>
      </c>
      <c r="E159" s="33">
        <v>3.0105539591036998</v>
      </c>
      <c r="F159" s="33">
        <v>3.0274080205538052</v>
      </c>
      <c r="G159" s="33">
        <v>3.094967288894324</v>
      </c>
      <c r="H159" s="33">
        <v>3.256347201521633</v>
      </c>
      <c r="I159" s="33">
        <v>3.2298192321440191</v>
      </c>
      <c r="J159" s="33">
        <v>3.329046305791461</v>
      </c>
      <c r="K159" s="33">
        <v>3.3883979989296877</v>
      </c>
      <c r="L159" s="33">
        <v>3.8037370610937877</v>
      </c>
      <c r="M159" s="33">
        <v>3.9166432746896356</v>
      </c>
      <c r="N159" s="33">
        <v>4.0863447484783153</v>
      </c>
      <c r="O159" s="33">
        <v>4.6069892895316018</v>
      </c>
      <c r="P159" s="33">
        <v>4.9873945956839414</v>
      </c>
      <c r="Q159" s="33">
        <v>5.2924832908961408</v>
      </c>
      <c r="R159" s="33">
        <v>5.7469838480967139</v>
      </c>
      <c r="S159" s="33">
        <v>5.9431291964371775</v>
      </c>
      <c r="T159" s="33">
        <v>6.6131346700161968</v>
      </c>
      <c r="U159" s="33">
        <v>7.4656464128304911</v>
      </c>
      <c r="V159" s="33">
        <v>8.9459318517304283</v>
      </c>
      <c r="W159" s="33">
        <v>9.7576904972633898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42.312213550152357</v>
      </c>
      <c r="C161" s="117">
        <f t="shared" si="54"/>
        <v>32.361411911307059</v>
      </c>
      <c r="D161" s="117">
        <f t="shared" si="54"/>
        <v>26.830293462356412</v>
      </c>
      <c r="E161" s="117">
        <f t="shared" si="54"/>
        <v>20.736376008599184</v>
      </c>
      <c r="F161" s="117">
        <f t="shared" si="54"/>
        <v>23.257502584409888</v>
      </c>
      <c r="G161" s="117">
        <f t="shared" si="54"/>
        <v>24.465868330586797</v>
      </c>
      <c r="H161" s="117">
        <f t="shared" si="54"/>
        <v>21.573587926410067</v>
      </c>
      <c r="I161" s="117">
        <f t="shared" si="54"/>
        <v>12.044758501999857</v>
      </c>
      <c r="J161" s="117">
        <f t="shared" si="54"/>
        <v>4.2481953248671278</v>
      </c>
      <c r="K161" s="117">
        <f t="shared" si="54"/>
        <v>1.6894854800510202</v>
      </c>
      <c r="L161" s="117">
        <f t="shared" si="54"/>
        <v>12.351121755358134</v>
      </c>
      <c r="M161" s="117">
        <f t="shared" si="54"/>
        <v>9.032843757373211</v>
      </c>
      <c r="N161" s="117">
        <f t="shared" si="54"/>
        <v>12.215390015398096</v>
      </c>
      <c r="O161" s="117">
        <f t="shared" si="54"/>
        <v>32.936802974609648</v>
      </c>
      <c r="P161" s="117">
        <f t="shared" si="54"/>
        <v>19.87321688802216</v>
      </c>
      <c r="Q161" s="117">
        <f t="shared" si="54"/>
        <v>38.498276720986119</v>
      </c>
      <c r="R161" s="117">
        <f t="shared" ref="R161:V161" si="55">R162+R164+R166+R175</f>
        <v>31.905445481651093</v>
      </c>
      <c r="S161" s="117">
        <f t="shared" si="55"/>
        <v>22.646389568437169</v>
      </c>
      <c r="T161" s="117">
        <f t="shared" si="55"/>
        <v>17.616776501102517</v>
      </c>
      <c r="U161" s="117">
        <f t="shared" si="55"/>
        <v>31.516071797239643</v>
      </c>
      <c r="V161" s="117">
        <f t="shared" si="55"/>
        <v>5.9515358999807129</v>
      </c>
      <c r="W161" s="117">
        <f t="shared" ref="W161" si="56">W162+W164+W166+W175</f>
        <v>36.759063746744609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38.14834368748901</v>
      </c>
      <c r="C162" s="122">
        <f t="shared" si="57"/>
        <v>29.035865895633208</v>
      </c>
      <c r="D162" s="122">
        <f t="shared" si="57"/>
        <v>24.037220480480055</v>
      </c>
      <c r="E162" s="122">
        <f t="shared" si="57"/>
        <v>18.402867720301341</v>
      </c>
      <c r="F162" s="122">
        <f t="shared" si="57"/>
        <v>21.037007292505525</v>
      </c>
      <c r="G162" s="122">
        <f t="shared" si="57"/>
        <v>22.432167618969917</v>
      </c>
      <c r="H162" s="122">
        <f t="shared" si="57"/>
        <v>19.660073493077874</v>
      </c>
      <c r="I162" s="122">
        <f t="shared" si="57"/>
        <v>10.351273515648266</v>
      </c>
      <c r="J162" s="122">
        <f t="shared" si="57"/>
        <v>2.6443100443699374</v>
      </c>
      <c r="K162" s="122">
        <f t="shared" si="57"/>
        <v>0.23611520654447582</v>
      </c>
      <c r="L162" s="122">
        <f t="shared" si="57"/>
        <v>10.719667008910024</v>
      </c>
      <c r="M162" s="122">
        <f t="shared" si="57"/>
        <v>7.2778334549006676</v>
      </c>
      <c r="N162" s="122">
        <f t="shared" si="57"/>
        <v>10.360536846378087</v>
      </c>
      <c r="O162" s="122">
        <f t="shared" si="57"/>
        <v>30.051321071644072</v>
      </c>
      <c r="P162" s="122">
        <f t="shared" si="57"/>
        <v>16.870032764212109</v>
      </c>
      <c r="Q162" s="122">
        <f t="shared" si="57"/>
        <v>35.237489990571042</v>
      </c>
      <c r="R162" s="122">
        <f t="shared" si="57"/>
        <v>28.691780113056343</v>
      </c>
      <c r="S162" s="122">
        <f t="shared" si="57"/>
        <v>19.789166225659187</v>
      </c>
      <c r="T162" s="122">
        <f t="shared" si="57"/>
        <v>14.879876238398193</v>
      </c>
      <c r="U162" s="122">
        <f t="shared" si="57"/>
        <v>28.830942349269176</v>
      </c>
      <c r="V162" s="122">
        <f t="shared" si="57"/>
        <v>3.0873310611658038</v>
      </c>
      <c r="W162" s="122">
        <f t="shared" si="57"/>
        <v>33.649650854928169</v>
      </c>
      <c r="DA162" s="130" t="s">
        <v>1890</v>
      </c>
    </row>
    <row r="163" spans="1:105" ht="12" customHeight="1" x14ac:dyDescent="0.25">
      <c r="A163" s="97" t="s">
        <v>53</v>
      </c>
      <c r="B163" s="33">
        <v>38.14834368748901</v>
      </c>
      <c r="C163" s="33">
        <v>29.035865895633208</v>
      </c>
      <c r="D163" s="33">
        <v>24.037220480480055</v>
      </c>
      <c r="E163" s="33">
        <v>18.402867720301341</v>
      </c>
      <c r="F163" s="33">
        <v>21.037007292505525</v>
      </c>
      <c r="G163" s="33">
        <v>22.432167618969917</v>
      </c>
      <c r="H163" s="33">
        <v>19.660073493077874</v>
      </c>
      <c r="I163" s="33">
        <v>10.351273515648266</v>
      </c>
      <c r="J163" s="33">
        <v>2.6443100443699374</v>
      </c>
      <c r="K163" s="33">
        <v>0.23611520654447582</v>
      </c>
      <c r="L163" s="33">
        <v>10.719667008910024</v>
      </c>
      <c r="M163" s="33">
        <v>7.2778334549006676</v>
      </c>
      <c r="N163" s="33">
        <v>10.360536846378087</v>
      </c>
      <c r="O163" s="33">
        <v>30.051321071644072</v>
      </c>
      <c r="P163" s="33">
        <v>16.870032764212109</v>
      </c>
      <c r="Q163" s="33">
        <v>35.237489990571042</v>
      </c>
      <c r="R163" s="33">
        <v>28.691780113056343</v>
      </c>
      <c r="S163" s="33">
        <v>19.789166225659187</v>
      </c>
      <c r="T163" s="33">
        <v>14.879876238398193</v>
      </c>
      <c r="U163" s="33">
        <v>28.830942349269176</v>
      </c>
      <c r="V163" s="33">
        <v>3.0873310611658038</v>
      </c>
      <c r="W163" s="33">
        <v>33.649650854928169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2.8043815294750012E-2</v>
      </c>
      <c r="C164" s="122">
        <f t="shared" si="58"/>
        <v>3.1242729243417089E-2</v>
      </c>
      <c r="D164" s="122">
        <f t="shared" si="58"/>
        <v>3.1713525584443625E-2</v>
      </c>
      <c r="E164" s="122">
        <f t="shared" si="58"/>
        <v>2.9093298664638133E-2</v>
      </c>
      <c r="F164" s="122">
        <f t="shared" si="58"/>
        <v>2.6318861137403629E-2</v>
      </c>
      <c r="G164" s="122">
        <f t="shared" si="58"/>
        <v>2.2683529401893627E-2</v>
      </c>
      <c r="H164" s="122">
        <f t="shared" si="58"/>
        <v>1.8844023441722604E-2</v>
      </c>
      <c r="I164" s="122">
        <f t="shared" si="58"/>
        <v>1.6874072882722715E-2</v>
      </c>
      <c r="J164" s="122">
        <f t="shared" si="58"/>
        <v>1.6504580435130662E-2</v>
      </c>
      <c r="K164" s="122">
        <f t="shared" si="58"/>
        <v>1.8199907835630448E-2</v>
      </c>
      <c r="L164" s="122">
        <f t="shared" si="58"/>
        <v>2.6762809886561191E-2</v>
      </c>
      <c r="M164" s="122">
        <f t="shared" si="58"/>
        <v>4.2965425975006341E-2</v>
      </c>
      <c r="N164" s="122">
        <f t="shared" si="58"/>
        <v>6.4159412083096043E-2</v>
      </c>
      <c r="O164" s="122">
        <f t="shared" si="58"/>
        <v>9.5133173700155726E-2</v>
      </c>
      <c r="P164" s="122">
        <f t="shared" si="58"/>
        <v>0.13506678484657519</v>
      </c>
      <c r="Q164" s="122">
        <f t="shared" si="58"/>
        <v>0.16907619360421644</v>
      </c>
      <c r="R164" s="122">
        <f t="shared" si="58"/>
        <v>0.18333389803245542</v>
      </c>
      <c r="S164" s="122">
        <f t="shared" si="58"/>
        <v>0.17879608275964756</v>
      </c>
      <c r="T164" s="122">
        <f t="shared" si="58"/>
        <v>0.19403312422695623</v>
      </c>
      <c r="U164" s="122">
        <f t="shared" si="58"/>
        <v>0.14549197119684107</v>
      </c>
      <c r="V164" s="122">
        <f t="shared" si="58"/>
        <v>0.12711869309498761</v>
      </c>
      <c r="W164" s="122">
        <f t="shared" si="58"/>
        <v>0.10778026916805074</v>
      </c>
      <c r="DA164" s="130" t="s">
        <v>1892</v>
      </c>
    </row>
    <row r="165" spans="1:105" ht="12" customHeight="1" x14ac:dyDescent="0.25">
      <c r="A165" s="97" t="s">
        <v>53</v>
      </c>
      <c r="B165" s="98">
        <v>2.8043815294750012E-2</v>
      </c>
      <c r="C165" s="98">
        <v>3.1242729243417089E-2</v>
      </c>
      <c r="D165" s="98">
        <v>3.1713525584443625E-2</v>
      </c>
      <c r="E165" s="98">
        <v>2.9093298664638133E-2</v>
      </c>
      <c r="F165" s="98">
        <v>2.6318861137403629E-2</v>
      </c>
      <c r="G165" s="98">
        <v>2.2683529401893627E-2</v>
      </c>
      <c r="H165" s="98">
        <v>1.8844023441722604E-2</v>
      </c>
      <c r="I165" s="98">
        <v>1.6874072882722715E-2</v>
      </c>
      <c r="J165" s="98">
        <v>1.6504580435130662E-2</v>
      </c>
      <c r="K165" s="98">
        <v>1.8199907835630448E-2</v>
      </c>
      <c r="L165" s="98">
        <v>2.6762809886561191E-2</v>
      </c>
      <c r="M165" s="98">
        <v>4.2965425975006341E-2</v>
      </c>
      <c r="N165" s="98">
        <v>6.4159412083096043E-2</v>
      </c>
      <c r="O165" s="98">
        <v>9.5133173700155726E-2</v>
      </c>
      <c r="P165" s="98">
        <v>0.13506678484657519</v>
      </c>
      <c r="Q165" s="98">
        <v>0.16907619360421644</v>
      </c>
      <c r="R165" s="98">
        <v>0.18333389803245542</v>
      </c>
      <c r="S165" s="98">
        <v>0.17879608275964756</v>
      </c>
      <c r="T165" s="98">
        <v>0.19403312422695623</v>
      </c>
      <c r="U165" s="98">
        <v>0.14549197119684107</v>
      </c>
      <c r="V165" s="98">
        <v>0.12711869309498761</v>
      </c>
      <c r="W165" s="98">
        <v>0.10778026916805074</v>
      </c>
      <c r="DA165" s="63" t="s">
        <v>1893</v>
      </c>
    </row>
    <row r="166" spans="1:105" ht="12" customHeight="1" x14ac:dyDescent="0.25">
      <c r="A166" s="121" t="s">
        <v>55</v>
      </c>
      <c r="B166" s="122">
        <v>3.3773743145838986</v>
      </c>
      <c r="C166" s="122">
        <v>2.6693145480574034</v>
      </c>
      <c r="D166" s="122">
        <v>2.2333555282100139</v>
      </c>
      <c r="E166" s="122">
        <v>1.8576895636350401</v>
      </c>
      <c r="F166" s="122">
        <v>1.7760901436264924</v>
      </c>
      <c r="G166" s="122">
        <v>1.6288201117813395</v>
      </c>
      <c r="H166" s="122">
        <v>1.5309217728734676</v>
      </c>
      <c r="I166" s="122">
        <v>1.3455475910244774</v>
      </c>
      <c r="J166" s="122">
        <v>1.2731969170499862</v>
      </c>
      <c r="K166" s="122">
        <v>1.1386482446185302</v>
      </c>
      <c r="L166" s="122">
        <v>1.2861128724200512</v>
      </c>
      <c r="M166" s="122">
        <v>1.3900064073853395</v>
      </c>
      <c r="N166" s="122">
        <v>1.4548877268067448</v>
      </c>
      <c r="O166" s="122">
        <v>2.2673128505555349</v>
      </c>
      <c r="P166" s="122">
        <v>2.3060881254491563</v>
      </c>
      <c r="Q166" s="122">
        <v>2.5039949485899093</v>
      </c>
      <c r="R166" s="122">
        <v>2.4406853428766055</v>
      </c>
      <c r="S166" s="122">
        <v>2.1484042586162495</v>
      </c>
      <c r="T166" s="122">
        <v>2.0403837907911271</v>
      </c>
      <c r="U166" s="122">
        <v>2.0430911096995468</v>
      </c>
      <c r="V166" s="122">
        <v>2.177595103663803</v>
      </c>
      <c r="W166" s="122">
        <v>2.3860362277447731</v>
      </c>
      <c r="DA166" s="130" t="s">
        <v>1894</v>
      </c>
    </row>
    <row r="167" spans="1:105" ht="12" customHeight="1" x14ac:dyDescent="0.25">
      <c r="A167" s="97" t="s">
        <v>124</v>
      </c>
      <c r="B167" s="98">
        <v>0.36480266211379964</v>
      </c>
      <c r="C167" s="98">
        <v>0.29980037369533225</v>
      </c>
      <c r="D167" s="98">
        <v>0.22980014808742519</v>
      </c>
      <c r="E167" s="98">
        <v>0.20249172110631775</v>
      </c>
      <c r="F167" s="98">
        <v>0.19475468416302957</v>
      </c>
      <c r="G167" s="98">
        <v>0.17582915273483268</v>
      </c>
      <c r="H167" s="98">
        <v>0.173062023311706</v>
      </c>
      <c r="I167" s="98">
        <v>0.15705945830835857</v>
      </c>
      <c r="J167" s="98">
        <v>0.13633095839068213</v>
      </c>
      <c r="K167" s="98">
        <v>0.11414630841883165</v>
      </c>
      <c r="L167" s="98">
        <v>0.11435892114888896</v>
      </c>
      <c r="M167" s="98">
        <v>0.12998653699052701</v>
      </c>
      <c r="N167" s="98">
        <v>0.12760094526770291</v>
      </c>
      <c r="O167" s="98">
        <v>0.16557703311458088</v>
      </c>
      <c r="P167" s="98">
        <v>0.15514711509091819</v>
      </c>
      <c r="Q167" s="98">
        <v>0.19394734053987986</v>
      </c>
      <c r="R167" s="98">
        <v>0.19978093319539275</v>
      </c>
      <c r="S167" s="98">
        <v>0.19422250149562037</v>
      </c>
      <c r="T167" s="98">
        <v>0.18517343182472529</v>
      </c>
      <c r="U167" s="98">
        <v>0.21360615803191355</v>
      </c>
      <c r="V167" s="98">
        <v>0.2477879289283445</v>
      </c>
      <c r="W167" s="98">
        <v>0.31404448805194413</v>
      </c>
      <c r="DA167" s="63" t="s">
        <v>1895</v>
      </c>
    </row>
    <row r="168" spans="1:105" ht="12" customHeight="1" x14ac:dyDescent="0.25">
      <c r="A168" s="97" t="s">
        <v>123</v>
      </c>
      <c r="B168" s="98">
        <v>1.245060280251876E-3</v>
      </c>
      <c r="C168" s="98">
        <v>1.0573834131008941E-3</v>
      </c>
      <c r="D168" s="98">
        <v>7.5221537954076414E-4</v>
      </c>
      <c r="E168" s="98">
        <v>7.034081438118964E-4</v>
      </c>
      <c r="F168" s="98">
        <v>7.2582055097772488E-4</v>
      </c>
      <c r="G168" s="98">
        <v>6.4114338877041131E-4</v>
      </c>
      <c r="H168" s="98">
        <v>8.5128219739368698E-4</v>
      </c>
      <c r="I168" s="98">
        <v>9.458128621802394E-4</v>
      </c>
      <c r="J168" s="98">
        <v>8.9558093236011185E-4</v>
      </c>
      <c r="K168" s="98">
        <v>9.391083475418909E-4</v>
      </c>
      <c r="L168" s="98">
        <v>7.8704289761974161E-4</v>
      </c>
      <c r="M168" s="98">
        <v>8.9615614583631042E-4</v>
      </c>
      <c r="N168" s="98">
        <v>9.0442517406392521E-4</v>
      </c>
      <c r="O168" s="98">
        <v>6.9775010811278567E-4</v>
      </c>
      <c r="P168" s="98">
        <v>6.1902877573753495E-4</v>
      </c>
      <c r="Q168" s="98">
        <v>7.2600351355853502E-4</v>
      </c>
      <c r="R168" s="98">
        <v>5.2651769656363446E-4</v>
      </c>
      <c r="S168" s="98">
        <v>4.15457668157942E-4</v>
      </c>
      <c r="T168" s="98">
        <v>2.9846251538546194E-4</v>
      </c>
      <c r="U168" s="98">
        <v>5.1205364430326281E-4</v>
      </c>
      <c r="V168" s="98">
        <v>6.0482915330947675E-4</v>
      </c>
      <c r="W168" s="98">
        <v>1.1758926062750072E-3</v>
      </c>
      <c r="DA168" s="63" t="s">
        <v>1896</v>
      </c>
    </row>
    <row r="169" spans="1:105" ht="12" customHeight="1" x14ac:dyDescent="0.25">
      <c r="A169" s="100" t="s">
        <v>50</v>
      </c>
      <c r="B169" s="101">
        <v>7.0963043665092087E-4</v>
      </c>
      <c r="C169" s="101">
        <v>5.9172772135519846E-4</v>
      </c>
      <c r="D169" s="101">
        <v>4.2554973200606704E-4</v>
      </c>
      <c r="E169" s="101">
        <v>3.9296627917717424E-4</v>
      </c>
      <c r="F169" s="101">
        <v>4.040445969193817E-4</v>
      </c>
      <c r="G169" s="101">
        <v>3.6243960162393263E-4</v>
      </c>
      <c r="H169" s="101">
        <v>4.8241586619126307E-4</v>
      </c>
      <c r="I169" s="101">
        <v>5.2790186828338605E-4</v>
      </c>
      <c r="J169" s="101">
        <v>4.8412673997506308E-4</v>
      </c>
      <c r="K169" s="101">
        <v>4.6398768344841425E-4</v>
      </c>
      <c r="L169" s="101">
        <v>4.4692567336503683E-4</v>
      </c>
      <c r="M169" s="101">
        <v>5.0480769968577245E-4</v>
      </c>
      <c r="N169" s="101">
        <v>4.9928078554484407E-4</v>
      </c>
      <c r="O169" s="101">
        <v>4.0443652196681188E-4</v>
      </c>
      <c r="P169" s="101">
        <v>3.4452150073682308E-4</v>
      </c>
      <c r="Q169" s="101">
        <v>4.1349001914494797E-4</v>
      </c>
      <c r="R169" s="101">
        <v>3.002899346872959E-4</v>
      </c>
      <c r="S169" s="101">
        <v>2.271108500547791E-4</v>
      </c>
      <c r="T169" s="101">
        <v>1.6393393043320255E-4</v>
      </c>
      <c r="U169" s="101">
        <v>2.8606000546505932E-4</v>
      </c>
      <c r="V169" s="101">
        <v>3.3936864110104058E-4</v>
      </c>
      <c r="W169" s="101">
        <v>6.6547516362034341E-4</v>
      </c>
      <c r="DA169" s="131" t="s">
        <v>1897</v>
      </c>
    </row>
    <row r="170" spans="1:105" ht="12" customHeight="1" x14ac:dyDescent="0.25">
      <c r="A170" s="103" t="s">
        <v>52</v>
      </c>
      <c r="B170" s="104">
        <v>5.3542984360095507E-4</v>
      </c>
      <c r="C170" s="104">
        <v>4.656556917456956E-4</v>
      </c>
      <c r="D170" s="104">
        <v>3.266656475346971E-4</v>
      </c>
      <c r="E170" s="104">
        <v>3.1044186463472217E-4</v>
      </c>
      <c r="F170" s="104">
        <v>3.2177595405834313E-4</v>
      </c>
      <c r="G170" s="104">
        <v>2.7870378714647869E-4</v>
      </c>
      <c r="H170" s="104">
        <v>3.6886633120242391E-4</v>
      </c>
      <c r="I170" s="104">
        <v>4.179109938968534E-4</v>
      </c>
      <c r="J170" s="104">
        <v>4.1145419238504871E-4</v>
      </c>
      <c r="K170" s="104">
        <v>4.7512066409347665E-4</v>
      </c>
      <c r="L170" s="104">
        <v>3.4011722425470478E-4</v>
      </c>
      <c r="M170" s="104">
        <v>3.9134844615053792E-4</v>
      </c>
      <c r="N170" s="104">
        <v>4.0514438851908113E-4</v>
      </c>
      <c r="O170" s="104">
        <v>2.9331358614597379E-4</v>
      </c>
      <c r="P170" s="104">
        <v>2.7450727500071188E-4</v>
      </c>
      <c r="Q170" s="104">
        <v>3.1251349441358705E-4</v>
      </c>
      <c r="R170" s="104">
        <v>2.2622776187633851E-4</v>
      </c>
      <c r="S170" s="104">
        <v>1.8834681810316292E-4</v>
      </c>
      <c r="T170" s="104">
        <v>1.345285849522594E-4</v>
      </c>
      <c r="U170" s="104">
        <v>2.2599363883820349E-4</v>
      </c>
      <c r="V170" s="104">
        <v>2.6546051220843617E-4</v>
      </c>
      <c r="W170" s="104">
        <v>5.1041744265466378E-4</v>
      </c>
      <c r="DA170" s="132" t="s">
        <v>1898</v>
      </c>
    </row>
    <row r="171" spans="1:105" ht="12" customHeight="1" x14ac:dyDescent="0.25">
      <c r="A171" s="106" t="s">
        <v>122</v>
      </c>
      <c r="B171" s="101">
        <v>2.1087692975569547</v>
      </c>
      <c r="C171" s="101">
        <v>1.6584483061373714</v>
      </c>
      <c r="D171" s="101">
        <v>1.3995841878182302</v>
      </c>
      <c r="E171" s="101">
        <v>1.1370473720619625</v>
      </c>
      <c r="F171" s="101">
        <v>1.0721550983382466</v>
      </c>
      <c r="G171" s="101">
        <v>0.94117164530771391</v>
      </c>
      <c r="H171" s="101">
        <v>0.82689855797655831</v>
      </c>
      <c r="I171" s="101">
        <v>0.66510767048832853</v>
      </c>
      <c r="J171" s="101">
        <v>0.62454041237088986</v>
      </c>
      <c r="K171" s="101">
        <v>0.52063783528849716</v>
      </c>
      <c r="L171" s="101">
        <v>0.57082853616433238</v>
      </c>
      <c r="M171" s="101">
        <v>0.60898509885518781</v>
      </c>
      <c r="N171" s="101">
        <v>0.65473047576278853</v>
      </c>
      <c r="O171" s="101">
        <v>1.0704407719626825</v>
      </c>
      <c r="P171" s="101">
        <v>1.1095222289930273</v>
      </c>
      <c r="Q171" s="101">
        <v>1.1891853670651971</v>
      </c>
      <c r="R171" s="101">
        <v>1.1516284276128381</v>
      </c>
      <c r="S171" s="101">
        <v>1.0067300304502684</v>
      </c>
      <c r="T171" s="101">
        <v>0.94244950105111103</v>
      </c>
      <c r="U171" s="101">
        <v>0.89185773097425003</v>
      </c>
      <c r="V171" s="101">
        <v>0.91355122174401504</v>
      </c>
      <c r="W171" s="101">
        <v>0.96857780995267639</v>
      </c>
      <c r="DA171" s="131" t="s">
        <v>1899</v>
      </c>
    </row>
    <row r="172" spans="1:105" ht="12" customHeight="1" x14ac:dyDescent="0.25">
      <c r="A172" s="107" t="s">
        <v>121</v>
      </c>
      <c r="B172" s="104">
        <v>0.90255729463289214</v>
      </c>
      <c r="C172" s="104">
        <v>0.71000848481159884</v>
      </c>
      <c r="D172" s="104">
        <v>0.60321897692481763</v>
      </c>
      <c r="E172" s="104">
        <v>0.5174470623229479</v>
      </c>
      <c r="F172" s="104">
        <v>0.50845454057423856</v>
      </c>
      <c r="G172" s="104">
        <v>0.51117817035002244</v>
      </c>
      <c r="H172" s="104">
        <v>0.53010990938780977</v>
      </c>
      <c r="I172" s="104">
        <v>0.52243464936561002</v>
      </c>
      <c r="J172" s="104">
        <v>0.51142996535605423</v>
      </c>
      <c r="K172" s="104">
        <v>0.50292499256365963</v>
      </c>
      <c r="L172" s="104">
        <v>0.60013837220921018</v>
      </c>
      <c r="M172" s="104">
        <v>0.65013861539378848</v>
      </c>
      <c r="N172" s="104">
        <v>0.67165188060218939</v>
      </c>
      <c r="O172" s="104">
        <v>1.0305972953701588</v>
      </c>
      <c r="P172" s="104">
        <v>1.0407997525894732</v>
      </c>
      <c r="Q172" s="104">
        <v>1.1201362374712736</v>
      </c>
      <c r="R172" s="104">
        <v>1.088749464371811</v>
      </c>
      <c r="S172" s="104">
        <v>0.94703626900220295</v>
      </c>
      <c r="T172" s="104">
        <v>0.91246239539990526</v>
      </c>
      <c r="U172" s="104">
        <v>0.9371151670490796</v>
      </c>
      <c r="V172" s="104">
        <v>1.0156511238381343</v>
      </c>
      <c r="W172" s="104">
        <v>1.1022380371338776</v>
      </c>
      <c r="DA172" s="132" t="s">
        <v>1900</v>
      </c>
    </row>
    <row r="173" spans="1:105" ht="12" customHeight="1" x14ac:dyDescent="0.25">
      <c r="A173" s="108" t="s">
        <v>53</v>
      </c>
      <c r="B173" s="98">
        <v>0.51465039410975644</v>
      </c>
      <c r="C173" s="98">
        <v>0.39715004687246153</v>
      </c>
      <c r="D173" s="98">
        <v>0.34146684810608285</v>
      </c>
      <c r="E173" s="98">
        <v>0.28898294888139381</v>
      </c>
      <c r="F173" s="98">
        <v>0.28287531920315107</v>
      </c>
      <c r="G173" s="98">
        <v>0.28910203864614636</v>
      </c>
      <c r="H173" s="98">
        <v>0.30048141741875378</v>
      </c>
      <c r="I173" s="98">
        <v>0.2916288698438535</v>
      </c>
      <c r="J173" s="98">
        <v>0.27669410348441459</v>
      </c>
      <c r="K173" s="98">
        <v>0.24801541020777088</v>
      </c>
      <c r="L173" s="98">
        <v>0.34045027430725239</v>
      </c>
      <c r="M173" s="98">
        <v>0.36572653615816281</v>
      </c>
      <c r="N173" s="98">
        <v>0.3699153156091039</v>
      </c>
      <c r="O173" s="98">
        <v>0.59739955416643331</v>
      </c>
      <c r="P173" s="98">
        <v>0.57949921903625556</v>
      </c>
      <c r="Q173" s="98">
        <v>0.63832776748347841</v>
      </c>
      <c r="R173" s="98">
        <v>0.62145680827796179</v>
      </c>
      <c r="S173" s="98">
        <v>0.51726800594846156</v>
      </c>
      <c r="T173" s="98">
        <v>0.50196441457370455</v>
      </c>
      <c r="U173" s="98">
        <v>0.52369849275291525</v>
      </c>
      <c r="V173" s="98">
        <v>0.57025018522672632</v>
      </c>
      <c r="W173" s="98">
        <v>0.62366718780735986</v>
      </c>
      <c r="DA173" s="63" t="s">
        <v>1901</v>
      </c>
    </row>
    <row r="174" spans="1:105" ht="12" customHeight="1" x14ac:dyDescent="0.25">
      <c r="A174" s="115" t="s">
        <v>52</v>
      </c>
      <c r="B174" s="33">
        <v>0.38790690052313564</v>
      </c>
      <c r="C174" s="33">
        <v>0.31285843793913731</v>
      </c>
      <c r="D174" s="33">
        <v>0.26175212881873477</v>
      </c>
      <c r="E174" s="33">
        <v>0.22846411344155407</v>
      </c>
      <c r="F174" s="33">
        <v>0.22557922137108746</v>
      </c>
      <c r="G174" s="33">
        <v>0.22207613170387611</v>
      </c>
      <c r="H174" s="33">
        <v>0.22962849196905599</v>
      </c>
      <c r="I174" s="33">
        <v>0.23080577952175657</v>
      </c>
      <c r="J174" s="33">
        <v>0.23473586187163961</v>
      </c>
      <c r="K174" s="33">
        <v>0.25490958235588879</v>
      </c>
      <c r="L174" s="33">
        <v>0.25968809790195774</v>
      </c>
      <c r="M174" s="33">
        <v>0.28441207923562561</v>
      </c>
      <c r="N174" s="33">
        <v>0.30173656499308554</v>
      </c>
      <c r="O174" s="33">
        <v>0.43319774120372556</v>
      </c>
      <c r="P174" s="33">
        <v>0.46130053355321776</v>
      </c>
      <c r="Q174" s="33">
        <v>0.48180846998779508</v>
      </c>
      <c r="R174" s="33">
        <v>0.46729265609384912</v>
      </c>
      <c r="S174" s="33">
        <v>0.42976826305374138</v>
      </c>
      <c r="T174" s="33">
        <v>0.4104979808262007</v>
      </c>
      <c r="U174" s="33">
        <v>0.4134166742961643</v>
      </c>
      <c r="V174" s="33">
        <v>0.44540093861140789</v>
      </c>
      <c r="W174" s="33">
        <v>0.47857084932651778</v>
      </c>
      <c r="DA174" s="60" t="s">
        <v>1902</v>
      </c>
    </row>
    <row r="175" spans="1:105" ht="12" customHeight="1" x14ac:dyDescent="0.25">
      <c r="A175" s="121" t="s">
        <v>54</v>
      </c>
      <c r="B175" s="122">
        <v>0.75845173278470113</v>
      </c>
      <c r="C175" s="122">
        <v>0.62498873837303381</v>
      </c>
      <c r="D175" s="122">
        <v>0.52800392808189756</v>
      </c>
      <c r="E175" s="122">
        <v>0.44672542599816523</v>
      </c>
      <c r="F175" s="122">
        <v>0.4180862871404662</v>
      </c>
      <c r="G175" s="122">
        <v>0.38219707043364792</v>
      </c>
      <c r="H175" s="122">
        <v>0.36374863701699883</v>
      </c>
      <c r="I175" s="122">
        <v>0.33106332244438957</v>
      </c>
      <c r="J175" s="122">
        <v>0.31418378301207417</v>
      </c>
      <c r="K175" s="122">
        <v>0.29652212105238351</v>
      </c>
      <c r="L175" s="122">
        <v>0.3185790641414975</v>
      </c>
      <c r="M175" s="122">
        <v>0.32203846911219669</v>
      </c>
      <c r="N175" s="122">
        <v>0.33580603013016808</v>
      </c>
      <c r="O175" s="122">
        <v>0.52303587870988522</v>
      </c>
      <c r="P175" s="122">
        <v>0.56202921351431889</v>
      </c>
      <c r="Q175" s="122">
        <v>0.58771558822095415</v>
      </c>
      <c r="R175" s="122">
        <v>0.58964612768569002</v>
      </c>
      <c r="S175" s="122">
        <v>0.53002300140208713</v>
      </c>
      <c r="T175" s="122">
        <v>0.50248334768623959</v>
      </c>
      <c r="U175" s="122">
        <v>0.49654636707408123</v>
      </c>
      <c r="V175" s="122">
        <v>0.55949104205611866</v>
      </c>
      <c r="W175" s="122">
        <v>0.61559639490360973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0.75845173278470113</v>
      </c>
      <c r="C177" s="33">
        <v>0.62498873837303381</v>
      </c>
      <c r="D177" s="33">
        <v>0.52800392808189756</v>
      </c>
      <c r="E177" s="33">
        <v>0.44672542599816523</v>
      </c>
      <c r="F177" s="33">
        <v>0.4180862871404662</v>
      </c>
      <c r="G177" s="33">
        <v>0.38219707043364792</v>
      </c>
      <c r="H177" s="33">
        <v>0.36374863701699883</v>
      </c>
      <c r="I177" s="33">
        <v>0.33106332244438957</v>
      </c>
      <c r="J177" s="33">
        <v>0.31418378301207417</v>
      </c>
      <c r="K177" s="33">
        <v>0.29652212105238351</v>
      </c>
      <c r="L177" s="33">
        <v>0.3185790641414975</v>
      </c>
      <c r="M177" s="33">
        <v>0.32203846911219669</v>
      </c>
      <c r="N177" s="33">
        <v>0.33580603013016808</v>
      </c>
      <c r="O177" s="33">
        <v>0.52303587870988522</v>
      </c>
      <c r="P177" s="33">
        <v>0.56202921351431889</v>
      </c>
      <c r="Q177" s="33">
        <v>0.58771558822095415</v>
      </c>
      <c r="R177" s="33">
        <v>0.58964612768569002</v>
      </c>
      <c r="S177" s="33">
        <v>0.53002300140208713</v>
      </c>
      <c r="T177" s="33">
        <v>0.50248334768623959</v>
      </c>
      <c r="U177" s="33">
        <v>0.49654636707408123</v>
      </c>
      <c r="V177" s="33">
        <v>0.55949104205611866</v>
      </c>
      <c r="W177" s="33">
        <v>0.61559639490360973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0.54112476335245141</v>
      </c>
      <c r="C24" s="119">
        <f>IF(RES_hhdet_tes!C24=0,"",RES_hhdet_tes!C24/RES_hhdet_fec!C24)</f>
        <v>0.54203966116078406</v>
      </c>
      <c r="D24" s="119">
        <f>IF(RES_hhdet_tes!D24=0,"",RES_hhdet_tes!D24/RES_hhdet_fec!D24)</f>
        <v>0.54799113420314283</v>
      </c>
      <c r="E24" s="119">
        <f>IF(RES_hhdet_tes!E24=0,"",RES_hhdet_tes!E24/RES_hhdet_fec!E24)</f>
        <v>0.55454079452794247</v>
      </c>
      <c r="F24" s="119">
        <f>IF(RES_hhdet_tes!F24=0,"",RES_hhdet_tes!F24/RES_hhdet_fec!F24)</f>
        <v>0.56481945529927147</v>
      </c>
      <c r="G24" s="119">
        <f>IF(RES_hhdet_tes!G24=0,"",RES_hhdet_tes!G24/RES_hhdet_fec!G24)</f>
        <v>0.57569538177080548</v>
      </c>
      <c r="H24" s="119">
        <f>IF(RES_hhdet_tes!H24=0,"",RES_hhdet_tes!H24/RES_hhdet_fec!H24)</f>
        <v>0.58478715310760065</v>
      </c>
      <c r="I24" s="119">
        <f>IF(RES_hhdet_tes!I24=0,"",RES_hhdet_tes!I24/RES_hhdet_fec!I24)</f>
        <v>0.59117382859951662</v>
      </c>
      <c r="J24" s="119">
        <f>IF(RES_hhdet_tes!J24=0,"",RES_hhdet_tes!J24/RES_hhdet_fec!J24)</f>
        <v>0.59747426601966203</v>
      </c>
      <c r="K24" s="119">
        <f>IF(RES_hhdet_tes!K24=0,"",RES_hhdet_tes!K24/RES_hhdet_fec!K24)</f>
        <v>0.60427875697521671</v>
      </c>
      <c r="L24" s="119">
        <f>IF(RES_hhdet_tes!L24=0,"",RES_hhdet_tes!L24/RES_hhdet_fec!L24)</f>
        <v>0.6135366500284144</v>
      </c>
      <c r="M24" s="119">
        <f>IF(RES_hhdet_tes!M24=0,"",RES_hhdet_tes!M24/RES_hhdet_fec!M24)</f>
        <v>0.6255007600502418</v>
      </c>
      <c r="N24" s="119">
        <f>IF(RES_hhdet_tes!N24=0,"",RES_hhdet_tes!N24/RES_hhdet_fec!N24)</f>
        <v>0.64002828964394276</v>
      </c>
      <c r="O24" s="119">
        <f>IF(RES_hhdet_tes!O24=0,"",RES_hhdet_tes!O24/RES_hhdet_fec!O24)</f>
        <v>0.65591615088521005</v>
      </c>
      <c r="P24" s="119">
        <f>IF(RES_hhdet_tes!P24=0,"",RES_hhdet_tes!P24/RES_hhdet_fec!P24)</f>
        <v>0.66463415415981941</v>
      </c>
      <c r="Q24" s="119">
        <f>IF(RES_hhdet_tes!Q24=0,"",RES_hhdet_tes!Q24/RES_hhdet_fec!Q24)</f>
        <v>0.66882710956363833</v>
      </c>
      <c r="R24" s="119">
        <f>IF(RES_hhdet_tes!R24=0,"",RES_hhdet_tes!R24/RES_hhdet_fec!R24)</f>
        <v>0.68392170182183931</v>
      </c>
      <c r="S24" s="119">
        <f>IF(RES_hhdet_tes!S24=0,"",RES_hhdet_tes!S24/RES_hhdet_fec!S24)</f>
        <v>0.69943705374955245</v>
      </c>
      <c r="T24" s="119">
        <f>IF(RES_hhdet_tes!T24=0,"",RES_hhdet_tes!T24/RES_hhdet_fec!T24)</f>
        <v>0.71292979882265795</v>
      </c>
      <c r="U24" s="119">
        <f>IF(RES_hhdet_tes!U24=0,"",RES_hhdet_tes!U24/RES_hhdet_fec!U24)</f>
        <v>0.72536812454659982</v>
      </c>
      <c r="V24" s="119">
        <f>IF(RES_hhdet_tes!V24=0,"",RES_hhdet_tes!V24/RES_hhdet_fec!V24)</f>
        <v>0.73707366886559955</v>
      </c>
      <c r="W24" s="119">
        <f>IF(RES_hhdet_tes!W24=0,"",RES_hhdet_tes!W24/RES_hhdet_fec!W24)</f>
        <v>0.74727411037779767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0.52484689588146871</v>
      </c>
      <c r="C25" s="124">
        <f>IF(RES_hhdet_tes!C25=0,"",RES_hhdet_tes!C25/RES_hhdet_fec!C25)</f>
        <v>0.52734118914748551</v>
      </c>
      <c r="D25" s="124">
        <f>IF(RES_hhdet_tes!D25=0,"",RES_hhdet_tes!D25/RES_hhdet_fec!D25)</f>
        <v>0.53139316555782545</v>
      </c>
      <c r="E25" s="124">
        <f>IF(RES_hhdet_tes!E25=0,"",RES_hhdet_tes!E25/RES_hhdet_fec!E25)</f>
        <v>0.53918558164851904</v>
      </c>
      <c r="F25" s="124">
        <f>IF(RES_hhdet_tes!F25=0,"",RES_hhdet_tes!F25/RES_hhdet_fec!F25)</f>
        <v>0.5495111228154772</v>
      </c>
      <c r="G25" s="124">
        <f>IF(RES_hhdet_tes!G25=0,"",RES_hhdet_tes!G25/RES_hhdet_fec!G25)</f>
        <v>0.56034031366393389</v>
      </c>
      <c r="H25" s="124">
        <f>IF(RES_hhdet_tes!H25=0,"",RES_hhdet_tes!H25/RES_hhdet_fec!H25)</f>
        <v>0.57018420241096579</v>
      </c>
      <c r="I25" s="124">
        <f>IF(RES_hhdet_tes!I25=0,"",RES_hhdet_tes!I25/RES_hhdet_fec!I25)</f>
        <v>0.57718490804824885</v>
      </c>
      <c r="J25" s="124">
        <f>IF(RES_hhdet_tes!J25=0,"",RES_hhdet_tes!J25/RES_hhdet_fec!J25)</f>
        <v>0.5824089267288276</v>
      </c>
      <c r="K25" s="124">
        <f>IF(RES_hhdet_tes!K25=0,"",RES_hhdet_tes!K25/RES_hhdet_fec!K25)</f>
        <v>0.58868727465652826</v>
      </c>
      <c r="L25" s="124">
        <f>IF(RES_hhdet_tes!L25=0,"",RES_hhdet_tes!L25/RES_hhdet_fec!L25)</f>
        <v>0.59910673565929728</v>
      </c>
      <c r="M25" s="124">
        <f>IF(RES_hhdet_tes!M25=0,"",RES_hhdet_tes!M25/RES_hhdet_fec!M25)</f>
        <v>0.61084285351256173</v>
      </c>
      <c r="N25" s="124">
        <f>IF(RES_hhdet_tes!N25=0,"",RES_hhdet_tes!N25/RES_hhdet_fec!N25)</f>
        <v>0.62523517441502308</v>
      </c>
      <c r="O25" s="124">
        <f>IF(RES_hhdet_tes!O25=0,"",RES_hhdet_tes!O25/RES_hhdet_fec!O25)</f>
        <v>0.64016106868259526</v>
      </c>
      <c r="P25" s="124">
        <f>IF(RES_hhdet_tes!P25=0,"",RES_hhdet_tes!P25/RES_hhdet_fec!P25)</f>
        <v>0.64503276827045686</v>
      </c>
      <c r="Q25" s="124">
        <f>IF(RES_hhdet_tes!Q25=0,"",RES_hhdet_tes!Q25/RES_hhdet_fec!Q25)</f>
        <v>0.65392391867606703</v>
      </c>
      <c r="R25" s="124">
        <f>IF(RES_hhdet_tes!R25=0,"",RES_hhdet_tes!R25/RES_hhdet_fec!R25)</f>
        <v>0.66987370372699762</v>
      </c>
      <c r="S25" s="124">
        <f>IF(RES_hhdet_tes!S25=0,"",RES_hhdet_tes!S25/RES_hhdet_fec!S25)</f>
        <v>0.6863611187636548</v>
      </c>
      <c r="T25" s="124">
        <f>IF(RES_hhdet_tes!T25=0,"",RES_hhdet_tes!T25/RES_hhdet_fec!T25)</f>
        <v>0.69964305988023923</v>
      </c>
      <c r="U25" s="124">
        <f>IF(RES_hhdet_tes!U25=0,"",RES_hhdet_tes!U25/RES_hhdet_fec!U25)</f>
        <v>0.71128929841780975</v>
      </c>
      <c r="V25" s="124">
        <f>IF(RES_hhdet_tes!V25=0,"",RES_hhdet_tes!V25/RES_hhdet_fec!V25)</f>
        <v>0.722783646545897</v>
      </c>
      <c r="W25" s="124">
        <f>IF(RES_hhdet_tes!W25=0,"",RES_hhdet_tes!W25/RES_hhdet_fec!W25)</f>
        <v>0.73371131650293042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0.52027788395200036</v>
      </c>
      <c r="C26" s="111">
        <f>IF(RES_hhdet_tes!C26=0,"",RES_hhdet_tes!C26/RES_hhdet_fec!C26)</f>
        <v>0.52279203420231224</v>
      </c>
      <c r="D26" s="111">
        <f>IF(RES_hhdet_tes!D26=0,"",RES_hhdet_tes!D26/RES_hhdet_fec!D26)</f>
        <v>0.52697647079660148</v>
      </c>
      <c r="E26" s="111">
        <f>IF(RES_hhdet_tes!E26=0,"",RES_hhdet_tes!E26/RES_hhdet_fec!E26)</f>
        <v>0.53481435604831062</v>
      </c>
      <c r="F26" s="111">
        <f>IF(RES_hhdet_tes!F26=0,"",RES_hhdet_tes!F26/RES_hhdet_fec!F26)</f>
        <v>0.54522568443737784</v>
      </c>
      <c r="G26" s="111">
        <f>IF(RES_hhdet_tes!G26=0,"",RES_hhdet_tes!G26/RES_hhdet_fec!G26)</f>
        <v>0.55612894877259933</v>
      </c>
      <c r="H26" s="111">
        <f>IF(RES_hhdet_tes!H26=0,"",RES_hhdet_tes!H26/RES_hhdet_fec!H26)</f>
        <v>0.56604836455846108</v>
      </c>
      <c r="I26" s="111">
        <f>IF(RES_hhdet_tes!I26=0,"",RES_hhdet_tes!I26/RES_hhdet_fec!I26)</f>
        <v>0.57310070345221453</v>
      </c>
      <c r="J26" s="111">
        <f>IF(RES_hhdet_tes!J26=0,"",RES_hhdet_tes!J26/RES_hhdet_fec!J26)</f>
        <v>0.57841574820328978</v>
      </c>
      <c r="K26" s="111">
        <f>IF(RES_hhdet_tes!K26=0,"",RES_hhdet_tes!K26/RES_hhdet_fec!K26)</f>
        <v>0.58475821318177046</v>
      </c>
      <c r="L26" s="111">
        <f>IF(RES_hhdet_tes!L26=0,"",RES_hhdet_tes!L26/RES_hhdet_fec!L26)</f>
        <v>0.59507176583858157</v>
      </c>
      <c r="M26" s="111">
        <f>IF(RES_hhdet_tes!M26=0,"",RES_hhdet_tes!M26/RES_hhdet_fec!M26)</f>
        <v>0.60693767156358747</v>
      </c>
      <c r="N26" s="111">
        <f>IF(RES_hhdet_tes!N26=0,"",RES_hhdet_tes!N26/RES_hhdet_fec!N26)</f>
        <v>0.62138715595258354</v>
      </c>
      <c r="O26" s="111">
        <f>IF(RES_hhdet_tes!O26=0,"",RES_hhdet_tes!O26/RES_hhdet_fec!O26)</f>
        <v>0.63637468323919399</v>
      </c>
      <c r="P26" s="111">
        <f>IF(RES_hhdet_tes!P26=0,"",RES_hhdet_tes!P26/RES_hhdet_fec!P26)</f>
        <v>0.64140278373856796</v>
      </c>
      <c r="Q26" s="111">
        <f>IF(RES_hhdet_tes!Q26=0,"",RES_hhdet_tes!Q26/RES_hhdet_fec!Q26)</f>
        <v>0.6502956295354182</v>
      </c>
      <c r="R26" s="111">
        <f>IF(RES_hhdet_tes!R26=0,"",RES_hhdet_tes!R26/RES_hhdet_fec!R26)</f>
        <v>0.6663487233978107</v>
      </c>
      <c r="S26" s="111">
        <f>IF(RES_hhdet_tes!S26=0,"",RES_hhdet_tes!S26/RES_hhdet_fec!S26)</f>
        <v>0.68293403081667581</v>
      </c>
      <c r="T26" s="111">
        <f>IF(RES_hhdet_tes!T26=0,"",RES_hhdet_tes!T26/RES_hhdet_fec!T26)</f>
        <v>0.69631383613741415</v>
      </c>
      <c r="U26" s="111">
        <f>IF(RES_hhdet_tes!U26=0,"",RES_hhdet_tes!U26/RES_hhdet_fec!U26)</f>
        <v>0.70808277768728056</v>
      </c>
      <c r="V26" s="111">
        <f>IF(RES_hhdet_tes!V26=0,"",RES_hhdet_tes!V26/RES_hhdet_fec!V26)</f>
        <v>0.71965382763282559</v>
      </c>
      <c r="W26" s="111">
        <f>IF(RES_hhdet_tes!W26=0,"",RES_hhdet_tes!W26/RES_hhdet_fec!W26)</f>
        <v>0.73065262366954065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2.258521943064399</v>
      </c>
      <c r="C28" s="124">
        <f>IF(RES_hhdet_tes!C28=0,"",RES_hhdet_tes!C28/RES_hhdet_fec!C28)</f>
        <v>2.4180036085069627</v>
      </c>
      <c r="D28" s="124">
        <f>IF(RES_hhdet_tes!D28=0,"",RES_hhdet_tes!D28/RES_hhdet_fec!D28)</f>
        <v>2.5334113095867998</v>
      </c>
      <c r="E28" s="124">
        <f>IF(RES_hhdet_tes!E28=0,"",RES_hhdet_tes!E28/RES_hhdet_fec!E28)</f>
        <v>2.7383854970440566</v>
      </c>
      <c r="F28" s="124">
        <f>IF(RES_hhdet_tes!F28=0,"",RES_hhdet_tes!F28/RES_hhdet_fec!F28)</f>
        <v>2.9992898693663088</v>
      </c>
      <c r="G28" s="124">
        <f>IF(RES_hhdet_tes!G28=0,"",RES_hhdet_tes!G28/RES_hhdet_fec!G28)</f>
        <v>3.2056590441459187</v>
      </c>
      <c r="H28" s="124">
        <f>IF(RES_hhdet_tes!H28=0,"",RES_hhdet_tes!H28/RES_hhdet_fec!H28)</f>
        <v>3.3994505230452448</v>
      </c>
      <c r="I28" s="124">
        <f>IF(RES_hhdet_tes!I28=0,"",RES_hhdet_tes!I28/RES_hhdet_fec!I28)</f>
        <v>3.5030378769632398</v>
      </c>
      <c r="J28" s="124">
        <f>IF(RES_hhdet_tes!J28=0,"",RES_hhdet_tes!J28/RES_hhdet_fec!J28)</f>
        <v>3.5513337876163003</v>
      </c>
      <c r="K28" s="124">
        <f>IF(RES_hhdet_tes!K28=0,"",RES_hhdet_tes!K28/RES_hhdet_fec!K28)</f>
        <v>3.6063403731744801</v>
      </c>
      <c r="L28" s="124">
        <f>IF(RES_hhdet_tes!L28=0,"",RES_hhdet_tes!L28/RES_hhdet_fec!L28)</f>
        <v>3.6614321589463823</v>
      </c>
      <c r="M28" s="124">
        <f>IF(RES_hhdet_tes!M28=0,"",RES_hhdet_tes!M28/RES_hhdet_fec!M28)</f>
        <v>3.7736570114704659</v>
      </c>
      <c r="N28" s="124">
        <f>IF(RES_hhdet_tes!N28=0,"",RES_hhdet_tes!N28/RES_hhdet_fec!N28)</f>
        <v>3.9394947009827215</v>
      </c>
      <c r="O28" s="124">
        <f>IF(RES_hhdet_tes!O28=0,"",RES_hhdet_tes!O28/RES_hhdet_fec!O28)</f>
        <v>4.1719169440531392</v>
      </c>
      <c r="P28" s="124">
        <f>IF(RES_hhdet_tes!P28=0,"",RES_hhdet_tes!P28/RES_hhdet_fec!P28)</f>
        <v>4.3793044277460691</v>
      </c>
      <c r="Q28" s="124">
        <f>IF(RES_hhdet_tes!Q28=0,"",RES_hhdet_tes!Q28/RES_hhdet_fec!Q28)</f>
        <v>4.5871339457344265</v>
      </c>
      <c r="R28" s="124">
        <f>IF(RES_hhdet_tes!R28=0,"",RES_hhdet_tes!R28/RES_hhdet_fec!R28)</f>
        <v>4.7735233861859738</v>
      </c>
      <c r="S28" s="124">
        <f>IF(RES_hhdet_tes!S28=0,"",RES_hhdet_tes!S28/RES_hhdet_fec!S28)</f>
        <v>4.9539268333259407</v>
      </c>
      <c r="T28" s="124">
        <f>IF(RES_hhdet_tes!T28=0,"",RES_hhdet_tes!T28/RES_hhdet_fec!T28)</f>
        <v>5.1303255106998336</v>
      </c>
      <c r="U28" s="124">
        <f>IF(RES_hhdet_tes!U28=0,"",RES_hhdet_tes!U28/RES_hhdet_fec!U28)</f>
        <v>5.2473105601211154</v>
      </c>
      <c r="V28" s="124">
        <f>IF(RES_hhdet_tes!V28=0,"",RES_hhdet_tes!V28/RES_hhdet_fec!V28)</f>
        <v>5.3770236654579406</v>
      </c>
      <c r="W28" s="124">
        <f>IF(RES_hhdet_tes!W28=0,"",RES_hhdet_tes!W28/RES_hhdet_fec!W28)</f>
        <v>5.4450993417359976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2.258521943064399</v>
      </c>
      <c r="C29" s="111">
        <f>IF(RES_hhdet_tes!C29=0,"",RES_hhdet_tes!C29/RES_hhdet_fec!C29)</f>
        <v>2.4180036085069627</v>
      </c>
      <c r="D29" s="111">
        <f>IF(RES_hhdet_tes!D29=0,"",RES_hhdet_tes!D29/RES_hhdet_fec!D29)</f>
        <v>2.5334113095867998</v>
      </c>
      <c r="E29" s="111">
        <f>IF(RES_hhdet_tes!E29=0,"",RES_hhdet_tes!E29/RES_hhdet_fec!E29)</f>
        <v>2.7383854970440566</v>
      </c>
      <c r="F29" s="111">
        <f>IF(RES_hhdet_tes!F29=0,"",RES_hhdet_tes!F29/RES_hhdet_fec!F29)</f>
        <v>2.9992898693663088</v>
      </c>
      <c r="G29" s="111">
        <f>IF(RES_hhdet_tes!G29=0,"",RES_hhdet_tes!G29/RES_hhdet_fec!G29)</f>
        <v>3.2056590441459187</v>
      </c>
      <c r="H29" s="111">
        <f>IF(RES_hhdet_tes!H29=0,"",RES_hhdet_tes!H29/RES_hhdet_fec!H29)</f>
        <v>3.3994505230452448</v>
      </c>
      <c r="I29" s="111">
        <f>IF(RES_hhdet_tes!I29=0,"",RES_hhdet_tes!I29/RES_hhdet_fec!I29)</f>
        <v>3.5030378769632398</v>
      </c>
      <c r="J29" s="111">
        <f>IF(RES_hhdet_tes!J29=0,"",RES_hhdet_tes!J29/RES_hhdet_fec!J29)</f>
        <v>3.5513337876163003</v>
      </c>
      <c r="K29" s="111">
        <f>IF(RES_hhdet_tes!K29=0,"",RES_hhdet_tes!K29/RES_hhdet_fec!K29)</f>
        <v>3.6063403731744801</v>
      </c>
      <c r="L29" s="111">
        <f>IF(RES_hhdet_tes!L29=0,"",RES_hhdet_tes!L29/RES_hhdet_fec!L29)</f>
        <v>3.6614321589463823</v>
      </c>
      <c r="M29" s="111">
        <f>IF(RES_hhdet_tes!M29=0,"",RES_hhdet_tes!M29/RES_hhdet_fec!M29)</f>
        <v>3.7736570114704659</v>
      </c>
      <c r="N29" s="111">
        <f>IF(RES_hhdet_tes!N29=0,"",RES_hhdet_tes!N29/RES_hhdet_fec!N29)</f>
        <v>3.9394947009827215</v>
      </c>
      <c r="O29" s="111">
        <f>IF(RES_hhdet_tes!O29=0,"",RES_hhdet_tes!O29/RES_hhdet_fec!O29)</f>
        <v>4.1719169440531392</v>
      </c>
      <c r="P29" s="111">
        <f>IF(RES_hhdet_tes!P29=0,"",RES_hhdet_tes!P29/RES_hhdet_fec!P29)</f>
        <v>4.3793044277460691</v>
      </c>
      <c r="Q29" s="111">
        <f>IF(RES_hhdet_tes!Q29=0,"",RES_hhdet_tes!Q29/RES_hhdet_fec!Q29)</f>
        <v>4.5871339457344265</v>
      </c>
      <c r="R29" s="111">
        <f>IF(RES_hhdet_tes!R29=0,"",RES_hhdet_tes!R29/RES_hhdet_fec!R29)</f>
        <v>4.7735233861859738</v>
      </c>
      <c r="S29" s="111">
        <f>IF(RES_hhdet_tes!S29=0,"",RES_hhdet_tes!S29/RES_hhdet_fec!S29)</f>
        <v>4.9539268333259407</v>
      </c>
      <c r="T29" s="111">
        <f>IF(RES_hhdet_tes!T29=0,"",RES_hhdet_tes!T29/RES_hhdet_fec!T29)</f>
        <v>5.1303255106998336</v>
      </c>
      <c r="U29" s="111">
        <f>IF(RES_hhdet_tes!U29=0,"",RES_hhdet_tes!U29/RES_hhdet_fec!U29)</f>
        <v>5.2473105601211154</v>
      </c>
      <c r="V29" s="111">
        <f>IF(RES_hhdet_tes!V29=0,"",RES_hhdet_tes!V29/RES_hhdet_fec!V29)</f>
        <v>5.3770236654579406</v>
      </c>
      <c r="W29" s="111">
        <f>IF(RES_hhdet_tes!W29=0,"",RES_hhdet_tes!W29/RES_hhdet_fec!W29)</f>
        <v>5.4450993417359976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0.7264811109853575</v>
      </c>
      <c r="C30" s="124">
        <f>IF(RES_hhdet_tes!C30=0,"",RES_hhdet_tes!C30/RES_hhdet_fec!C30)</f>
        <v>0.73125067928507026</v>
      </c>
      <c r="D30" s="124">
        <f>IF(RES_hhdet_tes!D30=0,"",RES_hhdet_tes!D30/RES_hhdet_fec!D30)</f>
        <v>0.73698852839631113</v>
      </c>
      <c r="E30" s="124">
        <f>IF(RES_hhdet_tes!E30=0,"",RES_hhdet_tes!E30/RES_hhdet_fec!E30)</f>
        <v>0.74326048334611705</v>
      </c>
      <c r="F30" s="124">
        <f>IF(RES_hhdet_tes!F30=0,"",RES_hhdet_tes!F30/RES_hhdet_fec!F30)</f>
        <v>0.74878905837206211</v>
      </c>
      <c r="G30" s="124">
        <f>IF(RES_hhdet_tes!G30=0,"",RES_hhdet_tes!G30/RES_hhdet_fec!G30)</f>
        <v>0.7553159609479817</v>
      </c>
      <c r="H30" s="124">
        <f>IF(RES_hhdet_tes!H30=0,"",RES_hhdet_tes!H30/RES_hhdet_fec!H30)</f>
        <v>0.76095587121666752</v>
      </c>
      <c r="I30" s="124">
        <f>IF(RES_hhdet_tes!I30=0,"",RES_hhdet_tes!I30/RES_hhdet_fec!I30)</f>
        <v>0.76695556221662697</v>
      </c>
      <c r="J30" s="124">
        <f>IF(RES_hhdet_tes!J30=0,"",RES_hhdet_tes!J30/RES_hhdet_fec!J30)</f>
        <v>0.77177490226818035</v>
      </c>
      <c r="K30" s="124">
        <f>IF(RES_hhdet_tes!K30=0,"",RES_hhdet_tes!K30/RES_hhdet_fec!K30)</f>
        <v>0.7801644529904308</v>
      </c>
      <c r="L30" s="124">
        <f>IF(RES_hhdet_tes!L30=0,"",RES_hhdet_tes!L30/RES_hhdet_fec!L30)</f>
        <v>0.77818186142369161</v>
      </c>
      <c r="M30" s="124">
        <f>IF(RES_hhdet_tes!M30=0,"",RES_hhdet_tes!M30/RES_hhdet_fec!M30)</f>
        <v>0.78119668874908743</v>
      </c>
      <c r="N30" s="124">
        <f>IF(RES_hhdet_tes!N30=0,"",RES_hhdet_tes!N30/RES_hhdet_fec!N30)</f>
        <v>0.78689368804450788</v>
      </c>
      <c r="O30" s="124">
        <f>IF(RES_hhdet_tes!O30=0,"",RES_hhdet_tes!O30/RES_hhdet_fec!O30)</f>
        <v>0.79067740347149673</v>
      </c>
      <c r="P30" s="124">
        <f>IF(RES_hhdet_tes!P30=0,"",RES_hhdet_tes!P30/RES_hhdet_fec!P30)</f>
        <v>0.79745608402399415</v>
      </c>
      <c r="Q30" s="124">
        <f>IF(RES_hhdet_tes!Q30=0,"",RES_hhdet_tes!Q30/RES_hhdet_fec!Q30)</f>
        <v>0.80051230034847842</v>
      </c>
      <c r="R30" s="124">
        <f>IF(RES_hhdet_tes!R30=0,"",RES_hhdet_tes!R30/RES_hhdet_fec!R30)</f>
        <v>0.80931720110184358</v>
      </c>
      <c r="S30" s="124">
        <f>IF(RES_hhdet_tes!S30=0,"",RES_hhdet_tes!S30/RES_hhdet_fec!S30)</f>
        <v>0.82137636075565679</v>
      </c>
      <c r="T30" s="124">
        <f>IF(RES_hhdet_tes!T30=0,"",RES_hhdet_tes!T30/RES_hhdet_fec!T30)</f>
        <v>0.83197451005205836</v>
      </c>
      <c r="U30" s="124">
        <f>IF(RES_hhdet_tes!U30=0,"",RES_hhdet_tes!U30/RES_hhdet_fec!U30)</f>
        <v>0.84161379258857771</v>
      </c>
      <c r="V30" s="124">
        <f>IF(RES_hhdet_tes!V30=0,"",RES_hhdet_tes!V30/RES_hhdet_fec!V30)</f>
        <v>0.85086255331493343</v>
      </c>
      <c r="W30" s="124">
        <f>IF(RES_hhdet_tes!W30=0,"",RES_hhdet_tes!W30/RES_hhdet_fec!W30)</f>
        <v>0.85802956586845769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0.6354002015126059</v>
      </c>
      <c r="C31" s="111">
        <f>IF(RES_hhdet_tes!C31=0,"",RES_hhdet_tes!C31/RES_hhdet_fec!C31)</f>
        <v>0.63761595719079311</v>
      </c>
      <c r="D31" s="111">
        <f>IF(RES_hhdet_tes!D31=0,"",RES_hhdet_tes!D31/RES_hhdet_fec!D31)</f>
        <v>0.64046954090119224</v>
      </c>
      <c r="E31" s="111">
        <f>IF(RES_hhdet_tes!E31=0,"",RES_hhdet_tes!E31/RES_hhdet_fec!E31)</f>
        <v>0.64526052568229453</v>
      </c>
      <c r="F31" s="111">
        <f>IF(RES_hhdet_tes!F31=0,"",RES_hhdet_tes!F31/RES_hhdet_fec!F31)</f>
        <v>0.65090787276569295</v>
      </c>
      <c r="G31" s="111">
        <f>IF(RES_hhdet_tes!G31=0,"",RES_hhdet_tes!G31/RES_hhdet_fec!G31)</f>
        <v>0.65665069601882631</v>
      </c>
      <c r="H31" s="111">
        <f>IF(RES_hhdet_tes!H31=0,"",RES_hhdet_tes!H31/RES_hhdet_fec!H31)</f>
        <v>0.66210090552646161</v>
      </c>
      <c r="I31" s="111">
        <f>IF(RES_hhdet_tes!I31=0,"",RES_hhdet_tes!I31/RES_hhdet_fec!I31)</f>
        <v>0.66443587177420971</v>
      </c>
      <c r="J31" s="111">
        <f>IF(RES_hhdet_tes!J31=0,"",RES_hhdet_tes!J31/RES_hhdet_fec!J31)</f>
        <v>0.66523037699850418</v>
      </c>
      <c r="K31" s="111">
        <f>IF(RES_hhdet_tes!K31=0,"",RES_hhdet_tes!K31/RES_hhdet_fec!K31)</f>
        <v>0.66655807952984669</v>
      </c>
      <c r="L31" s="111">
        <f>IF(RES_hhdet_tes!L31=0,"",RES_hhdet_tes!L31/RES_hhdet_fec!L31)</f>
        <v>0.66957958454679145</v>
      </c>
      <c r="M31" s="111">
        <f>IF(RES_hhdet_tes!M31=0,"",RES_hhdet_tes!M31/RES_hhdet_fec!M31)</f>
        <v>0.67576844506607003</v>
      </c>
      <c r="N31" s="111">
        <f>IF(RES_hhdet_tes!N31=0,"",RES_hhdet_tes!N31/RES_hhdet_fec!N31)</f>
        <v>0.68536957343906468</v>
      </c>
      <c r="O31" s="111">
        <f>IF(RES_hhdet_tes!O31=0,"",RES_hhdet_tes!O31/RES_hhdet_fec!O31)</f>
        <v>0.69789929888022384</v>
      </c>
      <c r="P31" s="111">
        <f>IF(RES_hhdet_tes!P31=0,"",RES_hhdet_tes!P31/RES_hhdet_fec!P31)</f>
        <v>0.70917765415067624</v>
      </c>
      <c r="Q31" s="111">
        <f>IF(RES_hhdet_tes!Q31=0,"",RES_hhdet_tes!Q31/RES_hhdet_fec!Q31)</f>
        <v>0.72639208238941932</v>
      </c>
      <c r="R31" s="111">
        <f>IF(RES_hhdet_tes!R31=0,"",RES_hhdet_tes!R31/RES_hhdet_fec!R31)</f>
        <v>0.7511366743209571</v>
      </c>
      <c r="S31" s="111">
        <f>IF(RES_hhdet_tes!S31=0,"",RES_hhdet_tes!S31/RES_hhdet_fec!S31)</f>
        <v>0.77724994052684637</v>
      </c>
      <c r="T31" s="111">
        <f>IF(RES_hhdet_tes!T31=0,"",RES_hhdet_tes!T31/RES_hhdet_fec!T31)</f>
        <v>0.79945510174138701</v>
      </c>
      <c r="U31" s="111">
        <f>IF(RES_hhdet_tes!U31=0,"",RES_hhdet_tes!U31/RES_hhdet_fec!U31)</f>
        <v>0.82029788732282904</v>
      </c>
      <c r="V31" s="111">
        <f>IF(RES_hhdet_tes!V31=0,"",RES_hhdet_tes!V31/RES_hhdet_fec!V31)</f>
        <v>0.83570570807852074</v>
      </c>
      <c r="W31" s="111">
        <f>IF(RES_hhdet_tes!W31=0,"",RES_hhdet_tes!W31/RES_hhdet_fec!W31)</f>
        <v>0.84755162845142329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0.75355248715439527</v>
      </c>
      <c r="C32" s="111">
        <f>IF(RES_hhdet_tes!C32=0,"",RES_hhdet_tes!C32/RES_hhdet_fec!C32)</f>
        <v>0.75693726308616704</v>
      </c>
      <c r="D32" s="111">
        <f>IF(RES_hhdet_tes!D32=0,"",RES_hhdet_tes!D32/RES_hhdet_fec!D32)</f>
        <v>0.75493267440752498</v>
      </c>
      <c r="E32" s="111">
        <f>IF(RES_hhdet_tes!E32=0,"",RES_hhdet_tes!E32/RES_hhdet_fec!E32)</f>
        <v>0.75725126467414539</v>
      </c>
      <c r="F32" s="111">
        <f>IF(RES_hhdet_tes!F32=0,"",RES_hhdet_tes!F32/RES_hhdet_fec!F32)</f>
        <v>0.7579058149644825</v>
      </c>
      <c r="G32" s="111">
        <f>IF(RES_hhdet_tes!G32=0,"",RES_hhdet_tes!G32/RES_hhdet_fec!G32)</f>
        <v>0.7550722207095133</v>
      </c>
      <c r="H32" s="111">
        <f>IF(RES_hhdet_tes!H32=0,"",RES_hhdet_tes!H32/RES_hhdet_fec!H32)</f>
        <v>0.78028636194746503</v>
      </c>
      <c r="I32" s="111">
        <f>IF(RES_hhdet_tes!I32=0,"",RES_hhdet_tes!I32/RES_hhdet_fec!I32)</f>
        <v>0.78362762366034022</v>
      </c>
      <c r="J32" s="111">
        <f>IF(RES_hhdet_tes!J32=0,"",RES_hhdet_tes!J32/RES_hhdet_fec!J32)</f>
        <v>0.78900273127716669</v>
      </c>
      <c r="K32" s="111">
        <f>IF(RES_hhdet_tes!K32=0,"",RES_hhdet_tes!K32/RES_hhdet_fec!K32)</f>
        <v>0.8035879015453985</v>
      </c>
      <c r="L32" s="111">
        <f>IF(RES_hhdet_tes!L32=0,"",RES_hhdet_tes!L32/RES_hhdet_fec!L32)</f>
        <v>0.78068953670842434</v>
      </c>
      <c r="M32" s="111">
        <f>IF(RES_hhdet_tes!M32=0,"",RES_hhdet_tes!M32/RES_hhdet_fec!M32)</f>
        <v>0.78206411897542916</v>
      </c>
      <c r="N32" s="111">
        <f>IF(RES_hhdet_tes!N32=0,"",RES_hhdet_tes!N32/RES_hhdet_fec!N32)</f>
        <v>0.78548634411835438</v>
      </c>
      <c r="O32" s="111">
        <f>IF(RES_hhdet_tes!O32=0,"",RES_hhdet_tes!O32/RES_hhdet_fec!O32)</f>
        <v>0.77868565360836406</v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>
        <f>IF(RES_hhdet_tes!S32=0,"",RES_hhdet_tes!S32/RES_hhdet_fec!S32)</f>
        <v>0.90244853839725137</v>
      </c>
      <c r="T32" s="111">
        <f>IF(RES_hhdet_tes!T32=0,"",RES_hhdet_tes!T32/RES_hhdet_fec!T32)</f>
        <v>0.90202854271877553</v>
      </c>
      <c r="U32" s="111">
        <f>IF(RES_hhdet_tes!U32=0,"",RES_hhdet_tes!U32/RES_hhdet_fec!U32)</f>
        <v>0.90052010343171784</v>
      </c>
      <c r="V32" s="111">
        <f>IF(RES_hhdet_tes!V32=0,"",RES_hhdet_tes!V32/RES_hhdet_fec!V32)</f>
        <v>0.90012805201526502</v>
      </c>
      <c r="W32" s="111">
        <f>IF(RES_hhdet_tes!W32=0,"",RES_hhdet_tes!W32/RES_hhdet_fec!W32)</f>
        <v>0.89935429708167824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0.6354002015126059</v>
      </c>
      <c r="C33" s="112">
        <f>IF(RES_hhdet_tes!C33=0,"",RES_hhdet_tes!C33/RES_hhdet_fec!C33)</f>
        <v>0.6354002015126059</v>
      </c>
      <c r="D33" s="112">
        <f>IF(RES_hhdet_tes!D33=0,"",RES_hhdet_tes!D33/RES_hhdet_fec!D33)</f>
        <v>0.6354002015126059</v>
      </c>
      <c r="E33" s="112">
        <f>IF(RES_hhdet_tes!E33=0,"",RES_hhdet_tes!E33/RES_hhdet_fec!E33)</f>
        <v>0.6354002015126059</v>
      </c>
      <c r="F33" s="112">
        <f>IF(RES_hhdet_tes!F33=0,"",RES_hhdet_tes!F33/RES_hhdet_fec!F33)</f>
        <v>0.6354002015126059</v>
      </c>
      <c r="G33" s="112">
        <f>IF(RES_hhdet_tes!G33=0,"",RES_hhdet_tes!G33/RES_hhdet_fec!G33)</f>
        <v>0.6354002015126059</v>
      </c>
      <c r="H33" s="112">
        <f>IF(RES_hhdet_tes!H33=0,"",RES_hhdet_tes!H33/RES_hhdet_fec!H33)</f>
        <v>0.66805446143707203</v>
      </c>
      <c r="I33" s="112">
        <f>IF(RES_hhdet_tes!I33=0,"",RES_hhdet_tes!I33/RES_hhdet_fec!I33)</f>
        <v>0.66902946103861127</v>
      </c>
      <c r="J33" s="112">
        <f>IF(RES_hhdet_tes!J33=0,"",RES_hhdet_tes!J33/RES_hhdet_fec!J33)</f>
        <v>0.66902946103861127</v>
      </c>
      <c r="K33" s="112">
        <f>IF(RES_hhdet_tes!K33=0,"",RES_hhdet_tes!K33/RES_hhdet_fec!K33)</f>
        <v>0.66902946103861116</v>
      </c>
      <c r="L33" s="112">
        <f>IF(RES_hhdet_tes!L33=0,"",RES_hhdet_tes!L33/RES_hhdet_fec!L33)</f>
        <v>0.66902946103861116</v>
      </c>
      <c r="M33" s="112">
        <f>IF(RES_hhdet_tes!M33=0,"",RES_hhdet_tes!M33/RES_hhdet_fec!M33)</f>
        <v>0.66902946103861116</v>
      </c>
      <c r="N33" s="112">
        <f>IF(RES_hhdet_tes!N33=0,"",RES_hhdet_tes!N33/RES_hhdet_fec!N33)</f>
        <v>0.66902946103861127</v>
      </c>
      <c r="O33" s="112">
        <f>IF(RES_hhdet_tes!O33=0,"",RES_hhdet_tes!O33/RES_hhdet_fec!O33)</f>
        <v>0.67098802308079575</v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>
        <f>IF(RES_hhdet_tes!S33=0,"",RES_hhdet_tes!S33/RES_hhdet_fec!S33)</f>
        <v>0.83490392958621873</v>
      </c>
      <c r="T33" s="112">
        <f>IF(RES_hhdet_tes!T33=0,"",RES_hhdet_tes!T33/RES_hhdet_fec!T33)</f>
        <v>0.83490392958621851</v>
      </c>
      <c r="U33" s="112">
        <f>IF(RES_hhdet_tes!U33=0,"",RES_hhdet_tes!U33/RES_hhdet_fec!U33)</f>
        <v>0.83490392958621873</v>
      </c>
      <c r="V33" s="112">
        <f>IF(RES_hhdet_tes!V33=0,"",RES_hhdet_tes!V33/RES_hhdet_fec!V33)</f>
        <v>0.83490392958621862</v>
      </c>
      <c r="W33" s="112">
        <f>IF(RES_hhdet_tes!W33=0,"",RES_hhdet_tes!W33/RES_hhdet_fec!W33)</f>
        <v>0.83490392958621862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0.71185745945989409</v>
      </c>
      <c r="C35" s="112">
        <f>IF(RES_hhdet_tes!C35=0,"",RES_hhdet_tes!C35/RES_hhdet_fec!C35)</f>
        <v>0.71414950248206843</v>
      </c>
      <c r="D35" s="112">
        <f>IF(RES_hhdet_tes!D35=0,"",RES_hhdet_tes!D35/RES_hhdet_fec!D35)</f>
        <v>0.71766751876874713</v>
      </c>
      <c r="E35" s="112">
        <f>IF(RES_hhdet_tes!E35=0,"",RES_hhdet_tes!E35/RES_hhdet_fec!E35)</f>
        <v>0.72233140411685848</v>
      </c>
      <c r="F35" s="112">
        <f>IF(RES_hhdet_tes!F35=0,"",RES_hhdet_tes!F35/RES_hhdet_fec!F35)</f>
        <v>0.72823764271130098</v>
      </c>
      <c r="G35" s="112">
        <f>IF(RES_hhdet_tes!G35=0,"",RES_hhdet_tes!G35/RES_hhdet_fec!G35)</f>
        <v>0.73374740972048358</v>
      </c>
      <c r="H35" s="112">
        <f>IF(RES_hhdet_tes!H35=0,"",RES_hhdet_tes!H35/RES_hhdet_fec!H35)</f>
        <v>0.73929983041379799</v>
      </c>
      <c r="I35" s="112">
        <f>IF(RES_hhdet_tes!I35=0,"",RES_hhdet_tes!I35/RES_hhdet_fec!I35)</f>
        <v>0.74152132259298376</v>
      </c>
      <c r="J35" s="112">
        <f>IF(RES_hhdet_tes!J35=0,"",RES_hhdet_tes!J35/RES_hhdet_fec!J35)</f>
        <v>0.74197390447418454</v>
      </c>
      <c r="K35" s="112">
        <f>IF(RES_hhdet_tes!K35=0,"",RES_hhdet_tes!K35/RES_hhdet_fec!K35)</f>
        <v>0.7428070035895219</v>
      </c>
      <c r="L35" s="112">
        <f>IF(RES_hhdet_tes!L35=0,"",RES_hhdet_tes!L35/RES_hhdet_fec!L35)</f>
        <v>0.74475293816952259</v>
      </c>
      <c r="M35" s="112">
        <f>IF(RES_hhdet_tes!M35=0,"",RES_hhdet_tes!M35/RES_hhdet_fec!M35)</f>
        <v>0.74793135303067093</v>
      </c>
      <c r="N35" s="112">
        <f>IF(RES_hhdet_tes!N35=0,"",RES_hhdet_tes!N35/RES_hhdet_fec!N35)</f>
        <v>0.75287694323587551</v>
      </c>
      <c r="O35" s="112">
        <f>IF(RES_hhdet_tes!O35=0,"",RES_hhdet_tes!O35/RES_hhdet_fec!O35)</f>
        <v>0.75866338201652606</v>
      </c>
      <c r="P35" s="112">
        <f>IF(RES_hhdet_tes!P35=0,"",RES_hhdet_tes!P35/RES_hhdet_fec!P35)</f>
        <v>0.76341007231758384</v>
      </c>
      <c r="Q35" s="112">
        <f>IF(RES_hhdet_tes!Q35=0,"",RES_hhdet_tes!Q35/RES_hhdet_fec!Q35)</f>
        <v>0.7681828863438761</v>
      </c>
      <c r="R35" s="112">
        <f>IF(RES_hhdet_tes!R35=0,"",RES_hhdet_tes!R35/RES_hhdet_fec!R35)</f>
        <v>0.7753218639181565</v>
      </c>
      <c r="S35" s="112">
        <f>IF(RES_hhdet_tes!S35=0,"",RES_hhdet_tes!S35/RES_hhdet_fec!S35)</f>
        <v>0.78435464605607652</v>
      </c>
      <c r="T35" s="112">
        <f>IF(RES_hhdet_tes!T35=0,"",RES_hhdet_tes!T35/RES_hhdet_fec!T35)</f>
        <v>0.79468030517300436</v>
      </c>
      <c r="U35" s="112">
        <f>IF(RES_hhdet_tes!U35=0,"",RES_hhdet_tes!U35/RES_hhdet_fec!U35)</f>
        <v>0.80471567360062934</v>
      </c>
      <c r="V35" s="112">
        <f>IF(RES_hhdet_tes!V35=0,"",RES_hhdet_tes!V35/RES_hhdet_fec!V35)</f>
        <v>0.81498798356507296</v>
      </c>
      <c r="W35" s="112">
        <f>IF(RES_hhdet_tes!W35=0,"",RES_hhdet_tes!W35/RES_hhdet_fec!W35)</f>
        <v>0.82375222396669345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0.81247405201891487</v>
      </c>
      <c r="C36" s="113">
        <f>IF(RES_hhdet_tes!C36=0,"",RES_hhdet_tes!C36/RES_hhdet_fec!C36)</f>
        <v>0.81870530674008402</v>
      </c>
      <c r="D36" s="113">
        <f>IF(RES_hhdet_tes!D36=0,"",RES_hhdet_tes!D36/RES_hhdet_fec!D36)</f>
        <v>0.82016951670669658</v>
      </c>
      <c r="E36" s="113">
        <f>IF(RES_hhdet_tes!E36=0,"",RES_hhdet_tes!E36/RES_hhdet_fec!E36)</f>
        <v>0.82604299406342696</v>
      </c>
      <c r="F36" s="113">
        <f>IF(RES_hhdet_tes!F36=0,"",RES_hhdet_tes!F36/RES_hhdet_fec!F36)</f>
        <v>0.82999235996923992</v>
      </c>
      <c r="G36" s="113">
        <f>IF(RES_hhdet_tes!G36=0,"",RES_hhdet_tes!G36/RES_hhdet_fec!G36)</f>
        <v>0.83122184383058528</v>
      </c>
      <c r="H36" s="113">
        <f>IF(RES_hhdet_tes!H36=0,"",RES_hhdet_tes!H36/RES_hhdet_fec!H36)</f>
        <v>0.8339370665280178</v>
      </c>
      <c r="I36" s="113">
        <f>IF(RES_hhdet_tes!I36=0,"",RES_hhdet_tes!I36/RES_hhdet_fec!I36)</f>
        <v>0.8375508399777527</v>
      </c>
      <c r="J36" s="113">
        <f>IF(RES_hhdet_tes!J36=0,"",RES_hhdet_tes!J36/RES_hhdet_fec!J36)</f>
        <v>0.84227505493808497</v>
      </c>
      <c r="K36" s="113">
        <f>IF(RES_hhdet_tes!K36=0,"",RES_hhdet_tes!K36/RES_hhdet_fec!K36)</f>
        <v>0.85504008834907197</v>
      </c>
      <c r="L36" s="113">
        <f>IF(RES_hhdet_tes!L36=0,"",RES_hhdet_tes!L36/RES_hhdet_fec!L36)</f>
        <v>0.83809042202317263</v>
      </c>
      <c r="M36" s="113">
        <f>IF(RES_hhdet_tes!M36=0,"",RES_hhdet_tes!M36/RES_hhdet_fec!M36)</f>
        <v>0.84083103060157671</v>
      </c>
      <c r="N36" s="113">
        <f>IF(RES_hhdet_tes!N36=0,"",RES_hhdet_tes!N36/RES_hhdet_fec!N36)</f>
        <v>0.84589452671977616</v>
      </c>
      <c r="O36" s="113">
        <f>IF(RES_hhdet_tes!O36=0,"",RES_hhdet_tes!O36/RES_hhdet_fec!O36)</f>
        <v>0.8426562459264495</v>
      </c>
      <c r="P36" s="113">
        <f>IF(RES_hhdet_tes!P36=0,"",RES_hhdet_tes!P36/RES_hhdet_fec!P36)</f>
        <v>0.85102218947029751</v>
      </c>
      <c r="Q36" s="113">
        <f>IF(RES_hhdet_tes!Q36=0,"",RES_hhdet_tes!Q36/RES_hhdet_fec!Q36)</f>
        <v>0.85292675646802329</v>
      </c>
      <c r="R36" s="113">
        <f>IF(RES_hhdet_tes!R36=0,"",RES_hhdet_tes!R36/RES_hhdet_fec!R36)</f>
        <v>0.85984019080423935</v>
      </c>
      <c r="S36" s="113">
        <f>IF(RES_hhdet_tes!S36=0,"",RES_hhdet_tes!S36/RES_hhdet_fec!S36)</f>
        <v>0.87233602465212545</v>
      </c>
      <c r="T36" s="113">
        <f>IF(RES_hhdet_tes!T36=0,"",RES_hhdet_tes!T36/RES_hhdet_fec!T36)</f>
        <v>0.87838642836725689</v>
      </c>
      <c r="U36" s="113">
        <f>IF(RES_hhdet_tes!U36=0,"",RES_hhdet_tes!U36/RES_hhdet_fec!U36)</f>
        <v>0.88280676744994035</v>
      </c>
      <c r="V36" s="113">
        <f>IF(RES_hhdet_tes!V36=0,"",RES_hhdet_tes!V36/RES_hhdet_fec!V36)</f>
        <v>0.88778951837066944</v>
      </c>
      <c r="W36" s="113">
        <f>IF(RES_hhdet_tes!W36=0,"",RES_hhdet_tes!W36/RES_hhdet_fec!W36)</f>
        <v>0.8919320423692324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0.71185745945989409</v>
      </c>
      <c r="C37" s="111">
        <f>IF(RES_hhdet_tes!C37=0,"",RES_hhdet_tes!C37/RES_hhdet_fec!C37)</f>
        <v>0.71639262820612326</v>
      </c>
      <c r="D37" s="111">
        <f>IF(RES_hhdet_tes!D37=0,"",RES_hhdet_tes!D37/RES_hhdet_fec!D37)</f>
        <v>0.72080671837143651</v>
      </c>
      <c r="E37" s="111">
        <f>IF(RES_hhdet_tes!E37=0,"",RES_hhdet_tes!E37/RES_hhdet_fec!E37)</f>
        <v>0.72617446141038133</v>
      </c>
      <c r="F37" s="111">
        <f>IF(RES_hhdet_tes!F37=0,"",RES_hhdet_tes!F37/RES_hhdet_fec!F37)</f>
        <v>0.73090195596944441</v>
      </c>
      <c r="G37" s="111">
        <f>IF(RES_hhdet_tes!G37=0,"",RES_hhdet_tes!G37/RES_hhdet_fec!G37)</f>
        <v>0.73582354151820895</v>
      </c>
      <c r="H37" s="111">
        <f>IF(RES_hhdet_tes!H37=0,"",RES_hhdet_tes!H37/RES_hhdet_fec!H37)</f>
        <v>0.74002387664055813</v>
      </c>
      <c r="I37" s="111">
        <f>IF(RES_hhdet_tes!I37=0,"",RES_hhdet_tes!I37/RES_hhdet_fec!I37)</f>
        <v>0.74213576488601807</v>
      </c>
      <c r="J37" s="111">
        <f>IF(RES_hhdet_tes!J37=0,"",RES_hhdet_tes!J37/RES_hhdet_fec!J37)</f>
        <v>0.7428731743723751</v>
      </c>
      <c r="K37" s="111">
        <f>IF(RES_hhdet_tes!K37=0,"",RES_hhdet_tes!K37/RES_hhdet_fec!K37)</f>
        <v>0.7441670725669014</v>
      </c>
      <c r="L37" s="111">
        <f>IF(RES_hhdet_tes!L37=0,"",RES_hhdet_tes!L37/RES_hhdet_fec!L37)</f>
        <v>0.74596313858780039</v>
      </c>
      <c r="M37" s="111">
        <f>IF(RES_hhdet_tes!M37=0,"",RES_hhdet_tes!M37/RES_hhdet_fec!M37)</f>
        <v>0.74821685672859706</v>
      </c>
      <c r="N37" s="111">
        <f>IF(RES_hhdet_tes!N37=0,"",RES_hhdet_tes!N37/RES_hhdet_fec!N37)</f>
        <v>0.75143705826273388</v>
      </c>
      <c r="O37" s="111">
        <f>IF(RES_hhdet_tes!O37=0,"",RES_hhdet_tes!O37/RES_hhdet_fec!O37)</f>
        <v>0.7563586717984333</v>
      </c>
      <c r="P37" s="111">
        <f>IF(RES_hhdet_tes!P37=0,"",RES_hhdet_tes!P37/RES_hhdet_fec!P37)</f>
        <v>0.7607981741684593</v>
      </c>
      <c r="Q37" s="111">
        <f>IF(RES_hhdet_tes!Q37=0,"",RES_hhdet_tes!Q37/RES_hhdet_fec!Q37)</f>
        <v>0.76770354246201988</v>
      </c>
      <c r="R37" s="111">
        <f>IF(RES_hhdet_tes!R37=0,"",RES_hhdet_tes!R37/RES_hhdet_fec!R37)</f>
        <v>0.77786102159349946</v>
      </c>
      <c r="S37" s="111">
        <f>IF(RES_hhdet_tes!S37=0,"",RES_hhdet_tes!S37/RES_hhdet_fec!S37)</f>
        <v>0.78868162090695071</v>
      </c>
      <c r="T37" s="111">
        <f>IF(RES_hhdet_tes!T37=0,"",RES_hhdet_tes!T37/RES_hhdet_fec!T37)</f>
        <v>0.79893002853273554</v>
      </c>
      <c r="U37" s="111">
        <f>IF(RES_hhdet_tes!U37=0,"",RES_hhdet_tes!U37/RES_hhdet_fec!U37)</f>
        <v>0.80805048536817714</v>
      </c>
      <c r="V37" s="111">
        <f>IF(RES_hhdet_tes!V37=0,"",RES_hhdet_tes!V37/RES_hhdet_fec!V37)</f>
        <v>0.81625056012425357</v>
      </c>
      <c r="W37" s="111">
        <f>IF(RES_hhdet_tes!W37=0,"",RES_hhdet_tes!W37/RES_hhdet_fec!W37)</f>
        <v>0.82363163286524776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0.75865591455634818</v>
      </c>
      <c r="C39" s="124">
        <f>IF(RES_hhdet_tes!C39=0,"",RES_hhdet_tes!C39/RES_hhdet_fec!C39)</f>
        <v>0.76038211388442656</v>
      </c>
      <c r="D39" s="124">
        <f>IF(RES_hhdet_tes!D39=0,"",RES_hhdet_tes!D39/RES_hhdet_fec!D39)</f>
        <v>0.76267604890406693</v>
      </c>
      <c r="E39" s="124">
        <f>IF(RES_hhdet_tes!E39=0,"",RES_hhdet_tes!E39/RES_hhdet_fec!E39)</f>
        <v>0.76582245600183463</v>
      </c>
      <c r="F39" s="124">
        <f>IF(RES_hhdet_tes!F39=0,"",RES_hhdet_tes!F39/RES_hhdet_fec!F39)</f>
        <v>0.76943267631050427</v>
      </c>
      <c r="G39" s="124">
        <f>IF(RES_hhdet_tes!G39=0,"",RES_hhdet_tes!G39/RES_hhdet_fec!G39)</f>
        <v>0.77306586728225601</v>
      </c>
      <c r="H39" s="124">
        <f>IF(RES_hhdet_tes!H39=0,"",RES_hhdet_tes!H39/RES_hhdet_fec!H39)</f>
        <v>0.7765938606415117</v>
      </c>
      <c r="I39" s="124">
        <f>IF(RES_hhdet_tes!I39=0,"",RES_hhdet_tes!I39/RES_hhdet_fec!I39)</f>
        <v>0.77822170641193833</v>
      </c>
      <c r="J39" s="124">
        <f>IF(RES_hhdet_tes!J39=0,"",RES_hhdet_tes!J39/RES_hhdet_fec!J39)</f>
        <v>0.77883078506846348</v>
      </c>
      <c r="K39" s="124">
        <f>IF(RES_hhdet_tes!K39=0,"",RES_hhdet_tes!K39/RES_hhdet_fec!K39)</f>
        <v>0.77990087391137719</v>
      </c>
      <c r="L39" s="124">
        <f>IF(RES_hhdet_tes!L39=0,"",RES_hhdet_tes!L39/RES_hhdet_fec!L39)</f>
        <v>0.78170541078363043</v>
      </c>
      <c r="M39" s="124">
        <f>IF(RES_hhdet_tes!M39=0,"",RES_hhdet_tes!M39/RES_hhdet_fec!M39)</f>
        <v>0.78405861707315239</v>
      </c>
      <c r="N39" s="124">
        <f>IF(RES_hhdet_tes!N39=0,"",RES_hhdet_tes!N39/RES_hhdet_fec!N39)</f>
        <v>0.78705144194655818</v>
      </c>
      <c r="O39" s="124">
        <f>IF(RES_hhdet_tes!O39=0,"",RES_hhdet_tes!O39/RES_hhdet_fec!O39)</f>
        <v>0.79041556383825529</v>
      </c>
      <c r="P39" s="124">
        <f>IF(RES_hhdet_tes!P39=0,"",RES_hhdet_tes!P39/RES_hhdet_fec!P39)</f>
        <v>0.7930419336960749</v>
      </c>
      <c r="Q39" s="124">
        <f>IF(RES_hhdet_tes!Q39=0,"",RES_hhdet_tes!Q39/RES_hhdet_fec!Q39)</f>
        <v>0.79639233738160298</v>
      </c>
      <c r="R39" s="124">
        <f>IF(RES_hhdet_tes!R39=0,"",RES_hhdet_tes!R39/RES_hhdet_fec!R39)</f>
        <v>0.80239760287549755</v>
      </c>
      <c r="S39" s="124">
        <f>IF(RES_hhdet_tes!S39=0,"",RES_hhdet_tes!S39/RES_hhdet_fec!S39)</f>
        <v>0.81070980433571094</v>
      </c>
      <c r="T39" s="124">
        <f>IF(RES_hhdet_tes!T39=0,"",RES_hhdet_tes!T39/RES_hhdet_fec!T39)</f>
        <v>0.82013160028334164</v>
      </c>
      <c r="U39" s="124">
        <f>IF(RES_hhdet_tes!U39=0,"",RES_hhdet_tes!U39/RES_hhdet_fec!U39)</f>
        <v>0.82989813843256333</v>
      </c>
      <c r="V39" s="124">
        <f>IF(RES_hhdet_tes!V39=0,"",RES_hhdet_tes!V39/RES_hhdet_fec!V39)</f>
        <v>0.8401575393511489</v>
      </c>
      <c r="W39" s="124">
        <f>IF(RES_hhdet_tes!W39=0,"",RES_hhdet_tes!W39/RES_hhdet_fec!W39)</f>
        <v>0.85029428527230555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0.75865591455634818</v>
      </c>
      <c r="C41" s="45">
        <f>IF(RES_hhdet_tes!C41=0,"",RES_hhdet_tes!C41/RES_hhdet_fec!C41)</f>
        <v>0.76038211388442656</v>
      </c>
      <c r="D41" s="45">
        <f>IF(RES_hhdet_tes!D41=0,"",RES_hhdet_tes!D41/RES_hhdet_fec!D41)</f>
        <v>0.76267604890406693</v>
      </c>
      <c r="E41" s="45">
        <f>IF(RES_hhdet_tes!E41=0,"",RES_hhdet_tes!E41/RES_hhdet_fec!E41)</f>
        <v>0.76582245600183463</v>
      </c>
      <c r="F41" s="45">
        <f>IF(RES_hhdet_tes!F41=0,"",RES_hhdet_tes!F41/RES_hhdet_fec!F41)</f>
        <v>0.76943267631050427</v>
      </c>
      <c r="G41" s="45">
        <f>IF(RES_hhdet_tes!G41=0,"",RES_hhdet_tes!G41/RES_hhdet_fec!G41)</f>
        <v>0.77306586728225601</v>
      </c>
      <c r="H41" s="45">
        <f>IF(RES_hhdet_tes!H41=0,"",RES_hhdet_tes!H41/RES_hhdet_fec!H41)</f>
        <v>0.7765938606415117</v>
      </c>
      <c r="I41" s="45">
        <f>IF(RES_hhdet_tes!I41=0,"",RES_hhdet_tes!I41/RES_hhdet_fec!I41)</f>
        <v>0.77822170641193833</v>
      </c>
      <c r="J41" s="45">
        <f>IF(RES_hhdet_tes!J41=0,"",RES_hhdet_tes!J41/RES_hhdet_fec!J41)</f>
        <v>0.77883078506846348</v>
      </c>
      <c r="K41" s="45">
        <f>IF(RES_hhdet_tes!K41=0,"",RES_hhdet_tes!K41/RES_hhdet_fec!K41)</f>
        <v>0.77990087391137719</v>
      </c>
      <c r="L41" s="45">
        <f>IF(RES_hhdet_tes!L41=0,"",RES_hhdet_tes!L41/RES_hhdet_fec!L41)</f>
        <v>0.78170541078363043</v>
      </c>
      <c r="M41" s="45">
        <f>IF(RES_hhdet_tes!M41=0,"",RES_hhdet_tes!M41/RES_hhdet_fec!M41)</f>
        <v>0.78405861707315239</v>
      </c>
      <c r="N41" s="45">
        <f>IF(RES_hhdet_tes!N41=0,"",RES_hhdet_tes!N41/RES_hhdet_fec!N41)</f>
        <v>0.78705144194655818</v>
      </c>
      <c r="O41" s="45">
        <f>IF(RES_hhdet_tes!O41=0,"",RES_hhdet_tes!O41/RES_hhdet_fec!O41)</f>
        <v>0.79041556383825529</v>
      </c>
      <c r="P41" s="45">
        <f>IF(RES_hhdet_tes!P41=0,"",RES_hhdet_tes!P41/RES_hhdet_fec!P41)</f>
        <v>0.7930419336960749</v>
      </c>
      <c r="Q41" s="45">
        <f>IF(RES_hhdet_tes!Q41=0,"",RES_hhdet_tes!Q41/RES_hhdet_fec!Q41)</f>
        <v>0.79639233738160298</v>
      </c>
      <c r="R41" s="45">
        <f>IF(RES_hhdet_tes!R41=0,"",RES_hhdet_tes!R41/RES_hhdet_fec!R41)</f>
        <v>0.80239760287549755</v>
      </c>
      <c r="S41" s="45">
        <f>IF(RES_hhdet_tes!S41=0,"",RES_hhdet_tes!S41/RES_hhdet_fec!S41)</f>
        <v>0.81070980433571094</v>
      </c>
      <c r="T41" s="45">
        <f>IF(RES_hhdet_tes!T41=0,"",RES_hhdet_tes!T41/RES_hhdet_fec!T41)</f>
        <v>0.82013160028334164</v>
      </c>
      <c r="U41" s="45">
        <f>IF(RES_hhdet_tes!U41=0,"",RES_hhdet_tes!U41/RES_hhdet_fec!U41)</f>
        <v>0.82989813843256333</v>
      </c>
      <c r="V41" s="45">
        <f>IF(RES_hhdet_tes!V41=0,"",RES_hhdet_tes!V41/RES_hhdet_fec!V41)</f>
        <v>0.8401575393511489</v>
      </c>
      <c r="W41" s="45">
        <f>IF(RES_hhdet_tes!W41=0,"",RES_hhdet_tes!W41/RES_hhdet_fec!W41)</f>
        <v>0.85029428527230555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0.51212596783274988</v>
      </c>
      <c r="C43" s="119">
        <f>IF(RES_hhdet_tes!C43=0,"",RES_hhdet_tes!C43/RES_hhdet_fec!C43)</f>
        <v>0.51440170585255063</v>
      </c>
      <c r="D43" s="119">
        <f>IF(RES_hhdet_tes!D43=0,"",RES_hhdet_tes!D43/RES_hhdet_fec!D43)</f>
        <v>0.5166469116525565</v>
      </c>
      <c r="E43" s="119">
        <f>IF(RES_hhdet_tes!E43=0,"",RES_hhdet_tes!E43/RES_hhdet_fec!E43)</f>
        <v>0.51820325346839324</v>
      </c>
      <c r="F43" s="119">
        <f>IF(RES_hhdet_tes!F43=0,"",RES_hhdet_tes!F43/RES_hhdet_fec!F43)</f>
        <v>0.52047970024318979</v>
      </c>
      <c r="G43" s="119">
        <f>IF(RES_hhdet_tes!G43=0,"",RES_hhdet_tes!G43/RES_hhdet_fec!G43)</f>
        <v>0.52283796372725999</v>
      </c>
      <c r="H43" s="119">
        <f>IF(RES_hhdet_tes!H43=0,"",RES_hhdet_tes!H43/RES_hhdet_fec!H43)</f>
        <v>0.52604953860187342</v>
      </c>
      <c r="I43" s="119">
        <f>IF(RES_hhdet_tes!I43=0,"",RES_hhdet_tes!I43/RES_hhdet_fec!I43)</f>
        <v>0.5302168441337809</v>
      </c>
      <c r="J43" s="119">
        <f>IF(RES_hhdet_tes!J43=0,"",RES_hhdet_tes!J43/RES_hhdet_fec!J43)</f>
        <v>0.53748706215397324</v>
      </c>
      <c r="K43" s="119">
        <f>IF(RES_hhdet_tes!K43=0,"",RES_hhdet_tes!K43/RES_hhdet_fec!K43)</f>
        <v>0.54720165400989129</v>
      </c>
      <c r="L43" s="119">
        <f>IF(RES_hhdet_tes!L43=0,"",RES_hhdet_tes!L43/RES_hhdet_fec!L43)</f>
        <v>0.55979018160839877</v>
      </c>
      <c r="M43" s="119">
        <f>IF(RES_hhdet_tes!M43=0,"",RES_hhdet_tes!M43/RES_hhdet_fec!M43)</f>
        <v>0.57687102134031953</v>
      </c>
      <c r="N43" s="119">
        <f>IF(RES_hhdet_tes!N43=0,"",RES_hhdet_tes!N43/RES_hhdet_fec!N43)</f>
        <v>0.59786491537727804</v>
      </c>
      <c r="O43" s="119">
        <f>IF(RES_hhdet_tes!O43=0,"",RES_hhdet_tes!O43/RES_hhdet_fec!O43)</f>
        <v>0.62166575099811938</v>
      </c>
      <c r="P43" s="119">
        <f>IF(RES_hhdet_tes!P43=0,"",RES_hhdet_tes!P43/RES_hhdet_fec!P43)</f>
        <v>0.62511491567364197</v>
      </c>
      <c r="Q43" s="119">
        <f>IF(RES_hhdet_tes!Q43=0,"",RES_hhdet_tes!Q43/RES_hhdet_fec!Q43)</f>
        <v>0.62665291357458086</v>
      </c>
      <c r="R43" s="119">
        <f>IF(RES_hhdet_tes!R43=0,"",RES_hhdet_tes!R43/RES_hhdet_fec!R43)</f>
        <v>0.62947058613622753</v>
      </c>
      <c r="S43" s="119">
        <f>IF(RES_hhdet_tes!S43=0,"",RES_hhdet_tes!S43/RES_hhdet_fec!S43)</f>
        <v>0.63614734763272185</v>
      </c>
      <c r="T43" s="119">
        <f>IF(RES_hhdet_tes!T43=0,"",RES_hhdet_tes!T43/RES_hhdet_fec!T43)</f>
        <v>0.64205036137744054</v>
      </c>
      <c r="U43" s="119">
        <f>IF(RES_hhdet_tes!U43=0,"",RES_hhdet_tes!U43/RES_hhdet_fec!U43)</f>
        <v>0.64610160202214273</v>
      </c>
      <c r="V43" s="119">
        <f>IF(RES_hhdet_tes!V43=0,"",RES_hhdet_tes!V43/RES_hhdet_fec!V43)</f>
        <v>0.65090266553882348</v>
      </c>
      <c r="W43" s="119">
        <f>IF(RES_hhdet_tes!W43=0,"",RES_hhdet_tes!W43/RES_hhdet_fec!W43)</f>
        <v>0.6549801801842623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0.49910774464470981</v>
      </c>
      <c r="C44" s="124">
        <f>IF(RES_hhdet_tes!C44=0,"",RES_hhdet_tes!C44/RES_hhdet_fec!C44)</f>
        <v>0.50279988345842819</v>
      </c>
      <c r="D44" s="124">
        <f>IF(RES_hhdet_tes!D44=0,"",RES_hhdet_tes!D44/RES_hhdet_fec!D44)</f>
        <v>0.50484572078901968</v>
      </c>
      <c r="E44" s="124">
        <f>IF(RES_hhdet_tes!E44=0,"",RES_hhdet_tes!E44/RES_hhdet_fec!E44)</f>
        <v>0.50686529505027966</v>
      </c>
      <c r="F44" s="124">
        <f>IF(RES_hhdet_tes!F44=0,"",RES_hhdet_tes!F44/RES_hhdet_fec!F44)</f>
        <v>0.5091468388526228</v>
      </c>
      <c r="G44" s="124">
        <f>IF(RES_hhdet_tes!G44=0,"",RES_hhdet_tes!G44/RES_hhdet_fec!G44)</f>
        <v>0.51186944701695292</v>
      </c>
      <c r="H44" s="124">
        <f>IF(RES_hhdet_tes!H44=0,"",RES_hhdet_tes!H44/RES_hhdet_fec!H44)</f>
        <v>0.51501288226340047</v>
      </c>
      <c r="I44" s="124">
        <f>IF(RES_hhdet_tes!I44=0,"",RES_hhdet_tes!I44/RES_hhdet_fec!I44)</f>
        <v>0.52003073619400519</v>
      </c>
      <c r="J44" s="124">
        <f>IF(RES_hhdet_tes!J44=0,"",RES_hhdet_tes!J44/RES_hhdet_fec!J44)</f>
        <v>0.52772497466708967</v>
      </c>
      <c r="K44" s="124">
        <f>IF(RES_hhdet_tes!K44=0,"",RES_hhdet_tes!K44/RES_hhdet_fec!K44)</f>
        <v>0.53841108756921907</v>
      </c>
      <c r="L44" s="124">
        <f>IF(RES_hhdet_tes!L44=0,"",RES_hhdet_tes!L44/RES_hhdet_fec!L44)</f>
        <v>0.55178659093776672</v>
      </c>
      <c r="M44" s="124">
        <f>IF(RES_hhdet_tes!M44=0,"",RES_hhdet_tes!M44/RES_hhdet_fec!M44)</f>
        <v>0.56901107029434783</v>
      </c>
      <c r="N44" s="124">
        <f>IF(RES_hhdet_tes!N44=0,"",RES_hhdet_tes!N44/RES_hhdet_fec!N44)</f>
        <v>0.59113353368231036</v>
      </c>
      <c r="O44" s="124">
        <f>IF(RES_hhdet_tes!O44=0,"",RES_hhdet_tes!O44/RES_hhdet_fec!O44)</f>
        <v>0.61618480185350211</v>
      </c>
      <c r="P44" s="124">
        <f>IF(RES_hhdet_tes!P44=0,"",RES_hhdet_tes!P44/RES_hhdet_fec!P44)</f>
        <v>0.61772536239757236</v>
      </c>
      <c r="Q44" s="124">
        <f>IF(RES_hhdet_tes!Q44=0,"",RES_hhdet_tes!Q44/RES_hhdet_fec!Q44)</f>
        <v>0.61904207296731717</v>
      </c>
      <c r="R44" s="124">
        <f>IF(RES_hhdet_tes!R44=0,"",RES_hhdet_tes!R44/RES_hhdet_fec!R44)</f>
        <v>0.62126434177082102</v>
      </c>
      <c r="S44" s="124">
        <f>IF(RES_hhdet_tes!S44=0,"",RES_hhdet_tes!S44/RES_hhdet_fec!S44)</f>
        <v>0.62751679986007824</v>
      </c>
      <c r="T44" s="124">
        <f>IF(RES_hhdet_tes!T44=0,"",RES_hhdet_tes!T44/RES_hhdet_fec!T44)</f>
        <v>0.63324399908318607</v>
      </c>
      <c r="U44" s="124">
        <f>IF(RES_hhdet_tes!U44=0,"",RES_hhdet_tes!U44/RES_hhdet_fec!U44)</f>
        <v>0.6363275859057097</v>
      </c>
      <c r="V44" s="124">
        <f>IF(RES_hhdet_tes!V44=0,"",RES_hhdet_tes!V44/RES_hhdet_fec!V44)</f>
        <v>0.63953533910901084</v>
      </c>
      <c r="W44" s="124">
        <f>IF(RES_hhdet_tes!W44=0,"",RES_hhdet_tes!W44/RES_hhdet_fec!W44)</f>
        <v>0.64297340307083806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0.49452959525618584</v>
      </c>
      <c r="C45" s="111">
        <f>IF(RES_hhdet_tes!C45=0,"",RES_hhdet_tes!C45/RES_hhdet_fec!C45)</f>
        <v>0.49823927081735386</v>
      </c>
      <c r="D45" s="111">
        <f>IF(RES_hhdet_tes!D45=0,"",RES_hhdet_tes!D45/RES_hhdet_fec!D45)</f>
        <v>0.50041404915401333</v>
      </c>
      <c r="E45" s="111">
        <f>IF(RES_hhdet_tes!E45=0,"",RES_hhdet_tes!E45/RES_hhdet_fec!E45)</f>
        <v>0.50247038347346829</v>
      </c>
      <c r="F45" s="111">
        <f>IF(RES_hhdet_tes!F45=0,"",RES_hhdet_tes!F45/RES_hhdet_fec!F45)</f>
        <v>0.50482343331815283</v>
      </c>
      <c r="G45" s="111">
        <f>IF(RES_hhdet_tes!G45=0,"",RES_hhdet_tes!G45/RES_hhdet_fec!G45)</f>
        <v>0.5076017865699527</v>
      </c>
      <c r="H45" s="111">
        <f>IF(RES_hhdet_tes!H45=0,"",RES_hhdet_tes!H45/RES_hhdet_fec!H45)</f>
        <v>0.51080164144351548</v>
      </c>
      <c r="I45" s="111">
        <f>IF(RES_hhdet_tes!I45=0,"",RES_hhdet_tes!I45/RES_hhdet_fec!I45)</f>
        <v>0.51585753547527347</v>
      </c>
      <c r="J45" s="111">
        <f>IF(RES_hhdet_tes!J45=0,"",RES_hhdet_tes!J45/RES_hhdet_fec!J45)</f>
        <v>0.52363658414323377</v>
      </c>
      <c r="K45" s="111">
        <f>IF(RES_hhdet_tes!K45=0,"",RES_hhdet_tes!K45/RES_hhdet_fec!K45)</f>
        <v>0.53438162402194478</v>
      </c>
      <c r="L45" s="111">
        <f>IF(RES_hhdet_tes!L45=0,"",RES_hhdet_tes!L45/RES_hhdet_fec!L45)</f>
        <v>0.54763496515444765</v>
      </c>
      <c r="M45" s="111">
        <f>IF(RES_hhdet_tes!M45=0,"",RES_hhdet_tes!M45/RES_hhdet_fec!M45)</f>
        <v>0.56498505662523291</v>
      </c>
      <c r="N45" s="111">
        <f>IF(RES_hhdet_tes!N45=0,"",RES_hhdet_tes!N45/RES_hhdet_fec!N45)</f>
        <v>0.58716656417421154</v>
      </c>
      <c r="O45" s="111">
        <f>IF(RES_hhdet_tes!O45=0,"",RES_hhdet_tes!O45/RES_hhdet_fec!O45)</f>
        <v>0.61229892134548347</v>
      </c>
      <c r="P45" s="111">
        <f>IF(RES_hhdet_tes!P45=0,"",RES_hhdet_tes!P45/RES_hhdet_fec!P45)</f>
        <v>0.61398324271034554</v>
      </c>
      <c r="Q45" s="111">
        <f>IF(RES_hhdet_tes!Q45=0,"",RES_hhdet_tes!Q45/RES_hhdet_fec!Q45)</f>
        <v>0.6152632421044516</v>
      </c>
      <c r="R45" s="111">
        <f>IF(RES_hhdet_tes!R45=0,"",RES_hhdet_tes!R45/RES_hhdet_fec!R45)</f>
        <v>0.61751668421286898</v>
      </c>
      <c r="S45" s="111">
        <f>IF(RES_hhdet_tes!S45=0,"",RES_hhdet_tes!S45/RES_hhdet_fec!S45)</f>
        <v>0.62379915354356419</v>
      </c>
      <c r="T45" s="111">
        <f>IF(RES_hhdet_tes!T45=0,"",RES_hhdet_tes!T45/RES_hhdet_fec!T45)</f>
        <v>0.62956846476981154</v>
      </c>
      <c r="U45" s="111">
        <f>IF(RES_hhdet_tes!U45=0,"",RES_hhdet_tes!U45/RES_hhdet_fec!U45)</f>
        <v>0.63271841066330314</v>
      </c>
      <c r="V45" s="111">
        <f>IF(RES_hhdet_tes!V45=0,"",RES_hhdet_tes!V45/RES_hhdet_fec!V45)</f>
        <v>0.63593904741093177</v>
      </c>
      <c r="W45" s="111">
        <f>IF(RES_hhdet_tes!W45=0,"",RES_hhdet_tes!W45/RES_hhdet_fec!W45)</f>
        <v>0.63938472062001728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2.258521943064399</v>
      </c>
      <c r="C47" s="124">
        <f>IF(RES_hhdet_tes!C47=0,"",RES_hhdet_tes!C47/RES_hhdet_fec!C47)</f>
        <v>2.4315550707566502</v>
      </c>
      <c r="D47" s="124">
        <f>IF(RES_hhdet_tes!D47=0,"",RES_hhdet_tes!D47/RES_hhdet_fec!D47)</f>
        <v>2.553097142328554</v>
      </c>
      <c r="E47" s="124">
        <f>IF(RES_hhdet_tes!E47=0,"",RES_hhdet_tes!E47/RES_hhdet_fec!E47)</f>
        <v>2.6928156939848664</v>
      </c>
      <c r="F47" s="124">
        <f>IF(RES_hhdet_tes!F47=0,"",RES_hhdet_tes!F47/RES_hhdet_fec!F47)</f>
        <v>2.8431973567031088</v>
      </c>
      <c r="G47" s="124">
        <f>IF(RES_hhdet_tes!G47=0,"",RES_hhdet_tes!G47/RES_hhdet_fec!G47)</f>
        <v>3.0095605554672238</v>
      </c>
      <c r="H47" s="124">
        <f>IF(RES_hhdet_tes!H47=0,"",RES_hhdet_tes!H47/RES_hhdet_fec!H47)</f>
        <v>3.2277659622782231</v>
      </c>
      <c r="I47" s="124">
        <f>IF(RES_hhdet_tes!I47=0,"",RES_hhdet_tes!I47/RES_hhdet_fec!I47)</f>
        <v>3.3841940089953289</v>
      </c>
      <c r="J47" s="124">
        <f>IF(RES_hhdet_tes!J47=0,"",RES_hhdet_tes!J47/RES_hhdet_fec!J47)</f>
        <v>3.4909120261099797</v>
      </c>
      <c r="K47" s="124">
        <f>IF(RES_hhdet_tes!K47=0,"",RES_hhdet_tes!K47/RES_hhdet_fec!K47)</f>
        <v>3.6376139149661881</v>
      </c>
      <c r="L47" s="124">
        <f>IF(RES_hhdet_tes!L47=0,"",RES_hhdet_tes!L47/RES_hhdet_fec!L47)</f>
        <v>3.7723653203916343</v>
      </c>
      <c r="M47" s="124">
        <f>IF(RES_hhdet_tes!M47=0,"",RES_hhdet_tes!M47/RES_hhdet_fec!M47)</f>
        <v>3.9295442601088273</v>
      </c>
      <c r="N47" s="124">
        <f>IF(RES_hhdet_tes!N47=0,"",RES_hhdet_tes!N47/RES_hhdet_fec!N47)</f>
        <v>4.0725987633686689</v>
      </c>
      <c r="O47" s="124">
        <f>IF(RES_hhdet_tes!O47=0,"",RES_hhdet_tes!O47/RES_hhdet_fec!O47)</f>
        <v>4.2412883611159184</v>
      </c>
      <c r="P47" s="124">
        <f>IF(RES_hhdet_tes!P47=0,"",RES_hhdet_tes!P47/RES_hhdet_fec!P47)</f>
        <v>4.3457960965958904</v>
      </c>
      <c r="Q47" s="124">
        <f>IF(RES_hhdet_tes!Q47=0,"",RES_hhdet_tes!Q47/RES_hhdet_fec!Q47)</f>
        <v>4.4371240433123651</v>
      </c>
      <c r="R47" s="124">
        <f>IF(RES_hhdet_tes!R47=0,"",RES_hhdet_tes!R47/RES_hhdet_fec!R47)</f>
        <v>4.5166110968391218</v>
      </c>
      <c r="S47" s="124">
        <f>IF(RES_hhdet_tes!S47=0,"",RES_hhdet_tes!S47/RES_hhdet_fec!S47)</f>
        <v>4.6164743313096688</v>
      </c>
      <c r="T47" s="124">
        <f>IF(RES_hhdet_tes!T47=0,"",RES_hhdet_tes!T47/RES_hhdet_fec!T47)</f>
        <v>4.7618103567261336</v>
      </c>
      <c r="U47" s="124">
        <f>IF(RES_hhdet_tes!U47=0,"",RES_hhdet_tes!U47/RES_hhdet_fec!U47)</f>
        <v>4.9540530148266626</v>
      </c>
      <c r="V47" s="124">
        <f>IF(RES_hhdet_tes!V47=0,"",RES_hhdet_tes!V47/RES_hhdet_fec!V47)</f>
        <v>5.1901455808838435</v>
      </c>
      <c r="W47" s="124">
        <f>IF(RES_hhdet_tes!W47=0,"",RES_hhdet_tes!W47/RES_hhdet_fec!W47)</f>
        <v>5.3937977188560442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2.258521943064399</v>
      </c>
      <c r="C48" s="111">
        <f>IF(RES_hhdet_tes!C48=0,"",RES_hhdet_tes!C48/RES_hhdet_fec!C48)</f>
        <v>2.4315550707566502</v>
      </c>
      <c r="D48" s="111">
        <f>IF(RES_hhdet_tes!D48=0,"",RES_hhdet_tes!D48/RES_hhdet_fec!D48)</f>
        <v>2.553097142328554</v>
      </c>
      <c r="E48" s="111">
        <f>IF(RES_hhdet_tes!E48=0,"",RES_hhdet_tes!E48/RES_hhdet_fec!E48)</f>
        <v>2.6928156939848664</v>
      </c>
      <c r="F48" s="111">
        <f>IF(RES_hhdet_tes!F48=0,"",RES_hhdet_tes!F48/RES_hhdet_fec!F48)</f>
        <v>2.8431973567031088</v>
      </c>
      <c r="G48" s="111">
        <f>IF(RES_hhdet_tes!G48=0,"",RES_hhdet_tes!G48/RES_hhdet_fec!G48)</f>
        <v>3.0095605554672238</v>
      </c>
      <c r="H48" s="111">
        <f>IF(RES_hhdet_tes!H48=0,"",RES_hhdet_tes!H48/RES_hhdet_fec!H48)</f>
        <v>3.2277659622782231</v>
      </c>
      <c r="I48" s="111">
        <f>IF(RES_hhdet_tes!I48=0,"",RES_hhdet_tes!I48/RES_hhdet_fec!I48)</f>
        <v>3.3841940089953289</v>
      </c>
      <c r="J48" s="111">
        <f>IF(RES_hhdet_tes!J48=0,"",RES_hhdet_tes!J48/RES_hhdet_fec!J48)</f>
        <v>3.4909120261099797</v>
      </c>
      <c r="K48" s="111">
        <f>IF(RES_hhdet_tes!K48=0,"",RES_hhdet_tes!K48/RES_hhdet_fec!K48)</f>
        <v>3.6376139149661881</v>
      </c>
      <c r="L48" s="111">
        <f>IF(RES_hhdet_tes!L48=0,"",RES_hhdet_tes!L48/RES_hhdet_fec!L48)</f>
        <v>3.7723653203916343</v>
      </c>
      <c r="M48" s="111">
        <f>IF(RES_hhdet_tes!M48=0,"",RES_hhdet_tes!M48/RES_hhdet_fec!M48)</f>
        <v>3.9295442601088273</v>
      </c>
      <c r="N48" s="111">
        <f>IF(RES_hhdet_tes!N48=0,"",RES_hhdet_tes!N48/RES_hhdet_fec!N48)</f>
        <v>4.0725987633686689</v>
      </c>
      <c r="O48" s="111">
        <f>IF(RES_hhdet_tes!O48=0,"",RES_hhdet_tes!O48/RES_hhdet_fec!O48)</f>
        <v>4.2412883611159184</v>
      </c>
      <c r="P48" s="111">
        <f>IF(RES_hhdet_tes!P48=0,"",RES_hhdet_tes!P48/RES_hhdet_fec!P48)</f>
        <v>4.3457960965958904</v>
      </c>
      <c r="Q48" s="111">
        <f>IF(RES_hhdet_tes!Q48=0,"",RES_hhdet_tes!Q48/RES_hhdet_fec!Q48)</f>
        <v>4.4371240433123651</v>
      </c>
      <c r="R48" s="111">
        <f>IF(RES_hhdet_tes!R48=0,"",RES_hhdet_tes!R48/RES_hhdet_fec!R48)</f>
        <v>4.5166110968391218</v>
      </c>
      <c r="S48" s="111">
        <f>IF(RES_hhdet_tes!S48=0,"",RES_hhdet_tes!S48/RES_hhdet_fec!S48)</f>
        <v>4.6164743313096688</v>
      </c>
      <c r="T48" s="111">
        <f>IF(RES_hhdet_tes!T48=0,"",RES_hhdet_tes!T48/RES_hhdet_fec!T48)</f>
        <v>4.7618103567261336</v>
      </c>
      <c r="U48" s="111">
        <f>IF(RES_hhdet_tes!U48=0,"",RES_hhdet_tes!U48/RES_hhdet_fec!U48)</f>
        <v>4.9540530148266626</v>
      </c>
      <c r="V48" s="111">
        <f>IF(RES_hhdet_tes!V48=0,"",RES_hhdet_tes!V48/RES_hhdet_fec!V48)</f>
        <v>5.1901455808838435</v>
      </c>
      <c r="W48" s="111">
        <f>IF(RES_hhdet_tes!W48=0,"",RES_hhdet_tes!W48/RES_hhdet_fec!W48)</f>
        <v>5.3937977188560442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0.63728957253767848</v>
      </c>
      <c r="C49" s="124">
        <f>IF(RES_hhdet_tes!C49=0,"",RES_hhdet_tes!C49/RES_hhdet_fec!C49)</f>
        <v>0.63531294793302773</v>
      </c>
      <c r="D49" s="124">
        <f>IF(RES_hhdet_tes!D49=0,"",RES_hhdet_tes!D49/RES_hhdet_fec!D49)</f>
        <v>0.63240809867532133</v>
      </c>
      <c r="E49" s="124">
        <f>IF(RES_hhdet_tes!E49=0,"",RES_hhdet_tes!E49/RES_hhdet_fec!E49)</f>
        <v>0.62980569943374587</v>
      </c>
      <c r="F49" s="124">
        <f>IF(RES_hhdet_tes!F49=0,"",RES_hhdet_tes!F49/RES_hhdet_fec!F49)</f>
        <v>0.62642290636711473</v>
      </c>
      <c r="G49" s="124">
        <f>IF(RES_hhdet_tes!G49=0,"",RES_hhdet_tes!G49/RES_hhdet_fec!G49)</f>
        <v>0.62397031633473699</v>
      </c>
      <c r="H49" s="124">
        <f>IF(RES_hhdet_tes!H49=0,"",RES_hhdet_tes!H49/RES_hhdet_fec!H49)</f>
        <v>0.6227133972332527</v>
      </c>
      <c r="I49" s="124">
        <f>IF(RES_hhdet_tes!I49=0,"",RES_hhdet_tes!I49/RES_hhdet_fec!I49)</f>
        <v>0.62026303033904195</v>
      </c>
      <c r="J49" s="124">
        <f>IF(RES_hhdet_tes!J49=0,"",RES_hhdet_tes!J49/RES_hhdet_fec!J49)</f>
        <v>0.61720242098230704</v>
      </c>
      <c r="K49" s="124">
        <f>IF(RES_hhdet_tes!K49=0,"",RES_hhdet_tes!K49/RES_hhdet_fec!K49)</f>
        <v>0.61495511432668082</v>
      </c>
      <c r="L49" s="124">
        <f>IF(RES_hhdet_tes!L49=0,"",RES_hhdet_tes!L49/RES_hhdet_fec!L49)</f>
        <v>0.61445101336120289</v>
      </c>
      <c r="M49" s="124">
        <f>IF(RES_hhdet_tes!M49=0,"",RES_hhdet_tes!M49/RES_hhdet_fec!M49)</f>
        <v>0.61705609722658594</v>
      </c>
      <c r="N49" s="124">
        <f>IF(RES_hhdet_tes!N49=0,"",RES_hhdet_tes!N49/RES_hhdet_fec!N49)</f>
        <v>0.62537615733945007</v>
      </c>
      <c r="O49" s="124">
        <f>IF(RES_hhdet_tes!O49=0,"",RES_hhdet_tes!O49/RES_hhdet_fec!O49)</f>
        <v>0.63745871560554868</v>
      </c>
      <c r="P49" s="124">
        <f>IF(RES_hhdet_tes!P49=0,"",RES_hhdet_tes!P49/RES_hhdet_fec!P49)</f>
        <v>0.64816461786830459</v>
      </c>
      <c r="Q49" s="124">
        <f>IF(RES_hhdet_tes!Q49=0,"",RES_hhdet_tes!Q49/RES_hhdet_fec!Q49)</f>
        <v>0.65847692230237154</v>
      </c>
      <c r="R49" s="124">
        <f>IF(RES_hhdet_tes!R49=0,"",RES_hhdet_tes!R49/RES_hhdet_fec!R49)</f>
        <v>0.66928487636342437</v>
      </c>
      <c r="S49" s="124">
        <f>IF(RES_hhdet_tes!S49=0,"",RES_hhdet_tes!S49/RES_hhdet_fec!S49)</f>
        <v>0.68185825152556756</v>
      </c>
      <c r="T49" s="124">
        <f>IF(RES_hhdet_tes!T49=0,"",RES_hhdet_tes!T49/RES_hhdet_fec!T49)</f>
        <v>0.69187309401534058</v>
      </c>
      <c r="U49" s="124">
        <f>IF(RES_hhdet_tes!U49=0,"",RES_hhdet_tes!U49/RES_hhdet_fec!U49)</f>
        <v>0.70441816733302665</v>
      </c>
      <c r="V49" s="124">
        <f>IF(RES_hhdet_tes!V49=0,"",RES_hhdet_tes!V49/RES_hhdet_fec!V49)</f>
        <v>0.72021705509687406</v>
      </c>
      <c r="W49" s="124">
        <f>IF(RES_hhdet_tes!W49=0,"",RES_hhdet_tes!W49/RES_hhdet_fec!W49)</f>
        <v>0.73643051031018636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0.5726183694230137</v>
      </c>
      <c r="C50" s="111">
        <f>IF(RES_hhdet_tes!C50=0,"",RES_hhdet_tes!C50/RES_hhdet_fec!C50)</f>
        <v>0.57440395437872571</v>
      </c>
      <c r="D50" s="111">
        <f>IF(RES_hhdet_tes!D50=0,"",RES_hhdet_tes!D50/RES_hhdet_fec!D50)</f>
        <v>0.57601032440072319</v>
      </c>
      <c r="E50" s="111">
        <f>IF(RES_hhdet_tes!E50=0,"",RES_hhdet_tes!E50/RES_hhdet_fec!E50)</f>
        <v>0.57761123678271487</v>
      </c>
      <c r="F50" s="111">
        <f>IF(RES_hhdet_tes!F50=0,"",RES_hhdet_tes!F50/RES_hhdet_fec!F50)</f>
        <v>0.57930002759865384</v>
      </c>
      <c r="G50" s="111">
        <f>IF(RES_hhdet_tes!G50=0,"",RES_hhdet_tes!G50/RES_hhdet_fec!G50)</f>
        <v>0.58109084643199527</v>
      </c>
      <c r="H50" s="111">
        <f>IF(RES_hhdet_tes!H50=0,"",RES_hhdet_tes!H50/RES_hhdet_fec!H50)</f>
        <v>0.58297476379208701</v>
      </c>
      <c r="I50" s="111">
        <f>IF(RES_hhdet_tes!I50=0,"",RES_hhdet_tes!I50/RES_hhdet_fec!I50)</f>
        <v>0.58561827457862858</v>
      </c>
      <c r="J50" s="111">
        <f>IF(RES_hhdet_tes!J50=0,"",RES_hhdet_tes!J50/RES_hhdet_fec!J50)</f>
        <v>0.59043253191718559</v>
      </c>
      <c r="K50" s="111">
        <f>IF(RES_hhdet_tes!K50=0,"",RES_hhdet_tes!K50/RES_hhdet_fec!K50)</f>
        <v>0.59585204908089662</v>
      </c>
      <c r="L50" s="111">
        <f>IF(RES_hhdet_tes!L50=0,"",RES_hhdet_tes!L50/RES_hhdet_fec!L50)</f>
        <v>0.60171913671664556</v>
      </c>
      <c r="M50" s="111">
        <f>IF(RES_hhdet_tes!M50=0,"",RES_hhdet_tes!M50/RES_hhdet_fec!M50)</f>
        <v>0.6092075684811451</v>
      </c>
      <c r="N50" s="111">
        <f>IF(RES_hhdet_tes!N50=0,"",RES_hhdet_tes!N50/RES_hhdet_fec!N50)</f>
        <v>0.6194624634805509</v>
      </c>
      <c r="O50" s="111">
        <f>IF(RES_hhdet_tes!O50=0,"",RES_hhdet_tes!O50/RES_hhdet_fec!O50)</f>
        <v>0.63237298287716193</v>
      </c>
      <c r="P50" s="111">
        <f>IF(RES_hhdet_tes!P50=0,"",RES_hhdet_tes!P50/RES_hhdet_fec!P50)</f>
        <v>0.64251260886148964</v>
      </c>
      <c r="Q50" s="111">
        <f>IF(RES_hhdet_tes!Q50=0,"",RES_hhdet_tes!Q50/RES_hhdet_fec!Q50)</f>
        <v>0.65306766365406232</v>
      </c>
      <c r="R50" s="111">
        <f>IF(RES_hhdet_tes!R50=0,"",RES_hhdet_tes!R50/RES_hhdet_fec!R50)</f>
        <v>0.66429443847893332</v>
      </c>
      <c r="S50" s="111">
        <f>IF(RES_hhdet_tes!S50=0,"",RES_hhdet_tes!S50/RES_hhdet_fec!S50)</f>
        <v>0.67723845494353319</v>
      </c>
      <c r="T50" s="111">
        <f>IF(RES_hhdet_tes!T50=0,"",RES_hhdet_tes!T50/RES_hhdet_fec!T50)</f>
        <v>0.68760161245198403</v>
      </c>
      <c r="U50" s="111">
        <f>IF(RES_hhdet_tes!U50=0,"",RES_hhdet_tes!U50/RES_hhdet_fec!U50)</f>
        <v>0.70036187844316344</v>
      </c>
      <c r="V50" s="111">
        <f>IF(RES_hhdet_tes!V50=0,"",RES_hhdet_tes!V50/RES_hhdet_fec!V50)</f>
        <v>0.71619848361421135</v>
      </c>
      <c r="W50" s="111">
        <f>IF(RES_hhdet_tes!W50=0,"",RES_hhdet_tes!W50/RES_hhdet_fec!W50)</f>
        <v>0.73208552310847985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0.70157307286294113</v>
      </c>
      <c r="C51" s="111">
        <f>IF(RES_hhdet_tes!C51=0,"",RES_hhdet_tes!C51/RES_hhdet_fec!C51)</f>
        <v>0.70886044290636907</v>
      </c>
      <c r="D51" s="111">
        <f>IF(RES_hhdet_tes!D51=0,"",RES_hhdet_tes!D51/RES_hhdet_fec!D51)</f>
        <v>0.70827186398446984</v>
      </c>
      <c r="E51" s="111">
        <f>IF(RES_hhdet_tes!E51=0,"",RES_hhdet_tes!E51/RES_hhdet_fec!E51)</f>
        <v>0.71292227823477805</v>
      </c>
      <c r="F51" s="111">
        <f>IF(RES_hhdet_tes!F51=0,"",RES_hhdet_tes!F51/RES_hhdet_fec!F51)</f>
        <v>0.71520049930111762</v>
      </c>
      <c r="G51" s="111">
        <f>IF(RES_hhdet_tes!G51=0,"",RES_hhdet_tes!G51/RES_hhdet_fec!G51)</f>
        <v>0.71404799609796199</v>
      </c>
      <c r="H51" s="111">
        <f>IF(RES_hhdet_tes!H51=0,"",RES_hhdet_tes!H51/RES_hhdet_fec!H51)</f>
        <v>0.71529509968100491</v>
      </c>
      <c r="I51" s="111">
        <f>IF(RES_hhdet_tes!I51=0,"",RES_hhdet_tes!I51/RES_hhdet_fec!I51)</f>
        <v>0.72203492291623517</v>
      </c>
      <c r="J51" s="111">
        <f>IF(RES_hhdet_tes!J51=0,"",RES_hhdet_tes!J51/RES_hhdet_fec!J51)</f>
        <v>0.73210466279686515</v>
      </c>
      <c r="K51" s="111">
        <f>IF(RES_hhdet_tes!K51=0,"",RES_hhdet_tes!K51/RES_hhdet_fec!K51)</f>
        <v>0.75407167664255348</v>
      </c>
      <c r="L51" s="111">
        <f>IF(RES_hhdet_tes!L51=0,"",RES_hhdet_tes!L51/RES_hhdet_fec!L51)</f>
        <v>0.73018607797635526</v>
      </c>
      <c r="M51" s="111">
        <f>IF(RES_hhdet_tes!M51=0,"",RES_hhdet_tes!M51/RES_hhdet_fec!M51)</f>
        <v>0.73632435383561812</v>
      </c>
      <c r="N51" s="111">
        <f>IF(RES_hhdet_tes!N51=0,"",RES_hhdet_tes!N51/RES_hhdet_fec!N51)</f>
        <v>0.74298388435596641</v>
      </c>
      <c r="O51" s="111">
        <f>IF(RES_hhdet_tes!O51=0,"",RES_hhdet_tes!O51/RES_hhdet_fec!O51)</f>
        <v>0.7375438036365578</v>
      </c>
      <c r="P51" s="111">
        <f>IF(RES_hhdet_tes!P51=0,"",RES_hhdet_tes!P51/RES_hhdet_fec!P51)</f>
        <v>0.74541865115951156</v>
      </c>
      <c r="Q51" s="111">
        <f>IF(RES_hhdet_tes!Q51=0,"",RES_hhdet_tes!Q51/RES_hhdet_fec!Q51)</f>
        <v>0.74147219033281553</v>
      </c>
      <c r="R51" s="111">
        <f>IF(RES_hhdet_tes!R51=0,"",RES_hhdet_tes!R51/RES_hhdet_fec!R51)</f>
        <v>0.74203175590590575</v>
      </c>
      <c r="S51" s="111">
        <f>IF(RES_hhdet_tes!S51=0,"",RES_hhdet_tes!S51/RES_hhdet_fec!S51)</f>
        <v>0.75634865389490313</v>
      </c>
      <c r="T51" s="111">
        <f>IF(RES_hhdet_tes!T51=0,"",RES_hhdet_tes!T51/RES_hhdet_fec!T51)</f>
        <v>0.77110600723119282</v>
      </c>
      <c r="U51" s="111">
        <f>IF(RES_hhdet_tes!U51=0,"",RES_hhdet_tes!U51/RES_hhdet_fec!U51)</f>
        <v>0.77915388537807706</v>
      </c>
      <c r="V51" s="111">
        <f>IF(RES_hhdet_tes!V51=0,"",RES_hhdet_tes!V51/RES_hhdet_fec!V51)</f>
        <v>0.78553785219753314</v>
      </c>
      <c r="W51" s="111">
        <f>IF(RES_hhdet_tes!W51=0,"",RES_hhdet_tes!W51/RES_hhdet_fec!W51)</f>
        <v>0.78861352225211323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0.5726183694230137</v>
      </c>
      <c r="C52" s="112">
        <f>IF(RES_hhdet_tes!C52=0,"",RES_hhdet_tes!C52/RES_hhdet_fec!C52)</f>
        <v>0.57670872626638714</v>
      </c>
      <c r="D52" s="112">
        <f>IF(RES_hhdet_tes!D52=0,"",RES_hhdet_tes!D52/RES_hhdet_fec!D52)</f>
        <v>0.57880590328798087</v>
      </c>
      <c r="E52" s="112">
        <f>IF(RES_hhdet_tes!E52=0,"",RES_hhdet_tes!E52/RES_hhdet_fec!E52)</f>
        <v>0.58115930478662214</v>
      </c>
      <c r="F52" s="112">
        <f>IF(RES_hhdet_tes!F52=0,"",RES_hhdet_tes!F52/RES_hhdet_fec!F52)</f>
        <v>0.5830155150928209</v>
      </c>
      <c r="G52" s="112">
        <f>IF(RES_hhdet_tes!G52=0,"",RES_hhdet_tes!G52/RES_hhdet_fec!G52)</f>
        <v>0.5854226853133746</v>
      </c>
      <c r="H52" s="112">
        <f>IF(RES_hhdet_tes!H52=0,"",RES_hhdet_tes!H52/RES_hhdet_fec!H52)</f>
        <v>0.58736048704987209</v>
      </c>
      <c r="I52" s="112">
        <f>IF(RES_hhdet_tes!I52=0,"",RES_hhdet_tes!I52/RES_hhdet_fec!I52)</f>
        <v>0.59149731823256047</v>
      </c>
      <c r="J52" s="112">
        <f>IF(RES_hhdet_tes!J52=0,"",RES_hhdet_tes!J52/RES_hhdet_fec!J52)</f>
        <v>0.59629465687576633</v>
      </c>
      <c r="K52" s="112">
        <f>IF(RES_hhdet_tes!K52=0,"",RES_hhdet_tes!K52/RES_hhdet_fec!K52)</f>
        <v>0.60254427859021509</v>
      </c>
      <c r="L52" s="112">
        <f>IF(RES_hhdet_tes!L52=0,"",RES_hhdet_tes!L52/RES_hhdet_fec!L52)</f>
        <v>0.60602491101066203</v>
      </c>
      <c r="M52" s="112">
        <f>IF(RES_hhdet_tes!M52=0,"",RES_hhdet_tes!M52/RES_hhdet_fec!M52)</f>
        <v>0.61144524157318336</v>
      </c>
      <c r="N52" s="112">
        <f>IF(RES_hhdet_tes!N52=0,"",RES_hhdet_tes!N52/RES_hhdet_fec!N52)</f>
        <v>0.61471549600712172</v>
      </c>
      <c r="O52" s="112">
        <f>IF(RES_hhdet_tes!O52=0,"",RES_hhdet_tes!O52/RES_hhdet_fec!O52)</f>
        <v>0.61977521472528396</v>
      </c>
      <c r="P52" s="112">
        <f>IF(RES_hhdet_tes!P52=0,"",RES_hhdet_tes!P52/RES_hhdet_fec!P52)</f>
        <v>0.62014913845314557</v>
      </c>
      <c r="Q52" s="112">
        <f>IF(RES_hhdet_tes!Q52=0,"",RES_hhdet_tes!Q52/RES_hhdet_fec!Q52)</f>
        <v>0.62059956415503725</v>
      </c>
      <c r="R52" s="112">
        <f>IF(RES_hhdet_tes!R52=0,"",RES_hhdet_tes!R52/RES_hhdet_fec!R52)</f>
        <v>0.62149772149436577</v>
      </c>
      <c r="S52" s="112">
        <f>IF(RES_hhdet_tes!S52=0,"",RES_hhdet_tes!S52/RES_hhdet_fec!S52)</f>
        <v>0.62916830542823055</v>
      </c>
      <c r="T52" s="112">
        <f>IF(RES_hhdet_tes!T52=0,"",RES_hhdet_tes!T52/RES_hhdet_fec!T52)</f>
        <v>0.64937992664441935</v>
      </c>
      <c r="U52" s="112">
        <f>IF(RES_hhdet_tes!U52=0,"",RES_hhdet_tes!U52/RES_hhdet_fec!U52)</f>
        <v>0.66352861694897647</v>
      </c>
      <c r="V52" s="112">
        <f>IF(RES_hhdet_tes!V52=0,"",RES_hhdet_tes!V52/RES_hhdet_fec!V52)</f>
        <v>0.67284085850161379</v>
      </c>
      <c r="W52" s="112">
        <f>IF(RES_hhdet_tes!W52=0,"",RES_hhdet_tes!W52/RES_hhdet_fec!W52)</f>
        <v>0.67844288545921383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0.71185745945989409</v>
      </c>
      <c r="C54" s="112">
        <f>IF(RES_hhdet_tes!C54=0,"",RES_hhdet_tes!C54/RES_hhdet_fec!C54)</f>
        <v>0.71373011868294389</v>
      </c>
      <c r="D54" s="112">
        <f>IF(RES_hhdet_tes!D54=0,"",RES_hhdet_tes!D54/RES_hhdet_fec!D54)</f>
        <v>0.71526305569598148</v>
      </c>
      <c r="E54" s="112">
        <f>IF(RES_hhdet_tes!E54=0,"",RES_hhdet_tes!E54/RES_hhdet_fec!E54)</f>
        <v>0.71725875249563109</v>
      </c>
      <c r="F54" s="112">
        <f>IF(RES_hhdet_tes!F54=0,"",RES_hhdet_tes!F54/RES_hhdet_fec!F54)</f>
        <v>0.72061020604599135</v>
      </c>
      <c r="G54" s="112">
        <f>IF(RES_hhdet_tes!G54=0,"",RES_hhdet_tes!G54/RES_hhdet_fec!G54)</f>
        <v>0.7258022557524666</v>
      </c>
      <c r="H54" s="112">
        <f>IF(RES_hhdet_tes!H54=0,"",RES_hhdet_tes!H54/RES_hhdet_fec!H54)</f>
        <v>0.73518250316133027</v>
      </c>
      <c r="I54" s="112">
        <f>IF(RES_hhdet_tes!I54=0,"",RES_hhdet_tes!I54/RES_hhdet_fec!I54)</f>
        <v>0.74091698217858026</v>
      </c>
      <c r="J54" s="112">
        <f>IF(RES_hhdet_tes!J54=0,"",RES_hhdet_tes!J54/RES_hhdet_fec!J54)</f>
        <v>0.74171449149491053</v>
      </c>
      <c r="K54" s="112">
        <f>IF(RES_hhdet_tes!K54=0,"",RES_hhdet_tes!K54/RES_hhdet_fec!K54)</f>
        <v>0.74253565537432864</v>
      </c>
      <c r="L54" s="112">
        <f>IF(RES_hhdet_tes!L54=0,"",RES_hhdet_tes!L54/RES_hhdet_fec!L54)</f>
        <v>0.74319349689620617</v>
      </c>
      <c r="M54" s="112">
        <f>IF(RES_hhdet_tes!M54=0,"",RES_hhdet_tes!M54/RES_hhdet_fec!M54)</f>
        <v>0.74358875431751914</v>
      </c>
      <c r="N54" s="112">
        <f>IF(RES_hhdet_tes!N54=0,"",RES_hhdet_tes!N54/RES_hhdet_fec!N54)</f>
        <v>0.74364848020616325</v>
      </c>
      <c r="O54" s="112">
        <f>IF(RES_hhdet_tes!O54=0,"",RES_hhdet_tes!O54/RES_hhdet_fec!O54)</f>
        <v>0.75906391520263916</v>
      </c>
      <c r="P54" s="112">
        <f>IF(RES_hhdet_tes!P54=0,"",RES_hhdet_tes!P54/RES_hhdet_fec!P54)</f>
        <v>0.77672697595751394</v>
      </c>
      <c r="Q54" s="112">
        <f>IF(RES_hhdet_tes!Q54=0,"",RES_hhdet_tes!Q54/RES_hhdet_fec!Q54)</f>
        <v>0.77741231127137234</v>
      </c>
      <c r="R54" s="112">
        <f>IF(RES_hhdet_tes!R54=0,"",RES_hhdet_tes!R54/RES_hhdet_fec!R54)</f>
        <v>0.77775590578396392</v>
      </c>
      <c r="S54" s="112">
        <f>IF(RES_hhdet_tes!S54=0,"",RES_hhdet_tes!S54/RES_hhdet_fec!S54)</f>
        <v>0.77784216078733293</v>
      </c>
      <c r="T54" s="112">
        <f>IF(RES_hhdet_tes!T54=0,"",RES_hhdet_tes!T54/RES_hhdet_fec!T54)</f>
        <v>0.77807252469295829</v>
      </c>
      <c r="U54" s="112">
        <f>IF(RES_hhdet_tes!U54=0,"",RES_hhdet_tes!U54/RES_hhdet_fec!U54)</f>
        <v>0.78368982980804625</v>
      </c>
      <c r="V54" s="112">
        <f>IF(RES_hhdet_tes!V54=0,"",RES_hhdet_tes!V54/RES_hhdet_fec!V54)</f>
        <v>0.79774273480019731</v>
      </c>
      <c r="W54" s="112">
        <f>IF(RES_hhdet_tes!W54=0,"",RES_hhdet_tes!W54/RES_hhdet_fec!W54)</f>
        <v>0.82893152971307038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0.81247405201891487</v>
      </c>
      <c r="C55" s="113">
        <f>IF(RES_hhdet_tes!C55=0,"",RES_hhdet_tes!C55/RES_hhdet_fec!C55)</f>
        <v>0.81814310203953422</v>
      </c>
      <c r="D55" s="113">
        <f>IF(RES_hhdet_tes!D55=0,"",RES_hhdet_tes!D55/RES_hhdet_fec!D55)</f>
        <v>0.81794290364374711</v>
      </c>
      <c r="E55" s="113">
        <f>IF(RES_hhdet_tes!E55=0,"",RES_hhdet_tes!E55/RES_hhdet_fec!E55)</f>
        <v>0.82194590729355599</v>
      </c>
      <c r="F55" s="113">
        <f>IF(RES_hhdet_tes!F55=0,"",RES_hhdet_tes!F55/RES_hhdet_fec!F55)</f>
        <v>0.82499427817505899</v>
      </c>
      <c r="G55" s="113">
        <f>IF(RES_hhdet_tes!G55=0,"",RES_hhdet_tes!G55/RES_hhdet_fec!G55)</f>
        <v>0.82658168733017279</v>
      </c>
      <c r="H55" s="113">
        <f>IF(RES_hhdet_tes!H55=0,"",RES_hhdet_tes!H55/RES_hhdet_fec!H55)</f>
        <v>0.83183973839504866</v>
      </c>
      <c r="I55" s="113">
        <f>IF(RES_hhdet_tes!I55=0,"",RES_hhdet_tes!I55/RES_hhdet_fec!I55)</f>
        <v>0.83664626001299713</v>
      </c>
      <c r="J55" s="113">
        <f>IF(RES_hhdet_tes!J55=0,"",RES_hhdet_tes!J55/RES_hhdet_fec!J55)</f>
        <v>0.84157705038436503</v>
      </c>
      <c r="K55" s="113">
        <f>IF(RES_hhdet_tes!K55=0,"",RES_hhdet_tes!K55/RES_hhdet_fec!K55)</f>
        <v>0.85410790622817523</v>
      </c>
      <c r="L55" s="113">
        <f>IF(RES_hhdet_tes!L55=0,"",RES_hhdet_tes!L55/RES_hhdet_fec!L55)</f>
        <v>0.83617807837324776</v>
      </c>
      <c r="M55" s="113">
        <f>IF(RES_hhdet_tes!M55=0,"",RES_hhdet_tes!M55/RES_hhdet_fec!M55)</f>
        <v>0.83759940921180043</v>
      </c>
      <c r="N55" s="113">
        <f>IF(RES_hhdet_tes!N55=0,"",RES_hhdet_tes!N55/RES_hhdet_fec!N55)</f>
        <v>0.84051678858672829</v>
      </c>
      <c r="O55" s="113">
        <f>IF(RES_hhdet_tes!O55=0,"",RES_hhdet_tes!O55/RES_hhdet_fec!O55)</f>
        <v>0.84474835524865755</v>
      </c>
      <c r="P55" s="113">
        <f>IF(RES_hhdet_tes!P55=0,"",RES_hhdet_tes!P55/RES_hhdet_fec!P55)</f>
        <v>0.86104026966358449</v>
      </c>
      <c r="Q55" s="113">
        <f>IF(RES_hhdet_tes!Q55=0,"",RES_hhdet_tes!Q55/RES_hhdet_fec!Q55)</f>
        <v>0.85956284920827708</v>
      </c>
      <c r="R55" s="113">
        <f>IF(RES_hhdet_tes!R55=0,"",RES_hhdet_tes!R55/RES_hhdet_fec!R55)</f>
        <v>0.85960954968655912</v>
      </c>
      <c r="S55" s="113">
        <f>IF(RES_hhdet_tes!S55=0,"",RES_hhdet_tes!S55/RES_hhdet_fec!S55)</f>
        <v>0.86489305712792619</v>
      </c>
      <c r="T55" s="113">
        <f>IF(RES_hhdet_tes!T55=0,"",RES_hhdet_tes!T55/RES_hhdet_fec!T55)</f>
        <v>0.86441580105350113</v>
      </c>
      <c r="U55" s="113">
        <f>IF(RES_hhdet_tes!U55=0,"",RES_hhdet_tes!U55/RES_hhdet_fec!U55)</f>
        <v>0.8681816855871356</v>
      </c>
      <c r="V55" s="113">
        <f>IF(RES_hhdet_tes!V55=0,"",RES_hhdet_tes!V55/RES_hhdet_fec!V55)</f>
        <v>0.87854148427999712</v>
      </c>
      <c r="W55" s="113">
        <f>IF(RES_hhdet_tes!W55=0,"",RES_hhdet_tes!W55/RES_hhdet_fec!W55)</f>
        <v>0.89717261590536967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0.71185745945989409</v>
      </c>
      <c r="C56" s="111">
        <f>IF(RES_hhdet_tes!C56=0,"",RES_hhdet_tes!C56/RES_hhdet_fec!C56)</f>
        <v>0.715623352306614</v>
      </c>
      <c r="D56" s="111">
        <f>IF(RES_hhdet_tes!D56=0,"",RES_hhdet_tes!D56/RES_hhdet_fec!D56)</f>
        <v>0.71777317200360846</v>
      </c>
      <c r="E56" s="111">
        <f>IF(RES_hhdet_tes!E56=0,"",RES_hhdet_tes!E56/RES_hhdet_fec!E56)</f>
        <v>0.72052104957517793</v>
      </c>
      <c r="F56" s="111">
        <f>IF(RES_hhdet_tes!F56=0,"",RES_hhdet_tes!F56/RES_hhdet_fec!F56)</f>
        <v>0.7239595686806517</v>
      </c>
      <c r="G56" s="111">
        <f>IF(RES_hhdet_tes!G56=0,"",RES_hhdet_tes!G56/RES_hhdet_fec!G56)</f>
        <v>0.72941441175637944</v>
      </c>
      <c r="H56" s="111">
        <f>IF(RES_hhdet_tes!H56=0,"",RES_hhdet_tes!H56/RES_hhdet_fec!H56)</f>
        <v>0.73711434996714609</v>
      </c>
      <c r="I56" s="111">
        <f>IF(RES_hhdet_tes!I56=0,"",RES_hhdet_tes!I56/RES_hhdet_fec!I56)</f>
        <v>0.74086426192118782</v>
      </c>
      <c r="J56" s="111">
        <f>IF(RES_hhdet_tes!J56=0,"",RES_hhdet_tes!J56/RES_hhdet_fec!J56)</f>
        <v>0.74187008591011516</v>
      </c>
      <c r="K56" s="111">
        <f>IF(RES_hhdet_tes!K56=0,"",RES_hhdet_tes!K56/RES_hhdet_fec!K56)</f>
        <v>0.74273642955679597</v>
      </c>
      <c r="L56" s="111">
        <f>IF(RES_hhdet_tes!L56=0,"",RES_hhdet_tes!L56/RES_hhdet_fec!L56)</f>
        <v>0.74329595367010015</v>
      </c>
      <c r="M56" s="111">
        <f>IF(RES_hhdet_tes!M56=0,"",RES_hhdet_tes!M56/RES_hhdet_fec!M56)</f>
        <v>0.7436780953764297</v>
      </c>
      <c r="N56" s="111">
        <f>IF(RES_hhdet_tes!N56=0,"",RES_hhdet_tes!N56/RES_hhdet_fec!N56)</f>
        <v>0.74376158229016553</v>
      </c>
      <c r="O56" s="111">
        <f>IF(RES_hhdet_tes!O56=0,"",RES_hhdet_tes!O56/RES_hhdet_fec!O56)</f>
        <v>0.75927042764038044</v>
      </c>
      <c r="P56" s="111">
        <f>IF(RES_hhdet_tes!P56=0,"",RES_hhdet_tes!P56/RES_hhdet_fec!P56)</f>
        <v>0.77528133223044537</v>
      </c>
      <c r="Q56" s="111">
        <f>IF(RES_hhdet_tes!Q56=0,"",RES_hhdet_tes!Q56/RES_hhdet_fec!Q56)</f>
        <v>0.77718042681508315</v>
      </c>
      <c r="R56" s="111">
        <f>IF(RES_hhdet_tes!R56=0,"",RES_hhdet_tes!R56/RES_hhdet_fec!R56)</f>
        <v>0.77753038254426432</v>
      </c>
      <c r="S56" s="111">
        <f>IF(RES_hhdet_tes!S56=0,"",RES_hhdet_tes!S56/RES_hhdet_fec!S56)</f>
        <v>0.77760489005435818</v>
      </c>
      <c r="T56" s="111">
        <f>IF(RES_hhdet_tes!T56=0,"",RES_hhdet_tes!T56/RES_hhdet_fec!T56)</f>
        <v>0.7781371538762234</v>
      </c>
      <c r="U56" s="111">
        <f>IF(RES_hhdet_tes!U56=0,"",RES_hhdet_tes!U56/RES_hhdet_fec!U56)</f>
        <v>0.78635395708389577</v>
      </c>
      <c r="V56" s="111">
        <f>IF(RES_hhdet_tes!V56=0,"",RES_hhdet_tes!V56/RES_hhdet_fec!V56)</f>
        <v>0.8024186937793697</v>
      </c>
      <c r="W56" s="111">
        <f>IF(RES_hhdet_tes!W56=0,"",RES_hhdet_tes!W56/RES_hhdet_fec!W56)</f>
        <v>0.83155882781599921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0.75865591455634807</v>
      </c>
      <c r="C58" s="124">
        <f>IF(RES_hhdet_tes!C58=0,"",RES_hhdet_tes!C58/RES_hhdet_fec!C58)</f>
        <v>0.76066570225481001</v>
      </c>
      <c r="D58" s="124">
        <f>IF(RES_hhdet_tes!D58=0,"",RES_hhdet_tes!D58/RES_hhdet_fec!D58)</f>
        <v>0.76256412657189199</v>
      </c>
      <c r="E58" s="124">
        <f>IF(RES_hhdet_tes!E58=0,"",RES_hhdet_tes!E58/RES_hhdet_fec!E58)</f>
        <v>0.76477150375321401</v>
      </c>
      <c r="F58" s="124">
        <f>IF(RES_hhdet_tes!F58=0,"",RES_hhdet_tes!F58/RES_hhdet_fec!F58)</f>
        <v>0.7674821076329944</v>
      </c>
      <c r="G58" s="124">
        <f>IF(RES_hhdet_tes!G58=0,"",RES_hhdet_tes!G58/RES_hhdet_fec!G58)</f>
        <v>0.7708871860869404</v>
      </c>
      <c r="H58" s="124">
        <f>IF(RES_hhdet_tes!H58=0,"",RES_hhdet_tes!H58/RES_hhdet_fec!H58)</f>
        <v>0.77526659431067513</v>
      </c>
      <c r="I58" s="124">
        <f>IF(RES_hhdet_tes!I58=0,"",RES_hhdet_tes!I58/RES_hhdet_fec!I58)</f>
        <v>0.77762083213107303</v>
      </c>
      <c r="J58" s="124">
        <f>IF(RES_hhdet_tes!J58=0,"",RES_hhdet_tes!J58/RES_hhdet_fec!J58)</f>
        <v>0.77860885780417954</v>
      </c>
      <c r="K58" s="124">
        <f>IF(RES_hhdet_tes!K58=0,"",RES_hhdet_tes!K58/RES_hhdet_fec!K58)</f>
        <v>0.78027724706630708</v>
      </c>
      <c r="L58" s="124">
        <f>IF(RES_hhdet_tes!L58=0,"",RES_hhdet_tes!L58/RES_hhdet_fec!L58)</f>
        <v>0.78190158836001855</v>
      </c>
      <c r="M58" s="124">
        <f>IF(RES_hhdet_tes!M58=0,"",RES_hhdet_tes!M58/RES_hhdet_fec!M58)</f>
        <v>0.78384237719142058</v>
      </c>
      <c r="N58" s="124">
        <f>IF(RES_hhdet_tes!N58=0,"",RES_hhdet_tes!N58/RES_hhdet_fec!N58)</f>
        <v>0.78623360781362506</v>
      </c>
      <c r="O58" s="124">
        <f>IF(RES_hhdet_tes!O58=0,"",RES_hhdet_tes!O58/RES_hhdet_fec!O58)</f>
        <v>0.7891937789963317</v>
      </c>
      <c r="P58" s="124">
        <f>IF(RES_hhdet_tes!P58=0,"",RES_hhdet_tes!P58/RES_hhdet_fec!P58)</f>
        <v>0.7902431959237074</v>
      </c>
      <c r="Q58" s="124">
        <f>IF(RES_hhdet_tes!Q58=0,"",RES_hhdet_tes!Q58/RES_hhdet_fec!Q58)</f>
        <v>0.79269233814060924</v>
      </c>
      <c r="R58" s="124">
        <f>IF(RES_hhdet_tes!R58=0,"",RES_hhdet_tes!R58/RES_hhdet_fec!R58)</f>
        <v>0.79766557696599449</v>
      </c>
      <c r="S58" s="124">
        <f>IF(RES_hhdet_tes!S58=0,"",RES_hhdet_tes!S58/RES_hhdet_fec!S58)</f>
        <v>0.80688161917564727</v>
      </c>
      <c r="T58" s="124">
        <f>IF(RES_hhdet_tes!T58=0,"",RES_hhdet_tes!T58/RES_hhdet_fec!T58)</f>
        <v>0.81849750803611965</v>
      </c>
      <c r="U58" s="124">
        <f>IF(RES_hhdet_tes!U58=0,"",RES_hhdet_tes!U58/RES_hhdet_fec!U58)</f>
        <v>0.83047309797413926</v>
      </c>
      <c r="V58" s="124">
        <f>IF(RES_hhdet_tes!V58=0,"",RES_hhdet_tes!V58/RES_hhdet_fec!V58)</f>
        <v>0.84091731767648603</v>
      </c>
      <c r="W58" s="124">
        <f>IF(RES_hhdet_tes!W58=0,"",RES_hhdet_tes!W58/RES_hhdet_fec!W58)</f>
        <v>0.84895771397805264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0.75865591455634807</v>
      </c>
      <c r="C60" s="45">
        <f>IF(RES_hhdet_tes!C60=0,"",RES_hhdet_tes!C60/RES_hhdet_fec!C60)</f>
        <v>0.76066570225481001</v>
      </c>
      <c r="D60" s="45">
        <f>IF(RES_hhdet_tes!D60=0,"",RES_hhdet_tes!D60/RES_hhdet_fec!D60)</f>
        <v>0.76256412657189199</v>
      </c>
      <c r="E60" s="45">
        <f>IF(RES_hhdet_tes!E60=0,"",RES_hhdet_tes!E60/RES_hhdet_fec!E60)</f>
        <v>0.76477150375321401</v>
      </c>
      <c r="F60" s="45">
        <f>IF(RES_hhdet_tes!F60=0,"",RES_hhdet_tes!F60/RES_hhdet_fec!F60)</f>
        <v>0.7674821076329944</v>
      </c>
      <c r="G60" s="45">
        <f>IF(RES_hhdet_tes!G60=0,"",RES_hhdet_tes!G60/RES_hhdet_fec!G60)</f>
        <v>0.7708871860869404</v>
      </c>
      <c r="H60" s="45">
        <f>IF(RES_hhdet_tes!H60=0,"",RES_hhdet_tes!H60/RES_hhdet_fec!H60)</f>
        <v>0.77526659431067513</v>
      </c>
      <c r="I60" s="45">
        <f>IF(RES_hhdet_tes!I60=0,"",RES_hhdet_tes!I60/RES_hhdet_fec!I60)</f>
        <v>0.77762083213107303</v>
      </c>
      <c r="J60" s="45">
        <f>IF(RES_hhdet_tes!J60=0,"",RES_hhdet_tes!J60/RES_hhdet_fec!J60)</f>
        <v>0.77860885780417954</v>
      </c>
      <c r="K60" s="45">
        <f>IF(RES_hhdet_tes!K60=0,"",RES_hhdet_tes!K60/RES_hhdet_fec!K60)</f>
        <v>0.78027724706630708</v>
      </c>
      <c r="L60" s="45">
        <f>IF(RES_hhdet_tes!L60=0,"",RES_hhdet_tes!L60/RES_hhdet_fec!L60)</f>
        <v>0.78190158836001855</v>
      </c>
      <c r="M60" s="45">
        <f>IF(RES_hhdet_tes!M60=0,"",RES_hhdet_tes!M60/RES_hhdet_fec!M60)</f>
        <v>0.78384237719142058</v>
      </c>
      <c r="N60" s="45">
        <f>IF(RES_hhdet_tes!N60=0,"",RES_hhdet_tes!N60/RES_hhdet_fec!N60)</f>
        <v>0.78623360781362506</v>
      </c>
      <c r="O60" s="45">
        <f>IF(RES_hhdet_tes!O60=0,"",RES_hhdet_tes!O60/RES_hhdet_fec!O60)</f>
        <v>0.7891937789963317</v>
      </c>
      <c r="P60" s="45">
        <f>IF(RES_hhdet_tes!P60=0,"",RES_hhdet_tes!P60/RES_hhdet_fec!P60)</f>
        <v>0.7902431959237074</v>
      </c>
      <c r="Q60" s="45">
        <f>IF(RES_hhdet_tes!Q60=0,"",RES_hhdet_tes!Q60/RES_hhdet_fec!Q60)</f>
        <v>0.79269233814060924</v>
      </c>
      <c r="R60" s="45">
        <f>IF(RES_hhdet_tes!R60=0,"",RES_hhdet_tes!R60/RES_hhdet_fec!R60)</f>
        <v>0.79766557696599449</v>
      </c>
      <c r="S60" s="45">
        <f>IF(RES_hhdet_tes!S60=0,"",RES_hhdet_tes!S60/RES_hhdet_fec!S60)</f>
        <v>0.80688161917564727</v>
      </c>
      <c r="T60" s="45">
        <f>IF(RES_hhdet_tes!T60=0,"",RES_hhdet_tes!T60/RES_hhdet_fec!T60)</f>
        <v>0.81849750803611965</v>
      </c>
      <c r="U60" s="45">
        <f>IF(RES_hhdet_tes!U60=0,"",RES_hhdet_tes!U60/RES_hhdet_fec!U60)</f>
        <v>0.83047309797413926</v>
      </c>
      <c r="V60" s="45">
        <f>IF(RES_hhdet_tes!V60=0,"",RES_hhdet_tes!V60/RES_hhdet_fec!V60)</f>
        <v>0.84091731767648603</v>
      </c>
      <c r="W60" s="45">
        <f>IF(RES_hhdet_tes!W60=0,"",RES_hhdet_tes!W60/RES_hhdet_fec!W60)</f>
        <v>0.84895771397805264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0.56492127751595334</v>
      </c>
      <c r="C62" s="119">
        <f>IF(RES_hhdet_tes!C62=0,"",RES_hhdet_tes!C62/RES_hhdet_fec!C62)</f>
        <v>0.57163210985887891</v>
      </c>
      <c r="D62" s="119">
        <f>IF(RES_hhdet_tes!D62=0,"",RES_hhdet_tes!D62/RES_hhdet_fec!D62)</f>
        <v>0.58099322718627133</v>
      </c>
      <c r="E62" s="119">
        <f>IF(RES_hhdet_tes!E62=0,"",RES_hhdet_tes!E62/RES_hhdet_fec!E62)</f>
        <v>0.59063127430962548</v>
      </c>
      <c r="F62" s="119">
        <f>IF(RES_hhdet_tes!F62=0,"",RES_hhdet_tes!F62/RES_hhdet_fec!F62)</f>
        <v>0.59979443117109321</v>
      </c>
      <c r="G62" s="119">
        <f>IF(RES_hhdet_tes!G62=0,"",RES_hhdet_tes!G62/RES_hhdet_fec!G62)</f>
        <v>0.60798674871911951</v>
      </c>
      <c r="H62" s="119">
        <f>IF(RES_hhdet_tes!H62=0,"",RES_hhdet_tes!H62/RES_hhdet_fec!H62)</f>
        <v>0.61594274956728312</v>
      </c>
      <c r="I62" s="119">
        <f>IF(RES_hhdet_tes!I62=0,"",RES_hhdet_tes!I62/RES_hhdet_fec!I62)</f>
        <v>0.62450773863153086</v>
      </c>
      <c r="J62" s="119">
        <f>IF(RES_hhdet_tes!J62=0,"",RES_hhdet_tes!J62/RES_hhdet_fec!J62)</f>
        <v>0.63614221871037435</v>
      </c>
      <c r="K62" s="119">
        <f>IF(RES_hhdet_tes!K62=0,"",RES_hhdet_tes!K62/RES_hhdet_fec!K62)</f>
        <v>0.64983087868323863</v>
      </c>
      <c r="L62" s="119">
        <f>IF(RES_hhdet_tes!L62=0,"",RES_hhdet_tes!L62/RES_hhdet_fec!L62)</f>
        <v>0.66560407529671839</v>
      </c>
      <c r="M62" s="119">
        <f>IF(RES_hhdet_tes!M62=0,"",RES_hhdet_tes!M62/RES_hhdet_fec!M62)</f>
        <v>0.68219655721314498</v>
      </c>
      <c r="N62" s="119">
        <f>IF(RES_hhdet_tes!N62=0,"",RES_hhdet_tes!N62/RES_hhdet_fec!N62)</f>
        <v>0.7004018485293374</v>
      </c>
      <c r="O62" s="119">
        <f>IF(RES_hhdet_tes!O62=0,"",RES_hhdet_tes!O62/RES_hhdet_fec!O62)</f>
        <v>0.7171725655619704</v>
      </c>
      <c r="P62" s="119">
        <f>IF(RES_hhdet_tes!P62=0,"",RES_hhdet_tes!P62/RES_hhdet_fec!P62)</f>
        <v>0.7208223419513613</v>
      </c>
      <c r="Q62" s="119">
        <f>IF(RES_hhdet_tes!Q62=0,"",RES_hhdet_tes!Q62/RES_hhdet_fec!Q62)</f>
        <v>0.72632602670059443</v>
      </c>
      <c r="R62" s="119">
        <f>IF(RES_hhdet_tes!R62=0,"",RES_hhdet_tes!R62/RES_hhdet_fec!R62)</f>
        <v>0.73535482248248618</v>
      </c>
      <c r="S62" s="119">
        <f>IF(RES_hhdet_tes!S62=0,"",RES_hhdet_tes!S62/RES_hhdet_fec!S62)</f>
        <v>0.74792154001853972</v>
      </c>
      <c r="T62" s="119">
        <f>IF(RES_hhdet_tes!T62=0,"",RES_hhdet_tes!T62/RES_hhdet_fec!T62)</f>
        <v>0.76079077106840687</v>
      </c>
      <c r="U62" s="119">
        <f>IF(RES_hhdet_tes!U62=0,"",RES_hhdet_tes!U62/RES_hhdet_fec!U62)</f>
        <v>0.77191586271488133</v>
      </c>
      <c r="V62" s="119">
        <f>IF(RES_hhdet_tes!V62=0,"",RES_hhdet_tes!V62/RES_hhdet_fec!V62)</f>
        <v>0.78198955150207339</v>
      </c>
      <c r="W62" s="119">
        <f>IF(RES_hhdet_tes!W62=0,"",RES_hhdet_tes!W62/RES_hhdet_fec!W62)</f>
        <v>0.78902267954727434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0.55913626004749162</v>
      </c>
      <c r="C63" s="124">
        <f>IF(RES_hhdet_tes!C63=0,"",RES_hhdet_tes!C63/RES_hhdet_fec!C63)</f>
        <v>0.56656034933366628</v>
      </c>
      <c r="D63" s="124">
        <f>IF(RES_hhdet_tes!D63=0,"",RES_hhdet_tes!D63/RES_hhdet_fec!D63)</f>
        <v>0.57594910637769536</v>
      </c>
      <c r="E63" s="124">
        <f>IF(RES_hhdet_tes!E63=0,"",RES_hhdet_tes!E63/RES_hhdet_fec!E63)</f>
        <v>0.58611187006444943</v>
      </c>
      <c r="F63" s="124">
        <f>IF(RES_hhdet_tes!F63=0,"",RES_hhdet_tes!F63/RES_hhdet_fec!F63)</f>
        <v>0.59542624160077062</v>
      </c>
      <c r="G63" s="124">
        <f>IF(RES_hhdet_tes!G63=0,"",RES_hhdet_tes!G63/RES_hhdet_fec!G63)</f>
        <v>0.60382948662115243</v>
      </c>
      <c r="H63" s="124">
        <f>IF(RES_hhdet_tes!H63=0,"",RES_hhdet_tes!H63/RES_hhdet_fec!H63)</f>
        <v>0.61188915783522524</v>
      </c>
      <c r="I63" s="124">
        <f>IF(RES_hhdet_tes!I63=0,"",RES_hhdet_tes!I63/RES_hhdet_fec!I63)</f>
        <v>0.62069665125997042</v>
      </c>
      <c r="J63" s="124">
        <f>IF(RES_hhdet_tes!J63=0,"",RES_hhdet_tes!J63/RES_hhdet_fec!J63)</f>
        <v>0.63262455833747877</v>
      </c>
      <c r="K63" s="124">
        <f>IF(RES_hhdet_tes!K63=0,"",RES_hhdet_tes!K63/RES_hhdet_fec!K63)</f>
        <v>0.64676973870050569</v>
      </c>
      <c r="L63" s="124">
        <f>IF(RES_hhdet_tes!L63=0,"",RES_hhdet_tes!L63/RES_hhdet_fec!L63)</f>
        <v>0.66318521774316397</v>
      </c>
      <c r="M63" s="124">
        <f>IF(RES_hhdet_tes!M63=0,"",RES_hhdet_tes!M63/RES_hhdet_fec!M63)</f>
        <v>0.67997931143720913</v>
      </c>
      <c r="N63" s="124">
        <f>IF(RES_hhdet_tes!N63=0,"",RES_hhdet_tes!N63/RES_hhdet_fec!N63)</f>
        <v>0.69878774501076513</v>
      </c>
      <c r="O63" s="124">
        <f>IF(RES_hhdet_tes!O63=0,"",RES_hhdet_tes!O63/RES_hhdet_fec!O63)</f>
        <v>0.71608477387123615</v>
      </c>
      <c r="P63" s="124">
        <f>IF(RES_hhdet_tes!P63=0,"",RES_hhdet_tes!P63/RES_hhdet_fec!P63)</f>
        <v>0.71941401365755875</v>
      </c>
      <c r="Q63" s="124">
        <f>IF(RES_hhdet_tes!Q63=0,"",RES_hhdet_tes!Q63/RES_hhdet_fec!Q63)</f>
        <v>0.72484594241576161</v>
      </c>
      <c r="R63" s="124">
        <f>IF(RES_hhdet_tes!R63=0,"",RES_hhdet_tes!R63/RES_hhdet_fec!R63)</f>
        <v>0.73367210011150785</v>
      </c>
      <c r="S63" s="124">
        <f>IF(RES_hhdet_tes!S63=0,"",RES_hhdet_tes!S63/RES_hhdet_fec!S63)</f>
        <v>0.74588972660245623</v>
      </c>
      <c r="T63" s="124">
        <f>IF(RES_hhdet_tes!T63=0,"",RES_hhdet_tes!T63/RES_hhdet_fec!T63)</f>
        <v>0.75804806080051357</v>
      </c>
      <c r="U63" s="124">
        <f>IF(RES_hhdet_tes!U63=0,"",RES_hhdet_tes!U63/RES_hhdet_fec!U63)</f>
        <v>0.76875209026415137</v>
      </c>
      <c r="V63" s="124">
        <f>IF(RES_hhdet_tes!V63=0,"",RES_hhdet_tes!V63/RES_hhdet_fec!V63)</f>
        <v>0.77804754747220373</v>
      </c>
      <c r="W63" s="124">
        <f>IF(RES_hhdet_tes!W63=0,"",RES_hhdet_tes!W63/RES_hhdet_fec!W63)</f>
        <v>0.78482940747398688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0.55461716946555462</v>
      </c>
      <c r="C64" s="111">
        <f>IF(RES_hhdet_tes!C64=0,"",RES_hhdet_tes!C64/RES_hhdet_fec!C64)</f>
        <v>0.5620751983251393</v>
      </c>
      <c r="D64" s="111">
        <f>IF(RES_hhdet_tes!D64=0,"",RES_hhdet_tes!D64/RES_hhdet_fec!D64)</f>
        <v>0.57161381549183921</v>
      </c>
      <c r="E64" s="111">
        <f>IF(RES_hhdet_tes!E64=0,"",RES_hhdet_tes!E64/RES_hhdet_fec!E64)</f>
        <v>0.58184056029100317</v>
      </c>
      <c r="F64" s="111">
        <f>IF(RES_hhdet_tes!F64=0,"",RES_hhdet_tes!F64/RES_hhdet_fec!F64)</f>
        <v>0.59125269068677488</v>
      </c>
      <c r="G64" s="111">
        <f>IF(RES_hhdet_tes!G64=0,"",RES_hhdet_tes!G64/RES_hhdet_fec!G64)</f>
        <v>0.59973712684746661</v>
      </c>
      <c r="H64" s="111">
        <f>IF(RES_hhdet_tes!H64=0,"",RES_hhdet_tes!H64/RES_hhdet_fec!H64)</f>
        <v>0.60787864186729978</v>
      </c>
      <c r="I64" s="111">
        <f>IF(RES_hhdet_tes!I64=0,"",RES_hhdet_tes!I64/RES_hhdet_fec!I64)</f>
        <v>0.61675367203895326</v>
      </c>
      <c r="J64" s="111">
        <f>IF(RES_hhdet_tes!J64=0,"",RES_hhdet_tes!J64/RES_hhdet_fec!J64)</f>
        <v>0.62880552121919886</v>
      </c>
      <c r="K64" s="111">
        <f>IF(RES_hhdet_tes!K64=0,"",RES_hhdet_tes!K64/RES_hhdet_fec!K64)</f>
        <v>0.64305909601911848</v>
      </c>
      <c r="L64" s="111">
        <f>IF(RES_hhdet_tes!L64=0,"",RES_hhdet_tes!L64/RES_hhdet_fec!L64)</f>
        <v>0.65942856470454392</v>
      </c>
      <c r="M64" s="111">
        <f>IF(RES_hhdet_tes!M64=0,"",RES_hhdet_tes!M64/RES_hhdet_fec!M64)</f>
        <v>0.67640037435691558</v>
      </c>
      <c r="N64" s="111">
        <f>IF(RES_hhdet_tes!N64=0,"",RES_hhdet_tes!N64/RES_hhdet_fec!N64)</f>
        <v>0.6953269351220569</v>
      </c>
      <c r="O64" s="111">
        <f>IF(RES_hhdet_tes!O64=0,"",RES_hhdet_tes!O64/RES_hhdet_fec!O64)</f>
        <v>0.7127387975464321</v>
      </c>
      <c r="P64" s="111">
        <f>IF(RES_hhdet_tes!P64=0,"",RES_hhdet_tes!P64/RES_hhdet_fec!P64)</f>
        <v>0.7162100171213569</v>
      </c>
      <c r="Q64" s="111">
        <f>IF(RES_hhdet_tes!Q64=0,"",RES_hhdet_tes!Q64/RES_hhdet_fec!Q64)</f>
        <v>0.72164469813196686</v>
      </c>
      <c r="R64" s="111">
        <f>IF(RES_hhdet_tes!R64=0,"",RES_hhdet_tes!R64/RES_hhdet_fec!R64)</f>
        <v>0.7305543292669916</v>
      </c>
      <c r="S64" s="111">
        <f>IF(RES_hhdet_tes!S64=0,"",RES_hhdet_tes!S64/RES_hhdet_fec!S64)</f>
        <v>0.74286941811756357</v>
      </c>
      <c r="T64" s="111">
        <f>IF(RES_hhdet_tes!T64=0,"",RES_hhdet_tes!T64/RES_hhdet_fec!T64)</f>
        <v>0.75513964386411048</v>
      </c>
      <c r="U64" s="111">
        <f>IF(RES_hhdet_tes!U64=0,"",RES_hhdet_tes!U64/RES_hhdet_fec!U64)</f>
        <v>0.76597379201814975</v>
      </c>
      <c r="V64" s="111">
        <f>IF(RES_hhdet_tes!V64=0,"",RES_hhdet_tes!V64/RES_hhdet_fec!V64)</f>
        <v>0.77534773750268093</v>
      </c>
      <c r="W64" s="111">
        <f>IF(RES_hhdet_tes!W64=0,"",RES_hhdet_tes!W64/RES_hhdet_fec!W64)</f>
        <v>0.78218356606169959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2.258521943064399</v>
      </c>
      <c r="C66" s="124">
        <f>IF(RES_hhdet_tes!C66=0,"",RES_hhdet_tes!C66/RES_hhdet_fec!C66)</f>
        <v>2.4500648121334878</v>
      </c>
      <c r="D66" s="124">
        <f>IF(RES_hhdet_tes!D66=0,"",RES_hhdet_tes!D66/RES_hhdet_fec!D66)</f>
        <v>2.5962904293779001</v>
      </c>
      <c r="E66" s="124">
        <f>IF(RES_hhdet_tes!E66=0,"",RES_hhdet_tes!E66/RES_hhdet_fec!E66)</f>
        <v>2.8095010585890554</v>
      </c>
      <c r="F66" s="124">
        <f>IF(RES_hhdet_tes!F66=0,"",RES_hhdet_tes!F66/RES_hhdet_fec!F66)</f>
        <v>3.0187205254858323</v>
      </c>
      <c r="G66" s="124">
        <f>IF(RES_hhdet_tes!G66=0,"",RES_hhdet_tes!G66/RES_hhdet_fec!G66)</f>
        <v>3.1818658458063913</v>
      </c>
      <c r="H66" s="124">
        <f>IF(RES_hhdet_tes!H66=0,"",RES_hhdet_tes!H66/RES_hhdet_fec!H66)</f>
        <v>3.3391185640131997</v>
      </c>
      <c r="I66" s="124">
        <f>IF(RES_hhdet_tes!I66=0,"",RES_hhdet_tes!I66/RES_hhdet_fec!I66)</f>
        <v>3.4387871569094313</v>
      </c>
      <c r="J66" s="124">
        <f>IF(RES_hhdet_tes!J66=0,"",RES_hhdet_tes!J66/RES_hhdet_fec!J66)</f>
        <v>3.5151527175125068</v>
      </c>
      <c r="K66" s="124">
        <f>IF(RES_hhdet_tes!K66=0,"",RES_hhdet_tes!K66/RES_hhdet_fec!K66)</f>
        <v>3.6148614231448808</v>
      </c>
      <c r="L66" s="124">
        <f>IF(RES_hhdet_tes!L66=0,"",RES_hhdet_tes!L66/RES_hhdet_fec!L66)</f>
        <v>3.7290567456537866</v>
      </c>
      <c r="M66" s="124">
        <f>IF(RES_hhdet_tes!M66=0,"",RES_hhdet_tes!M66/RES_hhdet_fec!M66)</f>
        <v>3.8893261911026094</v>
      </c>
      <c r="N66" s="124">
        <f>IF(RES_hhdet_tes!N66=0,"",RES_hhdet_tes!N66/RES_hhdet_fec!N66)</f>
        <v>4.0539038316539955</v>
      </c>
      <c r="O66" s="124">
        <f>IF(RES_hhdet_tes!O66=0,"",RES_hhdet_tes!O66/RES_hhdet_fec!O66)</f>
        <v>4.2329332418311578</v>
      </c>
      <c r="P66" s="124">
        <f>IF(RES_hhdet_tes!P66=0,"",RES_hhdet_tes!P66/RES_hhdet_fec!P66)</f>
        <v>4.3700041178887163</v>
      </c>
      <c r="Q66" s="124">
        <f>IF(RES_hhdet_tes!Q66=0,"",RES_hhdet_tes!Q66/RES_hhdet_fec!Q66)</f>
        <v>4.5019847717461134</v>
      </c>
      <c r="R66" s="124">
        <f>IF(RES_hhdet_tes!R66=0,"",RES_hhdet_tes!R66/RES_hhdet_fec!R66)</f>
        <v>4.6480549512839957</v>
      </c>
      <c r="S66" s="124">
        <f>IF(RES_hhdet_tes!S66=0,"",RES_hhdet_tes!S66/RES_hhdet_fec!S66)</f>
        <v>4.8217568199517826</v>
      </c>
      <c r="T66" s="124">
        <f>IF(RES_hhdet_tes!T66=0,"",RES_hhdet_tes!T66/RES_hhdet_fec!T66)</f>
        <v>5.0227791616562563</v>
      </c>
      <c r="U66" s="124">
        <f>IF(RES_hhdet_tes!U66=0,"",RES_hhdet_tes!U66/RES_hhdet_fec!U66)</f>
        <v>5.2012669756652956</v>
      </c>
      <c r="V66" s="124">
        <f>IF(RES_hhdet_tes!V66=0,"",RES_hhdet_tes!V66/RES_hhdet_fec!V66)</f>
        <v>5.3719134327600093</v>
      </c>
      <c r="W66" s="124">
        <f>IF(RES_hhdet_tes!W66=0,"",RES_hhdet_tes!W66/RES_hhdet_fec!W66)</f>
        <v>5.4732683414050927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2.258521943064399</v>
      </c>
      <c r="C67" s="111">
        <f>IF(RES_hhdet_tes!C67=0,"",RES_hhdet_tes!C67/RES_hhdet_fec!C67)</f>
        <v>2.4500648121334878</v>
      </c>
      <c r="D67" s="111">
        <f>IF(RES_hhdet_tes!D67=0,"",RES_hhdet_tes!D67/RES_hhdet_fec!D67)</f>
        <v>2.5962904293779001</v>
      </c>
      <c r="E67" s="111">
        <f>IF(RES_hhdet_tes!E67=0,"",RES_hhdet_tes!E67/RES_hhdet_fec!E67)</f>
        <v>2.8095010585890554</v>
      </c>
      <c r="F67" s="111">
        <f>IF(RES_hhdet_tes!F67=0,"",RES_hhdet_tes!F67/RES_hhdet_fec!F67)</f>
        <v>3.0187205254858323</v>
      </c>
      <c r="G67" s="111">
        <f>IF(RES_hhdet_tes!G67=0,"",RES_hhdet_tes!G67/RES_hhdet_fec!G67)</f>
        <v>3.1818658458063913</v>
      </c>
      <c r="H67" s="111">
        <f>IF(RES_hhdet_tes!H67=0,"",RES_hhdet_tes!H67/RES_hhdet_fec!H67)</f>
        <v>3.3391185640131997</v>
      </c>
      <c r="I67" s="111">
        <f>IF(RES_hhdet_tes!I67=0,"",RES_hhdet_tes!I67/RES_hhdet_fec!I67)</f>
        <v>3.4387871569094313</v>
      </c>
      <c r="J67" s="111">
        <f>IF(RES_hhdet_tes!J67=0,"",RES_hhdet_tes!J67/RES_hhdet_fec!J67)</f>
        <v>3.5151527175125068</v>
      </c>
      <c r="K67" s="111">
        <f>IF(RES_hhdet_tes!K67=0,"",RES_hhdet_tes!K67/RES_hhdet_fec!K67)</f>
        <v>3.6148614231448808</v>
      </c>
      <c r="L67" s="111">
        <f>IF(RES_hhdet_tes!L67=0,"",RES_hhdet_tes!L67/RES_hhdet_fec!L67)</f>
        <v>3.7290567456537866</v>
      </c>
      <c r="M67" s="111">
        <f>IF(RES_hhdet_tes!M67=0,"",RES_hhdet_tes!M67/RES_hhdet_fec!M67)</f>
        <v>3.8893261911026094</v>
      </c>
      <c r="N67" s="111">
        <f>IF(RES_hhdet_tes!N67=0,"",RES_hhdet_tes!N67/RES_hhdet_fec!N67)</f>
        <v>4.0539038316539955</v>
      </c>
      <c r="O67" s="111">
        <f>IF(RES_hhdet_tes!O67=0,"",RES_hhdet_tes!O67/RES_hhdet_fec!O67)</f>
        <v>4.2329332418311578</v>
      </c>
      <c r="P67" s="111">
        <f>IF(RES_hhdet_tes!P67=0,"",RES_hhdet_tes!P67/RES_hhdet_fec!P67)</f>
        <v>4.3700041178887163</v>
      </c>
      <c r="Q67" s="111">
        <f>IF(RES_hhdet_tes!Q67=0,"",RES_hhdet_tes!Q67/RES_hhdet_fec!Q67)</f>
        <v>4.5019847717461134</v>
      </c>
      <c r="R67" s="111">
        <f>IF(RES_hhdet_tes!R67=0,"",RES_hhdet_tes!R67/RES_hhdet_fec!R67)</f>
        <v>4.6480549512839957</v>
      </c>
      <c r="S67" s="111">
        <f>IF(RES_hhdet_tes!S67=0,"",RES_hhdet_tes!S67/RES_hhdet_fec!S67)</f>
        <v>4.8217568199517826</v>
      </c>
      <c r="T67" s="111">
        <f>IF(RES_hhdet_tes!T67=0,"",RES_hhdet_tes!T67/RES_hhdet_fec!T67)</f>
        <v>5.0227791616562563</v>
      </c>
      <c r="U67" s="111">
        <f>IF(RES_hhdet_tes!U67=0,"",RES_hhdet_tes!U67/RES_hhdet_fec!U67)</f>
        <v>5.2012669756652956</v>
      </c>
      <c r="V67" s="111">
        <f>IF(RES_hhdet_tes!V67=0,"",RES_hhdet_tes!V67/RES_hhdet_fec!V67)</f>
        <v>5.3719134327600093</v>
      </c>
      <c r="W67" s="111">
        <f>IF(RES_hhdet_tes!W67=0,"",RES_hhdet_tes!W67/RES_hhdet_fec!W67)</f>
        <v>5.4732683414050927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0.59712378573641967</v>
      </c>
      <c r="C68" s="124">
        <f>IF(RES_hhdet_tes!C68=0,"",RES_hhdet_tes!C68/RES_hhdet_fec!C68)</f>
        <v>0.60188653132129477</v>
      </c>
      <c r="D68" s="124">
        <f>IF(RES_hhdet_tes!D68=0,"",RES_hhdet_tes!D68/RES_hhdet_fec!D68)</f>
        <v>0.60818736461353196</v>
      </c>
      <c r="E68" s="124">
        <f>IF(RES_hhdet_tes!E68=0,"",RES_hhdet_tes!E68/RES_hhdet_fec!E68)</f>
        <v>0.61475829056353548</v>
      </c>
      <c r="F68" s="124">
        <f>IF(RES_hhdet_tes!F68=0,"",RES_hhdet_tes!F68/RES_hhdet_fec!F68)</f>
        <v>0.62099450949148072</v>
      </c>
      <c r="G68" s="124">
        <f>IF(RES_hhdet_tes!G68=0,"",RES_hhdet_tes!G68/RES_hhdet_fec!G68)</f>
        <v>0.62683058247674073</v>
      </c>
      <c r="H68" s="124">
        <f>IF(RES_hhdet_tes!H68=0,"",RES_hhdet_tes!H68/RES_hhdet_fec!H68)</f>
        <v>0.63246950581529315</v>
      </c>
      <c r="I68" s="124">
        <f>IF(RES_hhdet_tes!I68=0,"",RES_hhdet_tes!I68/RES_hhdet_fec!I68)</f>
        <v>0.63888269849718682</v>
      </c>
      <c r="J68" s="124">
        <f>IF(RES_hhdet_tes!J68=0,"",RES_hhdet_tes!J68/RES_hhdet_fec!J68)</f>
        <v>0.64751569587298519</v>
      </c>
      <c r="K68" s="124">
        <f>IF(RES_hhdet_tes!K68=0,"",RES_hhdet_tes!K68/RES_hhdet_fec!K68)</f>
        <v>0.65792854707746529</v>
      </c>
      <c r="L68" s="124">
        <f>IF(RES_hhdet_tes!L68=0,"",RES_hhdet_tes!L68/RES_hhdet_fec!L68)</f>
        <v>0.6697200539767999</v>
      </c>
      <c r="M68" s="124">
        <f>IF(RES_hhdet_tes!M68=0,"",RES_hhdet_tes!M68/RES_hhdet_fec!M68)</f>
        <v>0.68268632842668053</v>
      </c>
      <c r="N68" s="124">
        <f>IF(RES_hhdet_tes!N68=0,"",RES_hhdet_tes!N68/RES_hhdet_fec!N68)</f>
        <v>0.69757120044762411</v>
      </c>
      <c r="O68" s="124">
        <f>IF(RES_hhdet_tes!O68=0,"",RES_hhdet_tes!O68/RES_hhdet_fec!O68)</f>
        <v>0.71115974167175577</v>
      </c>
      <c r="P68" s="124">
        <f>IF(RES_hhdet_tes!P68=0,"",RES_hhdet_tes!P68/RES_hhdet_fec!P68)</f>
        <v>0.71549430764820643</v>
      </c>
      <c r="Q68" s="124">
        <f>IF(RES_hhdet_tes!Q68=0,"",RES_hhdet_tes!Q68/RES_hhdet_fec!Q68)</f>
        <v>0.72251476293438432</v>
      </c>
      <c r="R68" s="124">
        <f>IF(RES_hhdet_tes!R68=0,"",RES_hhdet_tes!R68/RES_hhdet_fec!R68)</f>
        <v>0.73431577132190307</v>
      </c>
      <c r="S68" s="124">
        <f>IF(RES_hhdet_tes!S68=0,"",RES_hhdet_tes!S68/RES_hhdet_fec!S68)</f>
        <v>0.75112272231212007</v>
      </c>
      <c r="T68" s="124">
        <f>IF(RES_hhdet_tes!T68=0,"",RES_hhdet_tes!T68/RES_hhdet_fec!T68)</f>
        <v>0.76876076296764717</v>
      </c>
      <c r="U68" s="124">
        <f>IF(RES_hhdet_tes!U68=0,"",RES_hhdet_tes!U68/RES_hhdet_fec!U68)</f>
        <v>0.784967544630366</v>
      </c>
      <c r="V68" s="124">
        <f>IF(RES_hhdet_tes!V68=0,"",RES_hhdet_tes!V68/RES_hhdet_fec!V68)</f>
        <v>0.79936811973191191</v>
      </c>
      <c r="W68" s="124">
        <f>IF(RES_hhdet_tes!W68=0,"",RES_hhdet_tes!W68/RES_hhdet_fec!W68)</f>
        <v>0.81017288514645314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0.59247659976814016</v>
      </c>
      <c r="C69" s="111">
        <f>IF(RES_hhdet_tes!C69=0,"",RES_hhdet_tes!C69/RES_hhdet_fec!C69)</f>
        <v>0.59729266880708598</v>
      </c>
      <c r="D69" s="111">
        <f>IF(RES_hhdet_tes!D69=0,"",RES_hhdet_tes!D69/RES_hhdet_fec!D69)</f>
        <v>0.60358888005337286</v>
      </c>
      <c r="E69" s="111">
        <f>IF(RES_hhdet_tes!E69=0,"",RES_hhdet_tes!E69/RES_hhdet_fec!E69)</f>
        <v>0.61039161830133715</v>
      </c>
      <c r="F69" s="111">
        <f>IF(RES_hhdet_tes!F69=0,"",RES_hhdet_tes!F69/RES_hhdet_fec!F69)</f>
        <v>0.6167151104445332</v>
      </c>
      <c r="G69" s="111">
        <f>IF(RES_hhdet_tes!G69=0,"",RES_hhdet_tes!G69/RES_hhdet_fec!G69)</f>
        <v>0.62242303237296592</v>
      </c>
      <c r="H69" s="111">
        <f>IF(RES_hhdet_tes!H69=0,"",RES_hhdet_tes!H69/RES_hhdet_fec!H69)</f>
        <v>0.62789445160329405</v>
      </c>
      <c r="I69" s="111">
        <f>IF(RES_hhdet_tes!I69=0,"",RES_hhdet_tes!I69/RES_hhdet_fec!I69)</f>
        <v>0.63398478220340526</v>
      </c>
      <c r="J69" s="111">
        <f>IF(RES_hhdet_tes!J69=0,"",RES_hhdet_tes!J69/RES_hhdet_fec!J69)</f>
        <v>0.6427329018128124</v>
      </c>
      <c r="K69" s="111">
        <f>IF(RES_hhdet_tes!K69=0,"",RES_hhdet_tes!K69/RES_hhdet_fec!K69)</f>
        <v>0.65328376234620456</v>
      </c>
      <c r="L69" s="111">
        <f>IF(RES_hhdet_tes!L69=0,"",RES_hhdet_tes!L69/RES_hhdet_fec!L69)</f>
        <v>0.66550414466052277</v>
      </c>
      <c r="M69" s="111">
        <f>IF(RES_hhdet_tes!M69=0,"",RES_hhdet_tes!M69/RES_hhdet_fec!M69)</f>
        <v>0.67861286772561014</v>
      </c>
      <c r="N69" s="111">
        <f>IF(RES_hhdet_tes!N69=0,"",RES_hhdet_tes!N69/RES_hhdet_fec!N69)</f>
        <v>0.6938429765844607</v>
      </c>
      <c r="O69" s="111">
        <f>IF(RES_hhdet_tes!O69=0,"",RES_hhdet_tes!O69/RES_hhdet_fec!O69)</f>
        <v>0.70786393963792149</v>
      </c>
      <c r="P69" s="111">
        <f>IF(RES_hhdet_tes!P69=0,"",RES_hhdet_tes!P69/RES_hhdet_fec!P69)</f>
        <v>0.71215212710963771</v>
      </c>
      <c r="Q69" s="111">
        <f>IF(RES_hhdet_tes!Q69=0,"",RES_hhdet_tes!Q69/RES_hhdet_fec!Q69)</f>
        <v>0.71922614494440951</v>
      </c>
      <c r="R69" s="111">
        <f>IF(RES_hhdet_tes!R69=0,"",RES_hhdet_tes!R69/RES_hhdet_fec!R69)</f>
        <v>0.73128538481206296</v>
      </c>
      <c r="S69" s="111">
        <f>IF(RES_hhdet_tes!S69=0,"",RES_hhdet_tes!S69/RES_hhdet_fec!S69)</f>
        <v>0.7482620814562837</v>
      </c>
      <c r="T69" s="111">
        <f>IF(RES_hhdet_tes!T69=0,"",RES_hhdet_tes!T69/RES_hhdet_fec!T69)</f>
        <v>0.7660351167681746</v>
      </c>
      <c r="U69" s="111">
        <f>IF(RES_hhdet_tes!U69=0,"",RES_hhdet_tes!U69/RES_hhdet_fec!U69)</f>
        <v>0.78249898818932395</v>
      </c>
      <c r="V69" s="111">
        <f>IF(RES_hhdet_tes!V69=0,"",RES_hhdet_tes!V69/RES_hhdet_fec!V69)</f>
        <v>0.79707556221288678</v>
      </c>
      <c r="W69" s="111">
        <f>IF(RES_hhdet_tes!W69=0,"",RES_hhdet_tes!W69/RES_hhdet_fec!W69)</f>
        <v>0.80813051943889791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0.71837947885558451</v>
      </c>
      <c r="C70" s="111">
        <f>IF(RES_hhdet_tes!C70=0,"",RES_hhdet_tes!C70/RES_hhdet_fec!C70)</f>
        <v>0.73133688294462118</v>
      </c>
      <c r="D70" s="111">
        <f>IF(RES_hhdet_tes!D70=0,"",RES_hhdet_tes!D70/RES_hhdet_fec!D70)</f>
        <v>0.73429155002481605</v>
      </c>
      <c r="E70" s="111">
        <f>IF(RES_hhdet_tes!E70=0,"",RES_hhdet_tes!E70/RES_hhdet_fec!E70)</f>
        <v>0.7460901377137823</v>
      </c>
      <c r="F70" s="111">
        <f>IF(RES_hhdet_tes!F70=0,"",RES_hhdet_tes!F70/RES_hhdet_fec!F70)</f>
        <v>0.7516691701120608</v>
      </c>
      <c r="G70" s="111">
        <f>IF(RES_hhdet_tes!G70=0,"",RES_hhdet_tes!G70/RES_hhdet_fec!G70)</f>
        <v>0.75389844499670589</v>
      </c>
      <c r="H70" s="111">
        <f>IF(RES_hhdet_tes!H70=0,"",RES_hhdet_tes!H70/RES_hhdet_fec!H70)</f>
        <v>0.75874469772737951</v>
      </c>
      <c r="I70" s="111">
        <f>IF(RES_hhdet_tes!I70=0,"",RES_hhdet_tes!I70/RES_hhdet_fec!I70)</f>
        <v>0.76870061246019161</v>
      </c>
      <c r="J70" s="111">
        <f>IF(RES_hhdet_tes!J70=0,"",RES_hhdet_tes!J70/RES_hhdet_fec!J70)</f>
        <v>0.78153107582839998</v>
      </c>
      <c r="K70" s="111">
        <f>IF(RES_hhdet_tes!K70=0,"",RES_hhdet_tes!K70/RES_hhdet_fec!K70)</f>
        <v>0.8056692325893926</v>
      </c>
      <c r="L70" s="111">
        <f>IF(RES_hhdet_tes!L70=0,"",RES_hhdet_tes!L70/RES_hhdet_fec!L70)</f>
        <v>0.78900909771788141</v>
      </c>
      <c r="M70" s="111">
        <f>IF(RES_hhdet_tes!M70=0,"",RES_hhdet_tes!M70/RES_hhdet_fec!M70)</f>
        <v>0.7955117000678068</v>
      </c>
      <c r="N70" s="111">
        <f>IF(RES_hhdet_tes!N70=0,"",RES_hhdet_tes!N70/RES_hhdet_fec!N70)</f>
        <v>0.80556932992280195</v>
      </c>
      <c r="O70" s="111">
        <f>IF(RES_hhdet_tes!O70=0,"",RES_hhdet_tes!O70/RES_hhdet_fec!O70)</f>
        <v>0.80087701561007107</v>
      </c>
      <c r="P70" s="111">
        <f>IF(RES_hhdet_tes!P70=0,"",RES_hhdet_tes!P70/RES_hhdet_fec!P70)</f>
        <v>0.80815256124608903</v>
      </c>
      <c r="Q70" s="111">
        <f>IF(RES_hhdet_tes!Q70=0,"",RES_hhdet_tes!Q70/RES_hhdet_fec!Q70)</f>
        <v>0.80604965375262361</v>
      </c>
      <c r="R70" s="111">
        <f>IF(RES_hhdet_tes!R70=0,"",RES_hhdet_tes!R70/RES_hhdet_fec!R70)</f>
        <v>0.81385673396410219</v>
      </c>
      <c r="S70" s="111">
        <f>IF(RES_hhdet_tes!S70=0,"",RES_hhdet_tes!S70/RES_hhdet_fec!S70)</f>
        <v>0.83854540699294589</v>
      </c>
      <c r="T70" s="111">
        <f>IF(RES_hhdet_tes!T70=0,"",RES_hhdet_tes!T70/RES_hhdet_fec!T70)</f>
        <v>0.84958648833324357</v>
      </c>
      <c r="U70" s="111">
        <f>IF(RES_hhdet_tes!U70=0,"",RES_hhdet_tes!U70/RES_hhdet_fec!U70)</f>
        <v>0.86581414638317011</v>
      </c>
      <c r="V70" s="111">
        <f>IF(RES_hhdet_tes!V70=0,"",RES_hhdet_tes!V70/RES_hhdet_fec!V70)</f>
        <v>0.87770335653106968</v>
      </c>
      <c r="W70" s="111">
        <f>IF(RES_hhdet_tes!W70=0,"",RES_hhdet_tes!W70/RES_hhdet_fec!W70)</f>
        <v>0.88374775184351984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0.59247659976814016</v>
      </c>
      <c r="C71" s="112">
        <f>IF(RES_hhdet_tes!C71=0,"",RES_hhdet_tes!C71/RES_hhdet_fec!C71)</f>
        <v>0.60367707849773777</v>
      </c>
      <c r="D71" s="112">
        <f>IF(RES_hhdet_tes!D71=0,"",RES_hhdet_tes!D71/RES_hhdet_fec!D71)</f>
        <v>0.60995880358101684</v>
      </c>
      <c r="E71" s="112">
        <f>IF(RES_hhdet_tes!E71=0,"",RES_hhdet_tes!E71/RES_hhdet_fec!E71)</f>
        <v>0.62150956950501479</v>
      </c>
      <c r="F71" s="112">
        <f>IF(RES_hhdet_tes!F71=0,"",RES_hhdet_tes!F71/RES_hhdet_fec!F71)</f>
        <v>0.6276253576616655</v>
      </c>
      <c r="G71" s="112">
        <f>IF(RES_hhdet_tes!G71=0,"",RES_hhdet_tes!G71/RES_hhdet_fec!G71)</f>
        <v>0.63400424665684363</v>
      </c>
      <c r="H71" s="112">
        <f>IF(RES_hhdet_tes!H71=0,"",RES_hhdet_tes!H71/RES_hhdet_fec!H71)</f>
        <v>0.64055164663091813</v>
      </c>
      <c r="I71" s="112">
        <f>IF(RES_hhdet_tes!I71=0,"",RES_hhdet_tes!I71/RES_hhdet_fec!I71)</f>
        <v>0.6494121814643764</v>
      </c>
      <c r="J71" s="112">
        <f>IF(RES_hhdet_tes!J71=0,"",RES_hhdet_tes!J71/RES_hhdet_fec!J71)</f>
        <v>0.65907619428579167</v>
      </c>
      <c r="K71" s="112">
        <f>IF(RES_hhdet_tes!K71=0,"",RES_hhdet_tes!K71/RES_hhdet_fec!K71)</f>
        <v>0.67203032651858396</v>
      </c>
      <c r="L71" s="112">
        <f>IF(RES_hhdet_tes!L71=0,"",RES_hhdet_tes!L71/RES_hhdet_fec!L71)</f>
        <v>0.68009955740155126</v>
      </c>
      <c r="M71" s="112">
        <f>IF(RES_hhdet_tes!M71=0,"",RES_hhdet_tes!M71/RES_hhdet_fec!M71)</f>
        <v>0.68662580922941474</v>
      </c>
      <c r="N71" s="112">
        <f>IF(RES_hhdet_tes!N71=0,"",RES_hhdet_tes!N71/RES_hhdet_fec!N71)</f>
        <v>0.695796687673363</v>
      </c>
      <c r="O71" s="112">
        <f>IF(RES_hhdet_tes!O71=0,"",RES_hhdet_tes!O71/RES_hhdet_fec!O71)</f>
        <v>0.69995396436432633</v>
      </c>
      <c r="P71" s="112">
        <f>IF(RES_hhdet_tes!P71=0,"",RES_hhdet_tes!P71/RES_hhdet_fec!P71)</f>
        <v>0.70130896397971809</v>
      </c>
      <c r="Q71" s="112">
        <f>IF(RES_hhdet_tes!Q71=0,"",RES_hhdet_tes!Q71/RES_hhdet_fec!Q71)</f>
        <v>0.70311986589100661</v>
      </c>
      <c r="R71" s="112">
        <f>IF(RES_hhdet_tes!R71=0,"",RES_hhdet_tes!R71/RES_hhdet_fec!R71)</f>
        <v>0.7138196083824786</v>
      </c>
      <c r="S71" s="112">
        <f>IF(RES_hhdet_tes!S71=0,"",RES_hhdet_tes!S71/RES_hhdet_fec!S71)</f>
        <v>0.73955398758248836</v>
      </c>
      <c r="T71" s="112">
        <f>IF(RES_hhdet_tes!T71=0,"",RES_hhdet_tes!T71/RES_hhdet_fec!T71)</f>
        <v>0.75634635648229931</v>
      </c>
      <c r="U71" s="112">
        <f>IF(RES_hhdet_tes!U71=0,"",RES_hhdet_tes!U71/RES_hhdet_fec!U71)</f>
        <v>0.7829059385509306</v>
      </c>
      <c r="V71" s="112">
        <f>IF(RES_hhdet_tes!V71=0,"",RES_hhdet_tes!V71/RES_hhdet_fec!V71)</f>
        <v>0.80121817077708868</v>
      </c>
      <c r="W71" s="112">
        <f>IF(RES_hhdet_tes!W71=0,"",RES_hhdet_tes!W71/RES_hhdet_fec!W71)</f>
        <v>0.81132684078203332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0.71185745945989409</v>
      </c>
      <c r="C73" s="112">
        <f>IF(RES_hhdet_tes!C73=0,"",RES_hhdet_tes!C73/RES_hhdet_fec!C73)</f>
        <v>0.71476957925734452</v>
      </c>
      <c r="D73" s="112">
        <f>IF(RES_hhdet_tes!D73=0,"",RES_hhdet_tes!D73/RES_hhdet_fec!D73)</f>
        <v>0.7185716519628601</v>
      </c>
      <c r="E73" s="112">
        <f>IF(RES_hhdet_tes!E73=0,"",RES_hhdet_tes!E73/RES_hhdet_fec!E73)</f>
        <v>0.72272775883389162</v>
      </c>
      <c r="F73" s="112">
        <f>IF(RES_hhdet_tes!F73=0,"",RES_hhdet_tes!F73/RES_hhdet_fec!F73)</f>
        <v>0.72760228966809981</v>
      </c>
      <c r="G73" s="112">
        <f>IF(RES_hhdet_tes!G73=0,"",RES_hhdet_tes!G73/RES_hhdet_fec!G73)</f>
        <v>0.73266484826395173</v>
      </c>
      <c r="H73" s="112">
        <f>IF(RES_hhdet_tes!H73=0,"",RES_hhdet_tes!H73/RES_hhdet_fec!H73)</f>
        <v>0.73856714898026643</v>
      </c>
      <c r="I73" s="112">
        <f>IF(RES_hhdet_tes!I73=0,"",RES_hhdet_tes!I73/RES_hhdet_fec!I73)</f>
        <v>0.7411719054101582</v>
      </c>
      <c r="J73" s="112">
        <f>IF(RES_hhdet_tes!J73=0,"",RES_hhdet_tes!J73/RES_hhdet_fec!J73)</f>
        <v>0.7418374342614652</v>
      </c>
      <c r="K73" s="112">
        <f>IF(RES_hhdet_tes!K73=0,"",RES_hhdet_tes!K73/RES_hhdet_fec!K73)</f>
        <v>0.7430300600301325</v>
      </c>
      <c r="L73" s="112">
        <f>IF(RES_hhdet_tes!L73=0,"",RES_hhdet_tes!L73/RES_hhdet_fec!L73)</f>
        <v>0.74549327358358242</v>
      </c>
      <c r="M73" s="112">
        <f>IF(RES_hhdet_tes!M73=0,"",RES_hhdet_tes!M73/RES_hhdet_fec!M73)</f>
        <v>0.74841803726742062</v>
      </c>
      <c r="N73" s="112">
        <f>IF(RES_hhdet_tes!N73=0,"",RES_hhdet_tes!N73/RES_hhdet_fec!N73)</f>
        <v>0.75237872185302035</v>
      </c>
      <c r="O73" s="112">
        <f>IF(RES_hhdet_tes!O73=0,"",RES_hhdet_tes!O73/RES_hhdet_fec!O73)</f>
        <v>0.75673204731138488</v>
      </c>
      <c r="P73" s="112">
        <f>IF(RES_hhdet_tes!P73=0,"",RES_hhdet_tes!P73/RES_hhdet_fec!P73)</f>
        <v>0.76195728094814941</v>
      </c>
      <c r="Q73" s="112">
        <f>IF(RES_hhdet_tes!Q73=0,"",RES_hhdet_tes!Q73/RES_hhdet_fec!Q73)</f>
        <v>0.76671197011783243</v>
      </c>
      <c r="R73" s="112">
        <f>IF(RES_hhdet_tes!R73=0,"",RES_hhdet_tes!R73/RES_hhdet_fec!R73)</f>
        <v>0.77338392064146966</v>
      </c>
      <c r="S73" s="112">
        <f>IF(RES_hhdet_tes!S73=0,"",RES_hhdet_tes!S73/RES_hhdet_fec!S73)</f>
        <v>0.78292930869412869</v>
      </c>
      <c r="T73" s="112">
        <f>IF(RES_hhdet_tes!T73=0,"",RES_hhdet_tes!T73/RES_hhdet_fec!T73)</f>
        <v>0.79537972444848959</v>
      </c>
      <c r="U73" s="112">
        <f>IF(RES_hhdet_tes!U73=0,"",RES_hhdet_tes!U73/RES_hhdet_fec!U73)</f>
        <v>0.80628072180471622</v>
      </c>
      <c r="V73" s="112">
        <f>IF(RES_hhdet_tes!V73=0,"",RES_hhdet_tes!V73/RES_hhdet_fec!V73)</f>
        <v>0.81668472940770798</v>
      </c>
      <c r="W73" s="112">
        <f>IF(RES_hhdet_tes!W73=0,"",RES_hhdet_tes!W73/RES_hhdet_fec!W73)</f>
        <v>0.82275643897083839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0.81247405201891487</v>
      </c>
      <c r="C74" s="113">
        <f>IF(RES_hhdet_tes!C74=0,"",RES_hhdet_tes!C74/RES_hhdet_fec!C74)</f>
        <v>0.81948708351624922</v>
      </c>
      <c r="D74" s="113">
        <f>IF(RES_hhdet_tes!D74=0,"",RES_hhdet_tes!D74/RES_hhdet_fec!D74)</f>
        <v>0.82104683270304679</v>
      </c>
      <c r="E74" s="113">
        <f>IF(RES_hhdet_tes!E74=0,"",RES_hhdet_tes!E74/RES_hhdet_fec!E74)</f>
        <v>0.82636209092889923</v>
      </c>
      <c r="F74" s="113">
        <f>IF(RES_hhdet_tes!F74=0,"",RES_hhdet_tes!F74/RES_hhdet_fec!F74)</f>
        <v>0.82972564592790454</v>
      </c>
      <c r="G74" s="113">
        <f>IF(RES_hhdet_tes!G74=0,"",RES_hhdet_tes!G74/RES_hhdet_fec!G74)</f>
        <v>0.83059432472929062</v>
      </c>
      <c r="H74" s="113">
        <f>IF(RES_hhdet_tes!H74=0,"",RES_hhdet_tes!H74/RES_hhdet_fec!H74)</f>
        <v>0.83347028275256674</v>
      </c>
      <c r="I74" s="113">
        <f>IF(RES_hhdet_tes!I74=0,"",RES_hhdet_tes!I74/RES_hhdet_fec!I74)</f>
        <v>0.83731027894702625</v>
      </c>
      <c r="J74" s="113">
        <f>IF(RES_hhdet_tes!J74=0,"",RES_hhdet_tes!J74/RES_hhdet_fec!J74)</f>
        <v>0.84229157163774127</v>
      </c>
      <c r="K74" s="113">
        <f>IF(RES_hhdet_tes!K74=0,"",RES_hhdet_tes!K74/RES_hhdet_fec!K74)</f>
        <v>0.85532989626434763</v>
      </c>
      <c r="L74" s="113">
        <f>IF(RES_hhdet_tes!L74=0,"",RES_hhdet_tes!L74/RES_hhdet_fec!L74)</f>
        <v>0.83858007291138981</v>
      </c>
      <c r="M74" s="113">
        <f>IF(RES_hhdet_tes!M74=0,"",RES_hhdet_tes!M74/RES_hhdet_fec!M74)</f>
        <v>0.84109232647272569</v>
      </c>
      <c r="N74" s="113">
        <f>IF(RES_hhdet_tes!N74=0,"",RES_hhdet_tes!N74/RES_hhdet_fec!N74)</f>
        <v>0.84558794358536427</v>
      </c>
      <c r="O74" s="113">
        <f>IF(RES_hhdet_tes!O74=0,"",RES_hhdet_tes!O74/RES_hhdet_fec!O74)</f>
        <v>0.84129410797239268</v>
      </c>
      <c r="P74" s="113">
        <f>IF(RES_hhdet_tes!P74=0,"",RES_hhdet_tes!P74/RES_hhdet_fec!P74)</f>
        <v>0.84974085205537542</v>
      </c>
      <c r="Q74" s="113">
        <f>IF(RES_hhdet_tes!Q74=0,"",RES_hhdet_tes!Q74/RES_hhdet_fec!Q74)</f>
        <v>0.85136398929565793</v>
      </c>
      <c r="R74" s="113">
        <f>IF(RES_hhdet_tes!R74=0,"",RES_hhdet_tes!R74/RES_hhdet_fec!R74)</f>
        <v>0.85783784837050758</v>
      </c>
      <c r="S74" s="113">
        <f>IF(RES_hhdet_tes!S74=0,"",RES_hhdet_tes!S74/RES_hhdet_fec!S74)</f>
        <v>0.87105947875664802</v>
      </c>
      <c r="T74" s="113">
        <f>IF(RES_hhdet_tes!T74=0,"",RES_hhdet_tes!T74/RES_hhdet_fec!T74)</f>
        <v>0.87869203625438352</v>
      </c>
      <c r="U74" s="113">
        <f>IF(RES_hhdet_tes!U74=0,"",RES_hhdet_tes!U74/RES_hhdet_fec!U74)</f>
        <v>0.88368361714814636</v>
      </c>
      <c r="V74" s="113">
        <f>IF(RES_hhdet_tes!V74=0,"",RES_hhdet_tes!V74/RES_hhdet_fec!V74)</f>
        <v>0.88873122961297313</v>
      </c>
      <c r="W74" s="113">
        <f>IF(RES_hhdet_tes!W74=0,"",RES_hhdet_tes!W74/RES_hhdet_fec!W74)</f>
        <v>0.89130296319757829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0.71185745945989409</v>
      </c>
      <c r="C75" s="111">
        <f>IF(RES_hhdet_tes!C75=0,"",RES_hhdet_tes!C75/RES_hhdet_fec!C75)</f>
        <v>0.71746334050380711</v>
      </c>
      <c r="D75" s="111">
        <f>IF(RES_hhdet_tes!D75=0,"",RES_hhdet_tes!D75/RES_hhdet_fec!D75)</f>
        <v>0.72200447797329659</v>
      </c>
      <c r="E75" s="111">
        <f>IF(RES_hhdet_tes!E75=0,"",RES_hhdet_tes!E75/RES_hhdet_fec!E75)</f>
        <v>0.72661612257020791</v>
      </c>
      <c r="F75" s="111">
        <f>IF(RES_hhdet_tes!F75=0,"",RES_hhdet_tes!F75/RES_hhdet_fec!F75)</f>
        <v>0.73053025672654603</v>
      </c>
      <c r="G75" s="111">
        <f>IF(RES_hhdet_tes!G75=0,"",RES_hhdet_tes!G75/RES_hhdet_fec!G75)</f>
        <v>0.73495442845540138</v>
      </c>
      <c r="H75" s="111">
        <f>IF(RES_hhdet_tes!H75=0,"",RES_hhdet_tes!H75/RES_hhdet_fec!H75)</f>
        <v>0.73937561322533207</v>
      </c>
      <c r="I75" s="111">
        <f>IF(RES_hhdet_tes!I75=0,"",RES_hhdet_tes!I75/RES_hhdet_fec!I75)</f>
        <v>0.74179746812402203</v>
      </c>
      <c r="J75" s="111">
        <f>IF(RES_hhdet_tes!J75=0,"",RES_hhdet_tes!J75/RES_hhdet_fec!J75)</f>
        <v>0.74289692288306752</v>
      </c>
      <c r="K75" s="111">
        <f>IF(RES_hhdet_tes!K75=0,"",RES_hhdet_tes!K75/RES_hhdet_fec!K75)</f>
        <v>0.74461233426812767</v>
      </c>
      <c r="L75" s="111">
        <f>IF(RES_hhdet_tes!L75=0,"",RES_hhdet_tes!L75/RES_hhdet_fec!L75)</f>
        <v>0.7466471788025848</v>
      </c>
      <c r="M75" s="111">
        <f>IF(RES_hhdet_tes!M75=0,"",RES_hhdet_tes!M75/RES_hhdet_fec!M75)</f>
        <v>0.74858472987518887</v>
      </c>
      <c r="N75" s="111">
        <f>IF(RES_hhdet_tes!N75=0,"",RES_hhdet_tes!N75/RES_hhdet_fec!N75)</f>
        <v>0.75099787427057685</v>
      </c>
      <c r="O75" s="111">
        <f>IF(RES_hhdet_tes!O75=0,"",RES_hhdet_tes!O75/RES_hhdet_fec!O75)</f>
        <v>0.75446713400436649</v>
      </c>
      <c r="P75" s="111">
        <f>IF(RES_hhdet_tes!P75=0,"",RES_hhdet_tes!P75/RES_hhdet_fec!P75)</f>
        <v>0.75896062420045562</v>
      </c>
      <c r="Q75" s="111">
        <f>IF(RES_hhdet_tes!Q75=0,"",RES_hhdet_tes!Q75/RES_hhdet_fec!Q75)</f>
        <v>0.76548420087437097</v>
      </c>
      <c r="R75" s="111">
        <f>IF(RES_hhdet_tes!R75=0,"",RES_hhdet_tes!R75/RES_hhdet_fec!R75)</f>
        <v>0.77499398818525933</v>
      </c>
      <c r="S75" s="111">
        <f>IF(RES_hhdet_tes!S75=0,"",RES_hhdet_tes!S75/RES_hhdet_fec!S75)</f>
        <v>0.7867730556762198</v>
      </c>
      <c r="T75" s="111">
        <f>IF(RES_hhdet_tes!T75=0,"",RES_hhdet_tes!T75/RES_hhdet_fec!T75)</f>
        <v>0.79938970428072442</v>
      </c>
      <c r="U75" s="111">
        <f>IF(RES_hhdet_tes!U75=0,"",RES_hhdet_tes!U75/RES_hhdet_fec!U75)</f>
        <v>0.8093658850509734</v>
      </c>
      <c r="V75" s="111">
        <f>IF(RES_hhdet_tes!V75=0,"",RES_hhdet_tes!V75/RES_hhdet_fec!V75)</f>
        <v>0.81766934852466244</v>
      </c>
      <c r="W75" s="111">
        <f>IF(RES_hhdet_tes!W75=0,"",RES_hhdet_tes!W75/RES_hhdet_fec!W75)</f>
        <v>0.8226840073167645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0.73091029686050479</v>
      </c>
      <c r="C77" s="124">
        <f>IF(RES_hhdet_tes!C77=0,"",RES_hhdet_tes!C77/RES_hhdet_fec!C77)</f>
        <v>0.73287692013863015</v>
      </c>
      <c r="D77" s="124">
        <f>IF(RES_hhdet_tes!D77=0,"",RES_hhdet_tes!D77/RES_hhdet_fec!D77)</f>
        <v>0.73569818828471623</v>
      </c>
      <c r="E77" s="124">
        <f>IF(RES_hhdet_tes!E77=0,"",RES_hhdet_tes!E77/RES_hhdet_fec!E77)</f>
        <v>0.73747974054350784</v>
      </c>
      <c r="F77" s="124">
        <f>IF(RES_hhdet_tes!F77=0,"",RES_hhdet_tes!F77/RES_hhdet_fec!F77)</f>
        <v>0.74006295387187804</v>
      </c>
      <c r="G77" s="124">
        <f>IF(RES_hhdet_tes!G77=0,"",RES_hhdet_tes!G77/RES_hhdet_fec!G77)</f>
        <v>0.74278796874869546</v>
      </c>
      <c r="H77" s="124">
        <f>IF(RES_hhdet_tes!H77=0,"",RES_hhdet_tes!H77/RES_hhdet_fec!H77)</f>
        <v>0.74586159870042357</v>
      </c>
      <c r="I77" s="124">
        <f>IF(RES_hhdet_tes!I77=0,"",RES_hhdet_tes!I77/RES_hhdet_fec!I77)</f>
        <v>0.74838170012059835</v>
      </c>
      <c r="J77" s="124">
        <f>IF(RES_hhdet_tes!J77=0,"",RES_hhdet_tes!J77/RES_hhdet_fec!J77)</f>
        <v>0.74909378409883354</v>
      </c>
      <c r="K77" s="124">
        <f>IF(RES_hhdet_tes!K77=0,"",RES_hhdet_tes!K77/RES_hhdet_fec!K77)</f>
        <v>0.75059357121601766</v>
      </c>
      <c r="L77" s="124">
        <f>IF(RES_hhdet_tes!L77=0,"",RES_hhdet_tes!L77/RES_hhdet_fec!L77)</f>
        <v>0.75256529769202662</v>
      </c>
      <c r="M77" s="124">
        <f>IF(RES_hhdet_tes!M77=0,"",RES_hhdet_tes!M77/RES_hhdet_fec!M77)</f>
        <v>0.754911720174123</v>
      </c>
      <c r="N77" s="124">
        <f>IF(RES_hhdet_tes!N77=0,"",RES_hhdet_tes!N77/RES_hhdet_fec!N77)</f>
        <v>0.7567623281990018</v>
      </c>
      <c r="O77" s="124">
        <f>IF(RES_hhdet_tes!O77=0,"",RES_hhdet_tes!O77/RES_hhdet_fec!O77)</f>
        <v>0.75907581270672952</v>
      </c>
      <c r="P77" s="124">
        <f>IF(RES_hhdet_tes!P77=0,"",RES_hhdet_tes!P77/RES_hhdet_fec!P77)</f>
        <v>0.76165447519339269</v>
      </c>
      <c r="Q77" s="124">
        <f>IF(RES_hhdet_tes!Q77=0,"",RES_hhdet_tes!Q77/RES_hhdet_fec!Q77)</f>
        <v>0.76475485553188338</v>
      </c>
      <c r="R77" s="124">
        <f>IF(RES_hhdet_tes!R77=0,"",RES_hhdet_tes!R77/RES_hhdet_fec!R77)</f>
        <v>0.76987148892918733</v>
      </c>
      <c r="S77" s="124">
        <f>IF(RES_hhdet_tes!S77=0,"",RES_hhdet_tes!S77/RES_hhdet_fec!S77)</f>
        <v>0.77753836479305416</v>
      </c>
      <c r="T77" s="124">
        <f>IF(RES_hhdet_tes!T77=0,"",RES_hhdet_tes!T77/RES_hhdet_fec!T77)</f>
        <v>0.78813202121565817</v>
      </c>
      <c r="U77" s="124">
        <f>IF(RES_hhdet_tes!U77=0,"",RES_hhdet_tes!U77/RES_hhdet_fec!U77)</f>
        <v>0.79934045782364649</v>
      </c>
      <c r="V77" s="124">
        <f>IF(RES_hhdet_tes!V77=0,"",RES_hhdet_tes!V77/RES_hhdet_fec!V77)</f>
        <v>0.81222391020495044</v>
      </c>
      <c r="W77" s="124">
        <f>IF(RES_hhdet_tes!W77=0,"",RES_hhdet_tes!W77/RES_hhdet_fec!W77)</f>
        <v>0.81791096904327543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0.61239566221298702</v>
      </c>
      <c r="C78" s="111">
        <f>IF(RES_hhdet_tes!C78=0,"",RES_hhdet_tes!C78/RES_hhdet_fec!C78)</f>
        <v>0.61343449213287948</v>
      </c>
      <c r="D78" s="111">
        <f>IF(RES_hhdet_tes!D78=0,"",RES_hhdet_tes!D78/RES_hhdet_fec!D78)</f>
        <v>0.61459285243276884</v>
      </c>
      <c r="E78" s="111">
        <f>IF(RES_hhdet_tes!E78=0,"",RES_hhdet_tes!E78/RES_hhdet_fec!E78)</f>
        <v>0.61576144695583934</v>
      </c>
      <c r="F78" s="111">
        <f>IF(RES_hhdet_tes!F78=0,"",RES_hhdet_tes!F78/RES_hhdet_fec!F78)</f>
        <v>0.61688105965715989</v>
      </c>
      <c r="G78" s="111">
        <f>IF(RES_hhdet_tes!G78=0,"",RES_hhdet_tes!G78/RES_hhdet_fec!G78)</f>
        <v>0.61799556035278047</v>
      </c>
      <c r="H78" s="111">
        <f>IF(RES_hhdet_tes!H78=0,"",RES_hhdet_tes!H78/RES_hhdet_fec!H78)</f>
        <v>0.61918266810047118</v>
      </c>
      <c r="I78" s="111">
        <f>IF(RES_hhdet_tes!I78=0,"",RES_hhdet_tes!I78/RES_hhdet_fec!I78)</f>
        <v>0.61975316026537763</v>
      </c>
      <c r="J78" s="111">
        <f>IF(RES_hhdet_tes!J78=0,"",RES_hhdet_tes!J78/RES_hhdet_fec!J78)</f>
        <v>0.61997047730446564</v>
      </c>
      <c r="K78" s="111">
        <f>IF(RES_hhdet_tes!K78=0,"",RES_hhdet_tes!K78/RES_hhdet_fec!K78)</f>
        <v>0.62027023555140892</v>
      </c>
      <c r="L78" s="111">
        <f>IF(RES_hhdet_tes!L78=0,"",RES_hhdet_tes!L78/RES_hhdet_fec!L78)</f>
        <v>0.62058488166060266</v>
      </c>
      <c r="M78" s="111">
        <f>IF(RES_hhdet_tes!M78=0,"",RES_hhdet_tes!M78/RES_hhdet_fec!M78)</f>
        <v>0.62086357733972153</v>
      </c>
      <c r="N78" s="111">
        <f>IF(RES_hhdet_tes!N78=0,"",RES_hhdet_tes!N78/RES_hhdet_fec!N78)</f>
        <v>0.62108700316069965</v>
      </c>
      <c r="O78" s="111">
        <f>IF(RES_hhdet_tes!O78=0,"",RES_hhdet_tes!O78/RES_hhdet_fec!O78)</f>
        <v>0.62125081549499106</v>
      </c>
      <c r="P78" s="111">
        <f>IF(RES_hhdet_tes!P78=0,"",RES_hhdet_tes!P78/RES_hhdet_fec!P78)</f>
        <v>0.62131368266025133</v>
      </c>
      <c r="Q78" s="111">
        <f>IF(RES_hhdet_tes!Q78=0,"",RES_hhdet_tes!Q78/RES_hhdet_fec!Q78)</f>
        <v>0.62136747172917217</v>
      </c>
      <c r="R78" s="111">
        <f>IF(RES_hhdet_tes!R78=0,"",RES_hhdet_tes!R78/RES_hhdet_fec!R78)</f>
        <v>0.62155648752681691</v>
      </c>
      <c r="S78" s="111">
        <f>IF(RES_hhdet_tes!S78=0,"",RES_hhdet_tes!S78/RES_hhdet_fec!S78)</f>
        <v>0.62200121669213426</v>
      </c>
      <c r="T78" s="111">
        <f>IF(RES_hhdet_tes!T78=0,"",RES_hhdet_tes!T78/RES_hhdet_fec!T78)</f>
        <v>0.6226585818160113</v>
      </c>
      <c r="U78" s="111">
        <f>IF(RES_hhdet_tes!U78=0,"",RES_hhdet_tes!U78/RES_hhdet_fec!U78)</f>
        <v>0.62349773512038176</v>
      </c>
      <c r="V78" s="111">
        <f>IF(RES_hhdet_tes!V78=0,"",RES_hhdet_tes!V78/RES_hhdet_fec!V78)</f>
        <v>0.62436476543505426</v>
      </c>
      <c r="W78" s="111">
        <f>IF(RES_hhdet_tes!W78=0,"",RES_hhdet_tes!W78/RES_hhdet_fec!W78)</f>
        <v>0.62545656749435796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0.75865591455634807</v>
      </c>
      <c r="C79" s="45">
        <f>IF(RES_hhdet_tes!C79=0,"",RES_hhdet_tes!C79/RES_hhdet_fec!C79)</f>
        <v>0.76098300808264707</v>
      </c>
      <c r="D79" s="45">
        <f>IF(RES_hhdet_tes!D79=0,"",RES_hhdet_tes!D79/RES_hhdet_fec!D79)</f>
        <v>0.763710855620374</v>
      </c>
      <c r="E79" s="45">
        <f>IF(RES_hhdet_tes!E79=0,"",RES_hhdet_tes!E79/RES_hhdet_fec!E79)</f>
        <v>0.76660161535425264</v>
      </c>
      <c r="F79" s="45">
        <f>IF(RES_hhdet_tes!F79=0,"",RES_hhdet_tes!F79/RES_hhdet_fec!F79)</f>
        <v>0.76949578379877304</v>
      </c>
      <c r="G79" s="45">
        <f>IF(RES_hhdet_tes!G79=0,"",RES_hhdet_tes!G79/RES_hhdet_fec!G79)</f>
        <v>0.77250530255422578</v>
      </c>
      <c r="H79" s="45">
        <f>IF(RES_hhdet_tes!H79=0,"",RES_hhdet_tes!H79/RES_hhdet_fec!H79)</f>
        <v>0.77586541971690548</v>
      </c>
      <c r="I79" s="45">
        <f>IF(RES_hhdet_tes!I79=0,"",RES_hhdet_tes!I79/RES_hhdet_fec!I79)</f>
        <v>0.77768939247337432</v>
      </c>
      <c r="J79" s="45">
        <f>IF(RES_hhdet_tes!J79=0,"",RES_hhdet_tes!J79/RES_hhdet_fec!J79)</f>
        <v>0.77881836689568495</v>
      </c>
      <c r="K79" s="45">
        <f>IF(RES_hhdet_tes!K79=0,"",RES_hhdet_tes!K79/RES_hhdet_fec!K79)</f>
        <v>0.7806123875727351</v>
      </c>
      <c r="L79" s="45">
        <f>IF(RES_hhdet_tes!L79=0,"",RES_hhdet_tes!L79/RES_hhdet_fec!L79)</f>
        <v>0.78262330430831062</v>
      </c>
      <c r="M79" s="45">
        <f>IF(RES_hhdet_tes!M79=0,"",RES_hhdet_tes!M79/RES_hhdet_fec!M79)</f>
        <v>0.7847047176134937</v>
      </c>
      <c r="N79" s="45">
        <f>IF(RES_hhdet_tes!N79=0,"",RES_hhdet_tes!N79/RES_hhdet_fec!N79)</f>
        <v>0.78702075321416964</v>
      </c>
      <c r="O79" s="45">
        <f>IF(RES_hhdet_tes!O79=0,"",RES_hhdet_tes!O79/RES_hhdet_fec!O79)</f>
        <v>0.78950115899048245</v>
      </c>
      <c r="P79" s="45">
        <f>IF(RES_hhdet_tes!P79=0,"",RES_hhdet_tes!P79/RES_hhdet_fec!P79)</f>
        <v>0.79155551642695288</v>
      </c>
      <c r="Q79" s="45">
        <f>IF(RES_hhdet_tes!Q79=0,"",RES_hhdet_tes!Q79/RES_hhdet_fec!Q79)</f>
        <v>0.79498525448510837</v>
      </c>
      <c r="R79" s="45">
        <f>IF(RES_hhdet_tes!R79=0,"",RES_hhdet_tes!R79/RES_hhdet_fec!R79)</f>
        <v>0.80100731267865743</v>
      </c>
      <c r="S79" s="45">
        <f>IF(RES_hhdet_tes!S79=0,"",RES_hhdet_tes!S79/RES_hhdet_fec!S79)</f>
        <v>0.81005092300899773</v>
      </c>
      <c r="T79" s="45">
        <f>IF(RES_hhdet_tes!T79=0,"",RES_hhdet_tes!T79/RES_hhdet_fec!T79)</f>
        <v>0.82104591670661797</v>
      </c>
      <c r="U79" s="45">
        <f>IF(RES_hhdet_tes!U79=0,"",RES_hhdet_tes!U79/RES_hhdet_fec!U79)</f>
        <v>0.83227079363830936</v>
      </c>
      <c r="V79" s="45">
        <f>IF(RES_hhdet_tes!V79=0,"",RES_hhdet_tes!V79/RES_hhdet_fec!V79)</f>
        <v>0.84293160489910213</v>
      </c>
      <c r="W79" s="45">
        <f>IF(RES_hhdet_tes!W79=0,"",RES_hhdet_tes!W79/RES_hhdet_fec!W79)</f>
        <v>0.85106879631968479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0.51088792330562838</v>
      </c>
      <c r="C81" s="119">
        <f>IF(RES_hhdet_tes!C81=0,"",RES_hhdet_tes!C81/RES_hhdet_fec!C81)</f>
        <v>0.52379451270978272</v>
      </c>
      <c r="D81" s="119">
        <f>IF(RES_hhdet_tes!D81=0,"",RES_hhdet_tes!D81/RES_hhdet_fec!D81)</f>
        <v>0.54350611221628853</v>
      </c>
      <c r="E81" s="119">
        <f>IF(RES_hhdet_tes!E81=0,"",RES_hhdet_tes!E81/RES_hhdet_fec!E81)</f>
        <v>0.56217139375100833</v>
      </c>
      <c r="F81" s="119">
        <f>IF(RES_hhdet_tes!F81=0,"",RES_hhdet_tes!F81/RES_hhdet_fec!F81)</f>
        <v>0.58144054137095025</v>
      </c>
      <c r="G81" s="119">
        <f>IF(RES_hhdet_tes!G81=0,"",RES_hhdet_tes!G81/RES_hhdet_fec!G81)</f>
        <v>0.60115755230660095</v>
      </c>
      <c r="H81" s="119">
        <f>IF(RES_hhdet_tes!H81=0,"",RES_hhdet_tes!H81/RES_hhdet_fec!H81)</f>
        <v>0.61902150732801553</v>
      </c>
      <c r="I81" s="119">
        <f>IF(RES_hhdet_tes!I81=0,"",RES_hhdet_tes!I81/RES_hhdet_fec!I81)</f>
        <v>0.63418661498863538</v>
      </c>
      <c r="J81" s="119">
        <f>IF(RES_hhdet_tes!J81=0,"",RES_hhdet_tes!J81/RES_hhdet_fec!J81)</f>
        <v>0.64588909729298083</v>
      </c>
      <c r="K81" s="119">
        <f>IF(RES_hhdet_tes!K81=0,"",RES_hhdet_tes!K81/RES_hhdet_fec!K81)</f>
        <v>0.65566373167610381</v>
      </c>
      <c r="L81" s="119">
        <f>IF(RES_hhdet_tes!L81=0,"",RES_hhdet_tes!L81/RES_hhdet_fec!L81)</f>
        <v>0.66499162418832169</v>
      </c>
      <c r="M81" s="119">
        <f>IF(RES_hhdet_tes!M81=0,"",RES_hhdet_tes!M81/RES_hhdet_fec!M81)</f>
        <v>0.67807636083908285</v>
      </c>
      <c r="N81" s="119">
        <f>IF(RES_hhdet_tes!N81=0,"",RES_hhdet_tes!N81/RES_hhdet_fec!N81)</f>
        <v>0.69218806041312486</v>
      </c>
      <c r="O81" s="119">
        <f>IF(RES_hhdet_tes!O81=0,"",RES_hhdet_tes!O81/RES_hhdet_fec!O81)</f>
        <v>0.70746562885921094</v>
      </c>
      <c r="P81" s="119">
        <f>IF(RES_hhdet_tes!P81=0,"",RES_hhdet_tes!P81/RES_hhdet_fec!P81)</f>
        <v>0.71633876819922071</v>
      </c>
      <c r="Q81" s="119">
        <f>IF(RES_hhdet_tes!Q81=0,"",RES_hhdet_tes!Q81/RES_hhdet_fec!Q81)</f>
        <v>0.72486613966008895</v>
      </c>
      <c r="R81" s="119">
        <f>IF(RES_hhdet_tes!R81=0,"",RES_hhdet_tes!R81/RES_hhdet_fec!R81)</f>
        <v>0.73462691297874683</v>
      </c>
      <c r="S81" s="119">
        <f>IF(RES_hhdet_tes!S81=0,"",RES_hhdet_tes!S81/RES_hhdet_fec!S81)</f>
        <v>0.74525356980375601</v>
      </c>
      <c r="T81" s="119">
        <f>IF(RES_hhdet_tes!T81=0,"",RES_hhdet_tes!T81/RES_hhdet_fec!T81)</f>
        <v>0.75615735747184321</v>
      </c>
      <c r="U81" s="119">
        <f>IF(RES_hhdet_tes!U81=0,"",RES_hhdet_tes!U81/RES_hhdet_fec!U81)</f>
        <v>0.76746273295775957</v>
      </c>
      <c r="V81" s="119">
        <f>IF(RES_hhdet_tes!V81=0,"",RES_hhdet_tes!V81/RES_hhdet_fec!V81)</f>
        <v>0.77983976532809363</v>
      </c>
      <c r="W81" s="119">
        <f>IF(RES_hhdet_tes!W81=0,"",RES_hhdet_tes!W81/RES_hhdet_fec!W81)</f>
        <v>0.79251857765597988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0.49687332342778112</v>
      </c>
      <c r="C82" s="124">
        <f>IF(RES_hhdet_tes!C82=0,"",RES_hhdet_tes!C82/RES_hhdet_fec!C82)</f>
        <v>0.51169631329418375</v>
      </c>
      <c r="D82" s="124">
        <f>IF(RES_hhdet_tes!D82=0,"",RES_hhdet_tes!D82/RES_hhdet_fec!D82)</f>
        <v>0.53108530698081213</v>
      </c>
      <c r="E82" s="124">
        <f>IF(RES_hhdet_tes!E82=0,"",RES_hhdet_tes!E82/RES_hhdet_fec!E82)</f>
        <v>0.55074865913702986</v>
      </c>
      <c r="F82" s="124">
        <f>IF(RES_hhdet_tes!F82=0,"",RES_hhdet_tes!F82/RES_hhdet_fec!F82)</f>
        <v>0.56993824484087219</v>
      </c>
      <c r="G82" s="124">
        <f>IF(RES_hhdet_tes!G82=0,"",RES_hhdet_tes!G82/RES_hhdet_fec!G82)</f>
        <v>0.59041211237935987</v>
      </c>
      <c r="H82" s="124">
        <f>IF(RES_hhdet_tes!H82=0,"",RES_hhdet_tes!H82/RES_hhdet_fec!H82)</f>
        <v>0.60858705882536213</v>
      </c>
      <c r="I82" s="124">
        <f>IF(RES_hhdet_tes!I82=0,"",RES_hhdet_tes!I82/RES_hhdet_fec!I82)</f>
        <v>0.62510029845258586</v>
      </c>
      <c r="J82" s="124">
        <f>IF(RES_hhdet_tes!J82=0,"",RES_hhdet_tes!J82/RES_hhdet_fec!J82)</f>
        <v>0.63639919882514207</v>
      </c>
      <c r="K82" s="124">
        <f>IF(RES_hhdet_tes!K82=0,"",RES_hhdet_tes!K82/RES_hhdet_fec!K82)</f>
        <v>0.64644559624205433</v>
      </c>
      <c r="L82" s="124">
        <f>IF(RES_hhdet_tes!L82=0,"",RES_hhdet_tes!L82/RES_hhdet_fec!L82)</f>
        <v>0.65583258088431806</v>
      </c>
      <c r="M82" s="124">
        <f>IF(RES_hhdet_tes!M82=0,"",RES_hhdet_tes!M82/RES_hhdet_fec!M82)</f>
        <v>0.66810830182455194</v>
      </c>
      <c r="N82" s="124">
        <f>IF(RES_hhdet_tes!N82=0,"",RES_hhdet_tes!N82/RES_hhdet_fec!N82)</f>
        <v>0.68258028853526065</v>
      </c>
      <c r="O82" s="124">
        <f>IF(RES_hhdet_tes!O82=0,"",RES_hhdet_tes!O82/RES_hhdet_fec!O82)</f>
        <v>0.69832341299430423</v>
      </c>
      <c r="P82" s="124">
        <f>IF(RES_hhdet_tes!P82=0,"",RES_hhdet_tes!P82/RES_hhdet_fec!P82)</f>
        <v>0.7066281908317269</v>
      </c>
      <c r="Q82" s="124">
        <f>IF(RES_hhdet_tes!Q82=0,"",RES_hhdet_tes!Q82/RES_hhdet_fec!Q82)</f>
        <v>0.71617998395284355</v>
      </c>
      <c r="R82" s="124">
        <f>IF(RES_hhdet_tes!R82=0,"",RES_hhdet_tes!R82/RES_hhdet_fec!R82)</f>
        <v>0.72625524590612645</v>
      </c>
      <c r="S82" s="124">
        <f>IF(RES_hhdet_tes!S82=0,"",RES_hhdet_tes!S82/RES_hhdet_fec!S82)</f>
        <v>0.73704638320210014</v>
      </c>
      <c r="T82" s="124">
        <f>IF(RES_hhdet_tes!T82=0,"",RES_hhdet_tes!T82/RES_hhdet_fec!T82)</f>
        <v>0.74785167963003174</v>
      </c>
      <c r="U82" s="124">
        <f>IF(RES_hhdet_tes!U82=0,"",RES_hhdet_tes!U82/RES_hhdet_fec!U82)</f>
        <v>0.75876445204846477</v>
      </c>
      <c r="V82" s="124">
        <f>IF(RES_hhdet_tes!V82=0,"",RES_hhdet_tes!V82/RES_hhdet_fec!V82)</f>
        <v>0.77074839072049595</v>
      </c>
      <c r="W82" s="124">
        <f>IF(RES_hhdet_tes!W82=0,"",RES_hhdet_tes!W82/RES_hhdet_fec!W82)</f>
        <v>0.78374299754553423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0.49503202582193356</v>
      </c>
      <c r="C83" s="111">
        <f>IF(RES_hhdet_tes!C83=0,"",RES_hhdet_tes!C83/RES_hhdet_fec!C83)</f>
        <v>0.50986291245150062</v>
      </c>
      <c r="D83" s="111">
        <f>IF(RES_hhdet_tes!D83=0,"",RES_hhdet_tes!D83/RES_hhdet_fec!D83)</f>
        <v>0.52930964138400427</v>
      </c>
      <c r="E83" s="111">
        <f>IF(RES_hhdet_tes!E83=0,"",RES_hhdet_tes!E83/RES_hhdet_fec!E83)</f>
        <v>0.54899883299704688</v>
      </c>
      <c r="F83" s="111">
        <f>IF(RES_hhdet_tes!F83=0,"",RES_hhdet_tes!F83/RES_hhdet_fec!F83)</f>
        <v>0.56823274396761858</v>
      </c>
      <c r="G83" s="111">
        <f>IF(RES_hhdet_tes!G83=0,"",RES_hhdet_tes!G83/RES_hhdet_fec!G83)</f>
        <v>0.58875073122397481</v>
      </c>
      <c r="H83" s="111">
        <f>IF(RES_hhdet_tes!H83=0,"",RES_hhdet_tes!H83/RES_hhdet_fec!H83)</f>
        <v>0.60697161765977448</v>
      </c>
      <c r="I83" s="111">
        <f>IF(RES_hhdet_tes!I83=0,"",RES_hhdet_tes!I83/RES_hhdet_fec!I83)</f>
        <v>0.62352430452348329</v>
      </c>
      <c r="J83" s="111">
        <f>IF(RES_hhdet_tes!J83=0,"",RES_hhdet_tes!J83/RES_hhdet_fec!J83)</f>
        <v>0.63487269153961379</v>
      </c>
      <c r="K83" s="111">
        <f>IF(RES_hhdet_tes!K83=0,"",RES_hhdet_tes!K83/RES_hhdet_fec!K83)</f>
        <v>0.64495559577356154</v>
      </c>
      <c r="L83" s="111">
        <f>IF(RES_hhdet_tes!L83=0,"",RES_hhdet_tes!L83/RES_hhdet_fec!L83)</f>
        <v>0.65430903740867541</v>
      </c>
      <c r="M83" s="111">
        <f>IF(RES_hhdet_tes!M83=0,"",RES_hhdet_tes!M83/RES_hhdet_fec!M83)</f>
        <v>0.66664503610292636</v>
      </c>
      <c r="N83" s="111">
        <f>IF(RES_hhdet_tes!N83=0,"",RES_hhdet_tes!N83/RES_hhdet_fec!N83)</f>
        <v>0.68115121862746764</v>
      </c>
      <c r="O83" s="111">
        <f>IF(RES_hhdet_tes!O83=0,"",RES_hhdet_tes!O83/RES_hhdet_fec!O83)</f>
        <v>0.6969328319617073</v>
      </c>
      <c r="P83" s="111">
        <f>IF(RES_hhdet_tes!P83=0,"",RES_hhdet_tes!P83/RES_hhdet_fec!P83)</f>
        <v>0.7053085880794191</v>
      </c>
      <c r="Q83" s="111">
        <f>IF(RES_hhdet_tes!Q83=0,"",RES_hhdet_tes!Q83/RES_hhdet_fec!Q83)</f>
        <v>0.71487155394185931</v>
      </c>
      <c r="R83" s="111">
        <f>IF(RES_hhdet_tes!R83=0,"",RES_hhdet_tes!R83/RES_hhdet_fec!R83)</f>
        <v>0.72498318256455396</v>
      </c>
      <c r="S83" s="111">
        <f>IF(RES_hhdet_tes!S83=0,"",RES_hhdet_tes!S83/RES_hhdet_fec!S83)</f>
        <v>0.73580809908319977</v>
      </c>
      <c r="T83" s="111">
        <f>IF(RES_hhdet_tes!T83=0,"",RES_hhdet_tes!T83/RES_hhdet_fec!T83)</f>
        <v>0.74665291168653047</v>
      </c>
      <c r="U83" s="111">
        <f>IF(RES_hhdet_tes!U83=0,"",RES_hhdet_tes!U83/RES_hhdet_fec!U83)</f>
        <v>0.75761778166922022</v>
      </c>
      <c r="V83" s="111">
        <f>IF(RES_hhdet_tes!V83=0,"",RES_hhdet_tes!V83/RES_hhdet_fec!V83)</f>
        <v>0.76964116186509257</v>
      </c>
      <c r="W83" s="111">
        <f>IF(RES_hhdet_tes!W83=0,"",RES_hhdet_tes!W83/RES_hhdet_fec!W83)</f>
        <v>0.78267864412284738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2.258521943064399</v>
      </c>
      <c r="C85" s="124">
        <f>IF(RES_hhdet_tes!C85=0,"",RES_hhdet_tes!C85/RES_hhdet_fec!C85)</f>
        <v>2.492032552852419</v>
      </c>
      <c r="D85" s="124">
        <f>IF(RES_hhdet_tes!D85=0,"",RES_hhdet_tes!D85/RES_hhdet_fec!D85)</f>
        <v>2.6570473846471998</v>
      </c>
      <c r="E85" s="124">
        <f>IF(RES_hhdet_tes!E85=0,"",RES_hhdet_tes!E85/RES_hhdet_fec!E85)</f>
        <v>2.9128723439922717</v>
      </c>
      <c r="F85" s="124">
        <f>IF(RES_hhdet_tes!F85=0,"",RES_hhdet_tes!F85/RES_hhdet_fec!F85)</f>
        <v>3.1244710071053241</v>
      </c>
      <c r="G85" s="124">
        <f>IF(RES_hhdet_tes!G85=0,"",RES_hhdet_tes!G85/RES_hhdet_fec!G85)</f>
        <v>3.2761750808883807</v>
      </c>
      <c r="H85" s="124">
        <f>IF(RES_hhdet_tes!H85=0,"",RES_hhdet_tes!H85/RES_hhdet_fec!H85)</f>
        <v>3.4173560031226593</v>
      </c>
      <c r="I85" s="124">
        <f>IF(RES_hhdet_tes!I85=0,"",RES_hhdet_tes!I85/RES_hhdet_fec!I85)</f>
        <v>3.5160480833832328</v>
      </c>
      <c r="J85" s="124">
        <f>IF(RES_hhdet_tes!J85=0,"",RES_hhdet_tes!J85/RES_hhdet_fec!J85)</f>
        <v>3.5830006751369545</v>
      </c>
      <c r="K85" s="124">
        <f>IF(RES_hhdet_tes!K85=0,"",RES_hhdet_tes!K85/RES_hhdet_fec!K85)</f>
        <v>3.6502835085875005</v>
      </c>
      <c r="L85" s="124">
        <f>IF(RES_hhdet_tes!L85=0,"",RES_hhdet_tes!L85/RES_hhdet_fec!L85)</f>
        <v>3.7098552773801754</v>
      </c>
      <c r="M85" s="124">
        <f>IF(RES_hhdet_tes!M85=0,"",RES_hhdet_tes!M85/RES_hhdet_fec!M85)</f>
        <v>3.7963130391808528</v>
      </c>
      <c r="N85" s="124">
        <f>IF(RES_hhdet_tes!N85=0,"",RES_hhdet_tes!N85/RES_hhdet_fec!N85)</f>
        <v>3.9110868001302554</v>
      </c>
      <c r="O85" s="124">
        <f>IF(RES_hhdet_tes!O85=0,"",RES_hhdet_tes!O85/RES_hhdet_fec!O85)</f>
        <v>4.0907202863967882</v>
      </c>
      <c r="P85" s="124">
        <f>IF(RES_hhdet_tes!P85=0,"",RES_hhdet_tes!P85/RES_hhdet_fec!P85)</f>
        <v>4.3124642326850173</v>
      </c>
      <c r="Q85" s="124">
        <f>IF(RES_hhdet_tes!Q85=0,"",RES_hhdet_tes!Q85/RES_hhdet_fec!Q85)</f>
        <v>4.592846266604182</v>
      </c>
      <c r="R85" s="124">
        <f>IF(RES_hhdet_tes!R85=0,"",RES_hhdet_tes!R85/RES_hhdet_fec!R85)</f>
        <v>4.8411258670606783</v>
      </c>
      <c r="S85" s="124">
        <f>IF(RES_hhdet_tes!S85=0,"",RES_hhdet_tes!S85/RES_hhdet_fec!S85)</f>
        <v>5.0139602839992206</v>
      </c>
      <c r="T85" s="124">
        <f>IF(RES_hhdet_tes!T85=0,"",RES_hhdet_tes!T85/RES_hhdet_fec!T85)</f>
        <v>5.1384490459520737</v>
      </c>
      <c r="U85" s="124">
        <f>IF(RES_hhdet_tes!U85=0,"",RES_hhdet_tes!U85/RES_hhdet_fec!U85)</f>
        <v>5.2326732672835261</v>
      </c>
      <c r="V85" s="124">
        <f>IF(RES_hhdet_tes!V85=0,"",RES_hhdet_tes!V85/RES_hhdet_fec!V85)</f>
        <v>5.3334240507360535</v>
      </c>
      <c r="W85" s="124">
        <f>IF(RES_hhdet_tes!W85=0,"",RES_hhdet_tes!W85/RES_hhdet_fec!W85)</f>
        <v>5.4133167688159602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2.258521943064399</v>
      </c>
      <c r="C86" s="111">
        <f>IF(RES_hhdet_tes!C86=0,"",RES_hhdet_tes!C86/RES_hhdet_fec!C86)</f>
        <v>2.492032552852419</v>
      </c>
      <c r="D86" s="111">
        <f>IF(RES_hhdet_tes!D86=0,"",RES_hhdet_tes!D86/RES_hhdet_fec!D86)</f>
        <v>2.6570473846471998</v>
      </c>
      <c r="E86" s="111">
        <f>IF(RES_hhdet_tes!E86=0,"",RES_hhdet_tes!E86/RES_hhdet_fec!E86)</f>
        <v>2.9128723439922717</v>
      </c>
      <c r="F86" s="111">
        <f>IF(RES_hhdet_tes!F86=0,"",RES_hhdet_tes!F86/RES_hhdet_fec!F86)</f>
        <v>3.1244710071053241</v>
      </c>
      <c r="G86" s="111">
        <f>IF(RES_hhdet_tes!G86=0,"",RES_hhdet_tes!G86/RES_hhdet_fec!G86)</f>
        <v>3.2761750808883807</v>
      </c>
      <c r="H86" s="111">
        <f>IF(RES_hhdet_tes!H86=0,"",RES_hhdet_tes!H86/RES_hhdet_fec!H86)</f>
        <v>3.4173560031226593</v>
      </c>
      <c r="I86" s="111">
        <f>IF(RES_hhdet_tes!I86=0,"",RES_hhdet_tes!I86/RES_hhdet_fec!I86)</f>
        <v>3.5160480833832328</v>
      </c>
      <c r="J86" s="111">
        <f>IF(RES_hhdet_tes!J86=0,"",RES_hhdet_tes!J86/RES_hhdet_fec!J86)</f>
        <v>3.5830006751369545</v>
      </c>
      <c r="K86" s="111">
        <f>IF(RES_hhdet_tes!K86=0,"",RES_hhdet_tes!K86/RES_hhdet_fec!K86)</f>
        <v>3.6502835085875005</v>
      </c>
      <c r="L86" s="111">
        <f>IF(RES_hhdet_tes!L86=0,"",RES_hhdet_tes!L86/RES_hhdet_fec!L86)</f>
        <v>3.7098552773801754</v>
      </c>
      <c r="M86" s="111">
        <f>IF(RES_hhdet_tes!M86=0,"",RES_hhdet_tes!M86/RES_hhdet_fec!M86)</f>
        <v>3.7963130391808528</v>
      </c>
      <c r="N86" s="111">
        <f>IF(RES_hhdet_tes!N86=0,"",RES_hhdet_tes!N86/RES_hhdet_fec!N86)</f>
        <v>3.9110868001302554</v>
      </c>
      <c r="O86" s="111">
        <f>IF(RES_hhdet_tes!O86=0,"",RES_hhdet_tes!O86/RES_hhdet_fec!O86)</f>
        <v>4.0907202863967882</v>
      </c>
      <c r="P86" s="111">
        <f>IF(RES_hhdet_tes!P86=0,"",RES_hhdet_tes!P86/RES_hhdet_fec!P86)</f>
        <v>4.3124642326850173</v>
      </c>
      <c r="Q86" s="111">
        <f>IF(RES_hhdet_tes!Q86=0,"",RES_hhdet_tes!Q86/RES_hhdet_fec!Q86)</f>
        <v>4.592846266604182</v>
      </c>
      <c r="R86" s="111">
        <f>IF(RES_hhdet_tes!R86=0,"",RES_hhdet_tes!R86/RES_hhdet_fec!R86)</f>
        <v>4.8411258670606783</v>
      </c>
      <c r="S86" s="111">
        <f>IF(RES_hhdet_tes!S86=0,"",RES_hhdet_tes!S86/RES_hhdet_fec!S86)</f>
        <v>5.0139602839992206</v>
      </c>
      <c r="T86" s="111">
        <f>IF(RES_hhdet_tes!T86=0,"",RES_hhdet_tes!T86/RES_hhdet_fec!T86)</f>
        <v>5.1384490459520737</v>
      </c>
      <c r="U86" s="111">
        <f>IF(RES_hhdet_tes!U86=0,"",RES_hhdet_tes!U86/RES_hhdet_fec!U86)</f>
        <v>5.2326732672835261</v>
      </c>
      <c r="V86" s="111">
        <f>IF(RES_hhdet_tes!V86=0,"",RES_hhdet_tes!V86/RES_hhdet_fec!V86)</f>
        <v>5.3334240507360535</v>
      </c>
      <c r="W86" s="111">
        <f>IF(RES_hhdet_tes!W86=0,"",RES_hhdet_tes!W86/RES_hhdet_fec!W86)</f>
        <v>5.4133167688159602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0.64530488865796987</v>
      </c>
      <c r="C87" s="124">
        <f>IF(RES_hhdet_tes!C87=0,"",RES_hhdet_tes!C87/RES_hhdet_fec!C87)</f>
        <v>0.65344550397233536</v>
      </c>
      <c r="D87" s="124">
        <f>IF(RES_hhdet_tes!D87=0,"",RES_hhdet_tes!D87/RES_hhdet_fec!D87)</f>
        <v>0.66782001211670983</v>
      </c>
      <c r="E87" s="124">
        <f>IF(RES_hhdet_tes!E87=0,"",RES_hhdet_tes!E87/RES_hhdet_fec!E87)</f>
        <v>0.67921941828723498</v>
      </c>
      <c r="F87" s="124">
        <f>IF(RES_hhdet_tes!F87=0,"",RES_hhdet_tes!F87/RES_hhdet_fec!F87)</f>
        <v>0.69104439207841772</v>
      </c>
      <c r="G87" s="124">
        <f>IF(RES_hhdet_tes!G87=0,"",RES_hhdet_tes!G87/RES_hhdet_fec!G87)</f>
        <v>0.70274473389806391</v>
      </c>
      <c r="H87" s="124">
        <f>IF(RES_hhdet_tes!H87=0,"",RES_hhdet_tes!H87/RES_hhdet_fec!H87)</f>
        <v>0.71328151643022153</v>
      </c>
      <c r="I87" s="124">
        <f>IF(RES_hhdet_tes!I87=0,"",RES_hhdet_tes!I87/RES_hhdet_fec!I87)</f>
        <v>0.72303918742446005</v>
      </c>
      <c r="J87" s="124">
        <f>IF(RES_hhdet_tes!J87=0,"",RES_hhdet_tes!J87/RES_hhdet_fec!J87)</f>
        <v>0.73340841124148926</v>
      </c>
      <c r="K87" s="124">
        <f>IF(RES_hhdet_tes!K87=0,"",RES_hhdet_tes!K87/RES_hhdet_fec!K87)</f>
        <v>0.74258963712496395</v>
      </c>
      <c r="L87" s="124">
        <f>IF(RES_hhdet_tes!L87=0,"",RES_hhdet_tes!L87/RES_hhdet_fec!L87)</f>
        <v>0.74753517246501811</v>
      </c>
      <c r="M87" s="124">
        <f>IF(RES_hhdet_tes!M87=0,"",RES_hhdet_tes!M87/RES_hhdet_fec!M87)</f>
        <v>0.75580072475181737</v>
      </c>
      <c r="N87" s="124">
        <f>IF(RES_hhdet_tes!N87=0,"",RES_hhdet_tes!N87/RES_hhdet_fec!N87)</f>
        <v>0.76633162876943217</v>
      </c>
      <c r="O87" s="124">
        <f>IF(RES_hhdet_tes!O87=0,"",RES_hhdet_tes!O87/RES_hhdet_fec!O87)</f>
        <v>0.77592397314000794</v>
      </c>
      <c r="P87" s="124">
        <f>IF(RES_hhdet_tes!P87=0,"",RES_hhdet_tes!P87/RES_hhdet_fec!P87)</f>
        <v>0.78344709561812687</v>
      </c>
      <c r="Q87" s="124">
        <f>IF(RES_hhdet_tes!Q87=0,"",RES_hhdet_tes!Q87/RES_hhdet_fec!Q87)</f>
        <v>0.79047559535124789</v>
      </c>
      <c r="R87" s="124">
        <f>IF(RES_hhdet_tes!R87=0,"",RES_hhdet_tes!R87/RES_hhdet_fec!R87)</f>
        <v>0.79821029823950707</v>
      </c>
      <c r="S87" s="124">
        <f>IF(RES_hhdet_tes!S87=0,"",RES_hhdet_tes!S87/RES_hhdet_fec!S87)</f>
        <v>0.80740251901063687</v>
      </c>
      <c r="T87" s="124">
        <f>IF(RES_hhdet_tes!T87=0,"",RES_hhdet_tes!T87/RES_hhdet_fec!T87)</f>
        <v>0.81697647738118639</v>
      </c>
      <c r="U87" s="124">
        <f>IF(RES_hhdet_tes!U87=0,"",RES_hhdet_tes!U87/RES_hhdet_fec!U87)</f>
        <v>0.82777912483504912</v>
      </c>
      <c r="V87" s="124">
        <f>IF(RES_hhdet_tes!V87=0,"",RES_hhdet_tes!V87/RES_hhdet_fec!V87)</f>
        <v>0.84057453546170713</v>
      </c>
      <c r="W87" s="124">
        <f>IF(RES_hhdet_tes!W87=0,"",RES_hhdet_tes!W87/RES_hhdet_fec!W87)</f>
        <v>0.85394934704099701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0.53379012781688562</v>
      </c>
      <c r="C88" s="111">
        <f>IF(RES_hhdet_tes!C88=0,"",RES_hhdet_tes!C88/RES_hhdet_fec!C88)</f>
        <v>0.55327923539602353</v>
      </c>
      <c r="D88" s="111">
        <f>IF(RES_hhdet_tes!D88=0,"",RES_hhdet_tes!D88/RES_hhdet_fec!D88)</f>
        <v>0.5789270223365085</v>
      </c>
      <c r="E88" s="111">
        <f>IF(RES_hhdet_tes!E88=0,"",RES_hhdet_tes!E88/RES_hhdet_fec!E88)</f>
        <v>0.60310744911690017</v>
      </c>
      <c r="F88" s="111">
        <f>IF(RES_hhdet_tes!F88=0,"",RES_hhdet_tes!F88/RES_hhdet_fec!F88)</f>
        <v>0.62567466059637822</v>
      </c>
      <c r="G88" s="111">
        <f>IF(RES_hhdet_tes!G88=0,"",RES_hhdet_tes!G88/RES_hhdet_fec!G88)</f>
        <v>0.6482863154672962</v>
      </c>
      <c r="H88" s="111">
        <f>IF(RES_hhdet_tes!H88=0,"",RES_hhdet_tes!H88/RES_hhdet_fec!H88)</f>
        <v>0.66766223127151747</v>
      </c>
      <c r="I88" s="111">
        <f>IF(RES_hhdet_tes!I88=0,"",RES_hhdet_tes!I88/RES_hhdet_fec!I88)</f>
        <v>0.68547373539737277</v>
      </c>
      <c r="J88" s="111">
        <f>IF(RES_hhdet_tes!J88=0,"",RES_hhdet_tes!J88/RES_hhdet_fec!J88)</f>
        <v>0.70182553254472191</v>
      </c>
      <c r="K88" s="111">
        <f>IF(RES_hhdet_tes!K88=0,"",RES_hhdet_tes!K88/RES_hhdet_fec!K88)</f>
        <v>0.71509849079696641</v>
      </c>
      <c r="L88" s="111">
        <f>IF(RES_hhdet_tes!L88=0,"",RES_hhdet_tes!L88/RES_hhdet_fec!L88)</f>
        <v>0.72688800756803507</v>
      </c>
      <c r="M88" s="111">
        <f>IF(RES_hhdet_tes!M88=0,"",RES_hhdet_tes!M88/RES_hhdet_fec!M88)</f>
        <v>0.7401330487079284</v>
      </c>
      <c r="N88" s="111">
        <f>IF(RES_hhdet_tes!N88=0,"",RES_hhdet_tes!N88/RES_hhdet_fec!N88)</f>
        <v>0.75374914464924692</v>
      </c>
      <c r="O88" s="111">
        <f>IF(RES_hhdet_tes!O88=0,"",RES_hhdet_tes!O88/RES_hhdet_fec!O88)</f>
        <v>0.76627053851265148</v>
      </c>
      <c r="P88" s="111">
        <f>IF(RES_hhdet_tes!P88=0,"",RES_hhdet_tes!P88/RES_hhdet_fec!P88)</f>
        <v>0.77413609540774808</v>
      </c>
      <c r="Q88" s="111">
        <f>IF(RES_hhdet_tes!Q88=0,"",RES_hhdet_tes!Q88/RES_hhdet_fec!Q88)</f>
        <v>0.78246735967010306</v>
      </c>
      <c r="R88" s="111">
        <f>IF(RES_hhdet_tes!R88=0,"",RES_hhdet_tes!R88/RES_hhdet_fec!R88)</f>
        <v>0.79160634615745307</v>
      </c>
      <c r="S88" s="111">
        <f>IF(RES_hhdet_tes!S88=0,"",RES_hhdet_tes!S88/RES_hhdet_fec!S88)</f>
        <v>0.80174717387050698</v>
      </c>
      <c r="T88" s="111">
        <f>IF(RES_hhdet_tes!T88=0,"",RES_hhdet_tes!T88/RES_hhdet_fec!T88)</f>
        <v>0.81326340747468806</v>
      </c>
      <c r="U88" s="111">
        <f>IF(RES_hhdet_tes!U88=0,"",RES_hhdet_tes!U88/RES_hhdet_fec!U88)</f>
        <v>0.82701530620539154</v>
      </c>
      <c r="V88" s="111">
        <f>IF(RES_hhdet_tes!V88=0,"",RES_hhdet_tes!V88/RES_hhdet_fec!V88)</f>
        <v>0.84166329262567197</v>
      </c>
      <c r="W88" s="111">
        <f>IF(RES_hhdet_tes!W88=0,"",RES_hhdet_tes!W88/RES_hhdet_fec!W88)</f>
        <v>0.85526165128664644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0.66771364853066784</v>
      </c>
      <c r="C89" s="111">
        <f>IF(RES_hhdet_tes!C89=0,"",RES_hhdet_tes!C89/RES_hhdet_fec!C89)</f>
        <v>0.70288155782311224</v>
      </c>
      <c r="D89" s="111">
        <f>IF(RES_hhdet_tes!D89=0,"",RES_hhdet_tes!D89/RES_hhdet_fec!D89)</f>
        <v>0.72044495412507248</v>
      </c>
      <c r="E89" s="111">
        <f>IF(RES_hhdet_tes!E89=0,"",RES_hhdet_tes!E89/RES_hhdet_fec!E89)</f>
        <v>0.74640440303851785</v>
      </c>
      <c r="F89" s="111">
        <f>IF(RES_hhdet_tes!F89=0,"",RES_hhdet_tes!F89/RES_hhdet_fec!F89)</f>
        <v>0.76186771608249582</v>
      </c>
      <c r="G89" s="111">
        <f>IF(RES_hhdet_tes!G89=0,"",RES_hhdet_tes!G89/RES_hhdet_fec!G89)</f>
        <v>0.77712525769043728</v>
      </c>
      <c r="H89" s="111">
        <f>IF(RES_hhdet_tes!H89=0,"",RES_hhdet_tes!H89/RES_hhdet_fec!H89)</f>
        <v>0.79101842456013127</v>
      </c>
      <c r="I89" s="111">
        <f>IF(RES_hhdet_tes!I89=0,"",RES_hhdet_tes!I89/RES_hhdet_fec!I89)</f>
        <v>0.81154021001641219</v>
      </c>
      <c r="J89" s="111">
        <f>IF(RES_hhdet_tes!J89=0,"",RES_hhdet_tes!J89/RES_hhdet_fec!J89)</f>
        <v>0.82508354901860548</v>
      </c>
      <c r="K89" s="111">
        <f>IF(RES_hhdet_tes!K89=0,"",RES_hhdet_tes!K89/RES_hhdet_fec!K89)</f>
        <v>0.84783844264025854</v>
      </c>
      <c r="L89" s="111">
        <f>IF(RES_hhdet_tes!L89=0,"",RES_hhdet_tes!L89/RES_hhdet_fec!L89)</f>
        <v>0.83307917067768722</v>
      </c>
      <c r="M89" s="111">
        <f>IF(RES_hhdet_tes!M89=0,"",RES_hhdet_tes!M89/RES_hhdet_fec!M89)</f>
        <v>0.84201594588586171</v>
      </c>
      <c r="N89" s="111">
        <f>IF(RES_hhdet_tes!N89=0,"",RES_hhdet_tes!N89/RES_hhdet_fec!N89)</f>
        <v>0.84920010401125157</v>
      </c>
      <c r="O89" s="111">
        <f>IF(RES_hhdet_tes!O89=0,"",RES_hhdet_tes!O89/RES_hhdet_fec!O89)</f>
        <v>0.84604902391925974</v>
      </c>
      <c r="P89" s="111">
        <f>IF(RES_hhdet_tes!P89=0,"",RES_hhdet_tes!P89/RES_hhdet_fec!P89)</f>
        <v>0.85802156453063871</v>
      </c>
      <c r="Q89" s="111">
        <f>IF(RES_hhdet_tes!Q89=0,"",RES_hhdet_tes!Q89/RES_hhdet_fec!Q89)</f>
        <v>0.85863649990853519</v>
      </c>
      <c r="R89" s="111">
        <f>IF(RES_hhdet_tes!R89=0,"",RES_hhdet_tes!R89/RES_hhdet_fec!R89)</f>
        <v>0.86653262574373213</v>
      </c>
      <c r="S89" s="111">
        <f>IF(RES_hhdet_tes!S89=0,"",RES_hhdet_tes!S89/RES_hhdet_fec!S89)</f>
        <v>0.8795234462910313</v>
      </c>
      <c r="T89" s="111">
        <f>IF(RES_hhdet_tes!T89=0,"",RES_hhdet_tes!T89/RES_hhdet_fec!T89)</f>
        <v>0.88490204453416765</v>
      </c>
      <c r="U89" s="111">
        <f>IF(RES_hhdet_tes!U89=0,"",RES_hhdet_tes!U89/RES_hhdet_fec!U89)</f>
        <v>0.89609644866046467</v>
      </c>
      <c r="V89" s="111">
        <f>IF(RES_hhdet_tes!V89=0,"",RES_hhdet_tes!V89/RES_hhdet_fec!V89)</f>
        <v>0.90605021829932564</v>
      </c>
      <c r="W89" s="111">
        <f>IF(RES_hhdet_tes!W89=0,"",RES_hhdet_tes!W89/RES_hhdet_fec!W89)</f>
        <v>0.91445495023770618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0.53379012781688562</v>
      </c>
      <c r="C90" s="112">
        <f>IF(RES_hhdet_tes!C90=0,"",RES_hhdet_tes!C90/RES_hhdet_fec!C90)</f>
        <v>0.56964695690581868</v>
      </c>
      <c r="D90" s="112">
        <f>IF(RES_hhdet_tes!D90=0,"",RES_hhdet_tes!D90/RES_hhdet_fec!D90)</f>
        <v>0.59320902864255265</v>
      </c>
      <c r="E90" s="112">
        <f>IF(RES_hhdet_tes!E90=0,"",RES_hhdet_tes!E90/RES_hhdet_fec!E90)</f>
        <v>0.62184312395272012</v>
      </c>
      <c r="F90" s="112">
        <f>IF(RES_hhdet_tes!F90=0,"",RES_hhdet_tes!F90/RES_hhdet_fec!F90)</f>
        <v>0.64038032221844854</v>
      </c>
      <c r="G90" s="112">
        <f>IF(RES_hhdet_tes!G90=0,"",RES_hhdet_tes!G90/RES_hhdet_fec!G90)</f>
        <v>0.66344390742095061</v>
      </c>
      <c r="H90" s="112">
        <f>IF(RES_hhdet_tes!H90=0,"",RES_hhdet_tes!H90/RES_hhdet_fec!H90)</f>
        <v>0.68195535810766306</v>
      </c>
      <c r="I90" s="112">
        <f>IF(RES_hhdet_tes!I90=0,"",RES_hhdet_tes!I90/RES_hhdet_fec!I90)</f>
        <v>0.70609766444376842</v>
      </c>
      <c r="J90" s="112">
        <f>IF(RES_hhdet_tes!J90=0,"",RES_hhdet_tes!J90/RES_hhdet_fec!J90)</f>
        <v>0.71831964303175988</v>
      </c>
      <c r="K90" s="112">
        <f>IF(RES_hhdet_tes!K90=0,"",RES_hhdet_tes!K90/RES_hhdet_fec!K90)</f>
        <v>0.73369090502735479</v>
      </c>
      <c r="L90" s="112">
        <f>IF(RES_hhdet_tes!L90=0,"",RES_hhdet_tes!L90/RES_hhdet_fec!L90)</f>
        <v>0.73930784164447261</v>
      </c>
      <c r="M90" s="112">
        <f>IF(RES_hhdet_tes!M90=0,"",RES_hhdet_tes!M90/RES_hhdet_fec!M90)</f>
        <v>0.75018245856716714</v>
      </c>
      <c r="N90" s="112">
        <f>IF(RES_hhdet_tes!N90=0,"",RES_hhdet_tes!N90/RES_hhdet_fec!N90)</f>
        <v>0.75654616275552522</v>
      </c>
      <c r="O90" s="112">
        <f>IF(RES_hhdet_tes!O90=0,"",RES_hhdet_tes!O90/RES_hhdet_fec!O90)</f>
        <v>0.76108141381753858</v>
      </c>
      <c r="P90" s="112">
        <f>IF(RES_hhdet_tes!P90=0,"",RES_hhdet_tes!P90/RES_hhdet_fec!P90)</f>
        <v>0.77109423811236832</v>
      </c>
      <c r="Q90" s="112">
        <f>IF(RES_hhdet_tes!Q90=0,"",RES_hhdet_tes!Q90/RES_hhdet_fec!Q90)</f>
        <v>0.7758267761822617</v>
      </c>
      <c r="R90" s="112">
        <f>IF(RES_hhdet_tes!R90=0,"",RES_hhdet_tes!R90/RES_hhdet_fec!R90)</f>
        <v>0.78745088010468678</v>
      </c>
      <c r="S90" s="112">
        <f>IF(RES_hhdet_tes!S90=0,"",RES_hhdet_tes!S90/RES_hhdet_fec!S90)</f>
        <v>0.79965522828045277</v>
      </c>
      <c r="T90" s="112">
        <f>IF(RES_hhdet_tes!T90=0,"",RES_hhdet_tes!T90/RES_hhdet_fec!T90)</f>
        <v>0.80855831064586536</v>
      </c>
      <c r="U90" s="112">
        <f>IF(RES_hhdet_tes!U90=0,"",RES_hhdet_tes!U90/RES_hhdet_fec!U90)</f>
        <v>0.82814093712746129</v>
      </c>
      <c r="V90" s="112">
        <f>IF(RES_hhdet_tes!V90=0,"",RES_hhdet_tes!V90/RES_hhdet_fec!V90)</f>
        <v>0.84410676956453834</v>
      </c>
      <c r="W90" s="112">
        <f>IF(RES_hhdet_tes!W90=0,"",RES_hhdet_tes!W90/RES_hhdet_fec!W90)</f>
        <v>0.85815043514132339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0.6354002015126059</v>
      </c>
      <c r="C92" s="112">
        <f>IF(RES_hhdet_tes!C92=0,"",RES_hhdet_tes!C92/RES_hhdet_fec!C92)</f>
        <v>0.63903011430500511</v>
      </c>
      <c r="D92" s="112">
        <f>IF(RES_hhdet_tes!D92=0,"",RES_hhdet_tes!D92/RES_hhdet_fec!D92)</f>
        <v>0.64311039244082324</v>
      </c>
      <c r="E92" s="112">
        <f>IF(RES_hhdet_tes!E92=0,"",RES_hhdet_tes!E92/RES_hhdet_fec!E92)</f>
        <v>0.64802136995485171</v>
      </c>
      <c r="F92" s="112">
        <f>IF(RES_hhdet_tes!F92=0,"",RES_hhdet_tes!F92/RES_hhdet_fec!F92)</f>
        <v>0.6528009731663712</v>
      </c>
      <c r="G92" s="112">
        <f>IF(RES_hhdet_tes!G92=0,"",RES_hhdet_tes!G92/RES_hhdet_fec!G92)</f>
        <v>0.65769137388041177</v>
      </c>
      <c r="H92" s="112">
        <f>IF(RES_hhdet_tes!H92=0,"",RES_hhdet_tes!H92/RES_hhdet_fec!H92)</f>
        <v>0.66220809568618255</v>
      </c>
      <c r="I92" s="112">
        <f>IF(RES_hhdet_tes!I92=0,"",RES_hhdet_tes!I92/RES_hhdet_fec!I92)</f>
        <v>0.66446439339078212</v>
      </c>
      <c r="J92" s="112">
        <f>IF(RES_hhdet_tes!J92=0,"",RES_hhdet_tes!J92/RES_hhdet_fec!J92)</f>
        <v>0.66539412091719619</v>
      </c>
      <c r="K92" s="112">
        <f>IF(RES_hhdet_tes!K92=0,"",RES_hhdet_tes!K92/RES_hhdet_fec!K92)</f>
        <v>0.66688838317923149</v>
      </c>
      <c r="L92" s="112">
        <f>IF(RES_hhdet_tes!L92=0,"",RES_hhdet_tes!L92/RES_hhdet_fec!L92)</f>
        <v>0.66906469522872469</v>
      </c>
      <c r="M92" s="112">
        <f>IF(RES_hhdet_tes!M92=0,"",RES_hhdet_tes!M92/RES_hhdet_fec!M92)</f>
        <v>0.67405488800297297</v>
      </c>
      <c r="N92" s="112">
        <f>IF(RES_hhdet_tes!N92=0,"",RES_hhdet_tes!N92/RES_hhdet_fec!N92)</f>
        <v>0.68256148088495838</v>
      </c>
      <c r="O92" s="112">
        <f>IF(RES_hhdet_tes!O92=0,"",RES_hhdet_tes!O92/RES_hhdet_fec!O92)</f>
        <v>0.69669198580175051</v>
      </c>
      <c r="P92" s="112">
        <f>IF(RES_hhdet_tes!P92=0,"",RES_hhdet_tes!P92/RES_hhdet_fec!P92)</f>
        <v>0.71456991940909498</v>
      </c>
      <c r="Q92" s="112">
        <f>IF(RES_hhdet_tes!Q92=0,"",RES_hhdet_tes!Q92/RES_hhdet_fec!Q92)</f>
        <v>0.73688156225129298</v>
      </c>
      <c r="R92" s="112">
        <f>IF(RES_hhdet_tes!R92=0,"",RES_hhdet_tes!R92/RES_hhdet_fec!R92)</f>
        <v>0.75372895840324128</v>
      </c>
      <c r="S92" s="112">
        <f>IF(RES_hhdet_tes!S92=0,"",RES_hhdet_tes!S92/RES_hhdet_fec!S92)</f>
        <v>0.76969431276660261</v>
      </c>
      <c r="T92" s="112">
        <f>IF(RES_hhdet_tes!T92=0,"",RES_hhdet_tes!T92/RES_hhdet_fec!T92)</f>
        <v>0.78338023995512163</v>
      </c>
      <c r="U92" s="112">
        <f>IF(RES_hhdet_tes!U92=0,"",RES_hhdet_tes!U92/RES_hhdet_fec!U92)</f>
        <v>0.79533958495937351</v>
      </c>
      <c r="V92" s="112">
        <f>IF(RES_hhdet_tes!V92=0,"",RES_hhdet_tes!V92/RES_hhdet_fec!V92)</f>
        <v>0.80737645068431241</v>
      </c>
      <c r="W92" s="112">
        <f>IF(RES_hhdet_tes!W92=0,"",RES_hhdet_tes!W92/RES_hhdet_fec!W92)</f>
        <v>0.82722561475332546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0.75355248715439516</v>
      </c>
      <c r="C93" s="113">
        <f>IF(RES_hhdet_tes!C93=0,"",RES_hhdet_tes!C93/RES_hhdet_fec!C93)</f>
        <v>0.76212285610699249</v>
      </c>
      <c r="D93" s="113">
        <f>IF(RES_hhdet_tes!D93=0,"",RES_hhdet_tes!D93/RES_hhdet_fec!D93)</f>
        <v>0.76231867442423584</v>
      </c>
      <c r="E93" s="113">
        <f>IF(RES_hhdet_tes!E93=0,"",RES_hhdet_tes!E93/RES_hhdet_fec!E93)</f>
        <v>0.76927403202290301</v>
      </c>
      <c r="F93" s="113">
        <f>IF(RES_hhdet_tes!F93=0,"",RES_hhdet_tes!F93/RES_hhdet_fec!F93)</f>
        <v>0.77288394744837308</v>
      </c>
      <c r="G93" s="113">
        <f>IF(RES_hhdet_tes!G93=0,"",RES_hhdet_tes!G93/RES_hhdet_fec!G93)</f>
        <v>0.77337505623850555</v>
      </c>
      <c r="H93" s="113">
        <f>IF(RES_hhdet_tes!H93=0,"",RES_hhdet_tes!H93/RES_hhdet_fec!H93)</f>
        <v>0.77612924498789504</v>
      </c>
      <c r="I93" s="113">
        <f>IF(RES_hhdet_tes!I93=0,"",RES_hhdet_tes!I93/RES_hhdet_fec!I93)</f>
        <v>0.78116210058528601</v>
      </c>
      <c r="J93" s="113">
        <f>IF(RES_hhdet_tes!J93=0,"",RES_hhdet_tes!J93/RES_hhdet_fec!J93)</f>
        <v>0.78697872453716611</v>
      </c>
      <c r="K93" s="113">
        <f>IF(RES_hhdet_tes!K93=0,"",RES_hhdet_tes!K93/RES_hhdet_fec!K93)</f>
        <v>0.80340396688969318</v>
      </c>
      <c r="L93" s="113">
        <f>IF(RES_hhdet_tes!L93=0,"",RES_hhdet_tes!L93/RES_hhdet_fec!L93)</f>
        <v>0.78107873541169792</v>
      </c>
      <c r="M93" s="113">
        <f>IF(RES_hhdet_tes!M93=0,"",RES_hhdet_tes!M93/RES_hhdet_fec!M93)</f>
        <v>0.78673068137020152</v>
      </c>
      <c r="N93" s="113">
        <f>IF(RES_hhdet_tes!N93=0,"",RES_hhdet_tes!N93/RES_hhdet_fec!N93)</f>
        <v>0.79438478218006414</v>
      </c>
      <c r="O93" s="113">
        <f>IF(RES_hhdet_tes!O93=0,"",RES_hhdet_tes!O93/RES_hhdet_fec!O93)</f>
        <v>0.79093489201585154</v>
      </c>
      <c r="P93" s="113">
        <f>IF(RES_hhdet_tes!P93=0,"",RES_hhdet_tes!P93/RES_hhdet_fec!P93)</f>
        <v>0.80897329799192885</v>
      </c>
      <c r="Q93" s="113">
        <f>IF(RES_hhdet_tes!Q93=0,"",RES_hhdet_tes!Q93/RES_hhdet_fec!Q93)</f>
        <v>0.83328927273612807</v>
      </c>
      <c r="R93" s="113">
        <f>IF(RES_hhdet_tes!R93=0,"",RES_hhdet_tes!R93/RES_hhdet_fec!R93)</f>
        <v>0.84562146178138797</v>
      </c>
      <c r="S93" s="113">
        <f>IF(RES_hhdet_tes!S93=0,"",RES_hhdet_tes!S93/RES_hhdet_fec!S93)</f>
        <v>0.86433816902863247</v>
      </c>
      <c r="T93" s="113">
        <f>IF(RES_hhdet_tes!T93=0,"",RES_hhdet_tes!T93/RES_hhdet_fec!T93)</f>
        <v>0.87009465344712988</v>
      </c>
      <c r="U93" s="113">
        <f>IF(RES_hhdet_tes!U93=0,"",RES_hhdet_tes!U93/RES_hhdet_fec!U93)</f>
        <v>0.87841054089459891</v>
      </c>
      <c r="V93" s="113">
        <f>IF(RES_hhdet_tes!V93=0,"",RES_hhdet_tes!V93/RES_hhdet_fec!V93)</f>
        <v>0.88313952357160674</v>
      </c>
      <c r="W93" s="113">
        <f>IF(RES_hhdet_tes!W93=0,"",RES_hhdet_tes!W93/RES_hhdet_fec!W93)</f>
        <v>0.89250020608188418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0.6354002015126059</v>
      </c>
      <c r="C94" s="111">
        <f>IF(RES_hhdet_tes!C94=0,"",RES_hhdet_tes!C94/RES_hhdet_fec!C94)</f>
        <v>0.64195220588930313</v>
      </c>
      <c r="D94" s="111">
        <f>IF(RES_hhdet_tes!D94=0,"",RES_hhdet_tes!D94/RES_hhdet_fec!D94)</f>
        <v>0.64469322130800655</v>
      </c>
      <c r="E94" s="111">
        <f>IF(RES_hhdet_tes!E94=0,"",RES_hhdet_tes!E94/RES_hhdet_fec!E94)</f>
        <v>0.65067397175922093</v>
      </c>
      <c r="F94" s="111">
        <f>IF(RES_hhdet_tes!F94=0,"",RES_hhdet_tes!F94/RES_hhdet_fec!F94)</f>
        <v>0.65450255117303779</v>
      </c>
      <c r="G94" s="111">
        <f>IF(RES_hhdet_tes!G94=0,"",RES_hhdet_tes!G94/RES_hhdet_fec!G94)</f>
        <v>0.65860244248434563</v>
      </c>
      <c r="H94" s="111">
        <f>IF(RES_hhdet_tes!H94=0,"",RES_hhdet_tes!H94/RES_hhdet_fec!H94)</f>
        <v>0.66269180939008576</v>
      </c>
      <c r="I94" s="111">
        <f>IF(RES_hhdet_tes!I94=0,"",RES_hhdet_tes!I94/RES_hhdet_fec!I94)</f>
        <v>0.66581499382631726</v>
      </c>
      <c r="J94" s="111">
        <f>IF(RES_hhdet_tes!J94=0,"",RES_hhdet_tes!J94/RES_hhdet_fec!J94)</f>
        <v>0.66634128202410947</v>
      </c>
      <c r="K94" s="111">
        <f>IF(RES_hhdet_tes!K94=0,"",RES_hhdet_tes!K94/RES_hhdet_fec!K94)</f>
        <v>0.66877145586065312</v>
      </c>
      <c r="L94" s="111">
        <f>IF(RES_hhdet_tes!L94=0,"",RES_hhdet_tes!L94/RES_hhdet_fec!L94)</f>
        <v>0.6695329367235191</v>
      </c>
      <c r="M94" s="111">
        <f>IF(RES_hhdet_tes!M94=0,"",RES_hhdet_tes!M94/RES_hhdet_fec!M94)</f>
        <v>0.67511090503176863</v>
      </c>
      <c r="N94" s="111">
        <f>IF(RES_hhdet_tes!N94=0,"",RES_hhdet_tes!N94/RES_hhdet_fec!N94)</f>
        <v>0.68079560070722045</v>
      </c>
      <c r="O94" s="111">
        <f>IF(RES_hhdet_tes!O94=0,"",RES_hhdet_tes!O94/RES_hhdet_fec!O94)</f>
        <v>0.68680054438618132</v>
      </c>
      <c r="P94" s="111">
        <f>IF(RES_hhdet_tes!P94=0,"",RES_hhdet_tes!P94/RES_hhdet_fec!P94)</f>
        <v>0.70210825060452575</v>
      </c>
      <c r="Q94" s="111">
        <f>IF(RES_hhdet_tes!Q94=0,"",RES_hhdet_tes!Q94/RES_hhdet_fec!Q94)</f>
        <v>0.74004437974790827</v>
      </c>
      <c r="R94" s="111">
        <f>IF(RES_hhdet_tes!R94=0,"",RES_hhdet_tes!R94/RES_hhdet_fec!R94)</f>
        <v>0.7575194480816615</v>
      </c>
      <c r="S94" s="111">
        <f>IF(RES_hhdet_tes!S94=0,"",RES_hhdet_tes!S94/RES_hhdet_fec!S94)</f>
        <v>0.77692856218550688</v>
      </c>
      <c r="T94" s="111">
        <f>IF(RES_hhdet_tes!T94=0,"",RES_hhdet_tes!T94/RES_hhdet_fec!T94)</f>
        <v>0.78627476372109162</v>
      </c>
      <c r="U94" s="111">
        <f>IF(RES_hhdet_tes!U94=0,"",RES_hhdet_tes!U94/RES_hhdet_fec!U94)</f>
        <v>0.80142682440087576</v>
      </c>
      <c r="V94" s="111">
        <f>IF(RES_hhdet_tes!V94=0,"",RES_hhdet_tes!V94/RES_hhdet_fec!V94)</f>
        <v>0.80917268058510183</v>
      </c>
      <c r="W94" s="111">
        <f>IF(RES_hhdet_tes!W94=0,"",RES_hhdet_tes!W94/RES_hhdet_fec!W94)</f>
        <v>0.82451710706555204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0.71185745945989409</v>
      </c>
      <c r="C96" s="112">
        <f>IF(RES_hhdet_tes!C96=0,"",RES_hhdet_tes!C96/RES_hhdet_fec!C96)</f>
        <v>0.71565219893249976</v>
      </c>
      <c r="D96" s="112">
        <f>IF(RES_hhdet_tes!D96=0,"",RES_hhdet_tes!D96/RES_hhdet_fec!D96)</f>
        <v>0.72070245696701785</v>
      </c>
      <c r="E96" s="112">
        <f>IF(RES_hhdet_tes!E96=0,"",RES_hhdet_tes!E96/RES_hhdet_fec!E96)</f>
        <v>0.7255203796425268</v>
      </c>
      <c r="F96" s="112">
        <f>IF(RES_hhdet_tes!F96=0,"",RES_hhdet_tes!F96/RES_hhdet_fec!F96)</f>
        <v>0.73054108514824267</v>
      </c>
      <c r="G96" s="112">
        <f>IF(RES_hhdet_tes!G96=0,"",RES_hhdet_tes!G96/RES_hhdet_fec!G96)</f>
        <v>0.73516551401912034</v>
      </c>
      <c r="H96" s="112">
        <f>IF(RES_hhdet_tes!H96=0,"",RES_hhdet_tes!H96/RES_hhdet_fec!H96)</f>
        <v>0.73959806091865554</v>
      </c>
      <c r="I96" s="112">
        <f>IF(RES_hhdet_tes!I96=0,"",RES_hhdet_tes!I96/RES_hhdet_fec!I96)</f>
        <v>0.74141931908557934</v>
      </c>
      <c r="J96" s="112">
        <f>IF(RES_hhdet_tes!J96=0,"",RES_hhdet_tes!J96/RES_hhdet_fec!J96)</f>
        <v>0.74196531622147899</v>
      </c>
      <c r="K96" s="112">
        <f>IF(RES_hhdet_tes!K96=0,"",RES_hhdet_tes!K96/RES_hhdet_fec!K96)</f>
        <v>0.74291189186990003</v>
      </c>
      <c r="L96" s="112">
        <f>IF(RES_hhdet_tes!L96=0,"",RES_hhdet_tes!L96/RES_hhdet_fec!L96)</f>
        <v>0.74437540891519516</v>
      </c>
      <c r="M96" s="112">
        <f>IF(RES_hhdet_tes!M96=0,"",RES_hhdet_tes!M96/RES_hhdet_fec!M96)</f>
        <v>0.74707780485164144</v>
      </c>
      <c r="N96" s="112">
        <f>IF(RES_hhdet_tes!N96=0,"",RES_hhdet_tes!N96/RES_hhdet_fec!N96)</f>
        <v>0.75179117053775835</v>
      </c>
      <c r="O96" s="112">
        <f>IF(RES_hhdet_tes!O96=0,"",RES_hhdet_tes!O96/RES_hhdet_fec!O96)</f>
        <v>0.75853079533151435</v>
      </c>
      <c r="P96" s="112">
        <f>IF(RES_hhdet_tes!P96=0,"",RES_hhdet_tes!P96/RES_hhdet_fec!P96)</f>
        <v>0.76612114004281828</v>
      </c>
      <c r="Q96" s="112">
        <f>IF(RES_hhdet_tes!Q96=0,"",RES_hhdet_tes!Q96/RES_hhdet_fec!Q96)</f>
        <v>0.77208127553884009</v>
      </c>
      <c r="R96" s="112">
        <f>IF(RES_hhdet_tes!R96=0,"",RES_hhdet_tes!R96/RES_hhdet_fec!R96)</f>
        <v>0.77692648387621077</v>
      </c>
      <c r="S96" s="112">
        <f>IF(RES_hhdet_tes!S96=0,"",RES_hhdet_tes!S96/RES_hhdet_fec!S96)</f>
        <v>0.78206381798831626</v>
      </c>
      <c r="T96" s="112">
        <f>IF(RES_hhdet_tes!T96=0,"",RES_hhdet_tes!T96/RES_hhdet_fec!T96)</f>
        <v>0.78747932642916207</v>
      </c>
      <c r="U96" s="112">
        <f>IF(RES_hhdet_tes!U96=0,"",RES_hhdet_tes!U96/RES_hhdet_fec!U96)</f>
        <v>0.7925038569589804</v>
      </c>
      <c r="V96" s="112">
        <f>IF(RES_hhdet_tes!V96=0,"",RES_hhdet_tes!V96/RES_hhdet_fec!V96)</f>
        <v>0.79891509433544183</v>
      </c>
      <c r="W96" s="112">
        <f>IF(RES_hhdet_tes!W96=0,"",RES_hhdet_tes!W96/RES_hhdet_fec!W96)</f>
        <v>0.8114510359630962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0.81247405201891476</v>
      </c>
      <c r="C97" s="113">
        <f>IF(RES_hhdet_tes!C97=0,"",RES_hhdet_tes!C97/RES_hhdet_fec!C97)</f>
        <v>0.82053836422051296</v>
      </c>
      <c r="D97" s="113">
        <f>IF(RES_hhdet_tes!D97=0,"",RES_hhdet_tes!D97/RES_hhdet_fec!D97)</f>
        <v>0.82281838299869947</v>
      </c>
      <c r="E97" s="113">
        <f>IF(RES_hhdet_tes!E97=0,"",RES_hhdet_tes!E97/RES_hhdet_fec!E97)</f>
        <v>0.82826742236044903</v>
      </c>
      <c r="F97" s="113">
        <f>IF(RES_hhdet_tes!F97=0,"",RES_hhdet_tes!F97/RES_hhdet_fec!F97)</f>
        <v>0.83144118093375996</v>
      </c>
      <c r="G97" s="113">
        <f>IF(RES_hhdet_tes!G97=0,"",RES_hhdet_tes!G97/RES_hhdet_fec!G97)</f>
        <v>0.83193057875598597</v>
      </c>
      <c r="H97" s="113">
        <f>IF(RES_hhdet_tes!H97=0,"",RES_hhdet_tes!H97/RES_hhdet_fec!H97)</f>
        <v>0.83399971815877161</v>
      </c>
      <c r="I97" s="113">
        <f>IF(RES_hhdet_tes!I97=0,"",RES_hhdet_tes!I97/RES_hhdet_fec!I97)</f>
        <v>0.83764488085552935</v>
      </c>
      <c r="J97" s="113">
        <f>IF(RES_hhdet_tes!J97=0,"",RES_hhdet_tes!J97/RES_hhdet_fec!J97)</f>
        <v>0.84242341418938294</v>
      </c>
      <c r="K97" s="113">
        <f>IF(RES_hhdet_tes!K97=0,"",RES_hhdet_tes!K97/RES_hhdet_fec!K97)</f>
        <v>0.85517800637202956</v>
      </c>
      <c r="L97" s="113">
        <f>IF(RES_hhdet_tes!L97=0,"",RES_hhdet_tes!L97/RES_hhdet_fec!L97)</f>
        <v>0.83783242102647681</v>
      </c>
      <c r="M97" s="113">
        <f>IF(RES_hhdet_tes!M97=0,"",RES_hhdet_tes!M97/RES_hhdet_fec!M97)</f>
        <v>0.84023652184148467</v>
      </c>
      <c r="N97" s="113">
        <f>IF(RES_hhdet_tes!N97=0,"",RES_hhdet_tes!N97/RES_hhdet_fec!N97)</f>
        <v>0.84499630150665639</v>
      </c>
      <c r="O97" s="113">
        <f>IF(RES_hhdet_tes!O97=0,"",RES_hhdet_tes!O97/RES_hhdet_fec!O97)</f>
        <v>0.84206104831505191</v>
      </c>
      <c r="P97" s="113">
        <f>IF(RES_hhdet_tes!P97=0,"",RES_hhdet_tes!P97/RES_hhdet_fec!P97)</f>
        <v>0.85214619659320257</v>
      </c>
      <c r="Q97" s="113">
        <f>IF(RES_hhdet_tes!Q97=0,"",RES_hhdet_tes!Q97/RES_hhdet_fec!Q97)</f>
        <v>0.85559009758310434</v>
      </c>
      <c r="R97" s="113">
        <f>IF(RES_hhdet_tes!R97=0,"",RES_hhdet_tes!R97/RES_hhdet_fec!R97)</f>
        <v>0.86043365427785745</v>
      </c>
      <c r="S97" s="113">
        <f>IF(RES_hhdet_tes!S97=0,"",RES_hhdet_tes!S97/RES_hhdet_fec!S97)</f>
        <v>0.87015135820852818</v>
      </c>
      <c r="T97" s="113">
        <f>IF(RES_hhdet_tes!T97=0,"",RES_hhdet_tes!T97/RES_hhdet_fec!T97)</f>
        <v>0.87318354473660931</v>
      </c>
      <c r="U97" s="113">
        <f>IF(RES_hhdet_tes!U97=0,"",RES_hhdet_tes!U97/RES_hhdet_fec!U97)</f>
        <v>0.87458112363138629</v>
      </c>
      <c r="V97" s="113">
        <f>IF(RES_hhdet_tes!V97=0,"",RES_hhdet_tes!V97/RES_hhdet_fec!V97)</f>
        <v>0.87768518434544562</v>
      </c>
      <c r="W97" s="113">
        <f>IF(RES_hhdet_tes!W97=0,"",RES_hhdet_tes!W97/RES_hhdet_fec!W97)</f>
        <v>0.88415520298093431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0.71185745945989409</v>
      </c>
      <c r="C98" s="111">
        <f>IF(RES_hhdet_tes!C98=0,"",RES_hhdet_tes!C98/RES_hhdet_fec!C98)</f>
        <v>0.71890498380862222</v>
      </c>
      <c r="D98" s="111">
        <f>IF(RES_hhdet_tes!D98=0,"",RES_hhdet_tes!D98/RES_hhdet_fec!D98)</f>
        <v>0.72442741870741567</v>
      </c>
      <c r="E98" s="111">
        <f>IF(RES_hhdet_tes!E98=0,"",RES_hhdet_tes!E98/RES_hhdet_fec!E98)</f>
        <v>0.72925737026134951</v>
      </c>
      <c r="F98" s="111">
        <f>IF(RES_hhdet_tes!F98=0,"",RES_hhdet_tes!F98/RES_hhdet_fec!F98)</f>
        <v>0.73292350342930124</v>
      </c>
      <c r="G98" s="111">
        <f>IF(RES_hhdet_tes!G98=0,"",RES_hhdet_tes!G98/RES_hhdet_fec!G98)</f>
        <v>0.73680603073965145</v>
      </c>
      <c r="H98" s="111">
        <f>IF(RES_hhdet_tes!H98=0,"",RES_hhdet_tes!H98/RES_hhdet_fec!H98)</f>
        <v>0.74011091767516834</v>
      </c>
      <c r="I98" s="111">
        <f>IF(RES_hhdet_tes!I98=0,"",RES_hhdet_tes!I98/RES_hhdet_fec!I98)</f>
        <v>0.7422680439582704</v>
      </c>
      <c r="J98" s="111">
        <f>IF(RES_hhdet_tes!J98=0,"",RES_hhdet_tes!J98/RES_hhdet_fec!J98)</f>
        <v>0.74308651353524602</v>
      </c>
      <c r="K98" s="111">
        <f>IF(RES_hhdet_tes!K98=0,"",RES_hhdet_tes!K98/RES_hhdet_fec!K98)</f>
        <v>0.74437894141382999</v>
      </c>
      <c r="L98" s="111">
        <f>IF(RES_hhdet_tes!L98=0,"",RES_hhdet_tes!L98/RES_hhdet_fec!L98)</f>
        <v>0.74560289521077761</v>
      </c>
      <c r="M98" s="111">
        <f>IF(RES_hhdet_tes!M98=0,"",RES_hhdet_tes!M98/RES_hhdet_fec!M98)</f>
        <v>0.74738035541220582</v>
      </c>
      <c r="N98" s="111">
        <f>IF(RES_hhdet_tes!N98=0,"",RES_hhdet_tes!N98/RES_hhdet_fec!N98)</f>
        <v>0.75015089121199796</v>
      </c>
      <c r="O98" s="111">
        <f>IF(RES_hhdet_tes!O98=0,"",RES_hhdet_tes!O98/RES_hhdet_fec!O98)</f>
        <v>0.75553173605668644</v>
      </c>
      <c r="P98" s="111">
        <f>IF(RES_hhdet_tes!P98=0,"",RES_hhdet_tes!P98/RES_hhdet_fec!P98)</f>
        <v>0.76241286013086307</v>
      </c>
      <c r="Q98" s="111">
        <f>IF(RES_hhdet_tes!Q98=0,"",RES_hhdet_tes!Q98/RES_hhdet_fec!Q98)</f>
        <v>0.77149672767546418</v>
      </c>
      <c r="R98" s="111">
        <f>IF(RES_hhdet_tes!R98=0,"",RES_hhdet_tes!R98/RES_hhdet_fec!R98)</f>
        <v>0.77871226722171827</v>
      </c>
      <c r="S98" s="111">
        <f>IF(RES_hhdet_tes!S98=0,"",RES_hhdet_tes!S98/RES_hhdet_fec!S98)</f>
        <v>0.78541754805996244</v>
      </c>
      <c r="T98" s="111">
        <f>IF(RES_hhdet_tes!T98=0,"",RES_hhdet_tes!T98/RES_hhdet_fec!T98)</f>
        <v>0.79113612620276208</v>
      </c>
      <c r="U98" s="111">
        <f>IF(RES_hhdet_tes!U98=0,"",RES_hhdet_tes!U98/RES_hhdet_fec!U98)</f>
        <v>0.79579152628391492</v>
      </c>
      <c r="V98" s="111">
        <f>IF(RES_hhdet_tes!V98=0,"",RES_hhdet_tes!V98/RES_hhdet_fec!V98)</f>
        <v>0.80114719092214171</v>
      </c>
      <c r="W98" s="111">
        <f>IF(RES_hhdet_tes!W98=0,"",RES_hhdet_tes!W98/RES_hhdet_fec!W98)</f>
        <v>0.81197584901580133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0.75865591455634807</v>
      </c>
      <c r="C100" s="124">
        <f>IF(RES_hhdet_tes!C100=0,"",RES_hhdet_tes!C100/RES_hhdet_fec!C100)</f>
        <v>0.76170247504901034</v>
      </c>
      <c r="D100" s="124">
        <f>IF(RES_hhdet_tes!D100=0,"",RES_hhdet_tes!D100/RES_hhdet_fec!D100)</f>
        <v>0.76514631418329315</v>
      </c>
      <c r="E100" s="124">
        <f>IF(RES_hhdet_tes!E100=0,"",RES_hhdet_tes!E100/RES_hhdet_fec!E100)</f>
        <v>0.76838687546693207</v>
      </c>
      <c r="F100" s="124">
        <f>IF(RES_hhdet_tes!F100=0,"",RES_hhdet_tes!F100/RES_hhdet_fec!F100)</f>
        <v>0.77137773558319755</v>
      </c>
      <c r="G100" s="124">
        <f>IF(RES_hhdet_tes!G100=0,"",RES_hhdet_tes!G100/RES_hhdet_fec!G100)</f>
        <v>0.774289739381533</v>
      </c>
      <c r="H100" s="124">
        <f>IF(RES_hhdet_tes!H100=0,"",RES_hhdet_tes!H100/RES_hhdet_fec!H100)</f>
        <v>0.77692767649854333</v>
      </c>
      <c r="I100" s="124">
        <f>IF(RES_hhdet_tes!I100=0,"",RES_hhdet_tes!I100/RES_hhdet_fec!I100)</f>
        <v>0.7784911411072758</v>
      </c>
      <c r="J100" s="124">
        <f>IF(RES_hhdet_tes!J100=0,"",RES_hhdet_tes!J100/RES_hhdet_fec!J100)</f>
        <v>0.77942520047779051</v>
      </c>
      <c r="K100" s="124">
        <f>IF(RES_hhdet_tes!K100=0,"",RES_hhdet_tes!K100/RES_hhdet_fec!K100)</f>
        <v>0.78068647931776436</v>
      </c>
      <c r="L100" s="124">
        <f>IF(RES_hhdet_tes!L100=0,"",RES_hhdet_tes!L100/RES_hhdet_fec!L100)</f>
        <v>0.78208550919818753</v>
      </c>
      <c r="M100" s="124">
        <f>IF(RES_hhdet_tes!M100=0,"",RES_hhdet_tes!M100/RES_hhdet_fec!M100)</f>
        <v>0.7839713945794059</v>
      </c>
      <c r="N100" s="124">
        <f>IF(RES_hhdet_tes!N100=0,"",RES_hhdet_tes!N100/RES_hhdet_fec!N100)</f>
        <v>0.78643192669770701</v>
      </c>
      <c r="O100" s="124">
        <f>IF(RES_hhdet_tes!O100=0,"",RES_hhdet_tes!O100/RES_hhdet_fec!O100)</f>
        <v>0.7897877444475363</v>
      </c>
      <c r="P100" s="124">
        <f>IF(RES_hhdet_tes!P100=0,"",RES_hhdet_tes!P100/RES_hhdet_fec!P100)</f>
        <v>0.79349350623436232</v>
      </c>
      <c r="Q100" s="124">
        <f>IF(RES_hhdet_tes!Q100=0,"",RES_hhdet_tes!Q100/RES_hhdet_fec!Q100)</f>
        <v>0.79792384326613064</v>
      </c>
      <c r="R100" s="124">
        <f>IF(RES_hhdet_tes!R100=0,"",RES_hhdet_tes!R100/RES_hhdet_fec!R100)</f>
        <v>0.80273714317218337</v>
      </c>
      <c r="S100" s="124">
        <f>IF(RES_hhdet_tes!S100=0,"",RES_hhdet_tes!S100/RES_hhdet_fec!S100)</f>
        <v>0.80842635049423639</v>
      </c>
      <c r="T100" s="124">
        <f>IF(RES_hhdet_tes!T100=0,"",RES_hhdet_tes!T100/RES_hhdet_fec!T100)</f>
        <v>0.8154493400813736</v>
      </c>
      <c r="U100" s="124">
        <f>IF(RES_hhdet_tes!U100=0,"",RES_hhdet_tes!U100/RES_hhdet_fec!U100)</f>
        <v>0.82478712354442152</v>
      </c>
      <c r="V100" s="124">
        <f>IF(RES_hhdet_tes!V100=0,"",RES_hhdet_tes!V100/RES_hhdet_fec!V100)</f>
        <v>0.83656209243925672</v>
      </c>
      <c r="W100" s="124">
        <f>IF(RES_hhdet_tes!W100=0,"",RES_hhdet_tes!W100/RES_hhdet_fec!W100)</f>
        <v>0.85023992485064881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0.75865591455634807</v>
      </c>
      <c r="C103" s="45">
        <f>IF(RES_hhdet_tes!C103=0,"",RES_hhdet_tes!C103/RES_hhdet_fec!C103)</f>
        <v>0.76170247504901034</v>
      </c>
      <c r="D103" s="45">
        <f>IF(RES_hhdet_tes!D103=0,"",RES_hhdet_tes!D103/RES_hhdet_fec!D103)</f>
        <v>0.76514631418329315</v>
      </c>
      <c r="E103" s="45">
        <f>IF(RES_hhdet_tes!E103=0,"",RES_hhdet_tes!E103/RES_hhdet_fec!E103)</f>
        <v>0.76838687546693207</v>
      </c>
      <c r="F103" s="45">
        <f>IF(RES_hhdet_tes!F103=0,"",RES_hhdet_tes!F103/RES_hhdet_fec!F103)</f>
        <v>0.77137773558319755</v>
      </c>
      <c r="G103" s="45">
        <f>IF(RES_hhdet_tes!G103=0,"",RES_hhdet_tes!G103/RES_hhdet_fec!G103)</f>
        <v>0.774289739381533</v>
      </c>
      <c r="H103" s="45">
        <f>IF(RES_hhdet_tes!H103=0,"",RES_hhdet_tes!H103/RES_hhdet_fec!H103)</f>
        <v>0.77692767649854333</v>
      </c>
      <c r="I103" s="45">
        <f>IF(RES_hhdet_tes!I103=0,"",RES_hhdet_tes!I103/RES_hhdet_fec!I103)</f>
        <v>0.7784911411072758</v>
      </c>
      <c r="J103" s="45">
        <f>IF(RES_hhdet_tes!J103=0,"",RES_hhdet_tes!J103/RES_hhdet_fec!J103)</f>
        <v>0.77942520047779051</v>
      </c>
      <c r="K103" s="45">
        <f>IF(RES_hhdet_tes!K103=0,"",RES_hhdet_tes!K103/RES_hhdet_fec!K103)</f>
        <v>0.78068647931776436</v>
      </c>
      <c r="L103" s="45">
        <f>IF(RES_hhdet_tes!L103=0,"",RES_hhdet_tes!L103/RES_hhdet_fec!L103)</f>
        <v>0.78208550919818753</v>
      </c>
      <c r="M103" s="45">
        <f>IF(RES_hhdet_tes!M103=0,"",RES_hhdet_tes!M103/RES_hhdet_fec!M103)</f>
        <v>0.7839713945794059</v>
      </c>
      <c r="N103" s="45">
        <f>IF(RES_hhdet_tes!N103=0,"",RES_hhdet_tes!N103/RES_hhdet_fec!N103)</f>
        <v>0.78643192669770701</v>
      </c>
      <c r="O103" s="45">
        <f>IF(RES_hhdet_tes!O103=0,"",RES_hhdet_tes!O103/RES_hhdet_fec!O103)</f>
        <v>0.7897877444475363</v>
      </c>
      <c r="P103" s="45">
        <f>IF(RES_hhdet_tes!P103=0,"",RES_hhdet_tes!P103/RES_hhdet_fec!P103)</f>
        <v>0.79349350623436232</v>
      </c>
      <c r="Q103" s="45">
        <f>IF(RES_hhdet_tes!Q103=0,"",RES_hhdet_tes!Q103/RES_hhdet_fec!Q103)</f>
        <v>0.79792384326613064</v>
      </c>
      <c r="R103" s="45">
        <f>IF(RES_hhdet_tes!R103=0,"",RES_hhdet_tes!R103/RES_hhdet_fec!R103)</f>
        <v>0.80273714317218337</v>
      </c>
      <c r="S103" s="45">
        <f>IF(RES_hhdet_tes!S103=0,"",RES_hhdet_tes!S103/RES_hhdet_fec!S103)</f>
        <v>0.80842635049423639</v>
      </c>
      <c r="T103" s="45">
        <f>IF(RES_hhdet_tes!T103=0,"",RES_hhdet_tes!T103/RES_hhdet_fec!T103)</f>
        <v>0.8154493400813736</v>
      </c>
      <c r="U103" s="45">
        <f>IF(RES_hhdet_tes!U103=0,"",RES_hhdet_tes!U103/RES_hhdet_fec!U103)</f>
        <v>0.82478712354442152</v>
      </c>
      <c r="V103" s="45">
        <f>IF(RES_hhdet_tes!V103=0,"",RES_hhdet_tes!V103/RES_hhdet_fec!V103)</f>
        <v>0.83656209243925672</v>
      </c>
      <c r="W103" s="45">
        <f>IF(RES_hhdet_tes!W103=0,"",RES_hhdet_tes!W103/RES_hhdet_fec!W103)</f>
        <v>0.85023992485064881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0.83951091030409841</v>
      </c>
      <c r="C124" s="119">
        <f>IF(RES_hhdet_tes!C124=0,"",RES_hhdet_tes!C124/RES_hhdet_fec!C124)</f>
        <v>0.84226098213376299</v>
      </c>
      <c r="D124" s="119">
        <f>IF(RES_hhdet_tes!D124=0,"",RES_hhdet_tes!D124/RES_hhdet_fec!D124)</f>
        <v>0.8446606916218935</v>
      </c>
      <c r="E124" s="119">
        <f>IF(RES_hhdet_tes!E124=0,"",RES_hhdet_tes!E124/RES_hhdet_fec!E124)</f>
        <v>0.84718121930031198</v>
      </c>
      <c r="F124" s="119">
        <f>IF(RES_hhdet_tes!F124=0,"",RES_hhdet_tes!F124/RES_hhdet_fec!F124)</f>
        <v>0.84958831031355453</v>
      </c>
      <c r="G124" s="119">
        <f>IF(RES_hhdet_tes!G124=0,"",RES_hhdet_tes!G124/RES_hhdet_fec!G124)</f>
        <v>0.85194506483656629</v>
      </c>
      <c r="H124" s="119">
        <f>IF(RES_hhdet_tes!H124=0,"",RES_hhdet_tes!H124/RES_hhdet_fec!H124)</f>
        <v>0.85439364257692529</v>
      </c>
      <c r="I124" s="119">
        <f>IF(RES_hhdet_tes!I124=0,"",RES_hhdet_tes!I124/RES_hhdet_fec!I124)</f>
        <v>0.85725956541705406</v>
      </c>
      <c r="J124" s="119">
        <f>IF(RES_hhdet_tes!J124=0,"",RES_hhdet_tes!J124/RES_hhdet_fec!J124)</f>
        <v>0.86072131747710756</v>
      </c>
      <c r="K124" s="119">
        <f>IF(RES_hhdet_tes!K124=0,"",RES_hhdet_tes!K124/RES_hhdet_fec!K124)</f>
        <v>0.86440996381561097</v>
      </c>
      <c r="L124" s="119">
        <f>IF(RES_hhdet_tes!L124=0,"",RES_hhdet_tes!L124/RES_hhdet_fec!L124)</f>
        <v>0.8682811992923124</v>
      </c>
      <c r="M124" s="119">
        <f>IF(RES_hhdet_tes!M124=0,"",RES_hhdet_tes!M124/RES_hhdet_fec!M124)</f>
        <v>0.87225113850530622</v>
      </c>
      <c r="N124" s="119">
        <f>IF(RES_hhdet_tes!N124=0,"",RES_hhdet_tes!N124/RES_hhdet_fec!N124)</f>
        <v>0.87684909086384033</v>
      </c>
      <c r="O124" s="119">
        <f>IF(RES_hhdet_tes!O124=0,"",RES_hhdet_tes!O124/RES_hhdet_fec!O124)</f>
        <v>0.88092734006282203</v>
      </c>
      <c r="P124" s="119">
        <f>IF(RES_hhdet_tes!P124=0,"",RES_hhdet_tes!P124/RES_hhdet_fec!P124)</f>
        <v>0.8820801365448111</v>
      </c>
      <c r="Q124" s="119">
        <f>IF(RES_hhdet_tes!Q124=0,"",RES_hhdet_tes!Q124/RES_hhdet_fec!Q124)</f>
        <v>0.88392767477212464</v>
      </c>
      <c r="R124" s="119">
        <f>IF(RES_hhdet_tes!R124=0,"",RES_hhdet_tes!R124/RES_hhdet_fec!R124)</f>
        <v>0.88659490759753778</v>
      </c>
      <c r="S124" s="119">
        <f>IF(RES_hhdet_tes!S124=0,"",RES_hhdet_tes!S124/RES_hhdet_fec!S124)</f>
        <v>0.89048986183833978</v>
      </c>
      <c r="T124" s="119">
        <f>IF(RES_hhdet_tes!T124=0,"",RES_hhdet_tes!T124/RES_hhdet_fec!T124)</f>
        <v>0.89447591939419047</v>
      </c>
      <c r="U124" s="119">
        <f>IF(RES_hhdet_tes!U124=0,"",RES_hhdet_tes!U124/RES_hhdet_fec!U124)</f>
        <v>0.8984255820486341</v>
      </c>
      <c r="V124" s="119">
        <f>IF(RES_hhdet_tes!V124=0,"",RES_hhdet_tes!V124/RES_hhdet_fec!V124)</f>
        <v>0.90222274241828337</v>
      </c>
      <c r="W124" s="119">
        <f>IF(RES_hhdet_tes!W124=0,"",RES_hhdet_tes!W124/RES_hhdet_fec!W124)</f>
        <v>0.90670739132211997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0.84103537873119594</v>
      </c>
      <c r="C125" s="124">
        <f>IF(RES_hhdet_tes!C125=0,"",RES_hhdet_tes!C125/RES_hhdet_fec!C125)</f>
        <v>0.84362021680813071</v>
      </c>
      <c r="D125" s="124">
        <f>IF(RES_hhdet_tes!D125=0,"",RES_hhdet_tes!D125/RES_hhdet_fec!D125)</f>
        <v>0.84605613664227808</v>
      </c>
      <c r="E125" s="124">
        <f>IF(RES_hhdet_tes!E125=0,"",RES_hhdet_tes!E125/RES_hhdet_fec!E125)</f>
        <v>0.84846893289091685</v>
      </c>
      <c r="F125" s="124">
        <f>IF(RES_hhdet_tes!F125=0,"",RES_hhdet_tes!F125/RES_hhdet_fec!F125)</f>
        <v>0.85078927121586123</v>
      </c>
      <c r="G125" s="124">
        <f>IF(RES_hhdet_tes!G125=0,"",RES_hhdet_tes!G125/RES_hhdet_fec!G125)</f>
        <v>0.85309178795777385</v>
      </c>
      <c r="H125" s="124">
        <f>IF(RES_hhdet_tes!H125=0,"",RES_hhdet_tes!H125/RES_hhdet_fec!H125)</f>
        <v>0.85543165849954328</v>
      </c>
      <c r="I125" s="124">
        <f>IF(RES_hhdet_tes!I125=0,"",RES_hhdet_tes!I125/RES_hhdet_fec!I125)</f>
        <v>0.8581942237872936</v>
      </c>
      <c r="J125" s="124">
        <f>IF(RES_hhdet_tes!J125=0,"",RES_hhdet_tes!J125/RES_hhdet_fec!J125)</f>
        <v>0.86158021279824359</v>
      </c>
      <c r="K125" s="124">
        <f>IF(RES_hhdet_tes!K125=0,"",RES_hhdet_tes!K125/RES_hhdet_fec!K125)</f>
        <v>0.86520554385982418</v>
      </c>
      <c r="L125" s="124">
        <f>IF(RES_hhdet_tes!L125=0,"",RES_hhdet_tes!L125/RES_hhdet_fec!L125)</f>
        <v>0.86907204497245816</v>
      </c>
      <c r="M125" s="124">
        <f>IF(RES_hhdet_tes!M125=0,"",RES_hhdet_tes!M125/RES_hhdet_fec!M125)</f>
        <v>0.87306791123639393</v>
      </c>
      <c r="N125" s="124">
        <f>IF(RES_hhdet_tes!N125=0,"",RES_hhdet_tes!N125/RES_hhdet_fec!N125)</f>
        <v>0.8775751819837736</v>
      </c>
      <c r="O125" s="124">
        <f>IF(RES_hhdet_tes!O125=0,"",RES_hhdet_tes!O125/RES_hhdet_fec!O125)</f>
        <v>0.88172463499059883</v>
      </c>
      <c r="P125" s="124">
        <f>IF(RES_hhdet_tes!P125=0,"",RES_hhdet_tes!P125/RES_hhdet_fec!P125)</f>
        <v>0.88283202591554621</v>
      </c>
      <c r="Q125" s="124">
        <f>IF(RES_hhdet_tes!Q125=0,"",RES_hhdet_tes!Q125/RES_hhdet_fec!Q125)</f>
        <v>0.88456026304701507</v>
      </c>
      <c r="R125" s="124">
        <f>IF(RES_hhdet_tes!R125=0,"",RES_hhdet_tes!R125/RES_hhdet_fec!R125)</f>
        <v>0.88701196289552564</v>
      </c>
      <c r="S125" s="124">
        <f>IF(RES_hhdet_tes!S125=0,"",RES_hhdet_tes!S125/RES_hhdet_fec!S125)</f>
        <v>0.89056362125891386</v>
      </c>
      <c r="T125" s="124">
        <f>IF(RES_hhdet_tes!T125=0,"",RES_hhdet_tes!T125/RES_hhdet_fec!T125)</f>
        <v>0.89402185070797391</v>
      </c>
      <c r="U125" s="124">
        <f>IF(RES_hhdet_tes!U125=0,"",RES_hhdet_tes!U125/RES_hhdet_fec!U125)</f>
        <v>0.89780266300639822</v>
      </c>
      <c r="V125" s="124">
        <f>IF(RES_hhdet_tes!V125=0,"",RES_hhdet_tes!V125/RES_hhdet_fec!V125)</f>
        <v>0.9012247424524179</v>
      </c>
      <c r="W125" s="124">
        <f>IF(RES_hhdet_tes!W125=0,"",RES_hhdet_tes!W125/RES_hhdet_fec!W125)</f>
        <v>0.90548738633659354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0.84054147423619541</v>
      </c>
      <c r="C126" s="111">
        <f>IF(RES_hhdet_tes!C126=0,"",RES_hhdet_tes!C126/RES_hhdet_fec!C126)</f>
        <v>0.84313474769959218</v>
      </c>
      <c r="D126" s="111">
        <f>IF(RES_hhdet_tes!D126=0,"",RES_hhdet_tes!D126/RES_hhdet_fec!D126)</f>
        <v>0.84559049692836363</v>
      </c>
      <c r="E126" s="111">
        <f>IF(RES_hhdet_tes!E126=0,"",RES_hhdet_tes!E126/RES_hhdet_fec!E126)</f>
        <v>0.84801309718319517</v>
      </c>
      <c r="F126" s="111">
        <f>IF(RES_hhdet_tes!F126=0,"",RES_hhdet_tes!F126/RES_hhdet_fec!F126)</f>
        <v>0.85034651887993273</v>
      </c>
      <c r="G126" s="111">
        <f>IF(RES_hhdet_tes!G126=0,"",RES_hhdet_tes!G126/RES_hhdet_fec!G126)</f>
        <v>0.85266028594251886</v>
      </c>
      <c r="H126" s="111">
        <f>IF(RES_hhdet_tes!H126=0,"",RES_hhdet_tes!H126/RES_hhdet_fec!H126)</f>
        <v>0.85501141336249564</v>
      </c>
      <c r="I126" s="111">
        <f>IF(RES_hhdet_tes!I126=0,"",RES_hhdet_tes!I126/RES_hhdet_fec!I126)</f>
        <v>0.85778418209421115</v>
      </c>
      <c r="J126" s="111">
        <f>IF(RES_hhdet_tes!J126=0,"",RES_hhdet_tes!J126/RES_hhdet_fec!J126)</f>
        <v>0.86118607092024457</v>
      </c>
      <c r="K126" s="111">
        <f>IF(RES_hhdet_tes!K126=0,"",RES_hhdet_tes!K126/RES_hhdet_fec!K126)</f>
        <v>0.86482467940011809</v>
      </c>
      <c r="L126" s="111">
        <f>IF(RES_hhdet_tes!L126=0,"",RES_hhdet_tes!L126/RES_hhdet_fec!L126)</f>
        <v>0.86868730435186603</v>
      </c>
      <c r="M126" s="111">
        <f>IF(RES_hhdet_tes!M126=0,"",RES_hhdet_tes!M126/RES_hhdet_fec!M126)</f>
        <v>0.87270160917061657</v>
      </c>
      <c r="N126" s="111">
        <f>IF(RES_hhdet_tes!N126=0,"",RES_hhdet_tes!N126/RES_hhdet_fec!N126)</f>
        <v>0.87722026713279411</v>
      </c>
      <c r="O126" s="111">
        <f>IF(RES_hhdet_tes!O126=0,"",RES_hhdet_tes!O126/RES_hhdet_fec!O126)</f>
        <v>0.88137989535979189</v>
      </c>
      <c r="P126" s="111">
        <f>IF(RES_hhdet_tes!P126=0,"",RES_hhdet_tes!P126/RES_hhdet_fec!P126)</f>
        <v>0.88250230960058873</v>
      </c>
      <c r="Q126" s="111">
        <f>IF(RES_hhdet_tes!Q126=0,"",RES_hhdet_tes!Q126/RES_hhdet_fec!Q126)</f>
        <v>0.88423113067919112</v>
      </c>
      <c r="R126" s="111">
        <f>IF(RES_hhdet_tes!R126=0,"",RES_hhdet_tes!R126/RES_hhdet_fec!R126)</f>
        <v>0.88669088551433062</v>
      </c>
      <c r="S126" s="111">
        <f>IF(RES_hhdet_tes!S126=0,"",RES_hhdet_tes!S126/RES_hhdet_fec!S126)</f>
        <v>0.89025186068036255</v>
      </c>
      <c r="T126" s="111">
        <f>IF(RES_hhdet_tes!T126=0,"",RES_hhdet_tes!T126/RES_hhdet_fec!T126)</f>
        <v>0.89372030840979022</v>
      </c>
      <c r="U126" s="111">
        <f>IF(RES_hhdet_tes!U126=0,"",RES_hhdet_tes!U126/RES_hhdet_fec!U126)</f>
        <v>0.89751492422999912</v>
      </c>
      <c r="V126" s="111">
        <f>IF(RES_hhdet_tes!V126=0,"",RES_hhdet_tes!V126/RES_hhdet_fec!V126)</f>
        <v>0.90094551801792166</v>
      </c>
      <c r="W126" s="111">
        <f>IF(RES_hhdet_tes!W126=0,"",RES_hhdet_tes!W126/RES_hhdet_fec!W126)</f>
        <v>0.90521839063239662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2.258521943064399</v>
      </c>
      <c r="C128" s="124">
        <f>IF(RES_hhdet_tes!C128=0,"",RES_hhdet_tes!C128/RES_hhdet_fec!C128)</f>
        <v>2.4597741423672494</v>
      </c>
      <c r="D128" s="124">
        <f>IF(RES_hhdet_tes!D128=0,"",RES_hhdet_tes!D128/RES_hhdet_fec!D128)</f>
        <v>2.5992656850741254</v>
      </c>
      <c r="E128" s="124">
        <f>IF(RES_hhdet_tes!E128=0,"",RES_hhdet_tes!E128/RES_hhdet_fec!E128)</f>
        <v>2.8010355573245347</v>
      </c>
      <c r="F128" s="124">
        <f>IF(RES_hhdet_tes!F128=0,"",RES_hhdet_tes!F128/RES_hhdet_fec!F128)</f>
        <v>2.9969139446527553</v>
      </c>
      <c r="G128" s="124">
        <f>IF(RES_hhdet_tes!G128=0,"",RES_hhdet_tes!G128/RES_hhdet_fec!G128)</f>
        <v>3.1614596536549673</v>
      </c>
      <c r="H128" s="124">
        <f>IF(RES_hhdet_tes!H128=0,"",RES_hhdet_tes!H128/RES_hhdet_fec!H128)</f>
        <v>3.3305429686321744</v>
      </c>
      <c r="I128" s="124">
        <f>IF(RES_hhdet_tes!I128=0,"",RES_hhdet_tes!I128/RES_hhdet_fec!I128)</f>
        <v>3.4451475202085113</v>
      </c>
      <c r="J128" s="124">
        <f>IF(RES_hhdet_tes!J128=0,"",RES_hhdet_tes!J128/RES_hhdet_fec!J128)</f>
        <v>3.5324712054911598</v>
      </c>
      <c r="K128" s="124">
        <f>IF(RES_hhdet_tes!K128=0,"",RES_hhdet_tes!K128/RES_hhdet_fec!K128)</f>
        <v>3.6401501004587735</v>
      </c>
      <c r="L128" s="124">
        <f>IF(RES_hhdet_tes!L128=0,"",RES_hhdet_tes!L128/RES_hhdet_fec!L128)</f>
        <v>3.7511773106024235</v>
      </c>
      <c r="M128" s="124">
        <f>IF(RES_hhdet_tes!M128=0,"",RES_hhdet_tes!M128/RES_hhdet_fec!M128)</f>
        <v>3.898131725327338</v>
      </c>
      <c r="N128" s="124">
        <f>IF(RES_hhdet_tes!N128=0,"",RES_hhdet_tes!N128/RES_hhdet_fec!N128)</f>
        <v>4.0477858294394222</v>
      </c>
      <c r="O128" s="124">
        <f>IF(RES_hhdet_tes!O128=0,"",RES_hhdet_tes!O128/RES_hhdet_fec!O128)</f>
        <v>4.2184037304173039</v>
      </c>
      <c r="P128" s="124">
        <f>IF(RES_hhdet_tes!P128=0,"",RES_hhdet_tes!P128/RES_hhdet_fec!P128)</f>
        <v>4.3578435910037507</v>
      </c>
      <c r="Q128" s="124">
        <f>IF(RES_hhdet_tes!Q128=0,"",RES_hhdet_tes!Q128/RES_hhdet_fec!Q128)</f>
        <v>4.5035275252900631</v>
      </c>
      <c r="R128" s="124">
        <f>IF(RES_hhdet_tes!R128=0,"",RES_hhdet_tes!R128/RES_hhdet_fec!R128)</f>
        <v>4.6619164315991002</v>
      </c>
      <c r="S128" s="124">
        <f>IF(RES_hhdet_tes!S128=0,"",RES_hhdet_tes!S128/RES_hhdet_fec!S128)</f>
        <v>4.8352318790855344</v>
      </c>
      <c r="T128" s="124">
        <f>IF(RES_hhdet_tes!T128=0,"",RES_hhdet_tes!T128/RES_hhdet_fec!T128)</f>
        <v>5.0223999864850866</v>
      </c>
      <c r="U128" s="124">
        <f>IF(RES_hhdet_tes!U128=0,"",RES_hhdet_tes!U128/RES_hhdet_fec!U128)</f>
        <v>5.1907434878662464</v>
      </c>
      <c r="V128" s="124">
        <f>IF(RES_hhdet_tes!V128=0,"",RES_hhdet_tes!V128/RES_hhdet_fec!V128)</f>
        <v>5.3578692123483478</v>
      </c>
      <c r="W128" s="124">
        <f>IF(RES_hhdet_tes!W128=0,"",RES_hhdet_tes!W128/RES_hhdet_fec!W128)</f>
        <v>5.4673116080606299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2.258521943064399</v>
      </c>
      <c r="C129" s="111">
        <f>IF(RES_hhdet_tes!C129=0,"",RES_hhdet_tes!C129/RES_hhdet_fec!C129)</f>
        <v>2.4597741423672494</v>
      </c>
      <c r="D129" s="111">
        <f>IF(RES_hhdet_tes!D129=0,"",RES_hhdet_tes!D129/RES_hhdet_fec!D129)</f>
        <v>2.5992656850741254</v>
      </c>
      <c r="E129" s="111">
        <f>IF(RES_hhdet_tes!E129=0,"",RES_hhdet_tes!E129/RES_hhdet_fec!E129)</f>
        <v>2.8010355573245347</v>
      </c>
      <c r="F129" s="111">
        <f>IF(RES_hhdet_tes!F129=0,"",RES_hhdet_tes!F129/RES_hhdet_fec!F129)</f>
        <v>2.9969139446527553</v>
      </c>
      <c r="G129" s="111">
        <f>IF(RES_hhdet_tes!G129=0,"",RES_hhdet_tes!G129/RES_hhdet_fec!G129)</f>
        <v>3.1614596536549673</v>
      </c>
      <c r="H129" s="111">
        <f>IF(RES_hhdet_tes!H129=0,"",RES_hhdet_tes!H129/RES_hhdet_fec!H129)</f>
        <v>3.3305429686321744</v>
      </c>
      <c r="I129" s="111">
        <f>IF(RES_hhdet_tes!I129=0,"",RES_hhdet_tes!I129/RES_hhdet_fec!I129)</f>
        <v>3.4451475202085113</v>
      </c>
      <c r="J129" s="111">
        <f>IF(RES_hhdet_tes!J129=0,"",RES_hhdet_tes!J129/RES_hhdet_fec!J129)</f>
        <v>3.5324712054911598</v>
      </c>
      <c r="K129" s="111">
        <f>IF(RES_hhdet_tes!K129=0,"",RES_hhdet_tes!K129/RES_hhdet_fec!K129)</f>
        <v>3.6401501004587735</v>
      </c>
      <c r="L129" s="111">
        <f>IF(RES_hhdet_tes!L129=0,"",RES_hhdet_tes!L129/RES_hhdet_fec!L129)</f>
        <v>3.7511773106024235</v>
      </c>
      <c r="M129" s="111">
        <f>IF(RES_hhdet_tes!M129=0,"",RES_hhdet_tes!M129/RES_hhdet_fec!M129)</f>
        <v>3.898131725327338</v>
      </c>
      <c r="N129" s="111">
        <f>IF(RES_hhdet_tes!N129=0,"",RES_hhdet_tes!N129/RES_hhdet_fec!N129)</f>
        <v>4.0477858294394222</v>
      </c>
      <c r="O129" s="111">
        <f>IF(RES_hhdet_tes!O129=0,"",RES_hhdet_tes!O129/RES_hhdet_fec!O129)</f>
        <v>4.2184037304173039</v>
      </c>
      <c r="P129" s="111">
        <f>IF(RES_hhdet_tes!P129=0,"",RES_hhdet_tes!P129/RES_hhdet_fec!P129)</f>
        <v>4.3578435910037507</v>
      </c>
      <c r="Q129" s="111">
        <f>IF(RES_hhdet_tes!Q129=0,"",RES_hhdet_tes!Q129/RES_hhdet_fec!Q129)</f>
        <v>4.5035275252900631</v>
      </c>
      <c r="R129" s="111">
        <f>IF(RES_hhdet_tes!R129=0,"",RES_hhdet_tes!R129/RES_hhdet_fec!R129)</f>
        <v>4.6619164315991002</v>
      </c>
      <c r="S129" s="111">
        <f>IF(RES_hhdet_tes!S129=0,"",RES_hhdet_tes!S129/RES_hhdet_fec!S129)</f>
        <v>4.8352318790855344</v>
      </c>
      <c r="T129" s="111">
        <f>IF(RES_hhdet_tes!T129=0,"",RES_hhdet_tes!T129/RES_hhdet_fec!T129)</f>
        <v>5.0223999864850866</v>
      </c>
      <c r="U129" s="111">
        <f>IF(RES_hhdet_tes!U129=0,"",RES_hhdet_tes!U129/RES_hhdet_fec!U129)</f>
        <v>5.1907434878662464</v>
      </c>
      <c r="V129" s="111">
        <f>IF(RES_hhdet_tes!V129=0,"",RES_hhdet_tes!V129/RES_hhdet_fec!V129)</f>
        <v>5.3578692123483478</v>
      </c>
      <c r="W129" s="111">
        <f>IF(RES_hhdet_tes!W129=0,"",RES_hhdet_tes!W129/RES_hhdet_fec!W129)</f>
        <v>5.4673116080606299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0.8432771038501703</v>
      </c>
      <c r="C130" s="124">
        <f>IF(RES_hhdet_tes!C130=0,"",RES_hhdet_tes!C130/RES_hhdet_fec!C130)</f>
        <v>0.84619702249691475</v>
      </c>
      <c r="D130" s="124">
        <f>IF(RES_hhdet_tes!D130=0,"",RES_hhdet_tes!D130/RES_hhdet_fec!D130)</f>
        <v>0.84884205034635407</v>
      </c>
      <c r="E130" s="124">
        <f>IF(RES_hhdet_tes!E130=0,"",RES_hhdet_tes!E130/RES_hhdet_fec!E130)</f>
        <v>0.85161846531408458</v>
      </c>
      <c r="F130" s="124">
        <f>IF(RES_hhdet_tes!F130=0,"",RES_hhdet_tes!F130/RES_hhdet_fec!F130)</f>
        <v>0.85413686713282311</v>
      </c>
      <c r="G130" s="124">
        <f>IF(RES_hhdet_tes!G130=0,"",RES_hhdet_tes!G130/RES_hhdet_fec!G130)</f>
        <v>0.85653319403220674</v>
      </c>
      <c r="H130" s="124">
        <f>IF(RES_hhdet_tes!H130=0,"",RES_hhdet_tes!H130/RES_hhdet_fec!H130)</f>
        <v>0.85929536067753598</v>
      </c>
      <c r="I130" s="124">
        <f>IF(RES_hhdet_tes!I130=0,"",RES_hhdet_tes!I130/RES_hhdet_fec!I130)</f>
        <v>0.86282136966853484</v>
      </c>
      <c r="J130" s="124">
        <f>IF(RES_hhdet_tes!J130=0,"",RES_hhdet_tes!J130/RES_hhdet_fec!J130)</f>
        <v>0.86710051057705695</v>
      </c>
      <c r="K130" s="124">
        <f>IF(RES_hhdet_tes!K130=0,"",RES_hhdet_tes!K130/RES_hhdet_fec!K130)</f>
        <v>0.87153806668508305</v>
      </c>
      <c r="L130" s="124">
        <f>IF(RES_hhdet_tes!L130=0,"",RES_hhdet_tes!L130/RES_hhdet_fec!L130)</f>
        <v>0.87530975210930761</v>
      </c>
      <c r="M130" s="124">
        <f>IF(RES_hhdet_tes!M130=0,"",RES_hhdet_tes!M130/RES_hhdet_fec!M130)</f>
        <v>0.87940110491981116</v>
      </c>
      <c r="N130" s="124">
        <f>IF(RES_hhdet_tes!N130=0,"",RES_hhdet_tes!N130/RES_hhdet_fec!N130)</f>
        <v>0.88416621310793575</v>
      </c>
      <c r="O130" s="124">
        <f>IF(RES_hhdet_tes!O130=0,"",RES_hhdet_tes!O130/RES_hhdet_fec!O130)</f>
        <v>0.88839899679760226</v>
      </c>
      <c r="P130" s="124">
        <f>IF(RES_hhdet_tes!P130=0,"",RES_hhdet_tes!P130/RES_hhdet_fec!P130)</f>
        <v>0.88991810339063304</v>
      </c>
      <c r="Q130" s="124">
        <f>IF(RES_hhdet_tes!Q130=0,"",RES_hhdet_tes!Q130/RES_hhdet_fec!Q130)</f>
        <v>0.89175997607853885</v>
      </c>
      <c r="R130" s="124">
        <f>IF(RES_hhdet_tes!R130=0,"",RES_hhdet_tes!R130/RES_hhdet_fec!R130)</f>
        <v>0.89519910029271332</v>
      </c>
      <c r="S130" s="124">
        <f>IF(RES_hhdet_tes!S130=0,"",RES_hhdet_tes!S130/RES_hhdet_fec!S130)</f>
        <v>0.90017125630119077</v>
      </c>
      <c r="T130" s="124">
        <f>IF(RES_hhdet_tes!T130=0,"",RES_hhdet_tes!T130/RES_hhdet_fec!T130)</f>
        <v>0.90498295742595625</v>
      </c>
      <c r="U130" s="124">
        <f>IF(RES_hhdet_tes!U130=0,"",RES_hhdet_tes!U130/RES_hhdet_fec!U130)</f>
        <v>0.91007457908234368</v>
      </c>
      <c r="V130" s="124">
        <f>IF(RES_hhdet_tes!V130=0,"",RES_hhdet_tes!V130/RES_hhdet_fec!V130)</f>
        <v>0.91489371967102684</v>
      </c>
      <c r="W130" s="124">
        <f>IF(RES_hhdet_tes!W130=0,"",RES_hhdet_tes!W130/RES_hhdet_fec!W130)</f>
        <v>0.92044101120254562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0.84575587247101547</v>
      </c>
      <c r="C131" s="111">
        <f>IF(RES_hhdet_tes!C131=0,"",RES_hhdet_tes!C131/RES_hhdet_fec!C131)</f>
        <v>0.84840222623191575</v>
      </c>
      <c r="D131" s="111">
        <f>IF(RES_hhdet_tes!D131=0,"",RES_hhdet_tes!D131/RES_hhdet_fec!D131)</f>
        <v>0.85095868686586085</v>
      </c>
      <c r="E131" s="111">
        <f>IF(RES_hhdet_tes!E131=0,"",RES_hhdet_tes!E131/RES_hhdet_fec!E131)</f>
        <v>0.85350767938852656</v>
      </c>
      <c r="F131" s="111">
        <f>IF(RES_hhdet_tes!F131=0,"",RES_hhdet_tes!F131/RES_hhdet_fec!F131)</f>
        <v>0.85596678244600499</v>
      </c>
      <c r="G131" s="111">
        <f>IF(RES_hhdet_tes!G131=0,"",RES_hhdet_tes!G131/RES_hhdet_fec!G131)</f>
        <v>0.85841694463951579</v>
      </c>
      <c r="H131" s="111">
        <f>IF(RES_hhdet_tes!H131=0,"",RES_hhdet_tes!H131/RES_hhdet_fec!H131)</f>
        <v>0.86096422447253107</v>
      </c>
      <c r="I131" s="111">
        <f>IF(RES_hhdet_tes!I131=0,"",RES_hhdet_tes!I131/RES_hhdet_fec!I131)</f>
        <v>0.86407566756652132</v>
      </c>
      <c r="J131" s="111">
        <f>IF(RES_hhdet_tes!J131=0,"",RES_hhdet_tes!J131/RES_hhdet_fec!J131)</f>
        <v>0.86794729557230887</v>
      </c>
      <c r="K131" s="111">
        <f>IF(RES_hhdet_tes!K131=0,"",RES_hhdet_tes!K131/RES_hhdet_fec!K131)</f>
        <v>0.87204841013387979</v>
      </c>
      <c r="L131" s="111">
        <f>IF(RES_hhdet_tes!L131=0,"",RES_hhdet_tes!L131/RES_hhdet_fec!L131)</f>
        <v>0.87631989272392163</v>
      </c>
      <c r="M131" s="111">
        <f>IF(RES_hhdet_tes!M131=0,"",RES_hhdet_tes!M131/RES_hhdet_fec!M131)</f>
        <v>0.88081947720039211</v>
      </c>
      <c r="N131" s="111">
        <f>IF(RES_hhdet_tes!N131=0,"",RES_hhdet_tes!N131/RES_hhdet_fec!N131)</f>
        <v>0.88593500467778408</v>
      </c>
      <c r="O131" s="111">
        <f>IF(RES_hhdet_tes!O131=0,"",RES_hhdet_tes!O131/RES_hhdet_fec!O131)</f>
        <v>0.89054948204378892</v>
      </c>
      <c r="P131" s="111">
        <f>IF(RES_hhdet_tes!P131=0,"",RES_hhdet_tes!P131/RES_hhdet_fec!P131)</f>
        <v>0.89201329085593573</v>
      </c>
      <c r="Q131" s="111">
        <f>IF(RES_hhdet_tes!Q131=0,"",RES_hhdet_tes!Q131/RES_hhdet_fec!Q131)</f>
        <v>0.89422106102366128</v>
      </c>
      <c r="R131" s="111">
        <f>IF(RES_hhdet_tes!R131=0,"",RES_hhdet_tes!R131/RES_hhdet_fec!R131)</f>
        <v>0.89751890564223158</v>
      </c>
      <c r="S131" s="111">
        <f>IF(RES_hhdet_tes!S131=0,"",RES_hhdet_tes!S131/RES_hhdet_fec!S131)</f>
        <v>0.90212584416300823</v>
      </c>
      <c r="T131" s="111">
        <f>IF(RES_hhdet_tes!T131=0,"",RES_hhdet_tes!T131/RES_hhdet_fec!T131)</f>
        <v>0.90665618936789616</v>
      </c>
      <c r="U131" s="111">
        <f>IF(RES_hhdet_tes!U131=0,"",RES_hhdet_tes!U131/RES_hhdet_fec!U131)</f>
        <v>0.91152746297362752</v>
      </c>
      <c r="V131" s="111">
        <f>IF(RES_hhdet_tes!V131=0,"",RES_hhdet_tes!V131/RES_hhdet_fec!V131)</f>
        <v>0.91599961837198329</v>
      </c>
      <c r="W131" s="111">
        <f>IF(RES_hhdet_tes!W131=0,"",RES_hhdet_tes!W131/RES_hhdet_fec!W131)</f>
        <v>0.92152402172338921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0.90584262001776095</v>
      </c>
      <c r="C132" s="111">
        <f>IF(RES_hhdet_tes!C132=0,"",RES_hhdet_tes!C132/RES_hhdet_fec!C132)</f>
        <v>0.91097835967081697</v>
      </c>
      <c r="D132" s="111">
        <f>IF(RES_hhdet_tes!D132=0,"",RES_hhdet_tes!D132/RES_hhdet_fec!D132)</f>
        <v>0.91197352303093959</v>
      </c>
      <c r="E132" s="111">
        <f>IF(RES_hhdet_tes!E132=0,"",RES_hhdet_tes!E132/RES_hhdet_fec!E132)</f>
        <v>0.91548553486890361</v>
      </c>
      <c r="F132" s="111">
        <f>IF(RES_hhdet_tes!F132=0,"",RES_hhdet_tes!F132/RES_hhdet_fec!F132)</f>
        <v>0.9173612887149315</v>
      </c>
      <c r="G132" s="111">
        <f>IF(RES_hhdet_tes!G132=0,"",RES_hhdet_tes!G132/RES_hhdet_fec!G132)</f>
        <v>0.91781369921235711</v>
      </c>
      <c r="H132" s="111">
        <f>IF(RES_hhdet_tes!H132=0,"",RES_hhdet_tes!H132/RES_hhdet_fec!H132)</f>
        <v>0.91965664936258851</v>
      </c>
      <c r="I132" s="111">
        <f>IF(RES_hhdet_tes!I132=0,"",RES_hhdet_tes!I132/RES_hhdet_fec!I132)</f>
        <v>0.92352868387178866</v>
      </c>
      <c r="J132" s="111">
        <f>IF(RES_hhdet_tes!J132=0,"",RES_hhdet_tes!J132/RES_hhdet_fec!J132)</f>
        <v>0.9280283244756693</v>
      </c>
      <c r="K132" s="111">
        <f>IF(RES_hhdet_tes!K132=0,"",RES_hhdet_tes!K132/RES_hhdet_fec!K132)</f>
        <v>0.93635893090418298</v>
      </c>
      <c r="L132" s="111">
        <f>IF(RES_hhdet_tes!L132=0,"",RES_hhdet_tes!L132/RES_hhdet_fec!L132)</f>
        <v>0.92903057438421266</v>
      </c>
      <c r="M132" s="111">
        <f>IF(RES_hhdet_tes!M132=0,"",RES_hhdet_tes!M132/RES_hhdet_fec!M132)</f>
        <v>0.93102713107216983</v>
      </c>
      <c r="N132" s="111">
        <f>IF(RES_hhdet_tes!N132=0,"",RES_hhdet_tes!N132/RES_hhdet_fec!N132)</f>
        <v>0.93413867584781485</v>
      </c>
      <c r="O132" s="111">
        <f>IF(RES_hhdet_tes!O132=0,"",RES_hhdet_tes!O132/RES_hhdet_fec!O132)</f>
        <v>0.9319469738843752</v>
      </c>
      <c r="P132" s="111">
        <f>IF(RES_hhdet_tes!P132=0,"",RES_hhdet_tes!P132/RES_hhdet_fec!P132)</f>
        <v>0.93472901457911173</v>
      </c>
      <c r="Q132" s="111">
        <f>IF(RES_hhdet_tes!Q132=0,"",RES_hhdet_tes!Q132/RES_hhdet_fec!Q132)</f>
        <v>0.9336858530905614</v>
      </c>
      <c r="R132" s="111">
        <f>IF(RES_hhdet_tes!R132=0,"",RES_hhdet_tes!R132/RES_hhdet_fec!R132)</f>
        <v>0.93575157735637982</v>
      </c>
      <c r="S132" s="111">
        <f>IF(RES_hhdet_tes!S132=0,"",RES_hhdet_tes!S132/RES_hhdet_fec!S132)</f>
        <v>0.94287870610455626</v>
      </c>
      <c r="T132" s="111">
        <f>IF(RES_hhdet_tes!T132=0,"",RES_hhdet_tes!T132/RES_hhdet_fec!T132)</f>
        <v>0.94536367355841089</v>
      </c>
      <c r="U132" s="111">
        <f>IF(RES_hhdet_tes!U132=0,"",RES_hhdet_tes!U132/RES_hhdet_fec!U132)</f>
        <v>0.94859827054016865</v>
      </c>
      <c r="V132" s="111">
        <f>IF(RES_hhdet_tes!V132=0,"",RES_hhdet_tes!V132/RES_hhdet_fec!V132)</f>
        <v>0.95189381567508791</v>
      </c>
      <c r="W132" s="111">
        <f>IF(RES_hhdet_tes!W132=0,"",RES_hhdet_tes!W132/RES_hhdet_fec!W132)</f>
        <v>0.95560806476408333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0.84575587247101547</v>
      </c>
      <c r="C133" s="112">
        <f>IF(RES_hhdet_tes!C133=0,"",RES_hhdet_tes!C133/RES_hhdet_fec!C133)</f>
        <v>0.8513262021120408</v>
      </c>
      <c r="D133" s="112">
        <f>IF(RES_hhdet_tes!D133=0,"",RES_hhdet_tes!D133/RES_hhdet_fec!D133)</f>
        <v>0.85430135171500765</v>
      </c>
      <c r="E133" s="112">
        <f>IF(RES_hhdet_tes!E133=0,"",RES_hhdet_tes!E133/RES_hhdet_fec!E133)</f>
        <v>0.85821046133021284</v>
      </c>
      <c r="F133" s="112">
        <f>IF(RES_hhdet_tes!F133=0,"",RES_hhdet_tes!F133/RES_hhdet_fec!F133)</f>
        <v>0.8607410643755401</v>
      </c>
      <c r="G133" s="112">
        <f>IF(RES_hhdet_tes!G133=0,"",RES_hhdet_tes!G133/RES_hhdet_fec!G133)</f>
        <v>0.86327716811454269</v>
      </c>
      <c r="H133" s="112">
        <f>IF(RES_hhdet_tes!H133=0,"",RES_hhdet_tes!H133/RES_hhdet_fec!H133)</f>
        <v>0.86640978711478922</v>
      </c>
      <c r="I133" s="112">
        <f>IF(RES_hhdet_tes!I133=0,"",RES_hhdet_tes!I133/RES_hhdet_fec!I133)</f>
        <v>0.87066966692063119</v>
      </c>
      <c r="J133" s="112">
        <f>IF(RES_hhdet_tes!J133=0,"",RES_hhdet_tes!J133/RES_hhdet_fec!J133)</f>
        <v>0.87451755479511117</v>
      </c>
      <c r="K133" s="112">
        <f>IF(RES_hhdet_tes!K133=0,"",RES_hhdet_tes!K133/RES_hhdet_fec!K133)</f>
        <v>0.87913156127934922</v>
      </c>
      <c r="L133" s="112">
        <f>IF(RES_hhdet_tes!L133=0,"",RES_hhdet_tes!L133/RES_hhdet_fec!L133)</f>
        <v>0.88153735558840274</v>
      </c>
      <c r="M133" s="112">
        <f>IF(RES_hhdet_tes!M133=0,"",RES_hhdet_tes!M133/RES_hhdet_fec!M133)</f>
        <v>0.88375484850573849</v>
      </c>
      <c r="N133" s="112">
        <f>IF(RES_hhdet_tes!N133=0,"",RES_hhdet_tes!N133/RES_hhdet_fec!N133)</f>
        <v>0.88675029207367351</v>
      </c>
      <c r="O133" s="112">
        <f>IF(RES_hhdet_tes!O133=0,"",RES_hhdet_tes!O133/RES_hhdet_fec!O133)</f>
        <v>0.88818111416804413</v>
      </c>
      <c r="P133" s="112">
        <f>IF(RES_hhdet_tes!P133=0,"",RES_hhdet_tes!P133/RES_hhdet_fec!P133)</f>
        <v>0.88865958572839265</v>
      </c>
      <c r="Q133" s="112">
        <f>IF(RES_hhdet_tes!Q133=0,"",RES_hhdet_tes!Q133/RES_hhdet_fec!Q133)</f>
        <v>0.88917216061112536</v>
      </c>
      <c r="R133" s="112">
        <f>IF(RES_hhdet_tes!R133=0,"",RES_hhdet_tes!R133/RES_hhdet_fec!R133)</f>
        <v>0.89257338155933919</v>
      </c>
      <c r="S133" s="112">
        <f>IF(RES_hhdet_tes!S133=0,"",RES_hhdet_tes!S133/RES_hhdet_fec!S133)</f>
        <v>0.90024683339070866</v>
      </c>
      <c r="T133" s="112">
        <f>IF(RES_hhdet_tes!T133=0,"",RES_hhdet_tes!T133/RES_hhdet_fec!T133)</f>
        <v>0.90485272789024496</v>
      </c>
      <c r="U133" s="112">
        <f>IF(RES_hhdet_tes!U133=0,"",RES_hhdet_tes!U133/RES_hhdet_fec!U133)</f>
        <v>0.91159256833963931</v>
      </c>
      <c r="V133" s="112">
        <f>IF(RES_hhdet_tes!V133=0,"",RES_hhdet_tes!V133/RES_hhdet_fec!V133)</f>
        <v>0.91741735051429674</v>
      </c>
      <c r="W133" s="112">
        <f>IF(RES_hhdet_tes!W133=0,"",RES_hhdet_tes!W133/RES_hhdet_fec!W133)</f>
        <v>0.9241389373648895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0.71185745945989409</v>
      </c>
      <c r="C135" s="112">
        <f>IF(RES_hhdet_tes!C135=0,"",RES_hhdet_tes!C135/RES_hhdet_fec!C135)</f>
        <v>0.71484274253927504</v>
      </c>
      <c r="D135" s="112">
        <f>IF(RES_hhdet_tes!D135=0,"",RES_hhdet_tes!D135/RES_hhdet_fec!D135)</f>
        <v>0.7182657132167416</v>
      </c>
      <c r="E135" s="112">
        <f>IF(RES_hhdet_tes!E135=0,"",RES_hhdet_tes!E135/RES_hhdet_fec!E135)</f>
        <v>0.72196324311198956</v>
      </c>
      <c r="F135" s="112">
        <f>IF(RES_hhdet_tes!F135=0,"",RES_hhdet_tes!F135/RES_hhdet_fec!F135)</f>
        <v>0.7273089554163108</v>
      </c>
      <c r="G135" s="112">
        <f>IF(RES_hhdet_tes!G135=0,"",RES_hhdet_tes!G135/RES_hhdet_fec!G135)</f>
        <v>0.73280170431693481</v>
      </c>
      <c r="H135" s="112">
        <f>IF(RES_hhdet_tes!H135=0,"",RES_hhdet_tes!H135/RES_hhdet_fec!H135)</f>
        <v>0.73836862552202676</v>
      </c>
      <c r="I135" s="112">
        <f>IF(RES_hhdet_tes!I135=0,"",RES_hhdet_tes!I135/RES_hhdet_fec!I135)</f>
        <v>0.74127329386562313</v>
      </c>
      <c r="J135" s="112">
        <f>IF(RES_hhdet_tes!J135=0,"",RES_hhdet_tes!J135/RES_hhdet_fec!J135)</f>
        <v>0.74194065148563715</v>
      </c>
      <c r="K135" s="112">
        <f>IF(RES_hhdet_tes!K135=0,"",RES_hhdet_tes!K135/RES_hhdet_fec!K135)</f>
        <v>0.74217502960655757</v>
      </c>
      <c r="L135" s="112">
        <f>IF(RES_hhdet_tes!L135=0,"",RES_hhdet_tes!L135/RES_hhdet_fec!L135)</f>
        <v>0.74549581704610279</v>
      </c>
      <c r="M135" s="112">
        <f>IF(RES_hhdet_tes!M135=0,"",RES_hhdet_tes!M135/RES_hhdet_fec!M135)</f>
        <v>0.74989605097609824</v>
      </c>
      <c r="N135" s="112">
        <f>IF(RES_hhdet_tes!N135=0,"",RES_hhdet_tes!N135/RES_hhdet_fec!N135)</f>
        <v>0.75523198033294991</v>
      </c>
      <c r="O135" s="112">
        <f>IF(RES_hhdet_tes!O135=0,"",RES_hhdet_tes!O135/RES_hhdet_fec!O135)</f>
        <v>0.75881118089324961</v>
      </c>
      <c r="P135" s="112">
        <f>IF(RES_hhdet_tes!P135=0,"",RES_hhdet_tes!P135/RES_hhdet_fec!P135)</f>
        <v>0.76231239154098029</v>
      </c>
      <c r="Q135" s="112">
        <f>IF(RES_hhdet_tes!Q135=0,"",RES_hhdet_tes!Q135/RES_hhdet_fec!Q135)</f>
        <v>0.76766832311920374</v>
      </c>
      <c r="R135" s="112">
        <f>IF(RES_hhdet_tes!R135=0,"",RES_hhdet_tes!R135/RES_hhdet_fec!R135)</f>
        <v>0.76945430520096492</v>
      </c>
      <c r="S135" s="112">
        <f>IF(RES_hhdet_tes!S135=0,"",RES_hhdet_tes!S135/RES_hhdet_fec!S135)</f>
        <v>0.77615979141478586</v>
      </c>
      <c r="T135" s="112">
        <f>IF(RES_hhdet_tes!T135=0,"",RES_hhdet_tes!T135/RES_hhdet_fec!T135)</f>
        <v>0.78732661852724706</v>
      </c>
      <c r="U135" s="112">
        <f>IF(RES_hhdet_tes!U135=0,"",RES_hhdet_tes!U135/RES_hhdet_fec!U135)</f>
        <v>0.80479895701633442</v>
      </c>
      <c r="V135" s="112">
        <f>IF(RES_hhdet_tes!V135=0,"",RES_hhdet_tes!V135/RES_hhdet_fec!V135)</f>
        <v>0.81497280693172558</v>
      </c>
      <c r="W135" s="112">
        <f>IF(RES_hhdet_tes!W135=0,"",RES_hhdet_tes!W135/RES_hhdet_fec!W135)</f>
        <v>0.82579003688268249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0.81247405201891487</v>
      </c>
      <c r="C136" s="113">
        <f>IF(RES_hhdet_tes!C136=0,"",RES_hhdet_tes!C136/RES_hhdet_fec!C136)</f>
        <v>0.81957500385274773</v>
      </c>
      <c r="D136" s="113">
        <f>IF(RES_hhdet_tes!D136=0,"",RES_hhdet_tes!D136/RES_hhdet_fec!D136)</f>
        <v>0.82082675216687795</v>
      </c>
      <c r="E136" s="113">
        <f>IF(RES_hhdet_tes!E136=0,"",RES_hhdet_tes!E136/RES_hhdet_fec!E136)</f>
        <v>0.82583582969030633</v>
      </c>
      <c r="F136" s="113">
        <f>IF(RES_hhdet_tes!F136=0,"",RES_hhdet_tes!F136/RES_hhdet_fec!F136)</f>
        <v>0.82949128755439516</v>
      </c>
      <c r="G136" s="113">
        <f>IF(RES_hhdet_tes!G136=0,"",RES_hhdet_tes!G136/RES_hhdet_fec!G136)</f>
        <v>0.83068909029852422</v>
      </c>
      <c r="H136" s="113">
        <f>IF(RES_hhdet_tes!H136=0,"",RES_hhdet_tes!H136/RES_hhdet_fec!H136)</f>
        <v>0.83334079245446402</v>
      </c>
      <c r="I136" s="113">
        <f>IF(RES_hhdet_tes!I136=0,"",RES_hhdet_tes!I136/RES_hhdet_fec!I136)</f>
        <v>0.83698973995284442</v>
      </c>
      <c r="J136" s="113">
        <f>IF(RES_hhdet_tes!J136=0,"",RES_hhdet_tes!J136/RES_hhdet_fec!J136)</f>
        <v>0.84170205603520509</v>
      </c>
      <c r="K136" s="113">
        <f>IF(RES_hhdet_tes!K136=0,"",RES_hhdet_tes!K136/RES_hhdet_fec!K136)</f>
        <v>0.85383200739051068</v>
      </c>
      <c r="L136" s="113">
        <f>IF(RES_hhdet_tes!L136=0,"",RES_hhdet_tes!L136/RES_hhdet_fec!L136)</f>
        <v>0.83864643750872947</v>
      </c>
      <c r="M136" s="113">
        <f>IF(RES_hhdet_tes!M136=0,"",RES_hhdet_tes!M136/RES_hhdet_fec!M136)</f>
        <v>0.84247218894625187</v>
      </c>
      <c r="N136" s="113">
        <f>IF(RES_hhdet_tes!N136=0,"",RES_hhdet_tes!N136/RES_hhdet_fec!N136)</f>
        <v>0.84818486926000602</v>
      </c>
      <c r="O136" s="113">
        <f>IF(RES_hhdet_tes!O136=0,"",RES_hhdet_tes!O136/RES_hhdet_fec!O136)</f>
        <v>0.84399775806018273</v>
      </c>
      <c r="P136" s="113">
        <f>IF(RES_hhdet_tes!P136=0,"",RES_hhdet_tes!P136/RES_hhdet_fec!P136)</f>
        <v>0.851567327026301</v>
      </c>
      <c r="Q136" s="113">
        <f>IF(RES_hhdet_tes!Q136=0,"",RES_hhdet_tes!Q136/RES_hhdet_fec!Q136)</f>
        <v>0.85363464041864512</v>
      </c>
      <c r="R136" s="113">
        <f>IF(RES_hhdet_tes!R136=0,"",RES_hhdet_tes!R136/RES_hhdet_fec!R136)</f>
        <v>0.85507922810881276</v>
      </c>
      <c r="S136" s="113">
        <f>IF(RES_hhdet_tes!S136=0,"",RES_hhdet_tes!S136/RES_hhdet_fec!S136)</f>
        <v>0.86609285226520505</v>
      </c>
      <c r="T136" s="113">
        <f>IF(RES_hhdet_tes!T136=0,"",RES_hhdet_tes!T136/RES_hhdet_fec!T136)</f>
        <v>0.87358357140974763</v>
      </c>
      <c r="U136" s="113">
        <f>IF(RES_hhdet_tes!U136=0,"",RES_hhdet_tes!U136/RES_hhdet_fec!U136)</f>
        <v>0.88337138907566182</v>
      </c>
      <c r="V136" s="113">
        <f>IF(RES_hhdet_tes!V136=0,"",RES_hhdet_tes!V136/RES_hhdet_fec!V136)</f>
        <v>0.88802058169249087</v>
      </c>
      <c r="W136" s="113">
        <f>IF(RES_hhdet_tes!W136=0,"",RES_hhdet_tes!W136/RES_hhdet_fec!W136)</f>
        <v>0.89337552887080729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0.71185745945989409</v>
      </c>
      <c r="C137" s="111">
        <f>IF(RES_hhdet_tes!C137=0,"",RES_hhdet_tes!C137/RES_hhdet_fec!C137)</f>
        <v>0.71758382739599991</v>
      </c>
      <c r="D137" s="111">
        <f>IF(RES_hhdet_tes!D137=0,"",RES_hhdet_tes!D137/RES_hhdet_fec!D137)</f>
        <v>0.72170387893732135</v>
      </c>
      <c r="E137" s="111">
        <f>IF(RES_hhdet_tes!E137=0,"",RES_hhdet_tes!E137/RES_hhdet_fec!E137)</f>
        <v>0.72588783058725459</v>
      </c>
      <c r="F137" s="111">
        <f>IF(RES_hhdet_tes!F137=0,"",RES_hhdet_tes!F137/RES_hhdet_fec!F137)</f>
        <v>0.73020376402244247</v>
      </c>
      <c r="G137" s="111">
        <f>IF(RES_hhdet_tes!G137=0,"",RES_hhdet_tes!G137/RES_hhdet_fec!G137)</f>
        <v>0.73508563110307068</v>
      </c>
      <c r="H137" s="111">
        <f>IF(RES_hhdet_tes!H137=0,"",RES_hhdet_tes!H137/RES_hhdet_fec!H137)</f>
        <v>0.73919585142206412</v>
      </c>
      <c r="I137" s="111">
        <f>IF(RES_hhdet_tes!I137=0,"",RES_hhdet_tes!I137/RES_hhdet_fec!I137)</f>
        <v>0.74134687705453983</v>
      </c>
      <c r="J137" s="111">
        <f>IF(RES_hhdet_tes!J137=0,"",RES_hhdet_tes!J137/RES_hhdet_fec!J137)</f>
        <v>0.74204965205762785</v>
      </c>
      <c r="K137" s="111">
        <f>IF(RES_hhdet_tes!K137=0,"",RES_hhdet_tes!K137/RES_hhdet_fec!K137)</f>
        <v>0.74231345785793457</v>
      </c>
      <c r="L137" s="111">
        <f>IF(RES_hhdet_tes!L137=0,"",RES_hhdet_tes!L137/RES_hhdet_fec!L137)</f>
        <v>0.7467399248749127</v>
      </c>
      <c r="M137" s="111">
        <f>IF(RES_hhdet_tes!M137=0,"",RES_hhdet_tes!M137/RES_hhdet_fec!M137)</f>
        <v>0.75052961900453274</v>
      </c>
      <c r="N137" s="111">
        <f>IF(RES_hhdet_tes!N137=0,"",RES_hhdet_tes!N137/RES_hhdet_fec!N137)</f>
        <v>0.75472418540712183</v>
      </c>
      <c r="O137" s="111">
        <f>IF(RES_hhdet_tes!O137=0,"",RES_hhdet_tes!O137/RES_hhdet_fec!O137)</f>
        <v>0.75822484855411243</v>
      </c>
      <c r="P137" s="111">
        <f>IF(RES_hhdet_tes!P137=0,"",RES_hhdet_tes!P137/RES_hhdet_fec!P137)</f>
        <v>0.7615809656605691</v>
      </c>
      <c r="Q137" s="111">
        <f>IF(RES_hhdet_tes!Q137=0,"",RES_hhdet_tes!Q137/RES_hhdet_fec!Q137)</f>
        <v>0.76871038533588176</v>
      </c>
      <c r="R137" s="111">
        <f>IF(RES_hhdet_tes!R137=0,"",RES_hhdet_tes!R137/RES_hhdet_fec!R137)</f>
        <v>0.77105683700189731</v>
      </c>
      <c r="S137" s="111">
        <f>IF(RES_hhdet_tes!S137=0,"",RES_hhdet_tes!S137/RES_hhdet_fec!S137)</f>
        <v>0.77938210780008976</v>
      </c>
      <c r="T137" s="111">
        <f>IF(RES_hhdet_tes!T137=0,"",RES_hhdet_tes!T137/RES_hhdet_fec!T137)</f>
        <v>0.7917332317215976</v>
      </c>
      <c r="U137" s="111">
        <f>IF(RES_hhdet_tes!U137=0,"",RES_hhdet_tes!U137/RES_hhdet_fec!U137)</f>
        <v>0.80889730721451569</v>
      </c>
      <c r="V137" s="111">
        <f>IF(RES_hhdet_tes!V137=0,"",RES_hhdet_tes!V137/RES_hhdet_fec!V137)</f>
        <v>0.81659850396927181</v>
      </c>
      <c r="W137" s="111">
        <f>IF(RES_hhdet_tes!W137=0,"",RES_hhdet_tes!W137/RES_hhdet_fec!W137)</f>
        <v>0.82580925323312393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0.75865591455634807</v>
      </c>
      <c r="C139" s="124">
        <f>IF(RES_hhdet_tes!C139=0,"",RES_hhdet_tes!C139/RES_hhdet_fec!C139)</f>
        <v>0.76114520460092017</v>
      </c>
      <c r="D139" s="124">
        <f>IF(RES_hhdet_tes!D139=0,"",RES_hhdet_tes!D139/RES_hhdet_fec!D139)</f>
        <v>0.76369075437682876</v>
      </c>
      <c r="E139" s="124">
        <f>IF(RES_hhdet_tes!E139=0,"",RES_hhdet_tes!E139/RES_hhdet_fec!E139)</f>
        <v>0.76637175927375356</v>
      </c>
      <c r="F139" s="124">
        <f>IF(RES_hhdet_tes!F139=0,"",RES_hhdet_tes!F139/RES_hhdet_fec!F139)</f>
        <v>0.76920599299773706</v>
      </c>
      <c r="G139" s="124">
        <f>IF(RES_hhdet_tes!G139=0,"",RES_hhdet_tes!G139/RES_hhdet_fec!G139)</f>
        <v>0.77230989764991231</v>
      </c>
      <c r="H139" s="124">
        <f>IF(RES_hhdet_tes!H139=0,"",RES_hhdet_tes!H139/RES_hhdet_fec!H139)</f>
        <v>0.77583647963953273</v>
      </c>
      <c r="I139" s="124">
        <f>IF(RES_hhdet_tes!I139=0,"",RES_hhdet_tes!I139/RES_hhdet_fec!I139)</f>
        <v>0.7778082686750557</v>
      </c>
      <c r="J139" s="124">
        <f>IF(RES_hhdet_tes!J139=0,"",RES_hhdet_tes!J139/RES_hhdet_fec!J139)</f>
        <v>0.77902136145844003</v>
      </c>
      <c r="K139" s="124">
        <f>IF(RES_hhdet_tes!K139=0,"",RES_hhdet_tes!K139/RES_hhdet_fec!K139)</f>
        <v>0.78079173855815298</v>
      </c>
      <c r="L139" s="124">
        <f>IF(RES_hhdet_tes!L139=0,"",RES_hhdet_tes!L139/RES_hhdet_fec!L139)</f>
        <v>0.78260732245596998</v>
      </c>
      <c r="M139" s="124">
        <f>IF(RES_hhdet_tes!M139=0,"",RES_hhdet_tes!M139/RES_hhdet_fec!M139)</f>
        <v>0.78454346001677022</v>
      </c>
      <c r="N139" s="124">
        <f>IF(RES_hhdet_tes!N139=0,"",RES_hhdet_tes!N139/RES_hhdet_fec!N139)</f>
        <v>0.7868486710776379</v>
      </c>
      <c r="O139" s="124">
        <f>IF(RES_hhdet_tes!O139=0,"",RES_hhdet_tes!O139/RES_hhdet_fec!O139)</f>
        <v>0.7894640545503866</v>
      </c>
      <c r="P139" s="124">
        <f>IF(RES_hhdet_tes!P139=0,"",RES_hhdet_tes!P139/RES_hhdet_fec!P139)</f>
        <v>0.79179877766963536</v>
      </c>
      <c r="Q139" s="124">
        <f>IF(RES_hhdet_tes!Q139=0,"",RES_hhdet_tes!Q139/RES_hhdet_fec!Q139)</f>
        <v>0.79553311000849469</v>
      </c>
      <c r="R139" s="124">
        <f>IF(RES_hhdet_tes!R139=0,"",RES_hhdet_tes!R139/RES_hhdet_fec!R139)</f>
        <v>0.80130642142259567</v>
      </c>
      <c r="S139" s="124">
        <f>IF(RES_hhdet_tes!S139=0,"",RES_hhdet_tes!S139/RES_hhdet_fec!S139)</f>
        <v>0.80968919774885395</v>
      </c>
      <c r="T139" s="124">
        <f>IF(RES_hhdet_tes!T139=0,"",RES_hhdet_tes!T139/RES_hhdet_fec!T139)</f>
        <v>0.81952719621135728</v>
      </c>
      <c r="U139" s="124">
        <f>IF(RES_hhdet_tes!U139=0,"",RES_hhdet_tes!U139/RES_hhdet_fec!U139)</f>
        <v>0.83078739836188487</v>
      </c>
      <c r="V139" s="124">
        <f>IF(RES_hhdet_tes!V139=0,"",RES_hhdet_tes!V139/RES_hhdet_fec!V139)</f>
        <v>0.84163548251292142</v>
      </c>
      <c r="W139" s="124">
        <f>IF(RES_hhdet_tes!W139=0,"",RES_hhdet_tes!W139/RES_hhdet_fec!W139)</f>
        <v>0.85282275309497735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0.75865591455634807</v>
      </c>
      <c r="C141" s="45">
        <f>IF(RES_hhdet_tes!C141=0,"",RES_hhdet_tes!C141/RES_hhdet_fec!C141)</f>
        <v>0.76114520460092017</v>
      </c>
      <c r="D141" s="45">
        <f>IF(RES_hhdet_tes!D141=0,"",RES_hhdet_tes!D141/RES_hhdet_fec!D141)</f>
        <v>0.76369075437682876</v>
      </c>
      <c r="E141" s="45">
        <f>IF(RES_hhdet_tes!E141=0,"",RES_hhdet_tes!E141/RES_hhdet_fec!E141)</f>
        <v>0.76637175927375356</v>
      </c>
      <c r="F141" s="45">
        <f>IF(RES_hhdet_tes!F141=0,"",RES_hhdet_tes!F141/RES_hhdet_fec!F141)</f>
        <v>0.76920599299773706</v>
      </c>
      <c r="G141" s="45">
        <f>IF(RES_hhdet_tes!G141=0,"",RES_hhdet_tes!G141/RES_hhdet_fec!G141)</f>
        <v>0.77230989764991231</v>
      </c>
      <c r="H141" s="45">
        <f>IF(RES_hhdet_tes!H141=0,"",RES_hhdet_tes!H141/RES_hhdet_fec!H141)</f>
        <v>0.77583647963953273</v>
      </c>
      <c r="I141" s="45">
        <f>IF(RES_hhdet_tes!I141=0,"",RES_hhdet_tes!I141/RES_hhdet_fec!I141)</f>
        <v>0.7778082686750557</v>
      </c>
      <c r="J141" s="45">
        <f>IF(RES_hhdet_tes!J141=0,"",RES_hhdet_tes!J141/RES_hhdet_fec!J141)</f>
        <v>0.77902136145844003</v>
      </c>
      <c r="K141" s="45">
        <f>IF(RES_hhdet_tes!K141=0,"",RES_hhdet_tes!K141/RES_hhdet_fec!K141)</f>
        <v>0.78079173855815298</v>
      </c>
      <c r="L141" s="45">
        <f>IF(RES_hhdet_tes!L141=0,"",RES_hhdet_tes!L141/RES_hhdet_fec!L141)</f>
        <v>0.78260732245596998</v>
      </c>
      <c r="M141" s="45">
        <f>IF(RES_hhdet_tes!M141=0,"",RES_hhdet_tes!M141/RES_hhdet_fec!M141)</f>
        <v>0.78454346001677022</v>
      </c>
      <c r="N141" s="45">
        <f>IF(RES_hhdet_tes!N141=0,"",RES_hhdet_tes!N141/RES_hhdet_fec!N141)</f>
        <v>0.7868486710776379</v>
      </c>
      <c r="O141" s="45">
        <f>IF(RES_hhdet_tes!O141=0,"",RES_hhdet_tes!O141/RES_hhdet_fec!O141)</f>
        <v>0.7894640545503866</v>
      </c>
      <c r="P141" s="45">
        <f>IF(RES_hhdet_tes!P141=0,"",RES_hhdet_tes!P141/RES_hhdet_fec!P141)</f>
        <v>0.79179877766963536</v>
      </c>
      <c r="Q141" s="45">
        <f>IF(RES_hhdet_tes!Q141=0,"",RES_hhdet_tes!Q141/RES_hhdet_fec!Q141)</f>
        <v>0.79553311000849469</v>
      </c>
      <c r="R141" s="45">
        <f>IF(RES_hhdet_tes!R141=0,"",RES_hhdet_tes!R141/RES_hhdet_fec!R141)</f>
        <v>0.80130642142259567</v>
      </c>
      <c r="S141" s="45">
        <f>IF(RES_hhdet_tes!S141=0,"",RES_hhdet_tes!S141/RES_hhdet_fec!S141)</f>
        <v>0.80968919774885395</v>
      </c>
      <c r="T141" s="45">
        <f>IF(RES_hhdet_tes!T141=0,"",RES_hhdet_tes!T141/RES_hhdet_fec!T141)</f>
        <v>0.81952719621135728</v>
      </c>
      <c r="U141" s="45">
        <f>IF(RES_hhdet_tes!U141=0,"",RES_hhdet_tes!U141/RES_hhdet_fec!U141)</f>
        <v>0.83078739836188487</v>
      </c>
      <c r="V141" s="45">
        <f>IF(RES_hhdet_tes!V141=0,"",RES_hhdet_tes!V141/RES_hhdet_fec!V141)</f>
        <v>0.84163548251292142</v>
      </c>
      <c r="W141" s="45">
        <f>IF(RES_hhdet_tes!W141=0,"",RES_hhdet_tes!W141/RES_hhdet_fec!W141)</f>
        <v>0.85282275309497735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1.4226680778111993</v>
      </c>
      <c r="C143" s="119">
        <f>IF(RES_hhdet_tes!C143=0,"",RES_hhdet_tes!C143/RES_hhdet_fec!C143)</f>
        <v>1.4467549030375482</v>
      </c>
      <c r="D143" s="119">
        <f>IF(RES_hhdet_tes!D143=0,"",RES_hhdet_tes!D143/RES_hhdet_fec!D143)</f>
        <v>1.4637085606471203</v>
      </c>
      <c r="E143" s="119">
        <f>IF(RES_hhdet_tes!E143=0,"",RES_hhdet_tes!E143/RES_hhdet_fec!E143)</f>
        <v>1.4877211810206763</v>
      </c>
      <c r="F143" s="119">
        <f>IF(RES_hhdet_tes!F143=0,"",RES_hhdet_tes!F143/RES_hhdet_fec!F143)</f>
        <v>1.5126254976807036</v>
      </c>
      <c r="G143" s="119">
        <f>IF(RES_hhdet_tes!G143=0,"",RES_hhdet_tes!G143/RES_hhdet_fec!G143)</f>
        <v>1.5503096012360198</v>
      </c>
      <c r="H143" s="119">
        <f>IF(RES_hhdet_tes!H143=0,"",RES_hhdet_tes!H143/RES_hhdet_fec!H143)</f>
        <v>1.6010470286556193</v>
      </c>
      <c r="I143" s="119">
        <f>IF(RES_hhdet_tes!I143=0,"",RES_hhdet_tes!I143/RES_hhdet_fec!I143)</f>
        <v>1.6466338502188544</v>
      </c>
      <c r="J143" s="119">
        <f>IF(RES_hhdet_tes!J143=0,"",RES_hhdet_tes!J143/RES_hhdet_fec!J143)</f>
        <v>1.7072097837257958</v>
      </c>
      <c r="K143" s="119">
        <f>IF(RES_hhdet_tes!K143=0,"",RES_hhdet_tes!K143/RES_hhdet_fec!K143)</f>
        <v>1.7880653932808106</v>
      </c>
      <c r="L143" s="119">
        <f>IF(RES_hhdet_tes!L143=0,"",RES_hhdet_tes!L143/RES_hhdet_fec!L143)</f>
        <v>1.8299927446377748</v>
      </c>
      <c r="M143" s="119">
        <f>IF(RES_hhdet_tes!M143=0,"",RES_hhdet_tes!M143/RES_hhdet_fec!M143)</f>
        <v>1.9087519298666549</v>
      </c>
      <c r="N143" s="119">
        <f>IF(RES_hhdet_tes!N143=0,"",RES_hhdet_tes!N143/RES_hhdet_fec!N143)</f>
        <v>2.0071184101144737</v>
      </c>
      <c r="O143" s="119">
        <f>IF(RES_hhdet_tes!O143=0,"",RES_hhdet_tes!O143/RES_hhdet_fec!O143)</f>
        <v>2.0707973613792929</v>
      </c>
      <c r="P143" s="119">
        <f>IF(RES_hhdet_tes!P143=0,"",RES_hhdet_tes!P143/RES_hhdet_fec!P143)</f>
        <v>2.1161841436016222</v>
      </c>
      <c r="Q143" s="119">
        <f>IF(RES_hhdet_tes!Q143=0,"",RES_hhdet_tes!Q143/RES_hhdet_fec!Q143)</f>
        <v>2.162074957545348</v>
      </c>
      <c r="R143" s="119">
        <f>IF(RES_hhdet_tes!R143=0,"",RES_hhdet_tes!R143/RES_hhdet_fec!R143)</f>
        <v>2.2358422733430956</v>
      </c>
      <c r="S143" s="119">
        <f>IF(RES_hhdet_tes!S143=0,"",RES_hhdet_tes!S143/RES_hhdet_fec!S143)</f>
        <v>2.300313298354784</v>
      </c>
      <c r="T143" s="119">
        <f>IF(RES_hhdet_tes!T143=0,"",RES_hhdet_tes!T143/RES_hhdet_fec!T143)</f>
        <v>2.381245566698583</v>
      </c>
      <c r="U143" s="119">
        <f>IF(RES_hhdet_tes!U143=0,"",RES_hhdet_tes!U143/RES_hhdet_fec!U143)</f>
        <v>2.4429970174780387</v>
      </c>
      <c r="V143" s="119">
        <f>IF(RES_hhdet_tes!V143=0,"",RES_hhdet_tes!V143/RES_hhdet_fec!V143)</f>
        <v>2.5054868051762655</v>
      </c>
      <c r="W143" s="119">
        <f>IF(RES_hhdet_tes!W143=0,"",RES_hhdet_tes!W143/RES_hhdet_fec!W143)</f>
        <v>2.5894385494684653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1.5989075944061693</v>
      </c>
      <c r="C144" s="124">
        <f>IF(RES_hhdet_tes!C144=0,"",RES_hhdet_tes!C144/RES_hhdet_fec!C144)</f>
        <v>1.6143272016652777</v>
      </c>
      <c r="D144" s="124">
        <f>IF(RES_hhdet_tes!D144=0,"",RES_hhdet_tes!D144/RES_hhdet_fec!D144)</f>
        <v>1.6369809313453116</v>
      </c>
      <c r="E144" s="124">
        <f>IF(RES_hhdet_tes!E144=0,"",RES_hhdet_tes!E144/RES_hhdet_fec!E144)</f>
        <v>1.6632976113490818</v>
      </c>
      <c r="F144" s="124">
        <f>IF(RES_hhdet_tes!F144=0,"",RES_hhdet_tes!F144/RES_hhdet_fec!F144)</f>
        <v>1.7026892760974794</v>
      </c>
      <c r="G144" s="124">
        <f>IF(RES_hhdet_tes!G144=0,"",RES_hhdet_tes!G144/RES_hhdet_fec!G144)</f>
        <v>1.7517820994524718</v>
      </c>
      <c r="H144" s="124">
        <f>IF(RES_hhdet_tes!H144=0,"",RES_hhdet_tes!H144/RES_hhdet_fec!H144)</f>
        <v>1.8145948921568422</v>
      </c>
      <c r="I144" s="124">
        <f>IF(RES_hhdet_tes!I144=0,"",RES_hhdet_tes!I144/RES_hhdet_fec!I144)</f>
        <v>1.8788468687284372</v>
      </c>
      <c r="J144" s="124">
        <f>IF(RES_hhdet_tes!J144=0,"",RES_hhdet_tes!J144/RES_hhdet_fec!J144)</f>
        <v>1.9573567568940957</v>
      </c>
      <c r="K144" s="124">
        <f>IF(RES_hhdet_tes!K144=0,"",RES_hhdet_tes!K144/RES_hhdet_fec!K144)</f>
        <v>2.0498526687573753</v>
      </c>
      <c r="L144" s="124">
        <f>IF(RES_hhdet_tes!L144=0,"",RES_hhdet_tes!L144/RES_hhdet_fec!L144)</f>
        <v>2.1559456396119612</v>
      </c>
      <c r="M144" s="124">
        <f>IF(RES_hhdet_tes!M144=0,"",RES_hhdet_tes!M144/RES_hhdet_fec!M144)</f>
        <v>2.3058135639591608</v>
      </c>
      <c r="N144" s="124">
        <f>IF(RES_hhdet_tes!N144=0,"",RES_hhdet_tes!N144/RES_hhdet_fec!N144)</f>
        <v>2.478234450471561</v>
      </c>
      <c r="O144" s="124">
        <f>IF(RES_hhdet_tes!O144=0,"",RES_hhdet_tes!O144/RES_hhdet_fec!O144)</f>
        <v>2.6526997079529111</v>
      </c>
      <c r="P144" s="124">
        <f>IF(RES_hhdet_tes!P144=0,"",RES_hhdet_tes!P144/RES_hhdet_fec!P144)</f>
        <v>2.7237372418654346</v>
      </c>
      <c r="Q144" s="124">
        <f>IF(RES_hhdet_tes!Q144=0,"",RES_hhdet_tes!Q144/RES_hhdet_fec!Q144)</f>
        <v>2.7960348418157093</v>
      </c>
      <c r="R144" s="124">
        <f>IF(RES_hhdet_tes!R144=0,"",RES_hhdet_tes!R144/RES_hhdet_fec!R144)</f>
        <v>2.8885004653491264</v>
      </c>
      <c r="S144" s="124">
        <f>IF(RES_hhdet_tes!S144=0,"",RES_hhdet_tes!S144/RES_hhdet_fec!S144)</f>
        <v>2.9991748107422684</v>
      </c>
      <c r="T144" s="124">
        <f>IF(RES_hhdet_tes!T144=0,"",RES_hhdet_tes!T144/RES_hhdet_fec!T144)</f>
        <v>3.1258888121086899</v>
      </c>
      <c r="U144" s="124">
        <f>IF(RES_hhdet_tes!U144=0,"",RES_hhdet_tes!U144/RES_hhdet_fec!U144)</f>
        <v>3.2459505573550991</v>
      </c>
      <c r="V144" s="124">
        <f>IF(RES_hhdet_tes!V144=0,"",RES_hhdet_tes!V144/RES_hhdet_fec!V144)</f>
        <v>3.3591145084624201</v>
      </c>
      <c r="W144" s="124">
        <f>IF(RES_hhdet_tes!W144=0,"",RES_hhdet_tes!W144/RES_hhdet_fec!W144)</f>
        <v>3.4387764049200831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1.5989075944061693</v>
      </c>
      <c r="C145" s="111">
        <f>IF(RES_hhdet_tes!C145=0,"",RES_hhdet_tes!C145/RES_hhdet_fec!C145)</f>
        <v>1.6143272016652777</v>
      </c>
      <c r="D145" s="111">
        <f>IF(RES_hhdet_tes!D145=0,"",RES_hhdet_tes!D145/RES_hhdet_fec!D145)</f>
        <v>1.6369809313453116</v>
      </c>
      <c r="E145" s="111">
        <f>IF(RES_hhdet_tes!E145=0,"",RES_hhdet_tes!E145/RES_hhdet_fec!E145)</f>
        <v>1.6632976113490818</v>
      </c>
      <c r="F145" s="111">
        <f>IF(RES_hhdet_tes!F145=0,"",RES_hhdet_tes!F145/RES_hhdet_fec!F145)</f>
        <v>1.7026892760974794</v>
      </c>
      <c r="G145" s="111">
        <f>IF(RES_hhdet_tes!G145=0,"",RES_hhdet_tes!G145/RES_hhdet_fec!G145)</f>
        <v>1.7517820994524718</v>
      </c>
      <c r="H145" s="111">
        <f>IF(RES_hhdet_tes!H145=0,"",RES_hhdet_tes!H145/RES_hhdet_fec!H145)</f>
        <v>1.8145948921568422</v>
      </c>
      <c r="I145" s="111">
        <f>IF(RES_hhdet_tes!I145=0,"",RES_hhdet_tes!I145/RES_hhdet_fec!I145)</f>
        <v>1.8788468687284372</v>
      </c>
      <c r="J145" s="111">
        <f>IF(RES_hhdet_tes!J145=0,"",RES_hhdet_tes!J145/RES_hhdet_fec!J145)</f>
        <v>1.9573567568940957</v>
      </c>
      <c r="K145" s="111">
        <f>IF(RES_hhdet_tes!K145=0,"",RES_hhdet_tes!K145/RES_hhdet_fec!K145)</f>
        <v>2.0498526687573753</v>
      </c>
      <c r="L145" s="111">
        <f>IF(RES_hhdet_tes!L145=0,"",RES_hhdet_tes!L145/RES_hhdet_fec!L145)</f>
        <v>2.1559456396119612</v>
      </c>
      <c r="M145" s="111">
        <f>IF(RES_hhdet_tes!M145=0,"",RES_hhdet_tes!M145/RES_hhdet_fec!M145)</f>
        <v>2.3058135639591608</v>
      </c>
      <c r="N145" s="111">
        <f>IF(RES_hhdet_tes!N145=0,"",RES_hhdet_tes!N145/RES_hhdet_fec!N145)</f>
        <v>2.478234450471561</v>
      </c>
      <c r="O145" s="111">
        <f>IF(RES_hhdet_tes!O145=0,"",RES_hhdet_tes!O145/RES_hhdet_fec!O145)</f>
        <v>2.6526997079529111</v>
      </c>
      <c r="P145" s="111">
        <f>IF(RES_hhdet_tes!P145=0,"",RES_hhdet_tes!P145/RES_hhdet_fec!P145)</f>
        <v>2.7237372418654346</v>
      </c>
      <c r="Q145" s="111">
        <f>IF(RES_hhdet_tes!Q145=0,"",RES_hhdet_tes!Q145/RES_hhdet_fec!Q145)</f>
        <v>2.7960348418157093</v>
      </c>
      <c r="R145" s="111">
        <f>IF(RES_hhdet_tes!R145=0,"",RES_hhdet_tes!R145/RES_hhdet_fec!R145)</f>
        <v>2.8885004653491264</v>
      </c>
      <c r="S145" s="111">
        <f>IF(RES_hhdet_tes!S145=0,"",RES_hhdet_tes!S145/RES_hhdet_fec!S145)</f>
        <v>2.9991748107422684</v>
      </c>
      <c r="T145" s="111">
        <f>IF(RES_hhdet_tes!T145=0,"",RES_hhdet_tes!T145/RES_hhdet_fec!T145)</f>
        <v>3.1258888121086899</v>
      </c>
      <c r="U145" s="111">
        <f>IF(RES_hhdet_tes!U145=0,"",RES_hhdet_tes!U145/RES_hhdet_fec!U145)</f>
        <v>3.2459505573550991</v>
      </c>
      <c r="V145" s="111">
        <f>IF(RES_hhdet_tes!V145=0,"",RES_hhdet_tes!V145/RES_hhdet_fec!V145)</f>
        <v>3.3591145084624201</v>
      </c>
      <c r="W145" s="111">
        <f>IF(RES_hhdet_tes!W145=0,"",RES_hhdet_tes!W145/RES_hhdet_fec!W145)</f>
        <v>3.4387764049200831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2.258521943064399</v>
      </c>
      <c r="C146" s="124">
        <f>IF(RES_hhdet_tes!C146=0,"",RES_hhdet_tes!C146/RES_hhdet_fec!C146)</f>
        <v>2.3927196683031537</v>
      </c>
      <c r="D146" s="124">
        <f>IF(RES_hhdet_tes!D146=0,"",RES_hhdet_tes!D146/RES_hhdet_fec!D146)</f>
        <v>2.5213513186018197</v>
      </c>
      <c r="E146" s="124">
        <f>IF(RES_hhdet_tes!E146=0,"",RES_hhdet_tes!E146/RES_hhdet_fec!E146)</f>
        <v>2.6305579387346762</v>
      </c>
      <c r="F146" s="124">
        <f>IF(RES_hhdet_tes!F146=0,"",RES_hhdet_tes!F146/RES_hhdet_fec!F146)</f>
        <v>2.7828737394181831</v>
      </c>
      <c r="G146" s="124">
        <f>IF(RES_hhdet_tes!G146=0,"",RES_hhdet_tes!G146/RES_hhdet_fec!G146)</f>
        <v>2.979070171215692</v>
      </c>
      <c r="H146" s="124">
        <f>IF(RES_hhdet_tes!H146=0,"",RES_hhdet_tes!H146/RES_hhdet_fec!H146)</f>
        <v>3.2421330323046891</v>
      </c>
      <c r="I146" s="124">
        <f>IF(RES_hhdet_tes!I146=0,"",RES_hhdet_tes!I146/RES_hhdet_fec!I146)</f>
        <v>3.4204377441367568</v>
      </c>
      <c r="J146" s="124">
        <f>IF(RES_hhdet_tes!J146=0,"",RES_hhdet_tes!J146/RES_hhdet_fec!J146)</f>
        <v>3.5296127345204171</v>
      </c>
      <c r="K146" s="124">
        <f>IF(RES_hhdet_tes!K146=0,"",RES_hhdet_tes!K146/RES_hhdet_fec!K146)</f>
        <v>3.6647236020866529</v>
      </c>
      <c r="L146" s="124">
        <f>IF(RES_hhdet_tes!L146=0,"",RES_hhdet_tes!L146/RES_hhdet_fec!L146)</f>
        <v>3.7850152767218548</v>
      </c>
      <c r="M146" s="124">
        <f>IF(RES_hhdet_tes!M146=0,"",RES_hhdet_tes!M146/RES_hhdet_fec!M146)</f>
        <v>3.9148843285414276</v>
      </c>
      <c r="N146" s="124">
        <f>IF(RES_hhdet_tes!N146=0,"",RES_hhdet_tes!N146/RES_hhdet_fec!N146)</f>
        <v>4.0629516732801694</v>
      </c>
      <c r="O146" s="124">
        <f>IF(RES_hhdet_tes!O146=0,"",RES_hhdet_tes!O146/RES_hhdet_fec!O146)</f>
        <v>4.2630887432085567</v>
      </c>
      <c r="P146" s="124">
        <f>IF(RES_hhdet_tes!P146=0,"",RES_hhdet_tes!P146/RES_hhdet_fec!P146)</f>
        <v>4.4349681926684434</v>
      </c>
      <c r="Q146" s="124">
        <f>IF(RES_hhdet_tes!Q146=0,"",RES_hhdet_tes!Q146/RES_hhdet_fec!Q146)</f>
        <v>4.6140909110420205</v>
      </c>
      <c r="R146" s="124">
        <f>IF(RES_hhdet_tes!R146=0,"",RES_hhdet_tes!R146/RES_hhdet_fec!R146)</f>
        <v>4.7891905787056315</v>
      </c>
      <c r="S146" s="124">
        <f>IF(RES_hhdet_tes!S146=0,"",RES_hhdet_tes!S146/RES_hhdet_fec!S146)</f>
        <v>4.9501957946979838</v>
      </c>
      <c r="T146" s="124">
        <f>IF(RES_hhdet_tes!T146=0,"",RES_hhdet_tes!T146/RES_hhdet_fec!T146)</f>
        <v>5.1114065758742431</v>
      </c>
      <c r="U146" s="124">
        <f>IF(RES_hhdet_tes!U146=0,"",RES_hhdet_tes!U146/RES_hhdet_fec!U146)</f>
        <v>5.2586290278716037</v>
      </c>
      <c r="V146" s="124">
        <f>IF(RES_hhdet_tes!V146=0,"",RES_hhdet_tes!V146/RES_hhdet_fec!V146)</f>
        <v>5.4056401110771723</v>
      </c>
      <c r="W146" s="124">
        <f>IF(RES_hhdet_tes!W146=0,"",RES_hhdet_tes!W146/RES_hhdet_fec!W146)</f>
        <v>5.5067377791512406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2.258521943064399</v>
      </c>
      <c r="C147" s="111">
        <f>IF(RES_hhdet_tes!C147=0,"",RES_hhdet_tes!C147/RES_hhdet_fec!C147)</f>
        <v>2.3927196683031537</v>
      </c>
      <c r="D147" s="111">
        <f>IF(RES_hhdet_tes!D147=0,"",RES_hhdet_tes!D147/RES_hhdet_fec!D147)</f>
        <v>2.5213513186018197</v>
      </c>
      <c r="E147" s="111">
        <f>IF(RES_hhdet_tes!E147=0,"",RES_hhdet_tes!E147/RES_hhdet_fec!E147)</f>
        <v>2.6305579387346762</v>
      </c>
      <c r="F147" s="111">
        <f>IF(RES_hhdet_tes!F147=0,"",RES_hhdet_tes!F147/RES_hhdet_fec!F147)</f>
        <v>2.7828737394181831</v>
      </c>
      <c r="G147" s="111">
        <f>IF(RES_hhdet_tes!G147=0,"",RES_hhdet_tes!G147/RES_hhdet_fec!G147)</f>
        <v>2.979070171215692</v>
      </c>
      <c r="H147" s="111">
        <f>IF(RES_hhdet_tes!H147=0,"",RES_hhdet_tes!H147/RES_hhdet_fec!H147)</f>
        <v>3.2421330323046891</v>
      </c>
      <c r="I147" s="111">
        <f>IF(RES_hhdet_tes!I147=0,"",RES_hhdet_tes!I147/RES_hhdet_fec!I147)</f>
        <v>3.4204377441367568</v>
      </c>
      <c r="J147" s="111">
        <f>IF(RES_hhdet_tes!J147=0,"",RES_hhdet_tes!J147/RES_hhdet_fec!J147)</f>
        <v>3.5296127345204171</v>
      </c>
      <c r="K147" s="111">
        <f>IF(RES_hhdet_tes!K147=0,"",RES_hhdet_tes!K147/RES_hhdet_fec!K147)</f>
        <v>3.6647236020866529</v>
      </c>
      <c r="L147" s="111">
        <f>IF(RES_hhdet_tes!L147=0,"",RES_hhdet_tes!L147/RES_hhdet_fec!L147)</f>
        <v>3.7850152767218548</v>
      </c>
      <c r="M147" s="111">
        <f>IF(RES_hhdet_tes!M147=0,"",RES_hhdet_tes!M147/RES_hhdet_fec!M147)</f>
        <v>3.9148843285414276</v>
      </c>
      <c r="N147" s="111">
        <f>IF(RES_hhdet_tes!N147=0,"",RES_hhdet_tes!N147/RES_hhdet_fec!N147)</f>
        <v>4.0629516732801694</v>
      </c>
      <c r="O147" s="111">
        <f>IF(RES_hhdet_tes!O147=0,"",RES_hhdet_tes!O147/RES_hhdet_fec!O147)</f>
        <v>4.2630887432085567</v>
      </c>
      <c r="P147" s="111">
        <f>IF(RES_hhdet_tes!P147=0,"",RES_hhdet_tes!P147/RES_hhdet_fec!P147)</f>
        <v>4.4349681926684434</v>
      </c>
      <c r="Q147" s="111">
        <f>IF(RES_hhdet_tes!Q147=0,"",RES_hhdet_tes!Q147/RES_hhdet_fec!Q147)</f>
        <v>4.6140909110420205</v>
      </c>
      <c r="R147" s="111">
        <f>IF(RES_hhdet_tes!R147=0,"",RES_hhdet_tes!R147/RES_hhdet_fec!R147)</f>
        <v>4.7891905787056315</v>
      </c>
      <c r="S147" s="111">
        <f>IF(RES_hhdet_tes!S147=0,"",RES_hhdet_tes!S147/RES_hhdet_fec!S147)</f>
        <v>4.9501957946979838</v>
      </c>
      <c r="T147" s="111">
        <f>IF(RES_hhdet_tes!T147=0,"",RES_hhdet_tes!T147/RES_hhdet_fec!T147)</f>
        <v>5.1114065758742431</v>
      </c>
      <c r="U147" s="111">
        <f>IF(RES_hhdet_tes!U147=0,"",RES_hhdet_tes!U147/RES_hhdet_fec!U147)</f>
        <v>5.2586290278716037</v>
      </c>
      <c r="V147" s="111">
        <f>IF(RES_hhdet_tes!V147=0,"",RES_hhdet_tes!V147/RES_hhdet_fec!V147)</f>
        <v>5.4056401110771723</v>
      </c>
      <c r="W147" s="111">
        <f>IF(RES_hhdet_tes!W147=0,"",RES_hhdet_tes!W147/RES_hhdet_fec!W147)</f>
        <v>5.5067377791512406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0.72647147919066346</v>
      </c>
      <c r="C148" s="124">
        <f>IF(RES_hhdet_tes!C148=0,"",RES_hhdet_tes!C148/RES_hhdet_fec!C148)</f>
        <v>0.7318826838894904</v>
      </c>
      <c r="D148" s="124">
        <f>IF(RES_hhdet_tes!D148=0,"",RES_hhdet_tes!D148/RES_hhdet_fec!D148)</f>
        <v>0.73773182782101887</v>
      </c>
      <c r="E148" s="124">
        <f>IF(RES_hhdet_tes!E148=0,"",RES_hhdet_tes!E148/RES_hhdet_fec!E148)</f>
        <v>0.74291070385611813</v>
      </c>
      <c r="F148" s="124">
        <f>IF(RES_hhdet_tes!F148=0,"",RES_hhdet_tes!F148/RES_hhdet_fec!F148)</f>
        <v>0.74797460835067686</v>
      </c>
      <c r="G148" s="124">
        <f>IF(RES_hhdet_tes!G148=0,"",RES_hhdet_tes!G148/RES_hhdet_fec!G148)</f>
        <v>0.75427099049297797</v>
      </c>
      <c r="H148" s="124">
        <f>IF(RES_hhdet_tes!H148=0,"",RES_hhdet_tes!H148/RES_hhdet_fec!H148)</f>
        <v>0.76068443508824046</v>
      </c>
      <c r="I148" s="124">
        <f>IF(RES_hhdet_tes!I148=0,"",RES_hhdet_tes!I148/RES_hhdet_fec!I148)</f>
        <v>0.76791661290277191</v>
      </c>
      <c r="J148" s="124">
        <f>IF(RES_hhdet_tes!J148=0,"",RES_hhdet_tes!J148/RES_hhdet_fec!J148)</f>
        <v>0.7747919402903628</v>
      </c>
      <c r="K148" s="124">
        <f>IF(RES_hhdet_tes!K148=0,"",RES_hhdet_tes!K148/RES_hhdet_fec!K148)</f>
        <v>0.7854727110247709</v>
      </c>
      <c r="L148" s="124">
        <f>IF(RES_hhdet_tes!L148=0,"",RES_hhdet_tes!L148/RES_hhdet_fec!L148)</f>
        <v>0.78233670315613901</v>
      </c>
      <c r="M148" s="124">
        <f>IF(RES_hhdet_tes!M148=0,"",RES_hhdet_tes!M148/RES_hhdet_fec!M148)</f>
        <v>0.7846602817359829</v>
      </c>
      <c r="N148" s="124">
        <f>IF(RES_hhdet_tes!N148=0,"",RES_hhdet_tes!N148/RES_hhdet_fec!N148)</f>
        <v>0.78920215625390777</v>
      </c>
      <c r="O148" s="124">
        <f>IF(RES_hhdet_tes!O148=0,"",RES_hhdet_tes!O148/RES_hhdet_fec!O148)</f>
        <v>0.79197001834286074</v>
      </c>
      <c r="P148" s="124">
        <f>IF(RES_hhdet_tes!P148=0,"",RES_hhdet_tes!P148/RES_hhdet_fec!P148)</f>
        <v>0.7990159892865597</v>
      </c>
      <c r="Q148" s="124">
        <f>IF(RES_hhdet_tes!Q148=0,"",RES_hhdet_tes!Q148/RES_hhdet_fec!Q148)</f>
        <v>0.80244022590723663</v>
      </c>
      <c r="R148" s="124">
        <f>IF(RES_hhdet_tes!R148=0,"",RES_hhdet_tes!R148/RES_hhdet_fec!R148)</f>
        <v>0.81026491991855965</v>
      </c>
      <c r="S148" s="124">
        <f>IF(RES_hhdet_tes!S148=0,"",RES_hhdet_tes!S148/RES_hhdet_fec!S148)</f>
        <v>0.82164721910872374</v>
      </c>
      <c r="T148" s="124">
        <f>IF(RES_hhdet_tes!T148=0,"",RES_hhdet_tes!T148/RES_hhdet_fec!T148)</f>
        <v>0.83340555038867492</v>
      </c>
      <c r="U148" s="124">
        <f>IF(RES_hhdet_tes!U148=0,"",RES_hhdet_tes!U148/RES_hhdet_fec!U148)</f>
        <v>0.84517090951504337</v>
      </c>
      <c r="V148" s="124">
        <f>IF(RES_hhdet_tes!V148=0,"",RES_hhdet_tes!V148/RES_hhdet_fec!V148)</f>
        <v>0.85536937031942906</v>
      </c>
      <c r="W148" s="124">
        <f>IF(RES_hhdet_tes!W148=0,"",RES_hhdet_tes!W148/RES_hhdet_fec!W148)</f>
        <v>0.86198446368538051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0.6354002015126059</v>
      </c>
      <c r="C149" s="111">
        <f>IF(RES_hhdet_tes!C149=0,"",RES_hhdet_tes!C149/RES_hhdet_fec!C149)</f>
        <v>0.63792394848474276</v>
      </c>
      <c r="D149" s="111">
        <f>IF(RES_hhdet_tes!D149=0,"",RES_hhdet_tes!D149/RES_hhdet_fec!D149)</f>
        <v>0.64087256423753725</v>
      </c>
      <c r="E149" s="111">
        <f>IF(RES_hhdet_tes!E149=0,"",RES_hhdet_tes!E149/RES_hhdet_fec!E149)</f>
        <v>0.6448002643811257</v>
      </c>
      <c r="F149" s="111">
        <f>IF(RES_hhdet_tes!F149=0,"",RES_hhdet_tes!F149/RES_hhdet_fec!F149)</f>
        <v>0.64966410803263919</v>
      </c>
      <c r="G149" s="111">
        <f>IF(RES_hhdet_tes!G149=0,"",RES_hhdet_tes!G149/RES_hhdet_fec!G149)</f>
        <v>0.65522563621541818</v>
      </c>
      <c r="H149" s="111">
        <f>IF(RES_hhdet_tes!H149=0,"",RES_hhdet_tes!H149/RES_hhdet_fec!H149)</f>
        <v>0.66140857558134836</v>
      </c>
      <c r="I149" s="111">
        <f>IF(RES_hhdet_tes!I149=0,"",RES_hhdet_tes!I149/RES_hhdet_fec!I149)</f>
        <v>0.66431526392657281</v>
      </c>
      <c r="J149" s="111">
        <f>IF(RES_hhdet_tes!J149=0,"",RES_hhdet_tes!J149/RES_hhdet_fec!J149)</f>
        <v>0.66567764005024022</v>
      </c>
      <c r="K149" s="111">
        <f>IF(RES_hhdet_tes!K149=0,"",RES_hhdet_tes!K149/RES_hhdet_fec!K149)</f>
        <v>0.66769020000359336</v>
      </c>
      <c r="L149" s="111">
        <f>IF(RES_hhdet_tes!L149=0,"",RES_hhdet_tes!L149/RES_hhdet_fec!L149)</f>
        <v>0.6706894147748983</v>
      </c>
      <c r="M149" s="111">
        <f>IF(RES_hhdet_tes!M149=0,"",RES_hhdet_tes!M149/RES_hhdet_fec!M149)</f>
        <v>0.67699636137230923</v>
      </c>
      <c r="N149" s="111">
        <f>IF(RES_hhdet_tes!N149=0,"",RES_hhdet_tes!N149/RES_hhdet_fec!N149)</f>
        <v>0.68601717188667144</v>
      </c>
      <c r="O149" s="111">
        <f>IF(RES_hhdet_tes!O149=0,"",RES_hhdet_tes!O149/RES_hhdet_fec!O149)</f>
        <v>0.69829613621835918</v>
      </c>
      <c r="P149" s="111">
        <f>IF(RES_hhdet_tes!P149=0,"",RES_hhdet_tes!P149/RES_hhdet_fec!P149)</f>
        <v>0.71124676028713518</v>
      </c>
      <c r="Q149" s="111">
        <f>IF(RES_hhdet_tes!Q149=0,"",RES_hhdet_tes!Q149/RES_hhdet_fec!Q149)</f>
        <v>0.73023551006765763</v>
      </c>
      <c r="R149" s="111">
        <f>IF(RES_hhdet_tes!R149=0,"",RES_hhdet_tes!R149/RES_hhdet_fec!R149)</f>
        <v>0.75321933263086871</v>
      </c>
      <c r="S149" s="111">
        <f>IF(RES_hhdet_tes!S149=0,"",RES_hhdet_tes!S149/RES_hhdet_fec!S149)</f>
        <v>0.77834373347694563</v>
      </c>
      <c r="T149" s="111">
        <f>IF(RES_hhdet_tes!T149=0,"",RES_hhdet_tes!T149/RES_hhdet_fec!T149)</f>
        <v>0.80326273121816749</v>
      </c>
      <c r="U149" s="111">
        <f>IF(RES_hhdet_tes!U149=0,"",RES_hhdet_tes!U149/RES_hhdet_fec!U149)</f>
        <v>0.82789192965674896</v>
      </c>
      <c r="V149" s="111">
        <f>IF(RES_hhdet_tes!V149=0,"",RES_hhdet_tes!V149/RES_hhdet_fec!V149)</f>
        <v>0.84497918637645075</v>
      </c>
      <c r="W149" s="111">
        <f>IF(RES_hhdet_tes!W149=0,"",RES_hhdet_tes!W149/RES_hhdet_fec!W149)</f>
        <v>0.85562696546840566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0.75355248715439527</v>
      </c>
      <c r="C150" s="111">
        <f>IF(RES_hhdet_tes!C150=0,"",RES_hhdet_tes!C150/RES_hhdet_fec!C150)</f>
        <v>0.76062269627664281</v>
      </c>
      <c r="D150" s="111">
        <f>IF(RES_hhdet_tes!D150=0,"",RES_hhdet_tes!D150/RES_hhdet_fec!D150)</f>
        <v>0.7603843075172052</v>
      </c>
      <c r="E150" s="111">
        <f>IF(RES_hhdet_tes!E150=0,"",RES_hhdet_tes!E150/RES_hhdet_fec!E150)</f>
        <v>0.7666403751893367</v>
      </c>
      <c r="F150" s="111">
        <f>IF(RES_hhdet_tes!F150=0,"",RES_hhdet_tes!F150/RES_hhdet_fec!F150)</f>
        <v>0.77064470885597713</v>
      </c>
      <c r="G150" s="111">
        <f>IF(RES_hhdet_tes!G150=0,"",RES_hhdet_tes!G150/RES_hhdet_fec!G150)</f>
        <v>0.77177834401020107</v>
      </c>
      <c r="H150" s="111">
        <f>IF(RES_hhdet_tes!H150=0,"",RES_hhdet_tes!H150/RES_hhdet_fec!H150)</f>
        <v>0.77561421197966407</v>
      </c>
      <c r="I150" s="111">
        <f>IF(RES_hhdet_tes!I150=0,"",RES_hhdet_tes!I150/RES_hhdet_fec!I150)</f>
        <v>0.78096481391905848</v>
      </c>
      <c r="J150" s="111">
        <f>IF(RES_hhdet_tes!J150=0,"",RES_hhdet_tes!J150/RES_hhdet_fec!J150)</f>
        <v>0.78679025207025155</v>
      </c>
      <c r="K150" s="111">
        <f>IF(RES_hhdet_tes!K150=0,"",RES_hhdet_tes!K150/RES_hhdet_fec!K150)</f>
        <v>0.80424420863354118</v>
      </c>
      <c r="L150" s="111">
        <f>IF(RES_hhdet_tes!L150=0,"",RES_hhdet_tes!L150/RES_hhdet_fec!L150)</f>
        <v>0.78202309378774792</v>
      </c>
      <c r="M150" s="111">
        <f>IF(RES_hhdet_tes!M150=0,"",RES_hhdet_tes!M150/RES_hhdet_fec!M150)</f>
        <v>0.78890134660400502</v>
      </c>
      <c r="N150" s="111">
        <f>IF(RES_hhdet_tes!N150=0,"",RES_hhdet_tes!N150/RES_hhdet_fec!N150)</f>
        <v>0.79667453626247808</v>
      </c>
      <c r="O150" s="111">
        <f>IF(RES_hhdet_tes!O150=0,"",RES_hhdet_tes!O150/RES_hhdet_fec!O150)</f>
        <v>0.79221862948324473</v>
      </c>
      <c r="P150" s="111">
        <f>IF(RES_hhdet_tes!P150=0,"",RES_hhdet_tes!P150/RES_hhdet_fec!P150)</f>
        <v>0.80564248225582979</v>
      </c>
      <c r="Q150" s="111">
        <f>IF(RES_hhdet_tes!Q150=0,"",RES_hhdet_tes!Q150/RES_hhdet_fec!Q150)</f>
        <v>0.82658832643402091</v>
      </c>
      <c r="R150" s="111">
        <f>IF(RES_hhdet_tes!R150=0,"",RES_hhdet_tes!R150/RES_hhdet_fec!R150)</f>
        <v>0.8451819493322259</v>
      </c>
      <c r="S150" s="111">
        <f>IF(RES_hhdet_tes!S150=0,"",RES_hhdet_tes!S150/RES_hhdet_fec!S150)</f>
        <v>0.8724218909303888</v>
      </c>
      <c r="T150" s="111">
        <f>IF(RES_hhdet_tes!T150=0,"",RES_hhdet_tes!T150/RES_hhdet_fec!T150)</f>
        <v>0.88369292881671557</v>
      </c>
      <c r="U150" s="111">
        <f>IF(RES_hhdet_tes!U150=0,"",RES_hhdet_tes!U150/RES_hhdet_fec!U150)</f>
        <v>0.90084671609845057</v>
      </c>
      <c r="V150" s="111">
        <f>IF(RES_hhdet_tes!V150=0,"",RES_hhdet_tes!V150/RES_hhdet_fec!V150)</f>
        <v>0.90635931061570696</v>
      </c>
      <c r="W150" s="111">
        <f>IF(RES_hhdet_tes!W150=0,"",RES_hhdet_tes!W150/RES_hhdet_fec!W150)</f>
        <v>0.91141958773822807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0.6354002015126059</v>
      </c>
      <c r="C151" s="112">
        <f>IF(RES_hhdet_tes!C151=0,"",RES_hhdet_tes!C151/RES_hhdet_fec!C151)</f>
        <v>0.64005212590350302</v>
      </c>
      <c r="D151" s="112">
        <f>IF(RES_hhdet_tes!D151=0,"",RES_hhdet_tes!D151/RES_hhdet_fec!D151)</f>
        <v>0.64225081000466822</v>
      </c>
      <c r="E151" s="112">
        <f>IF(RES_hhdet_tes!E151=0,"",RES_hhdet_tes!E151/RES_hhdet_fec!E151)</f>
        <v>0.64730720979921841</v>
      </c>
      <c r="F151" s="112">
        <f>IF(RES_hhdet_tes!F151=0,"",RES_hhdet_tes!F151/RES_hhdet_fec!F151)</f>
        <v>0.65162224216262521</v>
      </c>
      <c r="G151" s="112">
        <f>IF(RES_hhdet_tes!G151=0,"",RES_hhdet_tes!G151/RES_hhdet_fec!G151)</f>
        <v>0.65655619261145159</v>
      </c>
      <c r="H151" s="112">
        <f>IF(RES_hhdet_tes!H151=0,"",RES_hhdet_tes!H151/RES_hhdet_fec!H151)</f>
        <v>0.66202944628226723</v>
      </c>
      <c r="I151" s="112">
        <f>IF(RES_hhdet_tes!I151=0,"",RES_hhdet_tes!I151/RES_hhdet_fec!I151)</f>
        <v>0.66555824010040909</v>
      </c>
      <c r="J151" s="112">
        <f>IF(RES_hhdet_tes!J151=0,"",RES_hhdet_tes!J151/RES_hhdet_fec!J151)</f>
        <v>0.66609136131652769</v>
      </c>
      <c r="K151" s="112">
        <f>IF(RES_hhdet_tes!K151=0,"",RES_hhdet_tes!K151/RES_hhdet_fec!K151)</f>
        <v>0.6699507229457643</v>
      </c>
      <c r="L151" s="112">
        <f>IF(RES_hhdet_tes!L151=0,"",RES_hhdet_tes!L151/RES_hhdet_fec!L151)</f>
        <v>0.67075564211078342</v>
      </c>
      <c r="M151" s="112">
        <f>IF(RES_hhdet_tes!M151=0,"",RES_hhdet_tes!M151/RES_hhdet_fec!M151)</f>
        <v>0.67795259197279978</v>
      </c>
      <c r="N151" s="112">
        <f>IF(RES_hhdet_tes!N151=0,"",RES_hhdet_tes!N151/RES_hhdet_fec!N151)</f>
        <v>0.68384686890511093</v>
      </c>
      <c r="O151" s="112">
        <f>IF(RES_hhdet_tes!O151=0,"",RES_hhdet_tes!O151/RES_hhdet_fec!O151)</f>
        <v>0.68847185356087637</v>
      </c>
      <c r="P151" s="112">
        <f>IF(RES_hhdet_tes!P151=0,"",RES_hhdet_tes!P151/RES_hhdet_fec!P151)</f>
        <v>0.69761059997742803</v>
      </c>
      <c r="Q151" s="112">
        <f>IF(RES_hhdet_tes!Q151=0,"",RES_hhdet_tes!Q151/RES_hhdet_fec!Q151)</f>
        <v>0.73080623465113304</v>
      </c>
      <c r="R151" s="112">
        <f>IF(RES_hhdet_tes!R151=0,"",RES_hhdet_tes!R151/RES_hhdet_fec!R151)</f>
        <v>0.75690121796251753</v>
      </c>
      <c r="S151" s="112">
        <f>IF(RES_hhdet_tes!S151=0,"",RES_hhdet_tes!S151/RES_hhdet_fec!S151)</f>
        <v>0.78894899286785447</v>
      </c>
      <c r="T151" s="112">
        <f>IF(RES_hhdet_tes!T151=0,"",RES_hhdet_tes!T151/RES_hhdet_fec!T151)</f>
        <v>0.80669788662684261</v>
      </c>
      <c r="U151" s="112">
        <f>IF(RES_hhdet_tes!U151=0,"",RES_hhdet_tes!U151/RES_hhdet_fec!U151)</f>
        <v>0.83540659781457227</v>
      </c>
      <c r="V151" s="112">
        <f>IF(RES_hhdet_tes!V151=0,"",RES_hhdet_tes!V151/RES_hhdet_fec!V151)</f>
        <v>0.84450167231149731</v>
      </c>
      <c r="W151" s="112">
        <f>IF(RES_hhdet_tes!W151=0,"",RES_hhdet_tes!W151/RES_hhdet_fec!W151)</f>
        <v>0.85343634662291534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0.71185745945989409</v>
      </c>
      <c r="C153" s="112">
        <f>IF(RES_hhdet_tes!C153=0,"",RES_hhdet_tes!C153/RES_hhdet_fec!C153)</f>
        <v>0.71447785596723112</v>
      </c>
      <c r="D153" s="112">
        <f>IF(RES_hhdet_tes!D153=0,"",RES_hhdet_tes!D153/RES_hhdet_fec!D153)</f>
        <v>0.71810336341981107</v>
      </c>
      <c r="E153" s="112">
        <f>IF(RES_hhdet_tes!E153=0,"",RES_hhdet_tes!E153/RES_hhdet_fec!E153)</f>
        <v>0.72196671058044393</v>
      </c>
      <c r="F153" s="112">
        <f>IF(RES_hhdet_tes!F153=0,"",RES_hhdet_tes!F153/RES_hhdet_fec!F153)</f>
        <v>0.72705698814602104</v>
      </c>
      <c r="G153" s="112">
        <f>IF(RES_hhdet_tes!G153=0,"",RES_hhdet_tes!G153/RES_hhdet_fec!G153)</f>
        <v>0.73240942397298758</v>
      </c>
      <c r="H153" s="112">
        <f>IF(RES_hhdet_tes!H153=0,"",RES_hhdet_tes!H153/RES_hhdet_fec!H153)</f>
        <v>0.73865410347654048</v>
      </c>
      <c r="I153" s="112">
        <f>IF(RES_hhdet_tes!I153=0,"",RES_hhdet_tes!I153/RES_hhdet_fec!I153)</f>
        <v>0.74136259822082673</v>
      </c>
      <c r="J153" s="112">
        <f>IF(RES_hhdet_tes!J153=0,"",RES_hhdet_tes!J153/RES_hhdet_fec!J153)</f>
        <v>0.74214319125946282</v>
      </c>
      <c r="K153" s="112">
        <f>IF(RES_hhdet_tes!K153=0,"",RES_hhdet_tes!K153/RES_hhdet_fec!K153)</f>
        <v>0.74340270599206604</v>
      </c>
      <c r="L153" s="112">
        <f>IF(RES_hhdet_tes!L153=0,"",RES_hhdet_tes!L153/RES_hhdet_fec!L153)</f>
        <v>0.74534970131247202</v>
      </c>
      <c r="M153" s="112">
        <f>IF(RES_hhdet_tes!M153=0,"",RES_hhdet_tes!M153/RES_hhdet_fec!M153)</f>
        <v>0.74853457879316543</v>
      </c>
      <c r="N153" s="112">
        <f>IF(RES_hhdet_tes!N153=0,"",RES_hhdet_tes!N153/RES_hhdet_fec!N153)</f>
        <v>0.75314252590309694</v>
      </c>
      <c r="O153" s="112">
        <f>IF(RES_hhdet_tes!O153=0,"",RES_hhdet_tes!O153/RES_hhdet_fec!O153)</f>
        <v>0.7586946242710606</v>
      </c>
      <c r="P153" s="112">
        <f>IF(RES_hhdet_tes!P153=0,"",RES_hhdet_tes!P153/RES_hhdet_fec!P153)</f>
        <v>0.76439242553020326</v>
      </c>
      <c r="Q153" s="112">
        <f>IF(RES_hhdet_tes!Q153=0,"",RES_hhdet_tes!Q153/RES_hhdet_fec!Q153)</f>
        <v>0.76968639162110875</v>
      </c>
      <c r="R153" s="112">
        <f>IF(RES_hhdet_tes!R153=0,"",RES_hhdet_tes!R153/RES_hhdet_fec!R153)</f>
        <v>0.77632668761745682</v>
      </c>
      <c r="S153" s="112">
        <f>IF(RES_hhdet_tes!S153=0,"",RES_hhdet_tes!S153/RES_hhdet_fec!S153)</f>
        <v>0.78483862102940516</v>
      </c>
      <c r="T153" s="112">
        <f>IF(RES_hhdet_tes!T153=0,"",RES_hhdet_tes!T153/RES_hhdet_fec!T153)</f>
        <v>0.79640848733586744</v>
      </c>
      <c r="U153" s="112">
        <f>IF(RES_hhdet_tes!U153=0,"",RES_hhdet_tes!U153/RES_hhdet_fec!U153)</f>
        <v>0.80849781892433703</v>
      </c>
      <c r="V153" s="112">
        <f>IF(RES_hhdet_tes!V153=0,"",RES_hhdet_tes!V153/RES_hhdet_fec!V153)</f>
        <v>0.82029956805478998</v>
      </c>
      <c r="W153" s="112">
        <f>IF(RES_hhdet_tes!W153=0,"",RES_hhdet_tes!W153/RES_hhdet_fec!W153)</f>
        <v>0.82859074772219332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0.81247405201891487</v>
      </c>
      <c r="C154" s="113">
        <f>IF(RES_hhdet_tes!C154=0,"",RES_hhdet_tes!C154/RES_hhdet_fec!C154)</f>
        <v>0.81912177453544377</v>
      </c>
      <c r="D154" s="113">
        <f>IF(RES_hhdet_tes!D154=0,"",RES_hhdet_tes!D154/RES_hhdet_fec!D154)</f>
        <v>0.82060350916501879</v>
      </c>
      <c r="E154" s="113">
        <f>IF(RES_hhdet_tes!E154=0,"",RES_hhdet_tes!E154/RES_hhdet_fec!E154)</f>
        <v>0.82578538053735273</v>
      </c>
      <c r="F154" s="113">
        <f>IF(RES_hhdet_tes!F154=0,"",RES_hhdet_tes!F154/RES_hhdet_fec!F154)</f>
        <v>0.82934173014128265</v>
      </c>
      <c r="G154" s="113">
        <f>IF(RES_hhdet_tes!G154=0,"",RES_hhdet_tes!G154/RES_hhdet_fec!G154)</f>
        <v>0.83046323017727641</v>
      </c>
      <c r="H154" s="113">
        <f>IF(RES_hhdet_tes!H154=0,"",RES_hhdet_tes!H154/RES_hhdet_fec!H154)</f>
        <v>0.8335601597496537</v>
      </c>
      <c r="I154" s="113">
        <f>IF(RES_hhdet_tes!I154=0,"",RES_hhdet_tes!I154/RES_hhdet_fec!I154)</f>
        <v>0.83751514796677584</v>
      </c>
      <c r="J154" s="113">
        <f>IF(RES_hhdet_tes!J154=0,"",RES_hhdet_tes!J154/RES_hhdet_fec!J154)</f>
        <v>0.84259535766298721</v>
      </c>
      <c r="K154" s="113">
        <f>IF(RES_hhdet_tes!K154=0,"",RES_hhdet_tes!K154/RES_hhdet_fec!K154)</f>
        <v>0.85560306218389637</v>
      </c>
      <c r="L154" s="113">
        <f>IF(RES_hhdet_tes!L154=0,"",RES_hhdet_tes!L154/RES_hhdet_fec!L154)</f>
        <v>0.83849612056281331</v>
      </c>
      <c r="M154" s="113">
        <f>IF(RES_hhdet_tes!M154=0,"",RES_hhdet_tes!M154/RES_hhdet_fec!M154)</f>
        <v>0.84106411056347108</v>
      </c>
      <c r="N154" s="113">
        <f>IF(RES_hhdet_tes!N154=0,"",RES_hhdet_tes!N154/RES_hhdet_fec!N154)</f>
        <v>0.84583112357882861</v>
      </c>
      <c r="O154" s="113">
        <f>IF(RES_hhdet_tes!O154=0,"",RES_hhdet_tes!O154/RES_hhdet_fec!O154)</f>
        <v>0.84236576017895048</v>
      </c>
      <c r="P154" s="113">
        <f>IF(RES_hhdet_tes!P154=0,"",RES_hhdet_tes!P154/RES_hhdet_fec!P154)</f>
        <v>0.85131193034496855</v>
      </c>
      <c r="Q154" s="113">
        <f>IF(RES_hhdet_tes!Q154=0,"",RES_hhdet_tes!Q154/RES_hhdet_fec!Q154)</f>
        <v>0.85361640295857999</v>
      </c>
      <c r="R154" s="113">
        <f>IF(RES_hhdet_tes!R154=0,"",RES_hhdet_tes!R154/RES_hhdet_fec!R154)</f>
        <v>0.8601485216047331</v>
      </c>
      <c r="S154" s="113">
        <f>IF(RES_hhdet_tes!S154=0,"",RES_hhdet_tes!S154/RES_hhdet_fec!S154)</f>
        <v>0.87241569631235394</v>
      </c>
      <c r="T154" s="113">
        <f>IF(RES_hhdet_tes!T154=0,"",RES_hhdet_tes!T154/RES_hhdet_fec!T154)</f>
        <v>0.87920551163531635</v>
      </c>
      <c r="U154" s="113">
        <f>IF(RES_hhdet_tes!U154=0,"",RES_hhdet_tes!U154/RES_hhdet_fec!U154)</f>
        <v>0.8850751075927431</v>
      </c>
      <c r="V154" s="113">
        <f>IF(RES_hhdet_tes!V154=0,"",RES_hhdet_tes!V154/RES_hhdet_fec!V154)</f>
        <v>0.89104079071996412</v>
      </c>
      <c r="W154" s="113">
        <f>IF(RES_hhdet_tes!W154=0,"",RES_hhdet_tes!W154/RES_hhdet_fec!W154)</f>
        <v>0.89499898542220813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0.71185745945989409</v>
      </c>
      <c r="C155" s="111">
        <f>IF(RES_hhdet_tes!C155=0,"",RES_hhdet_tes!C155/RES_hhdet_fec!C155)</f>
        <v>0.71696287393860336</v>
      </c>
      <c r="D155" s="111">
        <f>IF(RES_hhdet_tes!D155=0,"",RES_hhdet_tes!D155/RES_hhdet_fec!D155)</f>
        <v>0.72139905151205774</v>
      </c>
      <c r="E155" s="111">
        <f>IF(RES_hhdet_tes!E155=0,"",RES_hhdet_tes!E155/RES_hhdet_fec!E155)</f>
        <v>0.72581804207343881</v>
      </c>
      <c r="F155" s="111">
        <f>IF(RES_hhdet_tes!F155=0,"",RES_hhdet_tes!F155/RES_hhdet_fec!F155)</f>
        <v>0.72999546659767567</v>
      </c>
      <c r="G155" s="111">
        <f>IF(RES_hhdet_tes!G155=0,"",RES_hhdet_tes!G155/RES_hhdet_fec!G155)</f>
        <v>0.73477295630072992</v>
      </c>
      <c r="H155" s="111">
        <f>IF(RES_hhdet_tes!H155=0,"",RES_hhdet_tes!H155/RES_hhdet_fec!H155)</f>
        <v>0.7395004013689993</v>
      </c>
      <c r="I155" s="111">
        <f>IF(RES_hhdet_tes!I155=0,"",RES_hhdet_tes!I155/RES_hhdet_fec!I155)</f>
        <v>0.74208556462540565</v>
      </c>
      <c r="J155" s="111">
        <f>IF(RES_hhdet_tes!J155=0,"",RES_hhdet_tes!J155/RES_hhdet_fec!J155)</f>
        <v>0.74333382585240293</v>
      </c>
      <c r="K155" s="111">
        <f>IF(RES_hhdet_tes!K155=0,"",RES_hhdet_tes!K155/RES_hhdet_fec!K155)</f>
        <v>0.74503223862090928</v>
      </c>
      <c r="L155" s="111">
        <f>IF(RES_hhdet_tes!L155=0,"",RES_hhdet_tes!L155/RES_hhdet_fec!L155)</f>
        <v>0.74652986541467536</v>
      </c>
      <c r="M155" s="111">
        <f>IF(RES_hhdet_tes!M155=0,"",RES_hhdet_tes!M155/RES_hhdet_fec!M155)</f>
        <v>0.74854499886165926</v>
      </c>
      <c r="N155" s="111">
        <f>IF(RES_hhdet_tes!N155=0,"",RES_hhdet_tes!N155/RES_hhdet_fec!N155)</f>
        <v>0.75134621650440347</v>
      </c>
      <c r="O155" s="111">
        <f>IF(RES_hhdet_tes!O155=0,"",RES_hhdet_tes!O155/RES_hhdet_fec!O155)</f>
        <v>0.75595500640247604</v>
      </c>
      <c r="P155" s="111">
        <f>IF(RES_hhdet_tes!P155=0,"",RES_hhdet_tes!P155/RES_hhdet_fec!P155)</f>
        <v>0.76121415259160352</v>
      </c>
      <c r="Q155" s="111">
        <f>IF(RES_hhdet_tes!Q155=0,"",RES_hhdet_tes!Q155/RES_hhdet_fec!Q155)</f>
        <v>0.76868443353400673</v>
      </c>
      <c r="R155" s="111">
        <f>IF(RES_hhdet_tes!R155=0,"",RES_hhdet_tes!R155/RES_hhdet_fec!R155)</f>
        <v>0.77830319594716058</v>
      </c>
      <c r="S155" s="111">
        <f>IF(RES_hhdet_tes!S155=0,"",RES_hhdet_tes!S155/RES_hhdet_fec!S155)</f>
        <v>0.78880085945487655</v>
      </c>
      <c r="T155" s="111">
        <f>IF(RES_hhdet_tes!T155=0,"",RES_hhdet_tes!T155/RES_hhdet_fec!T155)</f>
        <v>0.8001625117832406</v>
      </c>
      <c r="U155" s="111">
        <f>IF(RES_hhdet_tes!U155=0,"",RES_hhdet_tes!U155/RES_hhdet_fec!U155)</f>
        <v>0.81145674628836284</v>
      </c>
      <c r="V155" s="111">
        <f>IF(RES_hhdet_tes!V155=0,"",RES_hhdet_tes!V155/RES_hhdet_fec!V155)</f>
        <v>0.82115709183519647</v>
      </c>
      <c r="W155" s="111">
        <f>IF(RES_hhdet_tes!W155=0,"",RES_hhdet_tes!W155/RES_hhdet_fec!W155)</f>
        <v>0.82826370753227363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0.75865591455634807</v>
      </c>
      <c r="C157" s="124">
        <f>IF(RES_hhdet_tes!C157=0,"",RES_hhdet_tes!C157/RES_hhdet_fec!C157)</f>
        <v>0.7606202135912643</v>
      </c>
      <c r="D157" s="124">
        <f>IF(RES_hhdet_tes!D157=0,"",RES_hhdet_tes!D157/RES_hhdet_fec!D157)</f>
        <v>0.76296701412133383</v>
      </c>
      <c r="E157" s="124">
        <f>IF(RES_hhdet_tes!E157=0,"",RES_hhdet_tes!E157/RES_hhdet_fec!E157)</f>
        <v>0.76555925590907914</v>
      </c>
      <c r="F157" s="124">
        <f>IF(RES_hhdet_tes!F157=0,"",RES_hhdet_tes!F157/RES_hhdet_fec!F157)</f>
        <v>0.76867310104800779</v>
      </c>
      <c r="G157" s="124">
        <f>IF(RES_hhdet_tes!G157=0,"",RES_hhdet_tes!G157/RES_hhdet_fec!G157)</f>
        <v>0.77216900421453782</v>
      </c>
      <c r="H157" s="124">
        <f>IF(RES_hhdet_tes!H157=0,"",RES_hhdet_tes!H157/RES_hhdet_fec!H157)</f>
        <v>0.77610592605955242</v>
      </c>
      <c r="I157" s="124">
        <f>IF(RES_hhdet_tes!I157=0,"",RES_hhdet_tes!I157/RES_hhdet_fec!I157)</f>
        <v>0.77810746223282501</v>
      </c>
      <c r="J157" s="124">
        <f>IF(RES_hhdet_tes!J157=0,"",RES_hhdet_tes!J157/RES_hhdet_fec!J157)</f>
        <v>0.77915209021768017</v>
      </c>
      <c r="K157" s="124">
        <f>IF(RES_hhdet_tes!K157=0,"",RES_hhdet_tes!K157/RES_hhdet_fec!K157)</f>
        <v>0.78066803460958556</v>
      </c>
      <c r="L157" s="124">
        <f>IF(RES_hhdet_tes!L157=0,"",RES_hhdet_tes!L157/RES_hhdet_fec!L157)</f>
        <v>0.78232347191676799</v>
      </c>
      <c r="M157" s="124">
        <f>IF(RES_hhdet_tes!M157=0,"",RES_hhdet_tes!M157/RES_hhdet_fec!M157)</f>
        <v>0.78451221056504084</v>
      </c>
      <c r="N157" s="124">
        <f>IF(RES_hhdet_tes!N157=0,"",RES_hhdet_tes!N157/RES_hhdet_fec!N157)</f>
        <v>0.78715237336975497</v>
      </c>
      <c r="O157" s="124">
        <f>IF(RES_hhdet_tes!O157=0,"",RES_hhdet_tes!O157/RES_hhdet_fec!O157)</f>
        <v>0.79027574655404831</v>
      </c>
      <c r="P157" s="124">
        <f>IF(RES_hhdet_tes!P157=0,"",RES_hhdet_tes!P157/RES_hhdet_fec!P157)</f>
        <v>0.79330125600775392</v>
      </c>
      <c r="Q157" s="124">
        <f>IF(RES_hhdet_tes!Q157=0,"",RES_hhdet_tes!Q157/RES_hhdet_fec!Q157)</f>
        <v>0.79700154542301382</v>
      </c>
      <c r="R157" s="124">
        <f>IF(RES_hhdet_tes!R157=0,"",RES_hhdet_tes!R157/RES_hhdet_fec!R157)</f>
        <v>0.80257844269017642</v>
      </c>
      <c r="S157" s="124">
        <f>IF(RES_hhdet_tes!S157=0,"",RES_hhdet_tes!S157/RES_hhdet_fec!S157)</f>
        <v>0.81044353166147298</v>
      </c>
      <c r="T157" s="124">
        <f>IF(RES_hhdet_tes!T157=0,"",RES_hhdet_tes!T157/RES_hhdet_fec!T157)</f>
        <v>0.82159012032115875</v>
      </c>
      <c r="U157" s="124">
        <f>IF(RES_hhdet_tes!U157=0,"",RES_hhdet_tes!U157/RES_hhdet_fec!U157)</f>
        <v>0.8346850910384862</v>
      </c>
      <c r="V157" s="124">
        <f>IF(RES_hhdet_tes!V157=0,"",RES_hhdet_tes!V157/RES_hhdet_fec!V157)</f>
        <v>0.84773949953637961</v>
      </c>
      <c r="W157" s="124">
        <f>IF(RES_hhdet_tes!W157=0,"",RES_hhdet_tes!W157/RES_hhdet_fec!W157)</f>
        <v>0.85783560401773562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0.75865591455634807</v>
      </c>
      <c r="C159" s="45">
        <f>IF(RES_hhdet_tes!C159=0,"",RES_hhdet_tes!C159/RES_hhdet_fec!C159)</f>
        <v>0.7606202135912643</v>
      </c>
      <c r="D159" s="45">
        <f>IF(RES_hhdet_tes!D159=0,"",RES_hhdet_tes!D159/RES_hhdet_fec!D159)</f>
        <v>0.76296701412133383</v>
      </c>
      <c r="E159" s="45">
        <f>IF(RES_hhdet_tes!E159=0,"",RES_hhdet_tes!E159/RES_hhdet_fec!E159)</f>
        <v>0.76555925590907914</v>
      </c>
      <c r="F159" s="45">
        <f>IF(RES_hhdet_tes!F159=0,"",RES_hhdet_tes!F159/RES_hhdet_fec!F159)</f>
        <v>0.76867310104800779</v>
      </c>
      <c r="G159" s="45">
        <f>IF(RES_hhdet_tes!G159=0,"",RES_hhdet_tes!G159/RES_hhdet_fec!G159)</f>
        <v>0.77216900421453782</v>
      </c>
      <c r="H159" s="45">
        <f>IF(RES_hhdet_tes!H159=0,"",RES_hhdet_tes!H159/RES_hhdet_fec!H159)</f>
        <v>0.77610592605955242</v>
      </c>
      <c r="I159" s="45">
        <f>IF(RES_hhdet_tes!I159=0,"",RES_hhdet_tes!I159/RES_hhdet_fec!I159)</f>
        <v>0.77810746223282501</v>
      </c>
      <c r="J159" s="45">
        <f>IF(RES_hhdet_tes!J159=0,"",RES_hhdet_tes!J159/RES_hhdet_fec!J159)</f>
        <v>0.77915209021768017</v>
      </c>
      <c r="K159" s="45">
        <f>IF(RES_hhdet_tes!K159=0,"",RES_hhdet_tes!K159/RES_hhdet_fec!K159)</f>
        <v>0.78066803460958556</v>
      </c>
      <c r="L159" s="45">
        <f>IF(RES_hhdet_tes!L159=0,"",RES_hhdet_tes!L159/RES_hhdet_fec!L159)</f>
        <v>0.78232347191676799</v>
      </c>
      <c r="M159" s="45">
        <f>IF(RES_hhdet_tes!M159=0,"",RES_hhdet_tes!M159/RES_hhdet_fec!M159)</f>
        <v>0.78451221056504084</v>
      </c>
      <c r="N159" s="45">
        <f>IF(RES_hhdet_tes!N159=0,"",RES_hhdet_tes!N159/RES_hhdet_fec!N159)</f>
        <v>0.78715237336975497</v>
      </c>
      <c r="O159" s="45">
        <f>IF(RES_hhdet_tes!O159=0,"",RES_hhdet_tes!O159/RES_hhdet_fec!O159)</f>
        <v>0.79027574655404831</v>
      </c>
      <c r="P159" s="45">
        <f>IF(RES_hhdet_tes!P159=0,"",RES_hhdet_tes!P159/RES_hhdet_fec!P159)</f>
        <v>0.79330125600775392</v>
      </c>
      <c r="Q159" s="45">
        <f>IF(RES_hhdet_tes!Q159=0,"",RES_hhdet_tes!Q159/RES_hhdet_fec!Q159)</f>
        <v>0.79700154542301382</v>
      </c>
      <c r="R159" s="45">
        <f>IF(RES_hhdet_tes!R159=0,"",RES_hhdet_tes!R159/RES_hhdet_fec!R159)</f>
        <v>0.80257844269017642</v>
      </c>
      <c r="S159" s="45">
        <f>IF(RES_hhdet_tes!S159=0,"",RES_hhdet_tes!S159/RES_hhdet_fec!S159)</f>
        <v>0.81044353166147298</v>
      </c>
      <c r="T159" s="45">
        <f>IF(RES_hhdet_tes!T159=0,"",RES_hhdet_tes!T159/RES_hhdet_fec!T159)</f>
        <v>0.82159012032115875</v>
      </c>
      <c r="U159" s="45">
        <f>IF(RES_hhdet_tes!U159=0,"",RES_hhdet_tes!U159/RES_hhdet_fec!U159)</f>
        <v>0.8346850910384862</v>
      </c>
      <c r="V159" s="45">
        <f>IF(RES_hhdet_tes!V159=0,"",RES_hhdet_tes!V159/RES_hhdet_fec!V159)</f>
        <v>0.84773949953637961</v>
      </c>
      <c r="W159" s="45">
        <f>IF(RES_hhdet_tes!W159=0,"",RES_hhdet_tes!W159/RES_hhdet_fec!W159)</f>
        <v>0.85783560401773562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0.75170044819658144</v>
      </c>
      <c r="C161" s="119">
        <f>IF(RES_hhdet_tes!C161=0,"",RES_hhdet_tes!C161/RES_hhdet_fec!C161)</f>
        <v>0.75180663750918819</v>
      </c>
      <c r="D161" s="119">
        <f>IF(RES_hhdet_tes!D161=0,"",RES_hhdet_tes!D161/RES_hhdet_fec!D161)</f>
        <v>0.75201544504664997</v>
      </c>
      <c r="E161" s="119">
        <f>IF(RES_hhdet_tes!E161=0,"",RES_hhdet_tes!E161/RES_hhdet_fec!E161)</f>
        <v>0.75228107603997907</v>
      </c>
      <c r="F161" s="119">
        <f>IF(RES_hhdet_tes!F161=0,"",RES_hhdet_tes!F161/RES_hhdet_fec!F161)</f>
        <v>0.75302571096861526</v>
      </c>
      <c r="G161" s="119">
        <f>IF(RES_hhdet_tes!G161=0,"",RES_hhdet_tes!G161/RES_hhdet_fec!G161)</f>
        <v>0.75373795906684438</v>
      </c>
      <c r="H161" s="119">
        <f>IF(RES_hhdet_tes!H161=0,"",RES_hhdet_tes!H161/RES_hhdet_fec!H161)</f>
        <v>0.75464725752173956</v>
      </c>
      <c r="I161" s="119">
        <f>IF(RES_hhdet_tes!I161=0,"",RES_hhdet_tes!I161/RES_hhdet_fec!I161)</f>
        <v>0.756366563891951</v>
      </c>
      <c r="J161" s="119">
        <f>IF(RES_hhdet_tes!J161=0,"",RES_hhdet_tes!J161/RES_hhdet_fec!J161)</f>
        <v>0.76362916850959894</v>
      </c>
      <c r="K161" s="119">
        <f>IF(RES_hhdet_tes!K161=0,"",RES_hhdet_tes!K161/RES_hhdet_fec!K161)</f>
        <v>0.78405283322145314</v>
      </c>
      <c r="L161" s="119">
        <f>IF(RES_hhdet_tes!L161=0,"",RES_hhdet_tes!L161/RES_hhdet_fec!L161)</f>
        <v>0.77908757307378962</v>
      </c>
      <c r="M161" s="119">
        <f>IF(RES_hhdet_tes!M161=0,"",RES_hhdet_tes!M161/RES_hhdet_fec!M161)</f>
        <v>0.79616201285384658</v>
      </c>
      <c r="N161" s="119">
        <f>IF(RES_hhdet_tes!N161=0,"",RES_hhdet_tes!N161/RES_hhdet_fec!N161)</f>
        <v>0.81524563063468691</v>
      </c>
      <c r="O161" s="119">
        <f>IF(RES_hhdet_tes!O161=0,"",RES_hhdet_tes!O161/RES_hhdet_fec!O161)</f>
        <v>0.83617177948396082</v>
      </c>
      <c r="P161" s="119">
        <f>IF(RES_hhdet_tes!P161=0,"",RES_hhdet_tes!P161/RES_hhdet_fec!P161)</f>
        <v>0.83774914543043644</v>
      </c>
      <c r="Q161" s="119">
        <f>IF(RES_hhdet_tes!Q161=0,"",RES_hhdet_tes!Q161/RES_hhdet_fec!Q161)</f>
        <v>0.83995222796385738</v>
      </c>
      <c r="R161" s="119">
        <f>IF(RES_hhdet_tes!R161=0,"",RES_hhdet_tes!R161/RES_hhdet_fec!R161)</f>
        <v>0.84072165204730143</v>
      </c>
      <c r="S161" s="119">
        <f>IF(RES_hhdet_tes!S161=0,"",RES_hhdet_tes!S161/RES_hhdet_fec!S161)</f>
        <v>0.84219661909850063</v>
      </c>
      <c r="T161" s="119">
        <f>IF(RES_hhdet_tes!T161=0,"",RES_hhdet_tes!T161/RES_hhdet_fec!T161)</f>
        <v>0.84492613753917578</v>
      </c>
      <c r="U161" s="119">
        <f>IF(RES_hhdet_tes!U161=0,"",RES_hhdet_tes!U161/RES_hhdet_fec!U161)</f>
        <v>0.84313562157683686</v>
      </c>
      <c r="V161" s="119">
        <f>IF(RES_hhdet_tes!V161=0,"",RES_hhdet_tes!V161/RES_hhdet_fec!V161)</f>
        <v>0.86340930787307002</v>
      </c>
      <c r="W161" s="119">
        <f>IF(RES_hhdet_tes!W161=0,"",RES_hhdet_tes!W161/RES_hhdet_fec!W161)</f>
        <v>0.8586686932132368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0.75351017040792512</v>
      </c>
      <c r="C162" s="124">
        <f>IF(RES_hhdet_tes!C162=0,"",RES_hhdet_tes!C162/RES_hhdet_fec!C162)</f>
        <v>0.75351017040792512</v>
      </c>
      <c r="D162" s="124">
        <f>IF(RES_hhdet_tes!D162=0,"",RES_hhdet_tes!D162/RES_hhdet_fec!D162)</f>
        <v>0.75351017040792512</v>
      </c>
      <c r="E162" s="124">
        <f>IF(RES_hhdet_tes!E162=0,"",RES_hhdet_tes!E162/RES_hhdet_fec!E162)</f>
        <v>0.75351017040792512</v>
      </c>
      <c r="F162" s="124">
        <f>IF(RES_hhdet_tes!F162=0,"",RES_hhdet_tes!F162/RES_hhdet_fec!F162)</f>
        <v>0.75351017040792512</v>
      </c>
      <c r="G162" s="124">
        <f>IF(RES_hhdet_tes!G162=0,"",RES_hhdet_tes!G162/RES_hhdet_fec!G162)</f>
        <v>0.75351017040792512</v>
      </c>
      <c r="H162" s="124">
        <f>IF(RES_hhdet_tes!H162=0,"",RES_hhdet_tes!H162/RES_hhdet_fec!H162)</f>
        <v>0.75351017040792512</v>
      </c>
      <c r="I162" s="124">
        <f>IF(RES_hhdet_tes!I162=0,"",RES_hhdet_tes!I162/RES_hhdet_fec!I162)</f>
        <v>0.75351017040792512</v>
      </c>
      <c r="J162" s="124">
        <f>IF(RES_hhdet_tes!J162=0,"",RES_hhdet_tes!J162/RES_hhdet_fec!J162)</f>
        <v>0.75537325914091002</v>
      </c>
      <c r="K162" s="124">
        <f>IF(RES_hhdet_tes!K162=0,"",RES_hhdet_tes!K162/RES_hhdet_fec!K162)</f>
        <v>0.7646399748967827</v>
      </c>
      <c r="L162" s="124">
        <f>IF(RES_hhdet_tes!L162=0,"",RES_hhdet_tes!L162/RES_hhdet_fec!L162)</f>
        <v>0.77763138596212822</v>
      </c>
      <c r="M162" s="124">
        <f>IF(RES_hhdet_tes!M162=0,"",RES_hhdet_tes!M162/RES_hhdet_fec!M162)</f>
        <v>0.79580993880119988</v>
      </c>
      <c r="N162" s="124">
        <f>IF(RES_hhdet_tes!N162=0,"",RES_hhdet_tes!N162/RES_hhdet_fec!N162)</f>
        <v>0.81612058222751915</v>
      </c>
      <c r="O162" s="124">
        <f>IF(RES_hhdet_tes!O162=0,"",RES_hhdet_tes!O162/RES_hhdet_fec!O162)</f>
        <v>0.83807828444596144</v>
      </c>
      <c r="P162" s="124">
        <f>IF(RES_hhdet_tes!P162=0,"",RES_hhdet_tes!P162/RES_hhdet_fec!P162)</f>
        <v>0.8392935699140206</v>
      </c>
      <c r="Q162" s="124">
        <f>IF(RES_hhdet_tes!Q162=0,"",RES_hhdet_tes!Q162/RES_hhdet_fec!Q162)</f>
        <v>0.84034310980942406</v>
      </c>
      <c r="R162" s="124">
        <f>IF(RES_hhdet_tes!R162=0,"",RES_hhdet_tes!R162/RES_hhdet_fec!R162)</f>
        <v>0.8404576164961598</v>
      </c>
      <c r="S162" s="124">
        <f>IF(RES_hhdet_tes!S162=0,"",RES_hhdet_tes!S162/RES_hhdet_fec!S162)</f>
        <v>0.84058106012168321</v>
      </c>
      <c r="T162" s="124">
        <f>IF(RES_hhdet_tes!T162=0,"",RES_hhdet_tes!T162/RES_hhdet_fec!T162)</f>
        <v>0.84058644362658419</v>
      </c>
      <c r="U162" s="124">
        <f>IF(RES_hhdet_tes!U162=0,"",RES_hhdet_tes!U162/RES_hhdet_fec!U162)</f>
        <v>0.84063537159736701</v>
      </c>
      <c r="V162" s="124">
        <f>IF(RES_hhdet_tes!V162=0,"",RES_hhdet_tes!V162/RES_hhdet_fec!V162)</f>
        <v>0.84716936729736858</v>
      </c>
      <c r="W162" s="124">
        <f>IF(RES_hhdet_tes!W162=0,"",RES_hhdet_tes!W162/RES_hhdet_fec!W162)</f>
        <v>0.85584323924594852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0.75351017040792512</v>
      </c>
      <c r="C163" s="45">
        <f>IF(RES_hhdet_tes!C163=0,"",RES_hhdet_tes!C163/RES_hhdet_fec!C163)</f>
        <v>0.75351017040792512</v>
      </c>
      <c r="D163" s="45">
        <f>IF(RES_hhdet_tes!D163=0,"",RES_hhdet_tes!D163/RES_hhdet_fec!D163)</f>
        <v>0.75351017040792512</v>
      </c>
      <c r="E163" s="45">
        <f>IF(RES_hhdet_tes!E163=0,"",RES_hhdet_tes!E163/RES_hhdet_fec!E163)</f>
        <v>0.75351017040792512</v>
      </c>
      <c r="F163" s="45">
        <f>IF(RES_hhdet_tes!F163=0,"",RES_hhdet_tes!F163/RES_hhdet_fec!F163)</f>
        <v>0.75351017040792512</v>
      </c>
      <c r="G163" s="45">
        <f>IF(RES_hhdet_tes!G163=0,"",RES_hhdet_tes!G163/RES_hhdet_fec!G163)</f>
        <v>0.75351017040792512</v>
      </c>
      <c r="H163" s="45">
        <f>IF(RES_hhdet_tes!H163=0,"",RES_hhdet_tes!H163/RES_hhdet_fec!H163)</f>
        <v>0.75351017040792512</v>
      </c>
      <c r="I163" s="45">
        <f>IF(RES_hhdet_tes!I163=0,"",RES_hhdet_tes!I163/RES_hhdet_fec!I163)</f>
        <v>0.75351017040792512</v>
      </c>
      <c r="J163" s="45">
        <f>IF(RES_hhdet_tes!J163=0,"",RES_hhdet_tes!J163/RES_hhdet_fec!J163)</f>
        <v>0.75537325914091002</v>
      </c>
      <c r="K163" s="45">
        <f>IF(RES_hhdet_tes!K163=0,"",RES_hhdet_tes!K163/RES_hhdet_fec!K163)</f>
        <v>0.7646399748967827</v>
      </c>
      <c r="L163" s="45">
        <f>IF(RES_hhdet_tes!L163=0,"",RES_hhdet_tes!L163/RES_hhdet_fec!L163)</f>
        <v>0.77763138596212822</v>
      </c>
      <c r="M163" s="45">
        <f>IF(RES_hhdet_tes!M163=0,"",RES_hhdet_tes!M163/RES_hhdet_fec!M163)</f>
        <v>0.79580993880119988</v>
      </c>
      <c r="N163" s="45">
        <f>IF(RES_hhdet_tes!N163=0,"",RES_hhdet_tes!N163/RES_hhdet_fec!N163)</f>
        <v>0.81612058222751915</v>
      </c>
      <c r="O163" s="45">
        <f>IF(RES_hhdet_tes!O163=0,"",RES_hhdet_tes!O163/RES_hhdet_fec!O163)</f>
        <v>0.83807828444596144</v>
      </c>
      <c r="P163" s="45">
        <f>IF(RES_hhdet_tes!P163=0,"",RES_hhdet_tes!P163/RES_hhdet_fec!P163)</f>
        <v>0.8392935699140206</v>
      </c>
      <c r="Q163" s="45">
        <f>IF(RES_hhdet_tes!Q163=0,"",RES_hhdet_tes!Q163/RES_hhdet_fec!Q163)</f>
        <v>0.84034310980942406</v>
      </c>
      <c r="R163" s="45">
        <f>IF(RES_hhdet_tes!R163=0,"",RES_hhdet_tes!R163/RES_hhdet_fec!R163)</f>
        <v>0.8404576164961598</v>
      </c>
      <c r="S163" s="45">
        <f>IF(RES_hhdet_tes!S163=0,"",RES_hhdet_tes!S163/RES_hhdet_fec!S163)</f>
        <v>0.84058106012168321</v>
      </c>
      <c r="T163" s="45">
        <f>IF(RES_hhdet_tes!T163=0,"",RES_hhdet_tes!T163/RES_hhdet_fec!T163)</f>
        <v>0.84058644362658419</v>
      </c>
      <c r="U163" s="45">
        <f>IF(RES_hhdet_tes!U163=0,"",RES_hhdet_tes!U163/RES_hhdet_fec!U163)</f>
        <v>0.84063537159736701</v>
      </c>
      <c r="V163" s="45">
        <f>IF(RES_hhdet_tes!V163=0,"",RES_hhdet_tes!V163/RES_hhdet_fec!V163)</f>
        <v>0.84716936729736858</v>
      </c>
      <c r="W163" s="45">
        <f>IF(RES_hhdet_tes!W163=0,"",RES_hhdet_tes!W163/RES_hhdet_fec!W163)</f>
        <v>0.85584323924594852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2.258521943064399</v>
      </c>
      <c r="C164" s="124">
        <f>IF(RES_hhdet_tes!C164=0,"",RES_hhdet_tes!C164/RES_hhdet_fec!C164)</f>
        <v>2.3719550689384139</v>
      </c>
      <c r="D164" s="124">
        <f>IF(RES_hhdet_tes!D164=0,"",RES_hhdet_tes!D164/RES_hhdet_fec!D164)</f>
        <v>2.4715995849547538</v>
      </c>
      <c r="E164" s="124">
        <f>IF(RES_hhdet_tes!E164=0,"",RES_hhdet_tes!E164/RES_hhdet_fec!E164)</f>
        <v>2.532968524115129</v>
      </c>
      <c r="F164" s="124">
        <f>IF(RES_hhdet_tes!F164=0,"",RES_hhdet_tes!F164/RES_hhdet_fec!F164)</f>
        <v>2.6249162343031518</v>
      </c>
      <c r="G164" s="124">
        <f>IF(RES_hhdet_tes!G164=0,"",RES_hhdet_tes!G164/RES_hhdet_fec!G164)</f>
        <v>2.7673457878237215</v>
      </c>
      <c r="H164" s="124">
        <f>IF(RES_hhdet_tes!H164=0,"",RES_hhdet_tes!H164/RES_hhdet_fec!H164)</f>
        <v>3.0433939083877322</v>
      </c>
      <c r="I164" s="124">
        <f>IF(RES_hhdet_tes!I164=0,"",RES_hhdet_tes!I164/RES_hhdet_fec!I164)</f>
        <v>3.2730791346393184</v>
      </c>
      <c r="J164" s="124">
        <f>IF(RES_hhdet_tes!J164=0,"",RES_hhdet_tes!J164/RES_hhdet_fec!J164)</f>
        <v>3.392518855760291</v>
      </c>
      <c r="K164" s="124">
        <f>IF(RES_hhdet_tes!K164=0,"",RES_hhdet_tes!K164/RES_hhdet_fec!K164)</f>
        <v>3.6632529457032739</v>
      </c>
      <c r="L164" s="124">
        <f>IF(RES_hhdet_tes!L164=0,"",RES_hhdet_tes!L164/RES_hhdet_fec!L164)</f>
        <v>3.8939047232546522</v>
      </c>
      <c r="M164" s="124">
        <f>IF(RES_hhdet_tes!M164=0,"",RES_hhdet_tes!M164/RES_hhdet_fec!M164)</f>
        <v>4.0625502217210601</v>
      </c>
      <c r="N164" s="124">
        <f>IF(RES_hhdet_tes!N164=0,"",RES_hhdet_tes!N164/RES_hhdet_fec!N164)</f>
        <v>4.2100768063369172</v>
      </c>
      <c r="O164" s="124">
        <f>IF(RES_hhdet_tes!O164=0,"",RES_hhdet_tes!O164/RES_hhdet_fec!O164)</f>
        <v>4.4401740827034883</v>
      </c>
      <c r="P164" s="124">
        <f>IF(RES_hhdet_tes!P164=0,"",RES_hhdet_tes!P164/RES_hhdet_fec!P164)</f>
        <v>4.5733582464916607</v>
      </c>
      <c r="Q164" s="124">
        <f>IF(RES_hhdet_tes!Q164=0,"",RES_hhdet_tes!Q164/RES_hhdet_fec!Q164)</f>
        <v>4.6976458138590926</v>
      </c>
      <c r="R164" s="124">
        <f>IF(RES_hhdet_tes!R164=0,"",RES_hhdet_tes!R164/RES_hhdet_fec!R164)</f>
        <v>4.7655440938551239</v>
      </c>
      <c r="S164" s="124">
        <f>IF(RES_hhdet_tes!S164=0,"",RES_hhdet_tes!S164/RES_hhdet_fec!S164)</f>
        <v>4.8317035029483657</v>
      </c>
      <c r="T164" s="124">
        <f>IF(RES_hhdet_tes!T164=0,"",RES_hhdet_tes!T164/RES_hhdet_fec!T164)</f>
        <v>4.9074200915082518</v>
      </c>
      <c r="U164" s="124">
        <f>IF(RES_hhdet_tes!U164=0,"",RES_hhdet_tes!U164/RES_hhdet_fec!U164)</f>
        <v>4.9985821851982948</v>
      </c>
      <c r="V164" s="124">
        <f>IF(RES_hhdet_tes!V164=0,"",RES_hhdet_tes!V164/RES_hhdet_fec!V164)</f>
        <v>5.1506676038843624</v>
      </c>
      <c r="W164" s="124">
        <f>IF(RES_hhdet_tes!W164=0,"",RES_hhdet_tes!W164/RES_hhdet_fec!W164)</f>
        <v>5.3367075061371194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2.258521943064399</v>
      </c>
      <c r="C165" s="111">
        <f>IF(RES_hhdet_tes!C165=0,"",RES_hhdet_tes!C165/RES_hhdet_fec!C165)</f>
        <v>2.3719550689384139</v>
      </c>
      <c r="D165" s="111">
        <f>IF(RES_hhdet_tes!D165=0,"",RES_hhdet_tes!D165/RES_hhdet_fec!D165)</f>
        <v>2.4715995849547538</v>
      </c>
      <c r="E165" s="111">
        <f>IF(RES_hhdet_tes!E165=0,"",RES_hhdet_tes!E165/RES_hhdet_fec!E165)</f>
        <v>2.532968524115129</v>
      </c>
      <c r="F165" s="111">
        <f>IF(RES_hhdet_tes!F165=0,"",RES_hhdet_tes!F165/RES_hhdet_fec!F165)</f>
        <v>2.6249162343031518</v>
      </c>
      <c r="G165" s="111">
        <f>IF(RES_hhdet_tes!G165=0,"",RES_hhdet_tes!G165/RES_hhdet_fec!G165)</f>
        <v>2.7673457878237215</v>
      </c>
      <c r="H165" s="111">
        <f>IF(RES_hhdet_tes!H165=0,"",RES_hhdet_tes!H165/RES_hhdet_fec!H165)</f>
        <v>3.0433939083877322</v>
      </c>
      <c r="I165" s="111">
        <f>IF(RES_hhdet_tes!I165=0,"",RES_hhdet_tes!I165/RES_hhdet_fec!I165)</f>
        <v>3.2730791346393184</v>
      </c>
      <c r="J165" s="111">
        <f>IF(RES_hhdet_tes!J165=0,"",RES_hhdet_tes!J165/RES_hhdet_fec!J165)</f>
        <v>3.392518855760291</v>
      </c>
      <c r="K165" s="111">
        <f>IF(RES_hhdet_tes!K165=0,"",RES_hhdet_tes!K165/RES_hhdet_fec!K165)</f>
        <v>3.6632529457032739</v>
      </c>
      <c r="L165" s="111">
        <f>IF(RES_hhdet_tes!L165=0,"",RES_hhdet_tes!L165/RES_hhdet_fec!L165)</f>
        <v>3.8939047232546522</v>
      </c>
      <c r="M165" s="111">
        <f>IF(RES_hhdet_tes!M165=0,"",RES_hhdet_tes!M165/RES_hhdet_fec!M165)</f>
        <v>4.0625502217210601</v>
      </c>
      <c r="N165" s="111">
        <f>IF(RES_hhdet_tes!N165=0,"",RES_hhdet_tes!N165/RES_hhdet_fec!N165)</f>
        <v>4.2100768063369172</v>
      </c>
      <c r="O165" s="111">
        <f>IF(RES_hhdet_tes!O165=0,"",RES_hhdet_tes!O165/RES_hhdet_fec!O165)</f>
        <v>4.4401740827034883</v>
      </c>
      <c r="P165" s="111">
        <f>IF(RES_hhdet_tes!P165=0,"",RES_hhdet_tes!P165/RES_hhdet_fec!P165)</f>
        <v>4.5733582464916607</v>
      </c>
      <c r="Q165" s="111">
        <f>IF(RES_hhdet_tes!Q165=0,"",RES_hhdet_tes!Q165/RES_hhdet_fec!Q165)</f>
        <v>4.6976458138590926</v>
      </c>
      <c r="R165" s="111">
        <f>IF(RES_hhdet_tes!R165=0,"",RES_hhdet_tes!R165/RES_hhdet_fec!R165)</f>
        <v>4.7655440938551239</v>
      </c>
      <c r="S165" s="111">
        <f>IF(RES_hhdet_tes!S165=0,"",RES_hhdet_tes!S165/RES_hhdet_fec!S165)</f>
        <v>4.8317035029483657</v>
      </c>
      <c r="T165" s="111">
        <f>IF(RES_hhdet_tes!T165=0,"",RES_hhdet_tes!T165/RES_hhdet_fec!T165)</f>
        <v>4.9074200915082518</v>
      </c>
      <c r="U165" s="111">
        <f>IF(RES_hhdet_tes!U165=0,"",RES_hhdet_tes!U165/RES_hhdet_fec!U165)</f>
        <v>4.9985821851982948</v>
      </c>
      <c r="V165" s="111">
        <f>IF(RES_hhdet_tes!V165=0,"",RES_hhdet_tes!V165/RES_hhdet_fec!V165)</f>
        <v>5.1506676038843624</v>
      </c>
      <c r="W165" s="111">
        <f>IF(RES_hhdet_tes!W165=0,"",RES_hhdet_tes!W165/RES_hhdet_fec!W165)</f>
        <v>5.3367075061371194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0.72647239605971237</v>
      </c>
      <c r="C166" s="124">
        <f>IF(RES_hhdet_tes!C166=0,"",RES_hhdet_tes!C166/RES_hhdet_fec!C166)</f>
        <v>0.72659340847557718</v>
      </c>
      <c r="D166" s="124">
        <f>IF(RES_hhdet_tes!D166=0,"",RES_hhdet_tes!D166/RES_hhdet_fec!D166)</f>
        <v>0.72773568527606836</v>
      </c>
      <c r="E166" s="124">
        <f>IF(RES_hhdet_tes!E166=0,"",RES_hhdet_tes!E166/RES_hhdet_fec!E166)</f>
        <v>0.73056063970665952</v>
      </c>
      <c r="F166" s="124">
        <f>IF(RES_hhdet_tes!F166=0,"",RES_hhdet_tes!F166/RES_hhdet_fec!F166)</f>
        <v>0.73705094224052248</v>
      </c>
      <c r="G166" s="124">
        <f>IF(RES_hhdet_tes!G166=0,"",RES_hhdet_tes!G166/RES_hhdet_fec!G166)</f>
        <v>0.74578563114579188</v>
      </c>
      <c r="H166" s="124">
        <f>IF(RES_hhdet_tes!H166=0,"",RES_hhdet_tes!H166/RES_hhdet_fec!H166)</f>
        <v>0.7574210863127514</v>
      </c>
      <c r="I166" s="124">
        <f>IF(RES_hhdet_tes!I166=0,"",RES_hhdet_tes!I166/RES_hhdet_fec!I166)</f>
        <v>0.76586903687652175</v>
      </c>
      <c r="J166" s="124">
        <f>IF(RES_hhdet_tes!J166=0,"",RES_hhdet_tes!J166/RES_hhdet_fec!J166)</f>
        <v>0.76959200407185302</v>
      </c>
      <c r="K166" s="124">
        <f>IF(RES_hhdet_tes!K166=0,"",RES_hhdet_tes!K166/RES_hhdet_fec!K166)</f>
        <v>0.77936808498277887</v>
      </c>
      <c r="L166" s="124">
        <f>IF(RES_hhdet_tes!L166=0,"",RES_hhdet_tes!L166/RES_hhdet_fec!L166)</f>
        <v>0.77759072295515519</v>
      </c>
      <c r="M166" s="124">
        <f>IF(RES_hhdet_tes!M166=0,"",RES_hhdet_tes!M166/RES_hhdet_fec!M166)</f>
        <v>0.7812131527003654</v>
      </c>
      <c r="N166" s="124">
        <f>IF(RES_hhdet_tes!N166=0,"",RES_hhdet_tes!N166/RES_hhdet_fec!N166)</f>
        <v>0.78748419292728822</v>
      </c>
      <c r="O166" s="124">
        <f>IF(RES_hhdet_tes!O166=0,"",RES_hhdet_tes!O166/RES_hhdet_fec!O166)</f>
        <v>0.79497009565006949</v>
      </c>
      <c r="P166" s="124">
        <f>IF(RES_hhdet_tes!P166=0,"",RES_hhdet_tes!P166/RES_hhdet_fec!P166)</f>
        <v>0.79929798329440438</v>
      </c>
      <c r="Q166" s="124">
        <f>IF(RES_hhdet_tes!Q166=0,"",RES_hhdet_tes!Q166/RES_hhdet_fec!Q166)</f>
        <v>0.80056588208186086</v>
      </c>
      <c r="R166" s="124">
        <f>IF(RES_hhdet_tes!R166=0,"",RES_hhdet_tes!R166/RES_hhdet_fec!R166)</f>
        <v>0.80408249443178692</v>
      </c>
      <c r="S166" s="124">
        <f>IF(RES_hhdet_tes!S166=0,"",RES_hhdet_tes!S166/RES_hhdet_fec!S166)</f>
        <v>0.81064144926115367</v>
      </c>
      <c r="T166" s="124">
        <f>IF(RES_hhdet_tes!T166=0,"",RES_hhdet_tes!T166/RES_hhdet_fec!T166)</f>
        <v>0.81977409604896889</v>
      </c>
      <c r="U166" s="124">
        <f>IF(RES_hhdet_tes!U166=0,"",RES_hhdet_tes!U166/RES_hhdet_fec!U166)</f>
        <v>0.83337614918811376</v>
      </c>
      <c r="V166" s="124">
        <f>IF(RES_hhdet_tes!V166=0,"",RES_hhdet_tes!V166/RES_hhdet_fec!V166)</f>
        <v>0.85026152595470761</v>
      </c>
      <c r="W166" s="124">
        <f>IF(RES_hhdet_tes!W166=0,"",RES_hhdet_tes!W166/RES_hhdet_fec!W166)</f>
        <v>0.86494054231956263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0.6354002015126059</v>
      </c>
      <c r="C167" s="111">
        <f>IF(RES_hhdet_tes!C167=0,"",RES_hhdet_tes!C167/RES_hhdet_fec!C167)</f>
        <v>0.6354002015126059</v>
      </c>
      <c r="D167" s="111">
        <f>IF(RES_hhdet_tes!D167=0,"",RES_hhdet_tes!D167/RES_hhdet_fec!D167)</f>
        <v>0.63564444461813063</v>
      </c>
      <c r="E167" s="111">
        <f>IF(RES_hhdet_tes!E167=0,"",RES_hhdet_tes!E167/RES_hhdet_fec!E167)</f>
        <v>0.63780828073468743</v>
      </c>
      <c r="F167" s="111">
        <f>IF(RES_hhdet_tes!F167=0,"",RES_hhdet_tes!F167/RES_hhdet_fec!F167)</f>
        <v>0.64368527860673153</v>
      </c>
      <c r="G167" s="111">
        <f>IF(RES_hhdet_tes!G167=0,"",RES_hhdet_tes!G167/RES_hhdet_fec!G167)</f>
        <v>0.65086820751784191</v>
      </c>
      <c r="H167" s="111">
        <f>IF(RES_hhdet_tes!H167=0,"",RES_hhdet_tes!H167/RES_hhdet_fec!H167)</f>
        <v>0.66074307348902694</v>
      </c>
      <c r="I167" s="111">
        <f>IF(RES_hhdet_tes!I167=0,"",RES_hhdet_tes!I167/RES_hhdet_fec!I167)</f>
        <v>0.66533631624332212</v>
      </c>
      <c r="J167" s="111">
        <f>IF(RES_hhdet_tes!J167=0,"",RES_hhdet_tes!J167/RES_hhdet_fec!J167)</f>
        <v>0.66564364833024192</v>
      </c>
      <c r="K167" s="111">
        <f>IF(RES_hhdet_tes!K167=0,"",RES_hhdet_tes!K167/RES_hhdet_fec!K167)</f>
        <v>0.66692634577597554</v>
      </c>
      <c r="L167" s="111">
        <f>IF(RES_hhdet_tes!L167=0,"",RES_hhdet_tes!L167/RES_hhdet_fec!L167)</f>
        <v>0.66980404497615798</v>
      </c>
      <c r="M167" s="111">
        <f>IF(RES_hhdet_tes!M167=0,"",RES_hhdet_tes!M167/RES_hhdet_fec!M167)</f>
        <v>0.6773237331382046</v>
      </c>
      <c r="N167" s="111">
        <f>IF(RES_hhdet_tes!N167=0,"",RES_hhdet_tes!N167/RES_hhdet_fec!N167)</f>
        <v>0.68904037064724311</v>
      </c>
      <c r="O167" s="111">
        <f>IF(RES_hhdet_tes!O167=0,"",RES_hhdet_tes!O167/RES_hhdet_fec!O167)</f>
        <v>0.71219932550365661</v>
      </c>
      <c r="P167" s="111">
        <f>IF(RES_hhdet_tes!P167=0,"",RES_hhdet_tes!P167/RES_hhdet_fec!P167)</f>
        <v>0.71730005631215399</v>
      </c>
      <c r="Q167" s="111">
        <f>IF(RES_hhdet_tes!Q167=0,"",RES_hhdet_tes!Q167/RES_hhdet_fec!Q167)</f>
        <v>0.72697256574247437</v>
      </c>
      <c r="R167" s="111">
        <f>IF(RES_hhdet_tes!R167=0,"",RES_hhdet_tes!R167/RES_hhdet_fec!R167)</f>
        <v>0.73821753070980722</v>
      </c>
      <c r="S167" s="111">
        <f>IF(RES_hhdet_tes!S167=0,"",RES_hhdet_tes!S167/RES_hhdet_fec!S167)</f>
        <v>0.75321510799025504</v>
      </c>
      <c r="T167" s="111">
        <f>IF(RES_hhdet_tes!T167=0,"",RES_hhdet_tes!T167/RES_hhdet_fec!T167)</f>
        <v>0.77610885427215337</v>
      </c>
      <c r="U167" s="111">
        <f>IF(RES_hhdet_tes!U167=0,"",RES_hhdet_tes!U167/RES_hhdet_fec!U167)</f>
        <v>0.80864307136479563</v>
      </c>
      <c r="V167" s="111">
        <f>IF(RES_hhdet_tes!V167=0,"",RES_hhdet_tes!V167/RES_hhdet_fec!V167)</f>
        <v>0.83878706084630505</v>
      </c>
      <c r="W167" s="111">
        <f>IF(RES_hhdet_tes!W167=0,"",RES_hhdet_tes!W167/RES_hhdet_fec!W167)</f>
        <v>0.86091682203579178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0.75355248715439538</v>
      </c>
      <c r="C168" s="111">
        <f>IF(RES_hhdet_tes!C168=0,"",RES_hhdet_tes!C168/RES_hhdet_fec!C168)</f>
        <v>0.75693726308616704</v>
      </c>
      <c r="D168" s="111">
        <f>IF(RES_hhdet_tes!D168=0,"",RES_hhdet_tes!D168/RES_hhdet_fec!D168)</f>
        <v>0.7549326744075251</v>
      </c>
      <c r="E168" s="111">
        <f>IF(RES_hhdet_tes!E168=0,"",RES_hhdet_tes!E168/RES_hhdet_fec!E168)</f>
        <v>0.75942000361764839</v>
      </c>
      <c r="F168" s="111">
        <f>IF(RES_hhdet_tes!F168=0,"",RES_hhdet_tes!F168/RES_hhdet_fec!F168)</f>
        <v>0.7647868967358421</v>
      </c>
      <c r="G168" s="111">
        <f>IF(RES_hhdet_tes!G168=0,"",RES_hhdet_tes!G168/RES_hhdet_fec!G168)</f>
        <v>0.76876973587455122</v>
      </c>
      <c r="H168" s="111">
        <f>IF(RES_hhdet_tes!H168=0,"",RES_hhdet_tes!H168/RES_hhdet_fec!H168)</f>
        <v>0.77590762108799505</v>
      </c>
      <c r="I168" s="111">
        <f>IF(RES_hhdet_tes!I168=0,"",RES_hhdet_tes!I168/RES_hhdet_fec!I168)</f>
        <v>0.78171279022247897</v>
      </c>
      <c r="J168" s="111">
        <f>IF(RES_hhdet_tes!J168=0,"",RES_hhdet_tes!J168/RES_hhdet_fec!J168)</f>
        <v>0.78712254380431756</v>
      </c>
      <c r="K168" s="111">
        <f>IF(RES_hhdet_tes!K168=0,"",RES_hhdet_tes!K168/RES_hhdet_fec!K168)</f>
        <v>0.80311914849077737</v>
      </c>
      <c r="L168" s="111">
        <f>IF(RES_hhdet_tes!L168=0,"",RES_hhdet_tes!L168/RES_hhdet_fec!L168)</f>
        <v>0.78132480194676401</v>
      </c>
      <c r="M168" s="111">
        <f>IF(RES_hhdet_tes!M168=0,"",RES_hhdet_tes!M168/RES_hhdet_fec!M168)</f>
        <v>0.7891663583678884</v>
      </c>
      <c r="N168" s="111">
        <f>IF(RES_hhdet_tes!N168=0,"",RES_hhdet_tes!N168/RES_hhdet_fec!N168)</f>
        <v>0.79652245841546854</v>
      </c>
      <c r="O168" s="111">
        <f>IF(RES_hhdet_tes!O168=0,"",RES_hhdet_tes!O168/RES_hhdet_fec!O168)</f>
        <v>0.79947985698478707</v>
      </c>
      <c r="P168" s="111">
        <f>IF(RES_hhdet_tes!P168=0,"",RES_hhdet_tes!P168/RES_hhdet_fec!P168)</f>
        <v>0.80591399701158595</v>
      </c>
      <c r="Q168" s="111">
        <f>IF(RES_hhdet_tes!Q168=0,"",RES_hhdet_tes!Q168/RES_hhdet_fec!Q168)</f>
        <v>0.80227937994186649</v>
      </c>
      <c r="R168" s="111">
        <f>IF(RES_hhdet_tes!R168=0,"",RES_hhdet_tes!R168/RES_hhdet_fec!R168)</f>
        <v>0.80805144198150525</v>
      </c>
      <c r="S168" s="111">
        <f>IF(RES_hhdet_tes!S168=0,"",RES_hhdet_tes!S168/RES_hhdet_fec!S168)</f>
        <v>0.81675887549564874</v>
      </c>
      <c r="T168" s="111">
        <f>IF(RES_hhdet_tes!T168=0,"",RES_hhdet_tes!T168/RES_hhdet_fec!T168)</f>
        <v>0.81961172608894828</v>
      </c>
      <c r="U168" s="111">
        <f>IF(RES_hhdet_tes!U168=0,"",RES_hhdet_tes!U168/RES_hhdet_fec!U168)</f>
        <v>0.90140348855499275</v>
      </c>
      <c r="V168" s="111">
        <f>IF(RES_hhdet_tes!V168=0,"",RES_hhdet_tes!V168/RES_hhdet_fec!V168)</f>
        <v>0.92202655729198091</v>
      </c>
      <c r="W168" s="111">
        <f>IF(RES_hhdet_tes!W168=0,"",RES_hhdet_tes!W168/RES_hhdet_fec!W168)</f>
        <v>0.92466194173693772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0.6354002015126059</v>
      </c>
      <c r="C169" s="112">
        <f>IF(RES_hhdet_tes!C169=0,"",RES_hhdet_tes!C169/RES_hhdet_fec!C169)</f>
        <v>0.6354002015126059</v>
      </c>
      <c r="D169" s="112">
        <f>IF(RES_hhdet_tes!D169=0,"",RES_hhdet_tes!D169/RES_hhdet_fec!D169)</f>
        <v>0.6354002015126059</v>
      </c>
      <c r="E169" s="112">
        <f>IF(RES_hhdet_tes!E169=0,"",RES_hhdet_tes!E169/RES_hhdet_fec!E169)</f>
        <v>0.63813735316628295</v>
      </c>
      <c r="F169" s="112">
        <f>IF(RES_hhdet_tes!F169=0,"",RES_hhdet_tes!F169/RES_hhdet_fec!F169)</f>
        <v>0.64412832218375093</v>
      </c>
      <c r="G169" s="112">
        <f>IF(RES_hhdet_tes!G169=0,"",RES_hhdet_tes!G169/RES_hhdet_fec!G169)</f>
        <v>0.65271213513818516</v>
      </c>
      <c r="H169" s="112">
        <f>IF(RES_hhdet_tes!H169=0,"",RES_hhdet_tes!H169/RES_hhdet_fec!H169)</f>
        <v>0.66240673327179722</v>
      </c>
      <c r="I169" s="112">
        <f>IF(RES_hhdet_tes!I169=0,"",RES_hhdet_tes!I169/RES_hhdet_fec!I169)</f>
        <v>0.66653203672304873</v>
      </c>
      <c r="J169" s="112">
        <f>IF(RES_hhdet_tes!J169=0,"",RES_hhdet_tes!J169/RES_hhdet_fec!J169)</f>
        <v>0.66653203672304873</v>
      </c>
      <c r="K169" s="112">
        <f>IF(RES_hhdet_tes!K169=0,"",RES_hhdet_tes!K169/RES_hhdet_fec!K169)</f>
        <v>0.66837210062875096</v>
      </c>
      <c r="L169" s="112">
        <f>IF(RES_hhdet_tes!L169=0,"",RES_hhdet_tes!L169/RES_hhdet_fec!L169)</f>
        <v>0.66985138553787116</v>
      </c>
      <c r="M169" s="112">
        <f>IF(RES_hhdet_tes!M169=0,"",RES_hhdet_tes!M169/RES_hhdet_fec!M169)</f>
        <v>0.67830009037299144</v>
      </c>
      <c r="N169" s="112">
        <f>IF(RES_hhdet_tes!N169=0,"",RES_hhdet_tes!N169/RES_hhdet_fec!N169)</f>
        <v>0.68364391210988595</v>
      </c>
      <c r="O169" s="112">
        <f>IF(RES_hhdet_tes!O169=0,"",RES_hhdet_tes!O169/RES_hhdet_fec!O169)</f>
        <v>0.69797645644030626</v>
      </c>
      <c r="P169" s="112">
        <f>IF(RES_hhdet_tes!P169=0,"",RES_hhdet_tes!P169/RES_hhdet_fec!P169)</f>
        <v>0.69797645644030626</v>
      </c>
      <c r="Q169" s="112">
        <f>IF(RES_hhdet_tes!Q169=0,"",RES_hhdet_tes!Q169/RES_hhdet_fec!Q169)</f>
        <v>0.69797645644030615</v>
      </c>
      <c r="R169" s="112">
        <f>IF(RES_hhdet_tes!R169=0,"",RES_hhdet_tes!R169/RES_hhdet_fec!R169)</f>
        <v>0.70596395671739032</v>
      </c>
      <c r="S169" s="112">
        <f>IF(RES_hhdet_tes!S169=0,"",RES_hhdet_tes!S169/RES_hhdet_fec!S169)</f>
        <v>0.70901366828530132</v>
      </c>
      <c r="T169" s="112">
        <f>IF(RES_hhdet_tes!T169=0,"",RES_hhdet_tes!T169/RES_hhdet_fec!T169)</f>
        <v>0.71392793135430666</v>
      </c>
      <c r="U169" s="112">
        <f>IF(RES_hhdet_tes!U169=0,"",RES_hhdet_tes!U169/RES_hhdet_fec!U169)</f>
        <v>0.8362640447504377</v>
      </c>
      <c r="V169" s="112">
        <f>IF(RES_hhdet_tes!V169=0,"",RES_hhdet_tes!V169/RES_hhdet_fec!V169)</f>
        <v>0.8690228641171327</v>
      </c>
      <c r="W169" s="112">
        <f>IF(RES_hhdet_tes!W169=0,"",RES_hhdet_tes!W169/RES_hhdet_fec!W169)</f>
        <v>0.87415000258306996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0.71185745945989409</v>
      </c>
      <c r="C171" s="112">
        <f>IF(RES_hhdet_tes!C171=0,"",RES_hhdet_tes!C171/RES_hhdet_fec!C171)</f>
        <v>0.71185745945989409</v>
      </c>
      <c r="D171" s="112">
        <f>IF(RES_hhdet_tes!D171=0,"",RES_hhdet_tes!D171/RES_hhdet_fec!D171)</f>
        <v>0.71215836742034955</v>
      </c>
      <c r="E171" s="112">
        <f>IF(RES_hhdet_tes!E171=0,"",RES_hhdet_tes!E171/RES_hhdet_fec!E171)</f>
        <v>0.71416586373724789</v>
      </c>
      <c r="F171" s="112">
        <f>IF(RES_hhdet_tes!F171=0,"",RES_hhdet_tes!F171/RES_hhdet_fec!F171)</f>
        <v>0.72012251075546019</v>
      </c>
      <c r="G171" s="112">
        <f>IF(RES_hhdet_tes!G171=0,"",RES_hhdet_tes!G171/RES_hhdet_fec!G171)</f>
        <v>0.72684380378959279</v>
      </c>
      <c r="H171" s="112">
        <f>IF(RES_hhdet_tes!H171=0,"",RES_hhdet_tes!H171/RES_hhdet_fec!H171)</f>
        <v>0.73706661857139277</v>
      </c>
      <c r="I171" s="112">
        <f>IF(RES_hhdet_tes!I171=0,"",RES_hhdet_tes!I171/RES_hhdet_fec!I171)</f>
        <v>0.74217253833164443</v>
      </c>
      <c r="J171" s="112">
        <f>IF(RES_hhdet_tes!J171=0,"",RES_hhdet_tes!J171/RES_hhdet_fec!J171)</f>
        <v>0.74234531448210728</v>
      </c>
      <c r="K171" s="112">
        <f>IF(RES_hhdet_tes!K171=0,"",RES_hhdet_tes!K171/RES_hhdet_fec!K171)</f>
        <v>0.74310533345577123</v>
      </c>
      <c r="L171" s="112">
        <f>IF(RES_hhdet_tes!L171=0,"",RES_hhdet_tes!L171/RES_hhdet_fec!L171)</f>
        <v>0.74488377195472877</v>
      </c>
      <c r="M171" s="112">
        <f>IF(RES_hhdet_tes!M171=0,"",RES_hhdet_tes!M171/RES_hhdet_fec!M171)</f>
        <v>0.74856296118679111</v>
      </c>
      <c r="N171" s="112">
        <f>IF(RES_hhdet_tes!N171=0,"",RES_hhdet_tes!N171/RES_hhdet_fec!N171)</f>
        <v>0.75420077222023763</v>
      </c>
      <c r="O171" s="112">
        <f>IF(RES_hhdet_tes!O171=0,"",RES_hhdet_tes!O171/RES_hhdet_fec!O171)</f>
        <v>0.76370872686044911</v>
      </c>
      <c r="P171" s="112">
        <f>IF(RES_hhdet_tes!P171=0,"",RES_hhdet_tes!P171/RES_hhdet_fec!P171)</f>
        <v>0.76591776271197243</v>
      </c>
      <c r="Q171" s="112">
        <f>IF(RES_hhdet_tes!Q171=0,"",RES_hhdet_tes!Q171/RES_hhdet_fec!Q171)</f>
        <v>0.76861580671534513</v>
      </c>
      <c r="R171" s="112">
        <f>IF(RES_hhdet_tes!R171=0,"",RES_hhdet_tes!R171/RES_hhdet_fec!R171)</f>
        <v>0.77163900079523162</v>
      </c>
      <c r="S171" s="112">
        <f>IF(RES_hhdet_tes!S171=0,"",RES_hhdet_tes!S171/RES_hhdet_fec!S171)</f>
        <v>0.7758291778398918</v>
      </c>
      <c r="T171" s="112">
        <f>IF(RES_hhdet_tes!T171=0,"",RES_hhdet_tes!T171/RES_hhdet_fec!T171)</f>
        <v>0.78396096252309255</v>
      </c>
      <c r="U171" s="112">
        <f>IF(RES_hhdet_tes!U171=0,"",RES_hhdet_tes!U171/RES_hhdet_fec!U171)</f>
        <v>0.79657725234172316</v>
      </c>
      <c r="V171" s="112">
        <f>IF(RES_hhdet_tes!V171=0,"",RES_hhdet_tes!V171/RES_hhdet_fec!V171)</f>
        <v>0.81458125880567733</v>
      </c>
      <c r="W171" s="112">
        <f>IF(RES_hhdet_tes!W171=0,"",RES_hhdet_tes!W171/RES_hhdet_fec!W171)</f>
        <v>0.83201524573324381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0.81247405201891487</v>
      </c>
      <c r="C172" s="113">
        <f>IF(RES_hhdet_tes!C172=0,"",RES_hhdet_tes!C172/RES_hhdet_fec!C172)</f>
        <v>0.81538460023973336</v>
      </c>
      <c r="D172" s="113">
        <f>IF(RES_hhdet_tes!D172=0,"",RES_hhdet_tes!D172/RES_hhdet_fec!D172)</f>
        <v>0.81392912361945569</v>
      </c>
      <c r="E172" s="113">
        <f>IF(RES_hhdet_tes!E172=0,"",RES_hhdet_tes!E172/RES_hhdet_fec!E172)</f>
        <v>0.81837361608882331</v>
      </c>
      <c r="F172" s="113">
        <f>IF(RES_hhdet_tes!F172=0,"",RES_hhdet_tes!F172/RES_hhdet_fec!F172)</f>
        <v>0.82359075632321022</v>
      </c>
      <c r="G172" s="113">
        <f>IF(RES_hhdet_tes!G172=0,"",RES_hhdet_tes!G172/RES_hhdet_fec!G172)</f>
        <v>0.82691051196901899</v>
      </c>
      <c r="H172" s="113">
        <f>IF(RES_hhdet_tes!H172=0,"",RES_hhdet_tes!H172/RES_hhdet_fec!H172)</f>
        <v>0.83306822960274896</v>
      </c>
      <c r="I172" s="113">
        <f>IF(RES_hhdet_tes!I172=0,"",RES_hhdet_tes!I172/RES_hhdet_fec!I172)</f>
        <v>0.83796473298966634</v>
      </c>
      <c r="J172" s="113">
        <f>IF(RES_hhdet_tes!J172=0,"",RES_hhdet_tes!J172/RES_hhdet_fec!J172)</f>
        <v>0.84238218833416245</v>
      </c>
      <c r="K172" s="113">
        <f>IF(RES_hhdet_tes!K172=0,"",RES_hhdet_tes!K172/RES_hhdet_fec!K172)</f>
        <v>0.8552529523613468</v>
      </c>
      <c r="L172" s="113">
        <f>IF(RES_hhdet_tes!L172=0,"",RES_hhdet_tes!L172/RES_hhdet_fec!L172)</f>
        <v>0.83830278905905165</v>
      </c>
      <c r="M172" s="113">
        <f>IF(RES_hhdet_tes!M172=0,"",RES_hhdet_tes!M172/RES_hhdet_fec!M172)</f>
        <v>0.84137939259179118</v>
      </c>
      <c r="N172" s="113">
        <f>IF(RES_hhdet_tes!N172=0,"",RES_hhdet_tes!N172/RES_hhdet_fec!N172)</f>
        <v>0.84689046455766914</v>
      </c>
      <c r="O172" s="113">
        <f>IF(RES_hhdet_tes!O172=0,"",RES_hhdet_tes!O172/RES_hhdet_fec!O172)</f>
        <v>0.84677957672627602</v>
      </c>
      <c r="P172" s="113">
        <f>IF(RES_hhdet_tes!P172=0,"",RES_hhdet_tes!P172/RES_hhdet_fec!P172)</f>
        <v>0.85349045657549127</v>
      </c>
      <c r="Q172" s="113">
        <f>IF(RES_hhdet_tes!Q172=0,"",RES_hhdet_tes!Q172/RES_hhdet_fec!Q172)</f>
        <v>0.8531701365220854</v>
      </c>
      <c r="R172" s="113">
        <f>IF(RES_hhdet_tes!R172=0,"",RES_hhdet_tes!R172/RES_hhdet_fec!R172)</f>
        <v>0.85617433533194076</v>
      </c>
      <c r="S172" s="113">
        <f>IF(RES_hhdet_tes!S172=0,"",RES_hhdet_tes!S172/RES_hhdet_fec!S172)</f>
        <v>0.8654523324464477</v>
      </c>
      <c r="T172" s="113">
        <f>IF(RES_hhdet_tes!T172=0,"",RES_hhdet_tes!T172/RES_hhdet_fec!T172)</f>
        <v>0.87080437492127372</v>
      </c>
      <c r="U172" s="113">
        <f>IF(RES_hhdet_tes!U172=0,"",RES_hhdet_tes!U172/RES_hhdet_fec!U172)</f>
        <v>0.87806598882499121</v>
      </c>
      <c r="V172" s="113">
        <f>IF(RES_hhdet_tes!V172=0,"",RES_hhdet_tes!V172/RES_hhdet_fec!V172)</f>
        <v>0.8881776744204708</v>
      </c>
      <c r="W172" s="113">
        <f>IF(RES_hhdet_tes!W172=0,"",RES_hhdet_tes!W172/RES_hhdet_fec!W172)</f>
        <v>0.89727562262382299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0.71185745945989398</v>
      </c>
      <c r="C173" s="111">
        <f>IF(RES_hhdet_tes!C173=0,"",RES_hhdet_tes!C173/RES_hhdet_fec!C173)</f>
        <v>0.71185745945989409</v>
      </c>
      <c r="D173" s="111">
        <f>IF(RES_hhdet_tes!D173=0,"",RES_hhdet_tes!D173/RES_hhdet_fec!D173)</f>
        <v>0.71232767554952825</v>
      </c>
      <c r="E173" s="111">
        <f>IF(RES_hhdet_tes!E173=0,"",RES_hhdet_tes!E173/RES_hhdet_fec!E173)</f>
        <v>0.71561791759465121</v>
      </c>
      <c r="F173" s="111">
        <f>IF(RES_hhdet_tes!F173=0,"",RES_hhdet_tes!F173/RES_hhdet_fec!F173)</f>
        <v>0.72201878709749101</v>
      </c>
      <c r="G173" s="111">
        <f>IF(RES_hhdet_tes!G173=0,"",RES_hhdet_tes!G173/RES_hhdet_fec!G173)</f>
        <v>0.72986726703180416</v>
      </c>
      <c r="H173" s="111">
        <f>IF(RES_hhdet_tes!H173=0,"",RES_hhdet_tes!H173/RES_hhdet_fec!H173)</f>
        <v>0.73881757567870454</v>
      </c>
      <c r="I173" s="111">
        <f>IF(RES_hhdet_tes!I173=0,"",RES_hhdet_tes!I173/RES_hhdet_fec!I173)</f>
        <v>0.74271808258668337</v>
      </c>
      <c r="J173" s="111">
        <f>IF(RES_hhdet_tes!J173=0,"",RES_hhdet_tes!J173/RES_hhdet_fec!J173)</f>
        <v>0.74302722640318364</v>
      </c>
      <c r="K173" s="111">
        <f>IF(RES_hhdet_tes!K173=0,"",RES_hhdet_tes!K173/RES_hhdet_fec!K173)</f>
        <v>0.7444940949236365</v>
      </c>
      <c r="L173" s="111">
        <f>IF(RES_hhdet_tes!L173=0,"",RES_hhdet_tes!L173/RES_hhdet_fec!L173)</f>
        <v>0.7462597585773757</v>
      </c>
      <c r="M173" s="111">
        <f>IF(RES_hhdet_tes!M173=0,"",RES_hhdet_tes!M173/RES_hhdet_fec!M173)</f>
        <v>0.74898903785291071</v>
      </c>
      <c r="N173" s="111">
        <f>IF(RES_hhdet_tes!N173=0,"",RES_hhdet_tes!N173/RES_hhdet_fec!N173)</f>
        <v>0.75286509858556339</v>
      </c>
      <c r="O173" s="111">
        <f>IF(RES_hhdet_tes!O173=0,"",RES_hhdet_tes!O173/RES_hhdet_fec!O173)</f>
        <v>0.7621050484970755</v>
      </c>
      <c r="P173" s="111">
        <f>IF(RES_hhdet_tes!P173=0,"",RES_hhdet_tes!P173/RES_hhdet_fec!P173)</f>
        <v>0.76434734702562535</v>
      </c>
      <c r="Q173" s="111">
        <f>IF(RES_hhdet_tes!Q173=0,"",RES_hhdet_tes!Q173/RES_hhdet_fec!Q173)</f>
        <v>0.76804959936862671</v>
      </c>
      <c r="R173" s="111">
        <f>IF(RES_hhdet_tes!R173=0,"",RES_hhdet_tes!R173/RES_hhdet_fec!R173)</f>
        <v>0.77261802899917997</v>
      </c>
      <c r="S173" s="111">
        <f>IF(RES_hhdet_tes!S173=0,"",RES_hhdet_tes!S173/RES_hhdet_fec!S173)</f>
        <v>0.77843292996009639</v>
      </c>
      <c r="T173" s="111">
        <f>IF(RES_hhdet_tes!T173=0,"",RES_hhdet_tes!T173/RES_hhdet_fec!T173)</f>
        <v>0.7875921244937133</v>
      </c>
      <c r="U173" s="111">
        <f>IF(RES_hhdet_tes!U173=0,"",RES_hhdet_tes!U173/RES_hhdet_fec!U173)</f>
        <v>0.80096741019360496</v>
      </c>
      <c r="V173" s="111">
        <f>IF(RES_hhdet_tes!V173=0,"",RES_hhdet_tes!V173/RES_hhdet_fec!V173)</f>
        <v>0.81683512606752628</v>
      </c>
      <c r="W173" s="111">
        <f>IF(RES_hhdet_tes!W173=0,"",RES_hhdet_tes!W173/RES_hhdet_fec!W173)</f>
        <v>0.8317152339590631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0.75865591455634807</v>
      </c>
      <c r="C175" s="124">
        <f>IF(RES_hhdet_tes!C175=0,"",RES_hhdet_tes!C175/RES_hhdet_fec!C175)</f>
        <v>0.75865591455634807</v>
      </c>
      <c r="D175" s="124">
        <f>IF(RES_hhdet_tes!D175=0,"",RES_hhdet_tes!D175/RES_hhdet_fec!D175)</f>
        <v>0.75886514829790397</v>
      </c>
      <c r="E175" s="124">
        <f>IF(RES_hhdet_tes!E175=0,"",RES_hhdet_tes!E175/RES_hhdet_fec!E175)</f>
        <v>0.76038426219282185</v>
      </c>
      <c r="F175" s="124">
        <f>IF(RES_hhdet_tes!F175=0,"",RES_hhdet_tes!F175/RES_hhdet_fec!F175)</f>
        <v>0.76436212530234748</v>
      </c>
      <c r="G175" s="124">
        <f>IF(RES_hhdet_tes!G175=0,"",RES_hhdet_tes!G175/RES_hhdet_fec!G175)</f>
        <v>0.76912092521379738</v>
      </c>
      <c r="H175" s="124">
        <f>IF(RES_hhdet_tes!H175=0,"",RES_hhdet_tes!H175/RES_hhdet_fec!H175)</f>
        <v>0.7757392178324396</v>
      </c>
      <c r="I175" s="124">
        <f>IF(RES_hhdet_tes!I175=0,"",RES_hhdet_tes!I175/RES_hhdet_fec!I175)</f>
        <v>0.77888143809316956</v>
      </c>
      <c r="J175" s="124">
        <f>IF(RES_hhdet_tes!J175=0,"",RES_hhdet_tes!J175/RES_hhdet_fec!J175)</f>
        <v>0.77912029542365402</v>
      </c>
      <c r="K175" s="124">
        <f>IF(RES_hhdet_tes!K175=0,"",RES_hhdet_tes!K175/RES_hhdet_fec!K175)</f>
        <v>0.78019651926355726</v>
      </c>
      <c r="L175" s="124">
        <f>IF(RES_hhdet_tes!L175=0,"",RES_hhdet_tes!L175/RES_hhdet_fec!L175)</f>
        <v>0.78188837192284466</v>
      </c>
      <c r="M175" s="124">
        <f>IF(RES_hhdet_tes!M175=0,"",RES_hhdet_tes!M175/RES_hhdet_fec!M175)</f>
        <v>0.78464455388525178</v>
      </c>
      <c r="N175" s="124">
        <f>IF(RES_hhdet_tes!N175=0,"",RES_hhdet_tes!N175/RES_hhdet_fec!N175)</f>
        <v>0.78813038994466211</v>
      </c>
      <c r="O175" s="124">
        <f>IF(RES_hhdet_tes!O175=0,"",RES_hhdet_tes!O175/RES_hhdet_fec!O175)</f>
        <v>0.79358245160671226</v>
      </c>
      <c r="P175" s="124">
        <f>IF(RES_hhdet_tes!P175=0,"",RES_hhdet_tes!P175/RES_hhdet_fec!P175)</f>
        <v>0.79471849384741533</v>
      </c>
      <c r="Q175" s="124">
        <f>IF(RES_hhdet_tes!Q175=0,"",RES_hhdet_tes!Q175/RES_hhdet_fec!Q175)</f>
        <v>0.79652394006414928</v>
      </c>
      <c r="R175" s="124">
        <f>IF(RES_hhdet_tes!R175=0,"",RES_hhdet_tes!R175/RES_hhdet_fec!R175)</f>
        <v>0.79903351226338371</v>
      </c>
      <c r="S175" s="124">
        <f>IF(RES_hhdet_tes!S175=0,"",RES_hhdet_tes!S175/RES_hhdet_fec!S175)</f>
        <v>0.80286152707753478</v>
      </c>
      <c r="T175" s="124">
        <f>IF(RES_hhdet_tes!T175=0,"",RES_hhdet_tes!T175/RES_hhdet_fec!T175)</f>
        <v>0.81071659235427818</v>
      </c>
      <c r="U175" s="124">
        <f>IF(RES_hhdet_tes!U175=0,"",RES_hhdet_tes!U175/RES_hhdet_fec!U175)</f>
        <v>0.8244159636366496</v>
      </c>
      <c r="V175" s="124">
        <f>IF(RES_hhdet_tes!V175=0,"",RES_hhdet_tes!V175/RES_hhdet_fec!V175)</f>
        <v>0.84387097094651753</v>
      </c>
      <c r="W175" s="124">
        <f>IF(RES_hhdet_tes!W175=0,"",RES_hhdet_tes!W175/RES_hhdet_fec!W175)</f>
        <v>0.86336663412497072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0.75865591455634807</v>
      </c>
      <c r="C177" s="45">
        <f>IF(RES_hhdet_tes!C177=0,"",RES_hhdet_tes!C177/RES_hhdet_fec!C177)</f>
        <v>0.75865591455634807</v>
      </c>
      <c r="D177" s="45">
        <f>IF(RES_hhdet_tes!D177=0,"",RES_hhdet_tes!D177/RES_hhdet_fec!D177)</f>
        <v>0.75886514829790397</v>
      </c>
      <c r="E177" s="45">
        <f>IF(RES_hhdet_tes!E177=0,"",RES_hhdet_tes!E177/RES_hhdet_fec!E177)</f>
        <v>0.76038426219282185</v>
      </c>
      <c r="F177" s="45">
        <f>IF(RES_hhdet_tes!F177=0,"",RES_hhdet_tes!F177/RES_hhdet_fec!F177)</f>
        <v>0.76436212530234748</v>
      </c>
      <c r="G177" s="45">
        <f>IF(RES_hhdet_tes!G177=0,"",RES_hhdet_tes!G177/RES_hhdet_fec!G177)</f>
        <v>0.76912092521379738</v>
      </c>
      <c r="H177" s="45">
        <f>IF(RES_hhdet_tes!H177=0,"",RES_hhdet_tes!H177/RES_hhdet_fec!H177)</f>
        <v>0.7757392178324396</v>
      </c>
      <c r="I177" s="45">
        <f>IF(RES_hhdet_tes!I177=0,"",RES_hhdet_tes!I177/RES_hhdet_fec!I177)</f>
        <v>0.77888143809316956</v>
      </c>
      <c r="J177" s="45">
        <f>IF(RES_hhdet_tes!J177=0,"",RES_hhdet_tes!J177/RES_hhdet_fec!J177)</f>
        <v>0.77912029542365402</v>
      </c>
      <c r="K177" s="45">
        <f>IF(RES_hhdet_tes!K177=0,"",RES_hhdet_tes!K177/RES_hhdet_fec!K177)</f>
        <v>0.78019651926355726</v>
      </c>
      <c r="L177" s="45">
        <f>IF(RES_hhdet_tes!L177=0,"",RES_hhdet_tes!L177/RES_hhdet_fec!L177)</f>
        <v>0.78188837192284466</v>
      </c>
      <c r="M177" s="45">
        <f>IF(RES_hhdet_tes!M177=0,"",RES_hhdet_tes!M177/RES_hhdet_fec!M177)</f>
        <v>0.78464455388525178</v>
      </c>
      <c r="N177" s="45">
        <f>IF(RES_hhdet_tes!N177=0,"",RES_hhdet_tes!N177/RES_hhdet_fec!N177)</f>
        <v>0.78813038994466211</v>
      </c>
      <c r="O177" s="45">
        <f>IF(RES_hhdet_tes!O177=0,"",RES_hhdet_tes!O177/RES_hhdet_fec!O177)</f>
        <v>0.79358245160671226</v>
      </c>
      <c r="P177" s="45">
        <f>IF(RES_hhdet_tes!P177=0,"",RES_hhdet_tes!P177/RES_hhdet_fec!P177)</f>
        <v>0.79471849384741533</v>
      </c>
      <c r="Q177" s="45">
        <f>IF(RES_hhdet_tes!Q177=0,"",RES_hhdet_tes!Q177/RES_hhdet_fec!Q177)</f>
        <v>0.79652394006414928</v>
      </c>
      <c r="R177" s="45">
        <f>IF(RES_hhdet_tes!R177=0,"",RES_hhdet_tes!R177/RES_hhdet_fec!R177)</f>
        <v>0.79903351226338371</v>
      </c>
      <c r="S177" s="45">
        <f>IF(RES_hhdet_tes!S177=0,"",RES_hhdet_tes!S177/RES_hhdet_fec!S177)</f>
        <v>0.80286152707753478</v>
      </c>
      <c r="T177" s="45">
        <f>IF(RES_hhdet_tes!T177=0,"",RES_hhdet_tes!T177/RES_hhdet_fec!T177)</f>
        <v>0.81071659235427818</v>
      </c>
      <c r="U177" s="45">
        <f>IF(RES_hhdet_tes!U177=0,"",RES_hhdet_tes!U177/RES_hhdet_fec!U177)</f>
        <v>0.8244159636366496</v>
      </c>
      <c r="V177" s="45">
        <f>IF(RES_hhdet_tes!V177=0,"",RES_hhdet_tes!V177/RES_hhdet_fec!V177)</f>
        <v>0.84387097094651753</v>
      </c>
      <c r="W177" s="45">
        <f>IF(RES_hhdet_tes!W177=0,"",RES_hhdet_tes!W177/RES_hhdet_fec!W177)</f>
        <v>0.86336663412497072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32.566678915475151</v>
      </c>
      <c r="C24" s="117">
        <f t="shared" si="7"/>
        <v>33.285911122384597</v>
      </c>
      <c r="D24" s="117">
        <f t="shared" si="7"/>
        <v>28.780278498580202</v>
      </c>
      <c r="E24" s="117">
        <f t="shared" si="7"/>
        <v>31.042360122096881</v>
      </c>
      <c r="F24" s="117">
        <f t="shared" si="7"/>
        <v>33.053470372157904</v>
      </c>
      <c r="G24" s="117">
        <f t="shared" si="7"/>
        <v>35.196485365156178</v>
      </c>
      <c r="H24" s="117">
        <f t="shared" si="7"/>
        <v>39.325771804310534</v>
      </c>
      <c r="I24" s="117">
        <f t="shared" si="7"/>
        <v>39.239793686469412</v>
      </c>
      <c r="J24" s="117">
        <f t="shared" si="7"/>
        <v>34.889780367704716</v>
      </c>
      <c r="K24" s="117">
        <f t="shared" si="7"/>
        <v>30.788205492703881</v>
      </c>
      <c r="L24" s="117">
        <f t="shared" si="7"/>
        <v>36.333174335508019</v>
      </c>
      <c r="M24" s="117">
        <f t="shared" si="7"/>
        <v>35.062716494399069</v>
      </c>
      <c r="N24" s="117">
        <f t="shared" si="7"/>
        <v>32.825428043801985</v>
      </c>
      <c r="O24" s="117">
        <f t="shared" si="7"/>
        <v>30.582695760004945</v>
      </c>
      <c r="P24" s="117">
        <f t="shared" si="7"/>
        <v>23.488899121457109</v>
      </c>
      <c r="Q24" s="117">
        <f t="shared" si="7"/>
        <v>32.936420420063229</v>
      </c>
      <c r="R24" s="117">
        <f t="shared" ref="R24:V24" si="8">R25+R28+R30+R39</f>
        <v>36.393279455767946</v>
      </c>
      <c r="S24" s="117">
        <f t="shared" si="8"/>
        <v>39.040178664529137</v>
      </c>
      <c r="T24" s="117">
        <f t="shared" si="8"/>
        <v>39.060669841435043</v>
      </c>
      <c r="U24" s="117">
        <f t="shared" si="8"/>
        <v>35.338531699596707</v>
      </c>
      <c r="V24" s="117">
        <f t="shared" si="8"/>
        <v>33.361106646193335</v>
      </c>
      <c r="W24" s="117">
        <f t="shared" ref="W24" si="9">W25+W28+W30+W39</f>
        <v>34.055009685687459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32.28516552114597</v>
      </c>
      <c r="C25" s="122">
        <f t="shared" si="10"/>
        <v>33.026533825349937</v>
      </c>
      <c r="D25" s="122">
        <f t="shared" si="10"/>
        <v>28.554064316072338</v>
      </c>
      <c r="E25" s="122">
        <f t="shared" si="10"/>
        <v>30.803383576517795</v>
      </c>
      <c r="F25" s="122">
        <f t="shared" si="10"/>
        <v>32.790014339408891</v>
      </c>
      <c r="G25" s="122">
        <f t="shared" si="10"/>
        <v>34.911348570986114</v>
      </c>
      <c r="H25" s="122">
        <f t="shared" si="10"/>
        <v>39.004333762212902</v>
      </c>
      <c r="I25" s="122">
        <f t="shared" si="10"/>
        <v>38.925463394031112</v>
      </c>
      <c r="J25" s="122">
        <f t="shared" si="10"/>
        <v>34.611925330926034</v>
      </c>
      <c r="K25" s="122">
        <f t="shared" si="10"/>
        <v>30.544136122790409</v>
      </c>
      <c r="L25" s="122">
        <f t="shared" si="10"/>
        <v>36.076007002822074</v>
      </c>
      <c r="M25" s="122">
        <f t="shared" si="10"/>
        <v>34.777528406665482</v>
      </c>
      <c r="N25" s="122">
        <f t="shared" si="10"/>
        <v>32.557040831281483</v>
      </c>
      <c r="O25" s="122">
        <f t="shared" si="10"/>
        <v>30.336508565679978</v>
      </c>
      <c r="P25" s="122">
        <f t="shared" si="10"/>
        <v>23.280018035117656</v>
      </c>
      <c r="Q25" s="122">
        <f t="shared" si="10"/>
        <v>32.676975337929832</v>
      </c>
      <c r="R25" s="122">
        <f t="shared" ref="R25:V25" si="11">SUM(R26:R27)</f>
        <v>36.086439649827781</v>
      </c>
      <c r="S25" s="122">
        <f t="shared" si="11"/>
        <v>38.686473838042509</v>
      </c>
      <c r="T25" s="122">
        <f t="shared" si="11"/>
        <v>38.709124079999981</v>
      </c>
      <c r="U25" s="122">
        <f t="shared" si="11"/>
        <v>34.961791759999961</v>
      </c>
      <c r="V25" s="122">
        <f t="shared" si="11"/>
        <v>32.990901119999954</v>
      </c>
      <c r="W25" s="122">
        <f t="shared" ref="W25" si="12">SUM(W26:W27)</f>
        <v>33.652719159999954</v>
      </c>
      <c r="DA25" s="130" t="s">
        <v>2096</v>
      </c>
    </row>
    <row r="26" spans="1:105" ht="12" customHeight="1" x14ac:dyDescent="0.25">
      <c r="A26" s="97" t="s">
        <v>74</v>
      </c>
      <c r="B26" s="98">
        <v>32.28516552114597</v>
      </c>
      <c r="C26" s="98">
        <v>33.026533825349937</v>
      </c>
      <c r="D26" s="98">
        <v>28.554064316072338</v>
      </c>
      <c r="E26" s="98">
        <v>30.803383576517795</v>
      </c>
      <c r="F26" s="98">
        <v>32.790014339408891</v>
      </c>
      <c r="G26" s="98">
        <v>34.911348570986114</v>
      </c>
      <c r="H26" s="98">
        <v>39.004333762212902</v>
      </c>
      <c r="I26" s="98">
        <v>38.925463394031112</v>
      </c>
      <c r="J26" s="98">
        <v>34.611925330926034</v>
      </c>
      <c r="K26" s="98">
        <v>30.544136122790409</v>
      </c>
      <c r="L26" s="98">
        <v>36.076007002822074</v>
      </c>
      <c r="M26" s="98">
        <v>34.777528406665482</v>
      </c>
      <c r="N26" s="98">
        <v>32.557040831281483</v>
      </c>
      <c r="O26" s="98">
        <v>30.336508565679978</v>
      </c>
      <c r="P26" s="98">
        <v>23.280018035117656</v>
      </c>
      <c r="Q26" s="98">
        <v>32.676975337929832</v>
      </c>
      <c r="R26" s="98">
        <v>36.086439649827781</v>
      </c>
      <c r="S26" s="98">
        <v>38.686473838042509</v>
      </c>
      <c r="T26" s="98">
        <v>38.709124079999981</v>
      </c>
      <c r="U26" s="98">
        <v>34.961791759999961</v>
      </c>
      <c r="V26" s="98">
        <v>32.990901119999954</v>
      </c>
      <c r="W26" s="98">
        <v>33.652719159999954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0.28151339432917766</v>
      </c>
      <c r="C30" s="122">
        <v>0.25937729703466128</v>
      </c>
      <c r="D30" s="122">
        <v>0.22621418250786243</v>
      </c>
      <c r="E30" s="122">
        <v>0.2389765455790834</v>
      </c>
      <c r="F30" s="122">
        <v>0.26345603274901325</v>
      </c>
      <c r="G30" s="122">
        <v>0.28513679417006316</v>
      </c>
      <c r="H30" s="122">
        <v>0.32143804209763055</v>
      </c>
      <c r="I30" s="122">
        <v>0.3143302924382958</v>
      </c>
      <c r="J30" s="122">
        <v>0.27785503677868012</v>
      </c>
      <c r="K30" s="122">
        <v>0.244069369913473</v>
      </c>
      <c r="L30" s="122">
        <v>0.25716733268594605</v>
      </c>
      <c r="M30" s="122">
        <v>0.2851880877335855</v>
      </c>
      <c r="N30" s="122">
        <v>0.26838721252050107</v>
      </c>
      <c r="O30" s="122">
        <v>0.24618719432496589</v>
      </c>
      <c r="P30" s="122">
        <v>0.20888108633945421</v>
      </c>
      <c r="Q30" s="122">
        <v>0.25944508213339401</v>
      </c>
      <c r="R30" s="122">
        <v>0.30683980594016269</v>
      </c>
      <c r="S30" s="122">
        <v>0.35370482648662854</v>
      </c>
      <c r="T30" s="122">
        <v>0.35154576143506339</v>
      </c>
      <c r="U30" s="122">
        <v>0.37673993959674767</v>
      </c>
      <c r="V30" s="122">
        <v>0.37020552619337826</v>
      </c>
      <c r="W30" s="122">
        <v>0.40229052568750256</v>
      </c>
      <c r="DA30" s="130" t="s">
        <v>2101</v>
      </c>
    </row>
    <row r="31" spans="1:105" ht="12" customHeight="1" x14ac:dyDescent="0.25">
      <c r="A31" s="97" t="s">
        <v>141</v>
      </c>
      <c r="B31" s="98">
        <v>0.28092329318507464</v>
      </c>
      <c r="C31" s="98">
        <v>0.25880953801206391</v>
      </c>
      <c r="D31" s="98">
        <v>0.2258603118580709</v>
      </c>
      <c r="E31" s="98">
        <v>0.23861346167424799</v>
      </c>
      <c r="F31" s="98">
        <v>0.26326937285254032</v>
      </c>
      <c r="G31" s="98">
        <v>0.28494842497415829</v>
      </c>
      <c r="H31" s="98">
        <v>0.32105649224985144</v>
      </c>
      <c r="I31" s="98">
        <v>0.31376176935755584</v>
      </c>
      <c r="J31" s="98">
        <v>0.27733365725302278</v>
      </c>
      <c r="K31" s="98">
        <v>0.24361026958246743</v>
      </c>
      <c r="L31" s="98">
        <v>0.25657725756436339</v>
      </c>
      <c r="M31" s="98">
        <v>0.2845188421916704</v>
      </c>
      <c r="N31" s="98">
        <v>0.26772529424925096</v>
      </c>
      <c r="O31" s="98">
        <v>0.24595760191337615</v>
      </c>
      <c r="P31" s="98">
        <v>0.20888108633945421</v>
      </c>
      <c r="Q31" s="98">
        <v>0.25944508213339401</v>
      </c>
      <c r="R31" s="98">
        <v>0.30683980594016269</v>
      </c>
      <c r="S31" s="98">
        <v>0.35335566107581778</v>
      </c>
      <c r="T31" s="98">
        <v>0.35121280993663967</v>
      </c>
      <c r="U31" s="98">
        <v>0.37638798711770438</v>
      </c>
      <c r="V31" s="98">
        <v>0.36985813352167768</v>
      </c>
      <c r="W31" s="98">
        <v>0.40191476049170816</v>
      </c>
      <c r="DA31" s="63" t="s">
        <v>2102</v>
      </c>
    </row>
    <row r="32" spans="1:105" ht="12" customHeight="1" x14ac:dyDescent="0.25">
      <c r="A32" s="97" t="s">
        <v>140</v>
      </c>
      <c r="B32" s="98">
        <v>5.90101144102997E-4</v>
      </c>
      <c r="C32" s="98">
        <v>5.6775902259735892E-4</v>
      </c>
      <c r="D32" s="98">
        <v>3.5387064979152348E-4</v>
      </c>
      <c r="E32" s="98">
        <v>3.6308390483541346E-4</v>
      </c>
      <c r="F32" s="98">
        <v>1.8665989647294537E-4</v>
      </c>
      <c r="G32" s="98">
        <v>1.8836919590489455E-4</v>
      </c>
      <c r="H32" s="98">
        <v>3.8154984777912638E-4</v>
      </c>
      <c r="I32" s="98">
        <v>5.6852308073993853E-4</v>
      </c>
      <c r="J32" s="98">
        <v>5.2137952565732234E-4</v>
      </c>
      <c r="K32" s="98">
        <v>4.5910033100556843E-4</v>
      </c>
      <c r="L32" s="98">
        <v>5.9007512158265423E-4</v>
      </c>
      <c r="M32" s="98">
        <v>6.6924554191510855E-4</v>
      </c>
      <c r="N32" s="98">
        <v>6.6191827125012788E-4</v>
      </c>
      <c r="O32" s="98">
        <v>2.2959241158972338E-4</v>
      </c>
      <c r="P32" s="98">
        <v>0</v>
      </c>
      <c r="Q32" s="98">
        <v>0</v>
      </c>
      <c r="R32" s="98">
        <v>0</v>
      </c>
      <c r="S32" s="98">
        <v>3.4916541081077518E-4</v>
      </c>
      <c r="T32" s="98">
        <v>3.3295149842370206E-4</v>
      </c>
      <c r="U32" s="98">
        <v>3.5195247904328344E-4</v>
      </c>
      <c r="V32" s="98">
        <v>3.4739267170057328E-4</v>
      </c>
      <c r="W32" s="98">
        <v>3.7576519579441678E-4</v>
      </c>
      <c r="DA32" s="63" t="s">
        <v>2103</v>
      </c>
    </row>
    <row r="33" spans="1:105" ht="12" customHeight="1" x14ac:dyDescent="0.25">
      <c r="A33" s="100" t="s">
        <v>50</v>
      </c>
      <c r="B33" s="101">
        <v>5.90101144102997E-4</v>
      </c>
      <c r="C33" s="101">
        <v>5.6775902259735892E-4</v>
      </c>
      <c r="D33" s="101">
        <v>3.5387064979152348E-4</v>
      </c>
      <c r="E33" s="101">
        <v>3.6308390483541346E-4</v>
      </c>
      <c r="F33" s="101">
        <v>1.8665989647294537E-4</v>
      </c>
      <c r="G33" s="101">
        <v>1.8836919590489455E-4</v>
      </c>
      <c r="H33" s="101">
        <v>3.8154984777912638E-4</v>
      </c>
      <c r="I33" s="101">
        <v>5.6852308073993853E-4</v>
      </c>
      <c r="J33" s="101">
        <v>5.2137952565732234E-4</v>
      </c>
      <c r="K33" s="101">
        <v>4.5910033100556843E-4</v>
      </c>
      <c r="L33" s="101">
        <v>5.9007512158265423E-4</v>
      </c>
      <c r="M33" s="101">
        <v>6.6924554191510855E-4</v>
      </c>
      <c r="N33" s="101">
        <v>6.6191827125012788E-4</v>
      </c>
      <c r="O33" s="101">
        <v>2.2959241158972338E-4</v>
      </c>
      <c r="P33" s="101">
        <v>0</v>
      </c>
      <c r="Q33" s="101">
        <v>0</v>
      </c>
      <c r="R33" s="101">
        <v>0</v>
      </c>
      <c r="S33" s="101">
        <v>3.4916541081077518E-4</v>
      </c>
      <c r="T33" s="101">
        <v>3.3295149842370206E-4</v>
      </c>
      <c r="U33" s="101">
        <v>3.5195247904328344E-4</v>
      </c>
      <c r="V33" s="101">
        <v>3.4739267170057328E-4</v>
      </c>
      <c r="W33" s="101">
        <v>3.7576519579441678E-4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2346.8231016</v>
      </c>
      <c r="C43" s="117">
        <f t="shared" si="14"/>
        <v>2438.6732128799995</v>
      </c>
      <c r="D43" s="117">
        <f t="shared" si="14"/>
        <v>2258.3043306</v>
      </c>
      <c r="E43" s="117">
        <f t="shared" si="14"/>
        <v>2109.5733376799994</v>
      </c>
      <c r="F43" s="117">
        <f t="shared" si="14"/>
        <v>1970.55606528</v>
      </c>
      <c r="G43" s="117">
        <f t="shared" si="14"/>
        <v>1875.3920740799999</v>
      </c>
      <c r="H43" s="117">
        <f t="shared" si="14"/>
        <v>1679.4827006400001</v>
      </c>
      <c r="I43" s="117">
        <f t="shared" si="14"/>
        <v>1530.9229568399994</v>
      </c>
      <c r="J43" s="117">
        <f t="shared" si="14"/>
        <v>1436.3683974000003</v>
      </c>
      <c r="K43" s="117">
        <f t="shared" si="14"/>
        <v>1359.6101945999987</v>
      </c>
      <c r="L43" s="117">
        <f t="shared" si="14"/>
        <v>1418.8989157200006</v>
      </c>
      <c r="M43" s="117">
        <f t="shared" si="14"/>
        <v>1181.6288953199994</v>
      </c>
      <c r="N43" s="117">
        <f t="shared" si="14"/>
        <v>991.99740635999979</v>
      </c>
      <c r="O43" s="117">
        <f t="shared" si="14"/>
        <v>935.85124763999966</v>
      </c>
      <c r="P43" s="117">
        <f t="shared" si="14"/>
        <v>681.14008727999988</v>
      </c>
      <c r="Q43" s="117">
        <f t="shared" si="14"/>
        <v>686.10920831999965</v>
      </c>
      <c r="R43" s="117">
        <f t="shared" ref="R43:V43" si="15">R44+R47+R49+R58</f>
        <v>658.58647572000075</v>
      </c>
      <c r="S43" s="117">
        <f t="shared" si="15"/>
        <v>609.06234852000011</v>
      </c>
      <c r="T43" s="117">
        <f t="shared" si="15"/>
        <v>618.91062263999993</v>
      </c>
      <c r="U43" s="117">
        <f t="shared" si="15"/>
        <v>562.16154744000016</v>
      </c>
      <c r="V43" s="117">
        <f t="shared" si="15"/>
        <v>480.66381791999942</v>
      </c>
      <c r="W43" s="117">
        <f t="shared" ref="W43" si="16">W44+W47+W49+W58</f>
        <v>423.03558564000002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2242.5498504944558</v>
      </c>
      <c r="C44" s="122">
        <f t="shared" si="17"/>
        <v>2335.4304223860763</v>
      </c>
      <c r="D44" s="122">
        <f t="shared" si="17"/>
        <v>2154.0616385227036</v>
      </c>
      <c r="E44" s="122">
        <f t="shared" si="17"/>
        <v>2010.4385472917893</v>
      </c>
      <c r="F44" s="122">
        <f t="shared" si="17"/>
        <v>1869.4956793017038</v>
      </c>
      <c r="G44" s="122">
        <f t="shared" si="17"/>
        <v>1775.4286489642197</v>
      </c>
      <c r="H44" s="122">
        <f t="shared" si="17"/>
        <v>1584.8535983488059</v>
      </c>
      <c r="I44" s="122">
        <f t="shared" si="17"/>
        <v>1445.9804130429025</v>
      </c>
      <c r="J44" s="122">
        <f t="shared" si="17"/>
        <v>1349.1287406995787</v>
      </c>
      <c r="K44" s="122">
        <f t="shared" si="17"/>
        <v>1273.5460137180419</v>
      </c>
      <c r="L44" s="122">
        <f t="shared" si="17"/>
        <v>1320.2348421385684</v>
      </c>
      <c r="M44" s="122">
        <f t="shared" si="17"/>
        <v>1080.2261793845867</v>
      </c>
      <c r="N44" s="122">
        <f t="shared" si="17"/>
        <v>904.36800459742165</v>
      </c>
      <c r="O44" s="122">
        <f t="shared" si="17"/>
        <v>849.60703804473803</v>
      </c>
      <c r="P44" s="122">
        <f t="shared" si="17"/>
        <v>614.59166815253514</v>
      </c>
      <c r="Q44" s="122">
        <f t="shared" si="17"/>
        <v>624.80853614727107</v>
      </c>
      <c r="R44" s="122">
        <f t="shared" ref="R44:V44" si="18">SUM(R45:R46)</f>
        <v>601.86974990031899</v>
      </c>
      <c r="S44" s="122">
        <f t="shared" si="18"/>
        <v>557.63099410986945</v>
      </c>
      <c r="T44" s="122">
        <f t="shared" si="18"/>
        <v>567.62980170196045</v>
      </c>
      <c r="U44" s="122">
        <f t="shared" si="18"/>
        <v>514.17193079605738</v>
      </c>
      <c r="V44" s="122">
        <f t="shared" si="18"/>
        <v>439.08596152253591</v>
      </c>
      <c r="W44" s="122">
        <f t="shared" ref="W44" si="19">SUM(W45:W46)</f>
        <v>389.04443668189072</v>
      </c>
      <c r="DA44" s="130" t="s">
        <v>2114</v>
      </c>
    </row>
    <row r="45" spans="1:105" ht="12" customHeight="1" x14ac:dyDescent="0.25">
      <c r="A45" s="97" t="s">
        <v>216</v>
      </c>
      <c r="B45" s="98">
        <v>2242.5498504944558</v>
      </c>
      <c r="C45" s="98">
        <v>2335.4304223860763</v>
      </c>
      <c r="D45" s="98">
        <v>2154.0616385227036</v>
      </c>
      <c r="E45" s="98">
        <v>2010.4385472917893</v>
      </c>
      <c r="F45" s="98">
        <v>1869.4956793017038</v>
      </c>
      <c r="G45" s="98">
        <v>1775.4286489642197</v>
      </c>
      <c r="H45" s="98">
        <v>1584.8535983488059</v>
      </c>
      <c r="I45" s="98">
        <v>1445.9804130429025</v>
      </c>
      <c r="J45" s="98">
        <v>1349.1287406995787</v>
      </c>
      <c r="K45" s="98">
        <v>1273.5460137180419</v>
      </c>
      <c r="L45" s="98">
        <v>1320.2348421385684</v>
      </c>
      <c r="M45" s="98">
        <v>1080.2261793845867</v>
      </c>
      <c r="N45" s="98">
        <v>904.36800459742165</v>
      </c>
      <c r="O45" s="98">
        <v>849.60703804473803</v>
      </c>
      <c r="P45" s="98">
        <v>614.59166815253514</v>
      </c>
      <c r="Q45" s="98">
        <v>624.80853614727107</v>
      </c>
      <c r="R45" s="98">
        <v>601.86974990031899</v>
      </c>
      <c r="S45" s="98">
        <v>557.63099410986945</v>
      </c>
      <c r="T45" s="98">
        <v>567.62980170196045</v>
      </c>
      <c r="U45" s="98">
        <v>514.17193079605738</v>
      </c>
      <c r="V45" s="98">
        <v>439.08596152253591</v>
      </c>
      <c r="W45" s="98">
        <v>389.04443668189072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104.27325110554429</v>
      </c>
      <c r="C49" s="122">
        <v>103.24279049392332</v>
      </c>
      <c r="D49" s="122">
        <v>104.24269207729643</v>
      </c>
      <c r="E49" s="122">
        <v>99.134790388210163</v>
      </c>
      <c r="F49" s="122">
        <v>101.06038597829627</v>
      </c>
      <c r="G49" s="122">
        <v>99.963425115780282</v>
      </c>
      <c r="H49" s="122">
        <v>94.629102291194087</v>
      </c>
      <c r="I49" s="122">
        <v>84.942543797097059</v>
      </c>
      <c r="J49" s="122">
        <v>87.23965670042152</v>
      </c>
      <c r="K49" s="122">
        <v>86.064180881956958</v>
      </c>
      <c r="L49" s="122">
        <v>98.664073581432106</v>
      </c>
      <c r="M49" s="122">
        <v>101.40271593541267</v>
      </c>
      <c r="N49" s="122">
        <v>87.629401762578183</v>
      </c>
      <c r="O49" s="122">
        <v>86.244209595261637</v>
      </c>
      <c r="P49" s="122">
        <v>66.548419127464712</v>
      </c>
      <c r="Q49" s="122">
        <v>61.300672172728525</v>
      </c>
      <c r="R49" s="122">
        <v>56.71672581968172</v>
      </c>
      <c r="S49" s="122">
        <v>51.43135441013068</v>
      </c>
      <c r="T49" s="122">
        <v>51.280820938039511</v>
      </c>
      <c r="U49" s="122">
        <v>47.989616643942774</v>
      </c>
      <c r="V49" s="122">
        <v>41.57785639746352</v>
      </c>
      <c r="W49" s="122">
        <v>33.991148958109306</v>
      </c>
      <c r="DA49" s="130" t="s">
        <v>2119</v>
      </c>
    </row>
    <row r="50" spans="1:105" ht="12" customHeight="1" x14ac:dyDescent="0.25">
      <c r="A50" s="97" t="s">
        <v>138</v>
      </c>
      <c r="B50" s="98">
        <v>104.07419798039956</v>
      </c>
      <c r="C50" s="98">
        <v>103.0213474200183</v>
      </c>
      <c r="D50" s="98">
        <v>104.00640000077871</v>
      </c>
      <c r="E50" s="98">
        <v>98.898809174874728</v>
      </c>
      <c r="F50" s="98">
        <v>100.81281723963276</v>
      </c>
      <c r="G50" s="98">
        <v>99.698985463666759</v>
      </c>
      <c r="H50" s="98">
        <v>94.368688205307791</v>
      </c>
      <c r="I50" s="98">
        <v>84.681650270824704</v>
      </c>
      <c r="J50" s="98">
        <v>86.954123524044974</v>
      </c>
      <c r="K50" s="98">
        <v>85.759309166097367</v>
      </c>
      <c r="L50" s="98">
        <v>98.261205537635519</v>
      </c>
      <c r="M50" s="98">
        <v>100.97398838184252</v>
      </c>
      <c r="N50" s="98">
        <v>87.279663735966281</v>
      </c>
      <c r="O50" s="98">
        <v>85.891761331050105</v>
      </c>
      <c r="P50" s="98">
        <v>66.282617869694221</v>
      </c>
      <c r="Q50" s="98">
        <v>61.045320467892374</v>
      </c>
      <c r="R50" s="98">
        <v>56.484334726918888</v>
      </c>
      <c r="S50" s="98">
        <v>51.238644177687149</v>
      </c>
      <c r="T50" s="98">
        <v>51.081051901980977</v>
      </c>
      <c r="U50" s="98">
        <v>47.791725766318876</v>
      </c>
      <c r="V50" s="98">
        <v>41.404355166965999</v>
      </c>
      <c r="W50" s="98">
        <v>33.852785267166261</v>
      </c>
      <c r="DA50" s="63" t="s">
        <v>2120</v>
      </c>
    </row>
    <row r="51" spans="1:105" ht="12" customHeight="1" x14ac:dyDescent="0.25">
      <c r="A51" s="97" t="s">
        <v>137</v>
      </c>
      <c r="B51" s="98">
        <v>0.19905312514473497</v>
      </c>
      <c r="C51" s="98">
        <v>0.22144307390502824</v>
      </c>
      <c r="D51" s="98">
        <v>0.23629207651771164</v>
      </c>
      <c r="E51" s="98">
        <v>0.23598121333543443</v>
      </c>
      <c r="F51" s="98">
        <v>0.24756873866349752</v>
      </c>
      <c r="G51" s="98">
        <v>0.2644396521135291</v>
      </c>
      <c r="H51" s="98">
        <v>0.26041408588628917</v>
      </c>
      <c r="I51" s="98">
        <v>0.26089352627234863</v>
      </c>
      <c r="J51" s="98">
        <v>0.28553317637654679</v>
      </c>
      <c r="K51" s="98">
        <v>0.3048717158595976</v>
      </c>
      <c r="L51" s="98">
        <v>0.4028680437965842</v>
      </c>
      <c r="M51" s="98">
        <v>0.42872755357015435</v>
      </c>
      <c r="N51" s="98">
        <v>0.34973802661189729</v>
      </c>
      <c r="O51" s="98">
        <v>0.35244826421153391</v>
      </c>
      <c r="P51" s="98">
        <v>0.26580125777048719</v>
      </c>
      <c r="Q51" s="98">
        <v>0.25535170483615466</v>
      </c>
      <c r="R51" s="98">
        <v>0.23239109276282952</v>
      </c>
      <c r="S51" s="98">
        <v>0.19271023244353175</v>
      </c>
      <c r="T51" s="98">
        <v>0.19976903605853324</v>
      </c>
      <c r="U51" s="98">
        <v>0.19789087762389743</v>
      </c>
      <c r="V51" s="98">
        <v>0.17350123049752028</v>
      </c>
      <c r="W51" s="98">
        <v>0.13836369094304693</v>
      </c>
      <c r="DA51" s="63" t="s">
        <v>2121</v>
      </c>
    </row>
    <row r="52" spans="1:105" ht="12" customHeight="1" x14ac:dyDescent="0.25">
      <c r="A52" s="100" t="s">
        <v>216</v>
      </c>
      <c r="B52" s="101">
        <v>0.19905312514473497</v>
      </c>
      <c r="C52" s="101">
        <v>0.22144307390502824</v>
      </c>
      <c r="D52" s="101">
        <v>0.23629207651771164</v>
      </c>
      <c r="E52" s="101">
        <v>0.23598121333543443</v>
      </c>
      <c r="F52" s="101">
        <v>0.24756873866349752</v>
      </c>
      <c r="G52" s="101">
        <v>0.2644396521135291</v>
      </c>
      <c r="H52" s="101">
        <v>0.26041408588628917</v>
      </c>
      <c r="I52" s="101">
        <v>0.26089352627234863</v>
      </c>
      <c r="J52" s="101">
        <v>0.28553317637654679</v>
      </c>
      <c r="K52" s="101">
        <v>0.3048717158595976</v>
      </c>
      <c r="L52" s="101">
        <v>0.4028680437965842</v>
      </c>
      <c r="M52" s="101">
        <v>0.42872755357015435</v>
      </c>
      <c r="N52" s="101">
        <v>0.34973802661189729</v>
      </c>
      <c r="O52" s="101">
        <v>0.35244826421153391</v>
      </c>
      <c r="P52" s="101">
        <v>0.26580125777048719</v>
      </c>
      <c r="Q52" s="101">
        <v>0.25535170483615466</v>
      </c>
      <c r="R52" s="101">
        <v>0.23239109276282952</v>
      </c>
      <c r="S52" s="101">
        <v>0.19271023244353175</v>
      </c>
      <c r="T52" s="101">
        <v>0.19976903605853324</v>
      </c>
      <c r="U52" s="101">
        <v>0.19789087762389743</v>
      </c>
      <c r="V52" s="101">
        <v>0.17350123049752028</v>
      </c>
      <c r="W52" s="101">
        <v>0.13836369094304693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1546.6056408000002</v>
      </c>
      <c r="C62" s="117">
        <f t="shared" si="21"/>
        <v>1641.6361011600004</v>
      </c>
      <c r="D62" s="117">
        <f t="shared" si="21"/>
        <v>1575.4097818800001</v>
      </c>
      <c r="E62" s="117">
        <f t="shared" si="21"/>
        <v>1684.2870237600002</v>
      </c>
      <c r="F62" s="117">
        <f t="shared" si="21"/>
        <v>1675.0013068799997</v>
      </c>
      <c r="G62" s="117">
        <f t="shared" si="21"/>
        <v>1656.2915305200002</v>
      </c>
      <c r="H62" s="117">
        <f t="shared" si="21"/>
        <v>1603.7009445600002</v>
      </c>
      <c r="I62" s="117">
        <f t="shared" si="21"/>
        <v>1490.7172499999999</v>
      </c>
      <c r="J62" s="117">
        <f t="shared" si="21"/>
        <v>1487.8047848400004</v>
      </c>
      <c r="K62" s="117">
        <f t="shared" si="21"/>
        <v>1497.5958056399998</v>
      </c>
      <c r="L62" s="117">
        <f t="shared" si="21"/>
        <v>1764.4881671999997</v>
      </c>
      <c r="M62" s="117">
        <f t="shared" si="21"/>
        <v>1525.1718279599997</v>
      </c>
      <c r="N62" s="117">
        <f t="shared" si="21"/>
        <v>1526.4340779600011</v>
      </c>
      <c r="O62" s="117">
        <f t="shared" si="21"/>
        <v>1526.4980992799992</v>
      </c>
      <c r="P62" s="117">
        <f t="shared" si="21"/>
        <v>1334.5415819999994</v>
      </c>
      <c r="Q62" s="117">
        <f t="shared" si="21"/>
        <v>1396.7531384399995</v>
      </c>
      <c r="R62" s="117">
        <f t="shared" ref="R62:V62" si="22">R63+R66+R68+R77</f>
        <v>1464.2174725199993</v>
      </c>
      <c r="S62" s="117">
        <f t="shared" si="22"/>
        <v>1461.2522957999997</v>
      </c>
      <c r="T62" s="117">
        <f t="shared" si="22"/>
        <v>1444.6461347999993</v>
      </c>
      <c r="U62" s="117">
        <f t="shared" si="22"/>
        <v>1446.3955123200001</v>
      </c>
      <c r="V62" s="117">
        <f t="shared" si="22"/>
        <v>1391.1590484000012</v>
      </c>
      <c r="W62" s="117">
        <f t="shared" ref="W62" si="23">W63+W66+W68+W77</f>
        <v>1360.3752954000001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1416.5121528930911</v>
      </c>
      <c r="C63" s="122">
        <f t="shared" si="24"/>
        <v>1515.6614103274894</v>
      </c>
      <c r="D63" s="122">
        <f t="shared" si="24"/>
        <v>1449.3737178104539</v>
      </c>
      <c r="E63" s="122">
        <f t="shared" si="24"/>
        <v>1552.7884348832811</v>
      </c>
      <c r="F63" s="122">
        <f t="shared" si="24"/>
        <v>1538.8087056123004</v>
      </c>
      <c r="G63" s="122">
        <f t="shared" si="24"/>
        <v>1522.4866817792447</v>
      </c>
      <c r="H63" s="122">
        <f t="shared" si="24"/>
        <v>1472.9466277289112</v>
      </c>
      <c r="I63" s="122">
        <f t="shared" si="24"/>
        <v>1376.426850045726</v>
      </c>
      <c r="J63" s="122">
        <f t="shared" si="24"/>
        <v>1369.2654766717901</v>
      </c>
      <c r="K63" s="122">
        <f t="shared" si="24"/>
        <v>1379.5461882260474</v>
      </c>
      <c r="L63" s="122">
        <f t="shared" si="24"/>
        <v>1620.3317505579228</v>
      </c>
      <c r="M63" s="122">
        <f t="shared" si="24"/>
        <v>1380.5260775957138</v>
      </c>
      <c r="N63" s="122">
        <f t="shared" si="24"/>
        <v>1379.5575966532824</v>
      </c>
      <c r="O63" s="122">
        <f t="shared" si="24"/>
        <v>1375.3846951397011</v>
      </c>
      <c r="P63" s="122">
        <f t="shared" si="24"/>
        <v>1192.8116599522893</v>
      </c>
      <c r="Q63" s="122">
        <f t="shared" si="24"/>
        <v>1259.2696171015891</v>
      </c>
      <c r="R63" s="122">
        <f t="shared" ref="R63:V63" si="25">SUM(R64:R65)</f>
        <v>1324.074499178749</v>
      </c>
      <c r="S63" s="122">
        <f t="shared" si="25"/>
        <v>1323.7367479639529</v>
      </c>
      <c r="T63" s="122">
        <f t="shared" si="25"/>
        <v>1311.4445004215218</v>
      </c>
      <c r="U63" s="122">
        <f t="shared" si="25"/>
        <v>1308.6272376690863</v>
      </c>
      <c r="V63" s="122">
        <f t="shared" si="25"/>
        <v>1256.0115688958904</v>
      </c>
      <c r="W63" s="122">
        <f t="shared" ref="W63" si="26">SUM(W64:W65)</f>
        <v>1235.6506030482151</v>
      </c>
      <c r="DA63" s="130" t="s">
        <v>2132</v>
      </c>
    </row>
    <row r="64" spans="1:105" ht="12" customHeight="1" x14ac:dyDescent="0.25">
      <c r="A64" s="97" t="s">
        <v>217</v>
      </c>
      <c r="B64" s="98">
        <v>1416.5121528930911</v>
      </c>
      <c r="C64" s="98">
        <v>1515.6614103274894</v>
      </c>
      <c r="D64" s="98">
        <v>1449.3737178104539</v>
      </c>
      <c r="E64" s="98">
        <v>1552.7884348832811</v>
      </c>
      <c r="F64" s="98">
        <v>1538.8087056123004</v>
      </c>
      <c r="G64" s="98">
        <v>1522.4866817792447</v>
      </c>
      <c r="H64" s="98">
        <v>1472.9466277289112</v>
      </c>
      <c r="I64" s="98">
        <v>1376.426850045726</v>
      </c>
      <c r="J64" s="98">
        <v>1369.2654766717901</v>
      </c>
      <c r="K64" s="98">
        <v>1379.5461882260474</v>
      </c>
      <c r="L64" s="98">
        <v>1620.3317505579228</v>
      </c>
      <c r="M64" s="98">
        <v>1380.5260775957138</v>
      </c>
      <c r="N64" s="98">
        <v>1379.5575966532824</v>
      </c>
      <c r="O64" s="98">
        <v>1375.3846951397011</v>
      </c>
      <c r="P64" s="98">
        <v>1192.8116599522893</v>
      </c>
      <c r="Q64" s="98">
        <v>1259.2696171015891</v>
      </c>
      <c r="R64" s="98">
        <v>1324.074499178749</v>
      </c>
      <c r="S64" s="98">
        <v>1323.7367479639529</v>
      </c>
      <c r="T64" s="98">
        <v>1311.4445004215218</v>
      </c>
      <c r="U64" s="98">
        <v>1308.6272376690863</v>
      </c>
      <c r="V64" s="98">
        <v>1256.0115688958904</v>
      </c>
      <c r="W64" s="98">
        <v>1235.6506030482151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125.50710415136055</v>
      </c>
      <c r="C68" s="122">
        <v>121.42497470107152</v>
      </c>
      <c r="D68" s="122">
        <v>121.38356142188439</v>
      </c>
      <c r="E68" s="122">
        <v>126.58264098656525</v>
      </c>
      <c r="F68" s="122">
        <v>131.19817610459296</v>
      </c>
      <c r="G68" s="122">
        <v>128.79027148583864</v>
      </c>
      <c r="H68" s="122">
        <v>125.72725813934386</v>
      </c>
      <c r="I68" s="122">
        <v>109.63038874255963</v>
      </c>
      <c r="J68" s="122">
        <v>113.72766337792889</v>
      </c>
      <c r="K68" s="122">
        <v>113.13178030102317</v>
      </c>
      <c r="L68" s="122">
        <v>138.56653930129664</v>
      </c>
      <c r="M68" s="122">
        <v>139.21696081624285</v>
      </c>
      <c r="N68" s="122">
        <v>141.38771195639396</v>
      </c>
      <c r="O68" s="122">
        <v>145.32175839995904</v>
      </c>
      <c r="P68" s="122">
        <v>136.15462448363371</v>
      </c>
      <c r="Q68" s="122">
        <v>131.95782970621391</v>
      </c>
      <c r="R68" s="122">
        <v>134.46898891636869</v>
      </c>
      <c r="S68" s="122">
        <v>131.93994718283869</v>
      </c>
      <c r="T68" s="122">
        <v>127.7975213784775</v>
      </c>
      <c r="U68" s="122">
        <v>132.63792965091375</v>
      </c>
      <c r="V68" s="122">
        <v>130.43283550411093</v>
      </c>
      <c r="W68" s="122">
        <v>119.8754083517849</v>
      </c>
      <c r="DA68" s="130" t="s">
        <v>2137</v>
      </c>
    </row>
    <row r="69" spans="1:105" ht="12" customHeight="1" x14ac:dyDescent="0.25">
      <c r="A69" s="97" t="s">
        <v>134</v>
      </c>
      <c r="B69" s="98">
        <v>125.26602224767521</v>
      </c>
      <c r="C69" s="98">
        <v>121.1673242178129</v>
      </c>
      <c r="D69" s="98">
        <v>121.1195900325164</v>
      </c>
      <c r="E69" s="98">
        <v>126.27809150580103</v>
      </c>
      <c r="F69" s="98">
        <v>130.87579424657164</v>
      </c>
      <c r="G69" s="98">
        <v>128.45463262964265</v>
      </c>
      <c r="H69" s="98">
        <v>125.38007341758747</v>
      </c>
      <c r="I69" s="98">
        <v>109.30142640006859</v>
      </c>
      <c r="J69" s="98">
        <v>113.36505737779162</v>
      </c>
      <c r="K69" s="98">
        <v>112.74494306826691</v>
      </c>
      <c r="L69" s="98">
        <v>138.0009079745212</v>
      </c>
      <c r="M69" s="98">
        <v>138.65704079243528</v>
      </c>
      <c r="N69" s="98">
        <v>140.81936800618229</v>
      </c>
      <c r="O69" s="98">
        <v>144.73818573310936</v>
      </c>
      <c r="P69" s="98">
        <v>135.64214947869326</v>
      </c>
      <c r="Q69" s="98">
        <v>131.47173295583372</v>
      </c>
      <c r="R69" s="98">
        <v>133.98111345469468</v>
      </c>
      <c r="S69" s="98">
        <v>131.45919857126239</v>
      </c>
      <c r="T69" s="98">
        <v>127.33728305584414</v>
      </c>
      <c r="U69" s="98">
        <v>132.12474894956273</v>
      </c>
      <c r="V69" s="98">
        <v>129.91504131124034</v>
      </c>
      <c r="W69" s="98">
        <v>119.41573929169313</v>
      </c>
      <c r="DA69" s="63" t="s">
        <v>2138</v>
      </c>
    </row>
    <row r="70" spans="1:105" ht="12" customHeight="1" x14ac:dyDescent="0.25">
      <c r="A70" s="97" t="s">
        <v>133</v>
      </c>
      <c r="B70" s="98">
        <v>0.2410819036853481</v>
      </c>
      <c r="C70" s="98">
        <v>0.25765048325860934</v>
      </c>
      <c r="D70" s="98">
        <v>0.26397138936800152</v>
      </c>
      <c r="E70" s="98">
        <v>0.30454948076422367</v>
      </c>
      <c r="F70" s="98">
        <v>0.32238185802132302</v>
      </c>
      <c r="G70" s="98">
        <v>0.33563885619599931</v>
      </c>
      <c r="H70" s="98">
        <v>0.34718472175639731</v>
      </c>
      <c r="I70" s="98">
        <v>0.32896234249103412</v>
      </c>
      <c r="J70" s="98">
        <v>0.36260600013728078</v>
      </c>
      <c r="K70" s="98">
        <v>0.38683723275626364</v>
      </c>
      <c r="L70" s="98">
        <v>0.56563132677544503</v>
      </c>
      <c r="M70" s="98">
        <v>0.5599200238075519</v>
      </c>
      <c r="N70" s="98">
        <v>0.56834395021166451</v>
      </c>
      <c r="O70" s="98">
        <v>0.58357266684967279</v>
      </c>
      <c r="P70" s="98">
        <v>0.5124750049404615</v>
      </c>
      <c r="Q70" s="98">
        <v>0.48609675038021249</v>
      </c>
      <c r="R70" s="98">
        <v>0.48787546167401397</v>
      </c>
      <c r="S70" s="98">
        <v>0.48074861157630777</v>
      </c>
      <c r="T70" s="98">
        <v>0.46023832263335207</v>
      </c>
      <c r="U70" s="98">
        <v>0.51318070135101568</v>
      </c>
      <c r="V70" s="98">
        <v>0.51779419287059192</v>
      </c>
      <c r="W70" s="98">
        <v>0.45966906009177261</v>
      </c>
      <c r="DA70" s="63" t="s">
        <v>2139</v>
      </c>
    </row>
    <row r="71" spans="1:105" ht="12" customHeight="1" x14ac:dyDescent="0.25">
      <c r="A71" s="100" t="s">
        <v>217</v>
      </c>
      <c r="B71" s="101">
        <v>0.2410819036853481</v>
      </c>
      <c r="C71" s="101">
        <v>0.25765048325860934</v>
      </c>
      <c r="D71" s="101">
        <v>0.26397138936800152</v>
      </c>
      <c r="E71" s="101">
        <v>0.30454948076422367</v>
      </c>
      <c r="F71" s="101">
        <v>0.32238185802132302</v>
      </c>
      <c r="G71" s="101">
        <v>0.33563885619599931</v>
      </c>
      <c r="H71" s="101">
        <v>0.34718472175639731</v>
      </c>
      <c r="I71" s="101">
        <v>0.32896234249103412</v>
      </c>
      <c r="J71" s="101">
        <v>0.36260600013728078</v>
      </c>
      <c r="K71" s="101">
        <v>0.38683723275626364</v>
      </c>
      <c r="L71" s="101">
        <v>0.56563132677544503</v>
      </c>
      <c r="M71" s="101">
        <v>0.5599200238075519</v>
      </c>
      <c r="N71" s="101">
        <v>0.56834395021166451</v>
      </c>
      <c r="O71" s="101">
        <v>0.58357266684967279</v>
      </c>
      <c r="P71" s="101">
        <v>0.5124750049404615</v>
      </c>
      <c r="Q71" s="101">
        <v>0.48609675038021249</v>
      </c>
      <c r="R71" s="101">
        <v>0.48787546167401397</v>
      </c>
      <c r="S71" s="101">
        <v>0.48074861157630777</v>
      </c>
      <c r="T71" s="101">
        <v>0.46023832263335207</v>
      </c>
      <c r="U71" s="101">
        <v>0.51318070135101568</v>
      </c>
      <c r="V71" s="101">
        <v>0.51779419287059192</v>
      </c>
      <c r="W71" s="101">
        <v>0.45966906009177261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4.5863837555484732</v>
      </c>
      <c r="C77" s="122">
        <v>4.5497161314393981</v>
      </c>
      <c r="D77" s="122">
        <v>4.6525026476617715</v>
      </c>
      <c r="E77" s="122">
        <v>4.9159478901539764</v>
      </c>
      <c r="F77" s="122">
        <v>4.9944251631064827</v>
      </c>
      <c r="G77" s="122">
        <v>5.0145772549166177</v>
      </c>
      <c r="H77" s="122">
        <v>5.0270586917453048</v>
      </c>
      <c r="I77" s="122">
        <v>4.660011211714103</v>
      </c>
      <c r="J77" s="122">
        <v>4.8116447902814894</v>
      </c>
      <c r="K77" s="122">
        <v>4.9178371129291998</v>
      </c>
      <c r="L77" s="122">
        <v>5.5898773407802205</v>
      </c>
      <c r="M77" s="122">
        <v>5.4287895480431381</v>
      </c>
      <c r="N77" s="122">
        <v>5.4887693503247377</v>
      </c>
      <c r="O77" s="122">
        <v>5.7916457403392361</v>
      </c>
      <c r="P77" s="122">
        <v>5.5752975640762088</v>
      </c>
      <c r="Q77" s="122">
        <v>5.5256916321964713</v>
      </c>
      <c r="R77" s="122">
        <v>5.673984424881664</v>
      </c>
      <c r="S77" s="122">
        <v>5.5756006532081672</v>
      </c>
      <c r="T77" s="122">
        <v>5.4041129999999837</v>
      </c>
      <c r="U77" s="122">
        <v>5.1303450000000028</v>
      </c>
      <c r="V77" s="122">
        <v>4.7146439999999936</v>
      </c>
      <c r="W77" s="122">
        <v>4.8492840000000124</v>
      </c>
      <c r="DA77" s="130" t="s">
        <v>2146</v>
      </c>
    </row>
    <row r="78" spans="1:105" ht="12" customHeight="1" x14ac:dyDescent="0.25">
      <c r="A78" s="97" t="s">
        <v>192</v>
      </c>
      <c r="B78" s="98">
        <v>4.5863837555484732</v>
      </c>
      <c r="C78" s="98">
        <v>4.5497161314393981</v>
      </c>
      <c r="D78" s="98">
        <v>4.6525026476617715</v>
      </c>
      <c r="E78" s="98">
        <v>4.9159478901539764</v>
      </c>
      <c r="F78" s="98">
        <v>4.9944251631064827</v>
      </c>
      <c r="G78" s="98">
        <v>5.0145772549166177</v>
      </c>
      <c r="H78" s="98">
        <v>5.0270586917453048</v>
      </c>
      <c r="I78" s="98">
        <v>4.660011211714103</v>
      </c>
      <c r="J78" s="98">
        <v>4.8116447902814894</v>
      </c>
      <c r="K78" s="98">
        <v>4.9178371129291998</v>
      </c>
      <c r="L78" s="98">
        <v>5.5898773407802205</v>
      </c>
      <c r="M78" s="98">
        <v>5.4287895480431381</v>
      </c>
      <c r="N78" s="98">
        <v>5.4887693503247377</v>
      </c>
      <c r="O78" s="98">
        <v>5.7916457403392361</v>
      </c>
      <c r="P78" s="98">
        <v>5.5752975640762088</v>
      </c>
      <c r="Q78" s="98">
        <v>5.5256916321964713</v>
      </c>
      <c r="R78" s="98">
        <v>5.673984424881664</v>
      </c>
      <c r="S78" s="98">
        <v>5.5756006532081672</v>
      </c>
      <c r="T78" s="98">
        <v>5.4041129999999837</v>
      </c>
      <c r="U78" s="98">
        <v>5.1303450000000028</v>
      </c>
      <c r="V78" s="98">
        <v>4.7146439999999936</v>
      </c>
      <c r="W78" s="98">
        <v>4.8492840000000124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5.934610687150573</v>
      </c>
      <c r="C81" s="117">
        <f t="shared" si="28"/>
        <v>5.8966769336465337</v>
      </c>
      <c r="D81" s="117">
        <f t="shared" si="28"/>
        <v>5.6153071477993413</v>
      </c>
      <c r="E81" s="117">
        <f t="shared" si="28"/>
        <v>6.3258798546898776</v>
      </c>
      <c r="F81" s="117">
        <f t="shared" si="28"/>
        <v>7.1145534901221934</v>
      </c>
      <c r="G81" s="117">
        <f t="shared" si="28"/>
        <v>7.9425040602029444</v>
      </c>
      <c r="H81" s="117">
        <f t="shared" si="28"/>
        <v>9.1918906412807164</v>
      </c>
      <c r="I81" s="117">
        <f t="shared" si="28"/>
        <v>9.4803603838343555</v>
      </c>
      <c r="J81" s="117">
        <f t="shared" si="28"/>
        <v>8.6018432675852523</v>
      </c>
      <c r="K81" s="117">
        <f t="shared" si="28"/>
        <v>7.4925833987606927</v>
      </c>
      <c r="L81" s="117">
        <f t="shared" si="28"/>
        <v>7.4425728196118399</v>
      </c>
      <c r="M81" s="117">
        <f t="shared" si="28"/>
        <v>7.8050826410379157</v>
      </c>
      <c r="N81" s="117">
        <f t="shared" si="28"/>
        <v>7.2048694849478085</v>
      </c>
      <c r="O81" s="117">
        <f t="shared" si="28"/>
        <v>6.6305179121589211</v>
      </c>
      <c r="P81" s="117">
        <f t="shared" si="28"/>
        <v>5.5950374877899485</v>
      </c>
      <c r="Q81" s="117">
        <f t="shared" si="28"/>
        <v>7.1273227870144282</v>
      </c>
      <c r="R81" s="117">
        <f t="shared" ref="R81:V81" si="29">R82+R85+R87+R100</f>
        <v>7.614280001738523</v>
      </c>
      <c r="S81" s="117">
        <f t="shared" si="29"/>
        <v>7.6112128312856351</v>
      </c>
      <c r="T81" s="117">
        <f t="shared" si="29"/>
        <v>6.7023666582778834</v>
      </c>
      <c r="U81" s="117">
        <f t="shared" si="29"/>
        <v>5.8212751345493432</v>
      </c>
      <c r="V81" s="117">
        <f t="shared" si="29"/>
        <v>4.5901412345272803</v>
      </c>
      <c r="W81" s="117">
        <f t="shared" ref="W81" si="30">W82+W85+W87+W100</f>
        <v>4.321694171057004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5.934610687150573</v>
      </c>
      <c r="C87" s="122">
        <v>5.8966769336465337</v>
      </c>
      <c r="D87" s="122">
        <v>5.6153071477993413</v>
      </c>
      <c r="E87" s="122">
        <v>6.3258798546898776</v>
      </c>
      <c r="F87" s="122">
        <v>7.1145534901221934</v>
      </c>
      <c r="G87" s="122">
        <v>7.9425040602029444</v>
      </c>
      <c r="H87" s="122">
        <v>9.1918906412807164</v>
      </c>
      <c r="I87" s="122">
        <v>9.4803603838343555</v>
      </c>
      <c r="J87" s="122">
        <v>8.6018432675852523</v>
      </c>
      <c r="K87" s="122">
        <v>7.4925833987606927</v>
      </c>
      <c r="L87" s="122">
        <v>7.4425728196118399</v>
      </c>
      <c r="M87" s="122">
        <v>7.8050826410379157</v>
      </c>
      <c r="N87" s="122">
        <v>7.2048694849478085</v>
      </c>
      <c r="O87" s="122">
        <v>6.6305179121589211</v>
      </c>
      <c r="P87" s="122">
        <v>5.5950374877899485</v>
      </c>
      <c r="Q87" s="122">
        <v>7.1273227870144282</v>
      </c>
      <c r="R87" s="122">
        <v>7.614280001738523</v>
      </c>
      <c r="S87" s="122">
        <v>7.6112128312856351</v>
      </c>
      <c r="T87" s="122">
        <v>6.7023666582778834</v>
      </c>
      <c r="U87" s="122">
        <v>5.8212751345493432</v>
      </c>
      <c r="V87" s="122">
        <v>4.5901412345272803</v>
      </c>
      <c r="W87" s="122">
        <v>4.321694171057004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5.9232020650312487</v>
      </c>
      <c r="C92" s="101">
        <v>5.8833801099312524</v>
      </c>
      <c r="D92" s="101">
        <v>5.6031052166544555</v>
      </c>
      <c r="E92" s="101">
        <v>6.3101189227440777</v>
      </c>
      <c r="F92" s="101">
        <v>7.0966429372006763</v>
      </c>
      <c r="G92" s="101">
        <v>7.9214726316863624</v>
      </c>
      <c r="H92" s="101">
        <v>9.1650502467137738</v>
      </c>
      <c r="I92" s="101">
        <v>9.4462255546520648</v>
      </c>
      <c r="J92" s="101">
        <v>8.5723091941547125</v>
      </c>
      <c r="K92" s="101">
        <v>7.4665321921889802</v>
      </c>
      <c r="L92" s="101">
        <v>7.4132421425837292</v>
      </c>
      <c r="M92" s="101">
        <v>7.7721227878777226</v>
      </c>
      <c r="N92" s="101">
        <v>7.1745014934543274</v>
      </c>
      <c r="O92" s="101">
        <v>6.6037993987118568</v>
      </c>
      <c r="P92" s="101">
        <v>5.5756163985545033</v>
      </c>
      <c r="Q92" s="101">
        <v>7.1009705672248389</v>
      </c>
      <c r="R92" s="101">
        <v>7.5853396497031964</v>
      </c>
      <c r="S92" s="101">
        <v>7.5828219363577203</v>
      </c>
      <c r="T92" s="101">
        <v>6.677634098627407</v>
      </c>
      <c r="U92" s="101">
        <v>5.7991997257858481</v>
      </c>
      <c r="V92" s="101">
        <v>4.5718492586146802</v>
      </c>
      <c r="W92" s="101">
        <v>4.3029137344044681</v>
      </c>
      <c r="DA92" s="131" t="s">
        <v>2160</v>
      </c>
    </row>
    <row r="93" spans="1:105" ht="12" customHeight="1" x14ac:dyDescent="0.25">
      <c r="A93" s="107" t="s">
        <v>123</v>
      </c>
      <c r="B93" s="104">
        <v>1.1408622119324609E-2</v>
      </c>
      <c r="C93" s="104">
        <v>1.329682371528146E-2</v>
      </c>
      <c r="D93" s="104">
        <v>1.2201931144886057E-2</v>
      </c>
      <c r="E93" s="104">
        <v>1.5760931945799535E-2</v>
      </c>
      <c r="F93" s="104">
        <v>1.7910552921517275E-2</v>
      </c>
      <c r="G93" s="104">
        <v>2.1031428516582379E-2</v>
      </c>
      <c r="H93" s="104">
        <v>2.6840394566943031E-2</v>
      </c>
      <c r="I93" s="104">
        <v>3.4134829182291097E-2</v>
      </c>
      <c r="J93" s="104">
        <v>2.9534073430540386E-2</v>
      </c>
      <c r="K93" s="104">
        <v>2.6051206571712213E-2</v>
      </c>
      <c r="L93" s="104">
        <v>2.933067702811068E-2</v>
      </c>
      <c r="M93" s="104">
        <v>3.295985316019296E-2</v>
      </c>
      <c r="N93" s="104">
        <v>3.0367991493481544E-2</v>
      </c>
      <c r="O93" s="104">
        <v>2.6718513447064503E-2</v>
      </c>
      <c r="P93" s="104">
        <v>1.9421089235445523E-2</v>
      </c>
      <c r="Q93" s="104">
        <v>2.6352219789589671E-2</v>
      </c>
      <c r="R93" s="104">
        <v>2.8940352035327001E-2</v>
      </c>
      <c r="S93" s="104">
        <v>2.8390894927914759E-2</v>
      </c>
      <c r="T93" s="104">
        <v>2.4732559650476275E-2</v>
      </c>
      <c r="U93" s="104">
        <v>2.207540876349548E-2</v>
      </c>
      <c r="V93" s="104">
        <v>1.8291975912600386E-2</v>
      </c>
      <c r="W93" s="104">
        <v>1.8780436652535561E-2</v>
      </c>
      <c r="DA93" s="132" t="s">
        <v>2161</v>
      </c>
    </row>
    <row r="94" spans="1:105" ht="12" customHeight="1" x14ac:dyDescent="0.25">
      <c r="A94" s="108" t="s">
        <v>50</v>
      </c>
      <c r="B94" s="98">
        <v>1.1408622119324609E-2</v>
      </c>
      <c r="C94" s="98">
        <v>1.329682371528146E-2</v>
      </c>
      <c r="D94" s="98">
        <v>1.2201931144886057E-2</v>
      </c>
      <c r="E94" s="98">
        <v>1.5760931945799535E-2</v>
      </c>
      <c r="F94" s="98">
        <v>1.7910552921517275E-2</v>
      </c>
      <c r="G94" s="98">
        <v>2.1031428516582379E-2</v>
      </c>
      <c r="H94" s="98">
        <v>2.6840394566943031E-2</v>
      </c>
      <c r="I94" s="98">
        <v>3.4134829182291097E-2</v>
      </c>
      <c r="J94" s="98">
        <v>2.9534073430540386E-2</v>
      </c>
      <c r="K94" s="98">
        <v>2.6051206571712213E-2</v>
      </c>
      <c r="L94" s="98">
        <v>2.933067702811068E-2</v>
      </c>
      <c r="M94" s="98">
        <v>3.295985316019296E-2</v>
      </c>
      <c r="N94" s="98">
        <v>3.0367991493481544E-2</v>
      </c>
      <c r="O94" s="98">
        <v>2.6718513447064503E-2</v>
      </c>
      <c r="P94" s="98">
        <v>1.9421089235445523E-2</v>
      </c>
      <c r="Q94" s="98">
        <v>2.6352219789589671E-2</v>
      </c>
      <c r="R94" s="98">
        <v>2.8940352035327001E-2</v>
      </c>
      <c r="S94" s="98">
        <v>2.8390894927914759E-2</v>
      </c>
      <c r="T94" s="98">
        <v>2.4732559650476275E-2</v>
      </c>
      <c r="U94" s="98">
        <v>2.207540876349548E-2</v>
      </c>
      <c r="V94" s="98">
        <v>1.8291975912600386E-2</v>
      </c>
      <c r="W94" s="98">
        <v>1.8780436652535561E-2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6.4204802172208382</v>
      </c>
      <c r="C143" s="117">
        <f t="shared" si="49"/>
        <v>6.0099388882814928</v>
      </c>
      <c r="D143" s="117">
        <f t="shared" si="49"/>
        <v>5.2839729273877163</v>
      </c>
      <c r="E143" s="117">
        <f t="shared" si="49"/>
        <v>5.3304662901926596</v>
      </c>
      <c r="F143" s="117">
        <f t="shared" si="49"/>
        <v>5.4724883759227687</v>
      </c>
      <c r="G143" s="117">
        <f t="shared" si="49"/>
        <v>5.490003458305786</v>
      </c>
      <c r="H143" s="117">
        <f t="shared" si="49"/>
        <v>5.9379044299399899</v>
      </c>
      <c r="I143" s="117">
        <f t="shared" si="49"/>
        <v>5.8035633282217844</v>
      </c>
      <c r="J143" s="117">
        <f t="shared" si="49"/>
        <v>5.3095235221169235</v>
      </c>
      <c r="K143" s="117">
        <f t="shared" si="49"/>
        <v>4.8042892543611071</v>
      </c>
      <c r="L143" s="117">
        <f t="shared" si="49"/>
        <v>5.115580180214935</v>
      </c>
      <c r="M143" s="117">
        <f t="shared" si="49"/>
        <v>5.9673775896306704</v>
      </c>
      <c r="N143" s="117">
        <f t="shared" si="49"/>
        <v>5.9200333981345512</v>
      </c>
      <c r="O143" s="117">
        <f t="shared" si="49"/>
        <v>5.7101308125280541</v>
      </c>
      <c r="P143" s="117">
        <f t="shared" si="49"/>
        <v>5.1744649875907891</v>
      </c>
      <c r="Q143" s="117">
        <f t="shared" si="49"/>
        <v>6.565473874645722</v>
      </c>
      <c r="R143" s="117">
        <f t="shared" ref="R143:V143" si="50">R144+R146+R148+R157</f>
        <v>7.4506935540557047</v>
      </c>
      <c r="S143" s="117">
        <f t="shared" si="50"/>
        <v>8.4429469605739076</v>
      </c>
      <c r="T143" s="117">
        <f t="shared" si="50"/>
        <v>9.1734522776467475</v>
      </c>
      <c r="U143" s="117">
        <f t="shared" si="50"/>
        <v>11.39250355438408</v>
      </c>
      <c r="V143" s="117">
        <f t="shared" si="50"/>
        <v>13.014781883790791</v>
      </c>
      <c r="W143" s="117">
        <f t="shared" ref="W143" si="51">W144+W146+W148+W157</f>
        <v>15.240953365024255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6.4204802172208382</v>
      </c>
      <c r="C148" s="122">
        <v>6.0099388882814928</v>
      </c>
      <c r="D148" s="122">
        <v>5.2839729273877163</v>
      </c>
      <c r="E148" s="122">
        <v>5.3304662901926596</v>
      </c>
      <c r="F148" s="122">
        <v>5.4724883759227687</v>
      </c>
      <c r="G148" s="122">
        <v>5.490003458305786</v>
      </c>
      <c r="H148" s="122">
        <v>5.9379044299399899</v>
      </c>
      <c r="I148" s="122">
        <v>5.8035633282217844</v>
      </c>
      <c r="J148" s="122">
        <v>5.3095235221169235</v>
      </c>
      <c r="K148" s="122">
        <v>4.8042892543611071</v>
      </c>
      <c r="L148" s="122">
        <v>5.115580180214935</v>
      </c>
      <c r="M148" s="122">
        <v>5.9673775896306704</v>
      </c>
      <c r="N148" s="122">
        <v>5.9200333981345512</v>
      </c>
      <c r="O148" s="122">
        <v>5.7101308125280541</v>
      </c>
      <c r="P148" s="122">
        <v>5.1744649875907891</v>
      </c>
      <c r="Q148" s="122">
        <v>6.565473874645722</v>
      </c>
      <c r="R148" s="122">
        <v>7.4506935540557047</v>
      </c>
      <c r="S148" s="122">
        <v>8.4429469605739076</v>
      </c>
      <c r="T148" s="122">
        <v>9.1734522776467475</v>
      </c>
      <c r="U148" s="122">
        <v>11.39250355438408</v>
      </c>
      <c r="V148" s="122">
        <v>13.014781883790791</v>
      </c>
      <c r="W148" s="122">
        <v>15.240953365024255</v>
      </c>
      <c r="DA148" s="130" t="s">
        <v>2213</v>
      </c>
    </row>
    <row r="149" spans="1:105" ht="12" customHeight="1" x14ac:dyDescent="0.25">
      <c r="A149" s="97" t="s">
        <v>124</v>
      </c>
      <c r="B149" s="98">
        <v>6.4080880931946753</v>
      </c>
      <c r="C149" s="98">
        <v>5.9971639691712335</v>
      </c>
      <c r="D149" s="98">
        <v>5.2729463440788749</v>
      </c>
      <c r="E149" s="98">
        <v>5.3183523858279962</v>
      </c>
      <c r="F149" s="98">
        <v>5.4593908418505785</v>
      </c>
      <c r="G149" s="98">
        <v>5.4759806532595032</v>
      </c>
      <c r="H149" s="98">
        <v>5.9209876216830519</v>
      </c>
      <c r="I149" s="98">
        <v>5.7837949186459809</v>
      </c>
      <c r="J149" s="98">
        <v>5.2922857344400045</v>
      </c>
      <c r="K149" s="98">
        <v>4.7878435461886477</v>
      </c>
      <c r="L149" s="98">
        <v>5.0970142098099229</v>
      </c>
      <c r="M149" s="98">
        <v>5.9430676025876448</v>
      </c>
      <c r="N149" s="98">
        <v>5.8968689445019669</v>
      </c>
      <c r="O149" s="98">
        <v>5.6894685332896664</v>
      </c>
      <c r="P149" s="98">
        <v>5.1588098588799784</v>
      </c>
      <c r="Q149" s="98">
        <v>6.5435536357263748</v>
      </c>
      <c r="R149" s="98">
        <v>7.424917002376187</v>
      </c>
      <c r="S149" s="98">
        <v>8.4126103650110267</v>
      </c>
      <c r="T149" s="98">
        <v>9.1417059085304331</v>
      </c>
      <c r="U149" s="98">
        <v>11.348127169980854</v>
      </c>
      <c r="V149" s="98">
        <v>12.964916852401513</v>
      </c>
      <c r="W149" s="98">
        <v>15.178106307619693</v>
      </c>
      <c r="DA149" s="63" t="s">
        <v>2214</v>
      </c>
    </row>
    <row r="150" spans="1:105" ht="12" customHeight="1" x14ac:dyDescent="0.25">
      <c r="A150" s="97" t="s">
        <v>123</v>
      </c>
      <c r="B150" s="98">
        <v>1.2392124026162936E-2</v>
      </c>
      <c r="C150" s="98">
        <v>1.2774919110259138E-2</v>
      </c>
      <c r="D150" s="98">
        <v>1.1026583308841303E-2</v>
      </c>
      <c r="E150" s="98">
        <v>1.2113904364663241E-2</v>
      </c>
      <c r="F150" s="98">
        <v>1.309753407219056E-2</v>
      </c>
      <c r="G150" s="98">
        <v>1.4022805046283053E-2</v>
      </c>
      <c r="H150" s="98">
        <v>1.6916808256938084E-2</v>
      </c>
      <c r="I150" s="98">
        <v>1.9768409575803943E-2</v>
      </c>
      <c r="J150" s="98">
        <v>1.723778767691907E-2</v>
      </c>
      <c r="K150" s="98">
        <v>1.644570817245954E-2</v>
      </c>
      <c r="L150" s="98">
        <v>1.8565970405012039E-2</v>
      </c>
      <c r="M150" s="98">
        <v>2.430998704302589E-2</v>
      </c>
      <c r="N150" s="98">
        <v>2.3164453632584101E-2</v>
      </c>
      <c r="O150" s="98">
        <v>2.0662279238387513E-2</v>
      </c>
      <c r="P150" s="98">
        <v>1.5655128710810536E-2</v>
      </c>
      <c r="Q150" s="98">
        <v>2.1920238919347423E-2</v>
      </c>
      <c r="R150" s="98">
        <v>2.5776551679517413E-2</v>
      </c>
      <c r="S150" s="98">
        <v>3.0336595562880705E-2</v>
      </c>
      <c r="T150" s="98">
        <v>3.1746369116313615E-2</v>
      </c>
      <c r="U150" s="98">
        <v>4.4376384403225458E-2</v>
      </c>
      <c r="V150" s="98">
        <v>4.9865031389278253E-2</v>
      </c>
      <c r="W150" s="98">
        <v>6.2847057404563367E-2</v>
      </c>
      <c r="DA150" s="63" t="s">
        <v>2215</v>
      </c>
    </row>
    <row r="151" spans="1:105" ht="12" customHeight="1" x14ac:dyDescent="0.25">
      <c r="A151" s="100" t="s">
        <v>50</v>
      </c>
      <c r="B151" s="101">
        <v>1.2392124026162936E-2</v>
      </c>
      <c r="C151" s="101">
        <v>1.2774919110259138E-2</v>
      </c>
      <c r="D151" s="101">
        <v>1.1026583308841303E-2</v>
      </c>
      <c r="E151" s="101">
        <v>1.2113904364663241E-2</v>
      </c>
      <c r="F151" s="101">
        <v>1.309753407219056E-2</v>
      </c>
      <c r="G151" s="101">
        <v>1.4022805046283053E-2</v>
      </c>
      <c r="H151" s="101">
        <v>1.6916808256938084E-2</v>
      </c>
      <c r="I151" s="101">
        <v>1.9768409575803943E-2</v>
      </c>
      <c r="J151" s="101">
        <v>1.723778767691907E-2</v>
      </c>
      <c r="K151" s="101">
        <v>1.644570817245954E-2</v>
      </c>
      <c r="L151" s="101">
        <v>1.8565970405012039E-2</v>
      </c>
      <c r="M151" s="101">
        <v>2.430998704302589E-2</v>
      </c>
      <c r="N151" s="101">
        <v>2.3164453632584101E-2</v>
      </c>
      <c r="O151" s="101">
        <v>2.0662279238387513E-2</v>
      </c>
      <c r="P151" s="101">
        <v>1.5655128710810536E-2</v>
      </c>
      <c r="Q151" s="101">
        <v>2.1920238919347423E-2</v>
      </c>
      <c r="R151" s="101">
        <v>2.5776551679517413E-2</v>
      </c>
      <c r="S151" s="101">
        <v>3.0336595562880705E-2</v>
      </c>
      <c r="T151" s="101">
        <v>3.1746369116313615E-2</v>
      </c>
      <c r="U151" s="101">
        <v>4.4376384403225458E-2</v>
      </c>
      <c r="V151" s="101">
        <v>4.9865031389278253E-2</v>
      </c>
      <c r="W151" s="101">
        <v>6.2847057404563367E-2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1.5197292201534427</v>
      </c>
      <c r="C161" s="117">
        <f t="shared" si="54"/>
        <v>1.2489720956873838</v>
      </c>
      <c r="D161" s="117">
        <f t="shared" si="54"/>
        <v>0.95686666623273897</v>
      </c>
      <c r="E161" s="117">
        <f t="shared" si="54"/>
        <v>0.84036945302056354</v>
      </c>
      <c r="F161" s="117">
        <f t="shared" si="54"/>
        <v>0.80098680179713522</v>
      </c>
      <c r="G161" s="117">
        <f t="shared" si="54"/>
        <v>0.71515663633508786</v>
      </c>
      <c r="H161" s="117">
        <f t="shared" si="54"/>
        <v>0.69388360446876862</v>
      </c>
      <c r="I161" s="117">
        <f t="shared" si="54"/>
        <v>0.62573308147444129</v>
      </c>
      <c r="J161" s="117">
        <f t="shared" si="54"/>
        <v>0.54300236259309687</v>
      </c>
      <c r="K161" s="117">
        <f t="shared" si="54"/>
        <v>0.45399757417431252</v>
      </c>
      <c r="L161" s="117">
        <f t="shared" si="54"/>
        <v>0.45282218466520696</v>
      </c>
      <c r="M161" s="117">
        <f t="shared" si="54"/>
        <v>0.50897279493232939</v>
      </c>
      <c r="N161" s="117">
        <f t="shared" si="54"/>
        <v>0.49116811311567787</v>
      </c>
      <c r="O161" s="117">
        <f t="shared" si="54"/>
        <v>0.61573123530805529</v>
      </c>
      <c r="P161" s="117">
        <f t="shared" si="54"/>
        <v>0.57272268316215724</v>
      </c>
      <c r="Q161" s="117">
        <f t="shared" si="54"/>
        <v>0.70638371827658319</v>
      </c>
      <c r="R161" s="117">
        <f t="shared" ref="R161:V161" si="55">R162+R164+R166+R175</f>
        <v>0.71608294843783526</v>
      </c>
      <c r="S161" s="117">
        <f t="shared" si="55"/>
        <v>0.68207362361130097</v>
      </c>
      <c r="T161" s="117">
        <f t="shared" si="55"/>
        <v>0.63093610264033551</v>
      </c>
      <c r="U161" s="117">
        <f t="shared" si="55"/>
        <v>0.69876397146987512</v>
      </c>
      <c r="V161" s="117">
        <f t="shared" si="55"/>
        <v>0.78147255548857397</v>
      </c>
      <c r="W161" s="117">
        <f t="shared" ref="W161" si="56">W162+W164+W166+W175</f>
        <v>0.96571053823129238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1.5197292201534427</v>
      </c>
      <c r="C166" s="122">
        <v>1.2489720956873838</v>
      </c>
      <c r="D166" s="122">
        <v>0.95686666623273897</v>
      </c>
      <c r="E166" s="122">
        <v>0.84036945302056354</v>
      </c>
      <c r="F166" s="122">
        <v>0.80098680179713522</v>
      </c>
      <c r="G166" s="122">
        <v>0.71515663633508786</v>
      </c>
      <c r="H166" s="122">
        <v>0.69388360446876862</v>
      </c>
      <c r="I166" s="122">
        <v>0.62573308147444129</v>
      </c>
      <c r="J166" s="122">
        <v>0.54300236259309687</v>
      </c>
      <c r="K166" s="122">
        <v>0.45399757417431252</v>
      </c>
      <c r="L166" s="122">
        <v>0.45282218466520696</v>
      </c>
      <c r="M166" s="122">
        <v>0.50897279493232939</v>
      </c>
      <c r="N166" s="122">
        <v>0.49116811311567787</v>
      </c>
      <c r="O166" s="122">
        <v>0.61573123530805529</v>
      </c>
      <c r="P166" s="122">
        <v>0.57272268316215724</v>
      </c>
      <c r="Q166" s="122">
        <v>0.70638371827658319</v>
      </c>
      <c r="R166" s="122">
        <v>0.71608294843783526</v>
      </c>
      <c r="S166" s="122">
        <v>0.68207362361130097</v>
      </c>
      <c r="T166" s="122">
        <v>0.63093610264033551</v>
      </c>
      <c r="U166" s="122">
        <v>0.69876397146987512</v>
      </c>
      <c r="V166" s="122">
        <v>0.78147255548857397</v>
      </c>
      <c r="W166" s="122">
        <v>0.96571053823129238</v>
      </c>
      <c r="DA166" s="130" t="s">
        <v>2230</v>
      </c>
    </row>
    <row r="167" spans="1:105" ht="12" customHeight="1" x14ac:dyDescent="0.25">
      <c r="A167" s="97" t="s">
        <v>124</v>
      </c>
      <c r="B167" s="98">
        <v>1.5167787144329277</v>
      </c>
      <c r="C167" s="98">
        <v>1.2465118065894618</v>
      </c>
      <c r="D167" s="98">
        <v>0.95509731298378131</v>
      </c>
      <c r="E167" s="98">
        <v>0.83874258361197662</v>
      </c>
      <c r="F167" s="98">
        <v>0.79932962637767813</v>
      </c>
      <c r="G167" s="98">
        <v>0.71368965181197774</v>
      </c>
      <c r="H167" s="98">
        <v>0.69195958962059156</v>
      </c>
      <c r="I167" s="98">
        <v>0.6236406861292153</v>
      </c>
      <c r="J167" s="98">
        <v>0.54108347463667184</v>
      </c>
      <c r="K167" s="98">
        <v>0.45216357255858247</v>
      </c>
      <c r="L167" s="98">
        <v>0.45105952519815912</v>
      </c>
      <c r="M167" s="98">
        <v>0.50700664935702555</v>
      </c>
      <c r="N167" s="98">
        <v>0.48923869444469004</v>
      </c>
      <c r="O167" s="98">
        <v>0.61420042573994049</v>
      </c>
      <c r="P167" s="98">
        <v>0.57141865451710705</v>
      </c>
      <c r="Q167" s="98">
        <v>0.70481864083365386</v>
      </c>
      <c r="R167" s="98">
        <v>0.71495919813523756</v>
      </c>
      <c r="S167" s="98">
        <v>0.68122738107753722</v>
      </c>
      <c r="T167" s="98">
        <v>0.63032946961069747</v>
      </c>
      <c r="U167" s="98">
        <v>0.69786026936737533</v>
      </c>
      <c r="V167" s="98">
        <v>0.78044085869395463</v>
      </c>
      <c r="W167" s="98">
        <v>0.96369932802972658</v>
      </c>
      <c r="DA167" s="63" t="s">
        <v>2231</v>
      </c>
    </row>
    <row r="168" spans="1:105" ht="12" customHeight="1" x14ac:dyDescent="0.25">
      <c r="A168" s="97" t="s">
        <v>123</v>
      </c>
      <c r="B168" s="98">
        <v>2.9505057205149853E-3</v>
      </c>
      <c r="C168" s="98">
        <v>2.4602890979218885E-3</v>
      </c>
      <c r="D168" s="98">
        <v>1.7693532489576175E-3</v>
      </c>
      <c r="E168" s="98">
        <v>1.6268694085868755E-3</v>
      </c>
      <c r="F168" s="98">
        <v>1.6571754194571451E-3</v>
      </c>
      <c r="G168" s="98">
        <v>1.466984523110153E-3</v>
      </c>
      <c r="H168" s="98">
        <v>1.9240148481770693E-3</v>
      </c>
      <c r="I168" s="98">
        <v>2.0923953452260174E-3</v>
      </c>
      <c r="J168" s="98">
        <v>1.9188879564250422E-3</v>
      </c>
      <c r="K168" s="98">
        <v>1.8340016157300384E-3</v>
      </c>
      <c r="L168" s="98">
        <v>1.7626594670478214E-3</v>
      </c>
      <c r="M168" s="98">
        <v>1.9661455753037806E-3</v>
      </c>
      <c r="N168" s="98">
        <v>1.9294186709878428E-3</v>
      </c>
      <c r="O168" s="98">
        <v>1.5308095681147932E-3</v>
      </c>
      <c r="P168" s="98">
        <v>1.3040286450501986E-3</v>
      </c>
      <c r="Q168" s="98">
        <v>1.5650774429293442E-3</v>
      </c>
      <c r="R168" s="98">
        <v>1.1237503025977528E-3</v>
      </c>
      <c r="S168" s="98">
        <v>8.4624253376377133E-4</v>
      </c>
      <c r="T168" s="98">
        <v>6.0663302963807854E-4</v>
      </c>
      <c r="U168" s="98">
        <v>9.03702102499828E-4</v>
      </c>
      <c r="V168" s="98">
        <v>1.0316967946192883E-3</v>
      </c>
      <c r="W168" s="98">
        <v>2.0112102015657622E-3</v>
      </c>
      <c r="DA168" s="63" t="s">
        <v>2232</v>
      </c>
    </row>
    <row r="169" spans="1:105" ht="12" customHeight="1" x14ac:dyDescent="0.25">
      <c r="A169" s="100" t="s">
        <v>50</v>
      </c>
      <c r="B169" s="101">
        <v>2.9505057205149853E-3</v>
      </c>
      <c r="C169" s="101">
        <v>2.4602890979218885E-3</v>
      </c>
      <c r="D169" s="101">
        <v>1.7693532489576175E-3</v>
      </c>
      <c r="E169" s="101">
        <v>1.6268694085868755E-3</v>
      </c>
      <c r="F169" s="101">
        <v>1.6571754194571451E-3</v>
      </c>
      <c r="G169" s="101">
        <v>1.466984523110153E-3</v>
      </c>
      <c r="H169" s="101">
        <v>1.9240148481770693E-3</v>
      </c>
      <c r="I169" s="101">
        <v>2.0923953452260174E-3</v>
      </c>
      <c r="J169" s="101">
        <v>1.9188879564250422E-3</v>
      </c>
      <c r="K169" s="101">
        <v>1.8340016157300384E-3</v>
      </c>
      <c r="L169" s="101">
        <v>1.7626594670478214E-3</v>
      </c>
      <c r="M169" s="101">
        <v>1.9661455753037806E-3</v>
      </c>
      <c r="N169" s="101">
        <v>1.9294186709878428E-3</v>
      </c>
      <c r="O169" s="101">
        <v>1.5308095681147932E-3</v>
      </c>
      <c r="P169" s="101">
        <v>1.3040286450501986E-3</v>
      </c>
      <c r="Q169" s="101">
        <v>1.5650774429293442E-3</v>
      </c>
      <c r="R169" s="101">
        <v>1.1237503025977528E-3</v>
      </c>
      <c r="S169" s="101">
        <v>8.4624253376377133E-4</v>
      </c>
      <c r="T169" s="101">
        <v>6.0663302963807854E-4</v>
      </c>
      <c r="U169" s="101">
        <v>9.03702102499828E-4</v>
      </c>
      <c r="V169" s="101">
        <v>1.0316967946192883E-3</v>
      </c>
      <c r="W169" s="101">
        <v>2.0112102015657622E-3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20876.26733242788</v>
      </c>
      <c r="C24" s="117">
        <f t="shared" si="7"/>
        <v>22054.832136614339</v>
      </c>
      <c r="D24" s="117">
        <f t="shared" si="7"/>
        <v>19687.506725886353</v>
      </c>
      <c r="E24" s="117">
        <f t="shared" si="7"/>
        <v>20560.121957742111</v>
      </c>
      <c r="F24" s="117">
        <f t="shared" si="7"/>
        <v>20526.423662556987</v>
      </c>
      <c r="G24" s="117">
        <f t="shared" si="7"/>
        <v>20301.825491165335</v>
      </c>
      <c r="H24" s="117">
        <f t="shared" si="7"/>
        <v>21324.353709251434</v>
      </c>
      <c r="I24" s="117">
        <f t="shared" si="7"/>
        <v>21246.058723430746</v>
      </c>
      <c r="J24" s="117">
        <f t="shared" si="7"/>
        <v>19976.124831563931</v>
      </c>
      <c r="K24" s="117">
        <f t="shared" si="7"/>
        <v>18586.332920436143</v>
      </c>
      <c r="L24" s="117">
        <f t="shared" si="7"/>
        <v>21894.358148261588</v>
      </c>
      <c r="M24" s="117">
        <f t="shared" si="7"/>
        <v>21170.489112602954</v>
      </c>
      <c r="N24" s="117">
        <f t="shared" si="7"/>
        <v>19794.697355223012</v>
      </c>
      <c r="O24" s="117">
        <f t="shared" si="7"/>
        <v>18526.014540922213</v>
      </c>
      <c r="P24" s="117">
        <f t="shared" si="7"/>
        <v>14472.759864600761</v>
      </c>
      <c r="Q24" s="117">
        <f t="shared" si="7"/>
        <v>19128.04851852818</v>
      </c>
      <c r="R24" s="117">
        <f t="shared" ref="R24:V24" si="8">R25+R28+R30+R39</f>
        <v>19233.755289691508</v>
      </c>
      <c r="S24" s="117">
        <f t="shared" si="8"/>
        <v>18978.722696980483</v>
      </c>
      <c r="T24" s="117">
        <f t="shared" si="8"/>
        <v>18555.049999118819</v>
      </c>
      <c r="U24" s="117">
        <f t="shared" si="8"/>
        <v>17171.539390016726</v>
      </c>
      <c r="V24" s="117">
        <f t="shared" si="8"/>
        <v>16706.548587156314</v>
      </c>
      <c r="W24" s="117">
        <f t="shared" ref="W24" si="9">W25+W28+W30+W39</f>
        <v>17347.963482197309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19242.574828948967</v>
      </c>
      <c r="C25" s="122">
        <f t="shared" si="10"/>
        <v>20512.600929856024</v>
      </c>
      <c r="D25" s="122">
        <f t="shared" si="10"/>
        <v>18141.975291210976</v>
      </c>
      <c r="E25" s="122">
        <f t="shared" si="10"/>
        <v>19054.628440177876</v>
      </c>
      <c r="F25" s="122">
        <f t="shared" si="10"/>
        <v>18993.850215306695</v>
      </c>
      <c r="G25" s="122">
        <f t="shared" si="10"/>
        <v>18750.244654918744</v>
      </c>
      <c r="H25" s="122">
        <f t="shared" si="10"/>
        <v>19746.717395315758</v>
      </c>
      <c r="I25" s="122">
        <f t="shared" si="10"/>
        <v>19736.740163789953</v>
      </c>
      <c r="J25" s="122">
        <f t="shared" si="10"/>
        <v>18444.250871736978</v>
      </c>
      <c r="K25" s="122">
        <f t="shared" si="10"/>
        <v>17120.106964183051</v>
      </c>
      <c r="L25" s="122">
        <f t="shared" si="10"/>
        <v>20187.72322765267</v>
      </c>
      <c r="M25" s="122">
        <f t="shared" si="10"/>
        <v>19409.23637501349</v>
      </c>
      <c r="N25" s="122">
        <f t="shared" si="10"/>
        <v>18042.825278187436</v>
      </c>
      <c r="O25" s="122">
        <f t="shared" si="10"/>
        <v>16652.531667951138</v>
      </c>
      <c r="P25" s="122">
        <f t="shared" si="10"/>
        <v>12667.432643985141</v>
      </c>
      <c r="Q25" s="122">
        <f t="shared" si="10"/>
        <v>17242.962796036372</v>
      </c>
      <c r="R25" s="122">
        <f t="shared" ref="R25:V25" si="11">SUM(R26:R27)</f>
        <v>17361.091507939735</v>
      </c>
      <c r="S25" s="122">
        <f t="shared" si="11"/>
        <v>17211.422018471589</v>
      </c>
      <c r="T25" s="122">
        <f t="shared" si="11"/>
        <v>16804.200745271526</v>
      </c>
      <c r="U25" s="122">
        <f t="shared" si="11"/>
        <v>15422.95144457636</v>
      </c>
      <c r="V25" s="122">
        <f t="shared" si="11"/>
        <v>14962.478965685157</v>
      </c>
      <c r="W25" s="122">
        <f t="shared" ref="W25" si="12">SUM(W26:W27)</f>
        <v>15587.964133700954</v>
      </c>
      <c r="DA25" s="130" t="s">
        <v>2264</v>
      </c>
    </row>
    <row r="26" spans="1:105" ht="12" customHeight="1" x14ac:dyDescent="0.25">
      <c r="A26" s="97" t="s">
        <v>74</v>
      </c>
      <c r="B26" s="98">
        <v>19059.302990928565</v>
      </c>
      <c r="C26" s="98">
        <v>20317.057253625815</v>
      </c>
      <c r="D26" s="98">
        <v>17972.580827130329</v>
      </c>
      <c r="E26" s="98">
        <v>18875.57717167223</v>
      </c>
      <c r="F26" s="98">
        <v>18814.866988077065</v>
      </c>
      <c r="G26" s="98">
        <v>18572.345866914202</v>
      </c>
      <c r="H26" s="98">
        <v>19558.51849341932</v>
      </c>
      <c r="I26" s="98">
        <v>19547.916041708828</v>
      </c>
      <c r="J26" s="98">
        <v>18269.549880922536</v>
      </c>
      <c r="K26" s="98">
        <v>16958.114710869322</v>
      </c>
      <c r="L26" s="98">
        <v>19986.559547028541</v>
      </c>
      <c r="M26" s="98">
        <v>19216.400292663409</v>
      </c>
      <c r="N26" s="98">
        <v>17859.44765147295</v>
      </c>
      <c r="O26" s="98">
        <v>16479.130915591573</v>
      </c>
      <c r="P26" s="98">
        <v>12539.203582321463</v>
      </c>
      <c r="Q26" s="98">
        <v>17064.061815810255</v>
      </c>
      <c r="R26" s="98">
        <v>17177.673938908021</v>
      </c>
      <c r="S26" s="98">
        <v>17025.387998164075</v>
      </c>
      <c r="T26" s="98">
        <v>16619.981143730278</v>
      </c>
      <c r="U26" s="98">
        <v>15253.540358991282</v>
      </c>
      <c r="V26" s="98">
        <v>14795.436022819862</v>
      </c>
      <c r="W26" s="98">
        <v>15410.948137360267</v>
      </c>
      <c r="DA26" s="63" t="s">
        <v>2265</v>
      </c>
    </row>
    <row r="27" spans="1:105" ht="12" customHeight="1" x14ac:dyDescent="0.25">
      <c r="A27" s="97" t="s">
        <v>53</v>
      </c>
      <c r="B27" s="98">
        <v>183.27183802040304</v>
      </c>
      <c r="C27" s="98">
        <v>195.54367623020724</v>
      </c>
      <c r="D27" s="98">
        <v>169.39446408064646</v>
      </c>
      <c r="E27" s="98">
        <v>179.0512685056465</v>
      </c>
      <c r="F27" s="98">
        <v>178.98322722963064</v>
      </c>
      <c r="G27" s="98">
        <v>177.89878800454397</v>
      </c>
      <c r="H27" s="98">
        <v>188.19890189643829</v>
      </c>
      <c r="I27" s="98">
        <v>188.82412208112621</v>
      </c>
      <c r="J27" s="98">
        <v>174.70099081444405</v>
      </c>
      <c r="K27" s="98">
        <v>161.9922533137298</v>
      </c>
      <c r="L27" s="98">
        <v>201.16368062412965</v>
      </c>
      <c r="M27" s="98">
        <v>192.83608235007915</v>
      </c>
      <c r="N27" s="98">
        <v>183.37762671448581</v>
      </c>
      <c r="O27" s="98">
        <v>173.40075235956544</v>
      </c>
      <c r="P27" s="98">
        <v>128.22906166367832</v>
      </c>
      <c r="Q27" s="98">
        <v>178.90098022611883</v>
      </c>
      <c r="R27" s="98">
        <v>183.41756903171267</v>
      </c>
      <c r="S27" s="98">
        <v>186.03402030751295</v>
      </c>
      <c r="T27" s="98">
        <v>184.21960154125</v>
      </c>
      <c r="U27" s="98">
        <v>169.41108558507841</v>
      </c>
      <c r="V27" s="98">
        <v>167.042942865296</v>
      </c>
      <c r="W27" s="98">
        <v>177.01599634068768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0.72711454244597795</v>
      </c>
      <c r="C28" s="122">
        <f t="shared" si="13"/>
        <v>0.85594556776044328</v>
      </c>
      <c r="D28" s="122">
        <f t="shared" si="13"/>
        <v>0.91345095589985448</v>
      </c>
      <c r="E28" s="122">
        <f t="shared" si="13"/>
        <v>1.0258059997587547</v>
      </c>
      <c r="F28" s="122">
        <f t="shared" si="13"/>
        <v>1.298158134989204</v>
      </c>
      <c r="G28" s="122">
        <f t="shared" si="13"/>
        <v>1.6648333210882986</v>
      </c>
      <c r="H28" s="122">
        <f t="shared" si="13"/>
        <v>2.1869912111493197</v>
      </c>
      <c r="I28" s="122">
        <f t="shared" si="13"/>
        <v>2.7285916975538327</v>
      </c>
      <c r="J28" s="122">
        <f t="shared" si="13"/>
        <v>3.1440449236357106</v>
      </c>
      <c r="K28" s="122">
        <f t="shared" si="13"/>
        <v>3.2267811054325941</v>
      </c>
      <c r="L28" s="122">
        <f t="shared" si="13"/>
        <v>3.1666359250240057</v>
      </c>
      <c r="M28" s="122">
        <f t="shared" si="13"/>
        <v>3.1199294781080584</v>
      </c>
      <c r="N28" s="122">
        <f t="shared" si="13"/>
        <v>3.035144071783475</v>
      </c>
      <c r="O28" s="122">
        <f t="shared" si="13"/>
        <v>2.9517507091423694</v>
      </c>
      <c r="P28" s="122">
        <f t="shared" si="13"/>
        <v>2.8121203194795532</v>
      </c>
      <c r="Q28" s="122">
        <f t="shared" si="13"/>
        <v>2.6973296730155463</v>
      </c>
      <c r="R28" s="122">
        <f t="shared" si="13"/>
        <v>2.9260505974714337</v>
      </c>
      <c r="S28" s="122">
        <f t="shared" si="13"/>
        <v>3.2233629717509116</v>
      </c>
      <c r="T28" s="122">
        <f t="shared" si="13"/>
        <v>4.41907988029919</v>
      </c>
      <c r="U28" s="122">
        <f t="shared" si="13"/>
        <v>4.0709216981689238</v>
      </c>
      <c r="V28" s="122">
        <f t="shared" si="13"/>
        <v>4.2477822812607622</v>
      </c>
      <c r="W28" s="122">
        <f t="shared" si="13"/>
        <v>4.2088004292987993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0.72711454244597795</v>
      </c>
      <c r="C29" s="98">
        <f>IF(RES_hhdet_fec!C29=0,0,RES_hhdet_fec!C29*1000*11630/RES_hhdet_num!C24)</f>
        <v>0.85594556776044328</v>
      </c>
      <c r="D29" s="98">
        <f>IF(RES_hhdet_fec!D29=0,0,RES_hhdet_fec!D29*1000*11630/RES_hhdet_num!D24)</f>
        <v>0.91345095589985448</v>
      </c>
      <c r="E29" s="98">
        <f>IF(RES_hhdet_fec!E29=0,0,RES_hhdet_fec!E29*1000*11630/RES_hhdet_num!E24)</f>
        <v>1.0258059997587547</v>
      </c>
      <c r="F29" s="98">
        <f>IF(RES_hhdet_fec!F29=0,0,RES_hhdet_fec!F29*1000*11630/RES_hhdet_num!F24)</f>
        <v>1.298158134989204</v>
      </c>
      <c r="G29" s="98">
        <f>IF(RES_hhdet_fec!G29=0,0,RES_hhdet_fec!G29*1000*11630/RES_hhdet_num!G24)</f>
        <v>1.6648333210882986</v>
      </c>
      <c r="H29" s="98">
        <f>IF(RES_hhdet_fec!H29=0,0,RES_hhdet_fec!H29*1000*11630/RES_hhdet_num!H24)</f>
        <v>2.1869912111493197</v>
      </c>
      <c r="I29" s="98">
        <f>IF(RES_hhdet_fec!I29=0,0,RES_hhdet_fec!I29*1000*11630/RES_hhdet_num!I24)</f>
        <v>2.7285916975538327</v>
      </c>
      <c r="J29" s="98">
        <f>IF(RES_hhdet_fec!J29=0,0,RES_hhdet_fec!J29*1000*11630/RES_hhdet_num!J24)</f>
        <v>3.1440449236357106</v>
      </c>
      <c r="K29" s="98">
        <f>IF(RES_hhdet_fec!K29=0,0,RES_hhdet_fec!K29*1000*11630/RES_hhdet_num!K24)</f>
        <v>3.2267811054325941</v>
      </c>
      <c r="L29" s="98">
        <f>IF(RES_hhdet_fec!L29=0,0,RES_hhdet_fec!L29*1000*11630/RES_hhdet_num!L24)</f>
        <v>3.1666359250240057</v>
      </c>
      <c r="M29" s="98">
        <f>IF(RES_hhdet_fec!M29=0,0,RES_hhdet_fec!M29*1000*11630/RES_hhdet_num!M24)</f>
        <v>3.1199294781080584</v>
      </c>
      <c r="N29" s="98">
        <f>IF(RES_hhdet_fec!N29=0,0,RES_hhdet_fec!N29*1000*11630/RES_hhdet_num!N24)</f>
        <v>3.035144071783475</v>
      </c>
      <c r="O29" s="98">
        <f>IF(RES_hhdet_fec!O29=0,0,RES_hhdet_fec!O29*1000*11630/RES_hhdet_num!O24)</f>
        <v>2.9517507091423694</v>
      </c>
      <c r="P29" s="98">
        <f>IF(RES_hhdet_fec!P29=0,0,RES_hhdet_fec!P29*1000*11630/RES_hhdet_num!P24)</f>
        <v>2.8121203194795532</v>
      </c>
      <c r="Q29" s="98">
        <f>IF(RES_hhdet_fec!Q29=0,0,RES_hhdet_fec!Q29*1000*11630/RES_hhdet_num!Q24)</f>
        <v>2.6973296730155463</v>
      </c>
      <c r="R29" s="98">
        <f>IF(RES_hhdet_fec!R29=0,0,RES_hhdet_fec!R29*1000*11630/RES_hhdet_num!R24)</f>
        <v>2.9260505974714337</v>
      </c>
      <c r="S29" s="98">
        <f>IF(RES_hhdet_fec!S29=0,0,RES_hhdet_fec!S29*1000*11630/RES_hhdet_num!S24)</f>
        <v>3.2233629717509116</v>
      </c>
      <c r="T29" s="98">
        <f>IF(RES_hhdet_fec!T29=0,0,RES_hhdet_fec!T29*1000*11630/RES_hhdet_num!T24)</f>
        <v>4.41907988029919</v>
      </c>
      <c r="U29" s="98">
        <f>IF(RES_hhdet_fec!U29=0,0,RES_hhdet_fec!U29*1000*11630/RES_hhdet_num!U24)</f>
        <v>4.0709216981689238</v>
      </c>
      <c r="V29" s="98">
        <f>IF(RES_hhdet_fec!V29=0,0,RES_hhdet_fec!V29*1000*11630/RES_hhdet_num!V24)</f>
        <v>4.2477822812607622</v>
      </c>
      <c r="W29" s="98">
        <f>IF(RES_hhdet_fec!W29=0,0,RES_hhdet_fec!W29*1000*11630/RES_hhdet_num!W24)</f>
        <v>4.2088004292987993</v>
      </c>
      <c r="DA29" s="63" t="s">
        <v>2268</v>
      </c>
    </row>
    <row r="30" spans="1:105" ht="12" customHeight="1" x14ac:dyDescent="0.25">
      <c r="A30" s="121" t="s">
        <v>55</v>
      </c>
      <c r="B30" s="122">
        <v>1343.9554474508082</v>
      </c>
      <c r="C30" s="122">
        <v>1258.0735531390096</v>
      </c>
      <c r="D30" s="122">
        <v>1257.413185519521</v>
      </c>
      <c r="E30" s="122">
        <v>1219.6966601379256</v>
      </c>
      <c r="F30" s="122">
        <v>1245.6790552208929</v>
      </c>
      <c r="G30" s="122">
        <v>1260.5610992863701</v>
      </c>
      <c r="H30" s="122">
        <v>1277.4692733073325</v>
      </c>
      <c r="I30" s="122">
        <v>1211.9545050245886</v>
      </c>
      <c r="J30" s="122">
        <v>1227.8131403074658</v>
      </c>
      <c r="K30" s="122">
        <v>1160.3239203545422</v>
      </c>
      <c r="L30" s="122">
        <v>1366.4086581669831</v>
      </c>
      <c r="M30" s="122">
        <v>1428.7650460113639</v>
      </c>
      <c r="N30" s="122">
        <v>1421.7161514912832</v>
      </c>
      <c r="O30" s="122">
        <v>1521.1968336380703</v>
      </c>
      <c r="P30" s="122">
        <v>1449.0159240129549</v>
      </c>
      <c r="Q30" s="122">
        <v>1524.017715231322</v>
      </c>
      <c r="R30" s="122">
        <v>1503.4596233949887</v>
      </c>
      <c r="S30" s="122">
        <v>1410.7585213345772</v>
      </c>
      <c r="T30" s="122">
        <v>1395.9190328254792</v>
      </c>
      <c r="U30" s="122">
        <v>1397.6333944299995</v>
      </c>
      <c r="V30" s="122">
        <v>1378.5214953667107</v>
      </c>
      <c r="W30" s="122">
        <v>1391.3246132352813</v>
      </c>
      <c r="DA30" s="130" t="s">
        <v>2269</v>
      </c>
    </row>
    <row r="31" spans="1:105" ht="12" customHeight="1" x14ac:dyDescent="0.25">
      <c r="A31" s="97" t="s">
        <v>141</v>
      </c>
      <c r="B31" s="98">
        <v>1519.2578393752199</v>
      </c>
      <c r="C31" s="98">
        <v>1483.4987935957395</v>
      </c>
      <c r="D31" s="98">
        <v>1365.7672174842564</v>
      </c>
      <c r="E31" s="98">
        <v>1408.070026549108</v>
      </c>
      <c r="F31" s="98">
        <v>1439.701968637534</v>
      </c>
      <c r="G31" s="98">
        <v>1417.3957626330644</v>
      </c>
      <c r="H31" s="98">
        <v>1492.4494058021589</v>
      </c>
      <c r="I31" s="98">
        <v>1501.3444333315906</v>
      </c>
      <c r="J31" s="98">
        <v>1419.6205177224881</v>
      </c>
      <c r="K31" s="98">
        <v>1364.3983524770479</v>
      </c>
      <c r="L31" s="98">
        <v>1518.145383555403</v>
      </c>
      <c r="M31" s="98">
        <v>1718.112685460369</v>
      </c>
      <c r="N31" s="98">
        <v>1708.0809685904269</v>
      </c>
      <c r="O31" s="98">
        <v>1665.7699887126398</v>
      </c>
      <c r="P31" s="98">
        <v>1452.6585595516963</v>
      </c>
      <c r="Q31" s="98">
        <v>1657.6558132295643</v>
      </c>
      <c r="R31" s="98">
        <v>1617.6827851964465</v>
      </c>
      <c r="S31" s="98">
        <v>1540.1351037774123</v>
      </c>
      <c r="T31" s="98">
        <v>1418.4433311227085</v>
      </c>
      <c r="U31" s="98">
        <v>1433.3295675536544</v>
      </c>
      <c r="V31" s="98">
        <v>1380.9867399873947</v>
      </c>
      <c r="W31" s="98">
        <v>1457.4155850193918</v>
      </c>
      <c r="DA31" s="63" t="s">
        <v>2270</v>
      </c>
    </row>
    <row r="32" spans="1:105" ht="12" customHeight="1" x14ac:dyDescent="0.25">
      <c r="A32" s="97" t="s">
        <v>140</v>
      </c>
      <c r="B32" s="98">
        <v>1281.0477753633018</v>
      </c>
      <c r="C32" s="98">
        <v>1249.7092096382905</v>
      </c>
      <c r="D32" s="98">
        <v>1158.8139128995533</v>
      </c>
      <c r="E32" s="98">
        <v>1200.3408605952659</v>
      </c>
      <c r="F32" s="98">
        <v>1237.5171516040512</v>
      </c>
      <c r="G32" s="98">
        <v>1234.4013934841375</v>
      </c>
      <c r="H32" s="98">
        <v>1268.8177621070804</v>
      </c>
      <c r="I32" s="98">
        <v>1276.0935348552282</v>
      </c>
      <c r="J32" s="98">
        <v>1200.0887415397333</v>
      </c>
      <c r="K32" s="98">
        <v>1135.2083912510645</v>
      </c>
      <c r="L32" s="98">
        <v>1306.7249236637897</v>
      </c>
      <c r="M32" s="98">
        <v>1491.395989227741</v>
      </c>
      <c r="N32" s="98">
        <v>1498.5997205041385</v>
      </c>
      <c r="O32" s="98">
        <v>1502.5461158198873</v>
      </c>
      <c r="P32" s="98">
        <v>0</v>
      </c>
      <c r="Q32" s="98">
        <v>0</v>
      </c>
      <c r="R32" s="98">
        <v>0</v>
      </c>
      <c r="S32" s="98">
        <v>1300.6855480868589</v>
      </c>
      <c r="T32" s="98">
        <v>1234.9696548442118</v>
      </c>
      <c r="U32" s="98">
        <v>1285.6524573285449</v>
      </c>
      <c r="V32" s="98">
        <v>1264.0143739277742</v>
      </c>
      <c r="W32" s="98">
        <v>1356.7386454751479</v>
      </c>
      <c r="DA32" s="63" t="s">
        <v>2271</v>
      </c>
    </row>
    <row r="33" spans="1:105" ht="12" customHeight="1" x14ac:dyDescent="0.25">
      <c r="A33" s="100" t="s">
        <v>50</v>
      </c>
      <c r="B33" s="101">
        <v>865.91116995802804</v>
      </c>
      <c r="C33" s="101">
        <v>833.12646386887184</v>
      </c>
      <c r="D33" s="101">
        <v>778.90176481670062</v>
      </c>
      <c r="E33" s="101">
        <v>799.18098440617496</v>
      </c>
      <c r="F33" s="101">
        <v>821.7111131931033</v>
      </c>
      <c r="G33" s="101">
        <v>829.23576291994414</v>
      </c>
      <c r="H33" s="101">
        <v>839.82621891866154</v>
      </c>
      <c r="I33" s="101">
        <v>834.24763858064568</v>
      </c>
      <c r="J33" s="101">
        <v>765.06944540899542</v>
      </c>
      <c r="K33" s="101">
        <v>673.68129806534068</v>
      </c>
      <c r="L33" s="101">
        <v>865.87298465494825</v>
      </c>
      <c r="M33" s="101">
        <v>982.04722356504726</v>
      </c>
      <c r="N33" s="101">
        <v>971.295226932746</v>
      </c>
      <c r="O33" s="101">
        <v>1010.7079221241564</v>
      </c>
      <c r="P33" s="101">
        <v>0</v>
      </c>
      <c r="Q33" s="101">
        <v>0</v>
      </c>
      <c r="R33" s="101">
        <v>0</v>
      </c>
      <c r="S33" s="101">
        <v>768.54510215437381</v>
      </c>
      <c r="T33" s="101">
        <v>732.85679350172131</v>
      </c>
      <c r="U33" s="101">
        <v>774.67969502395533</v>
      </c>
      <c r="V33" s="101">
        <v>764.64314073906769</v>
      </c>
      <c r="W33" s="101">
        <v>827.09366920764376</v>
      </c>
      <c r="DA33" s="131" t="s">
        <v>2272</v>
      </c>
    </row>
    <row r="34" spans="1:105" ht="12" customHeight="1" x14ac:dyDescent="0.25">
      <c r="A34" s="103" t="s">
        <v>52</v>
      </c>
      <c r="B34" s="104">
        <v>415.13660540527377</v>
      </c>
      <c r="C34" s="104">
        <v>416.58274576941841</v>
      </c>
      <c r="D34" s="104">
        <v>379.9121480828527</v>
      </c>
      <c r="E34" s="104">
        <v>401.15987618909099</v>
      </c>
      <c r="F34" s="104">
        <v>415.80603841094779</v>
      </c>
      <c r="G34" s="104">
        <v>405.16563056419341</v>
      </c>
      <c r="H34" s="104">
        <v>428.99154318841897</v>
      </c>
      <c r="I34" s="104">
        <v>441.84589627458234</v>
      </c>
      <c r="J34" s="104">
        <v>435.01929613073776</v>
      </c>
      <c r="K34" s="104">
        <v>461.52709318572357</v>
      </c>
      <c r="L34" s="104">
        <v>440.85193900884133</v>
      </c>
      <c r="M34" s="104">
        <v>509.34876566269372</v>
      </c>
      <c r="N34" s="104">
        <v>527.30449357139275</v>
      </c>
      <c r="O34" s="104">
        <v>491.83819369573115</v>
      </c>
      <c r="P34" s="104">
        <v>0</v>
      </c>
      <c r="Q34" s="104">
        <v>0</v>
      </c>
      <c r="R34" s="104">
        <v>0</v>
      </c>
      <c r="S34" s="104">
        <v>532.14044593248514</v>
      </c>
      <c r="T34" s="104">
        <v>502.11286134249065</v>
      </c>
      <c r="U34" s="104">
        <v>510.97276230458954</v>
      </c>
      <c r="V34" s="104">
        <v>499.37123318870664</v>
      </c>
      <c r="W34" s="104">
        <v>529.64497626750426</v>
      </c>
      <c r="DA34" s="132" t="s">
        <v>2273</v>
      </c>
    </row>
    <row r="35" spans="1:105" ht="12" customHeight="1" x14ac:dyDescent="0.25">
      <c r="A35" s="106" t="s">
        <v>122</v>
      </c>
      <c r="B35" s="101">
        <v>1373.4692865701622</v>
      </c>
      <c r="C35" s="101">
        <v>1283.7446016669376</v>
      </c>
      <c r="D35" s="101">
        <v>1299.6108303207523</v>
      </c>
      <c r="E35" s="101">
        <v>1254.6070749535618</v>
      </c>
      <c r="F35" s="101">
        <v>1280.029407054597</v>
      </c>
      <c r="G35" s="101">
        <v>1301.0381788305726</v>
      </c>
      <c r="H35" s="101">
        <v>1312.2281834875903</v>
      </c>
      <c r="I35" s="101">
        <v>1242.8126835533246</v>
      </c>
      <c r="J35" s="101">
        <v>1277.7183798138808</v>
      </c>
      <c r="K35" s="101">
        <v>1218.1250642119248</v>
      </c>
      <c r="L35" s="101">
        <v>1434.4282567621578</v>
      </c>
      <c r="M35" s="101">
        <v>1486.3097337531024</v>
      </c>
      <c r="N35" s="101">
        <v>1479.3825834106954</v>
      </c>
      <c r="O35" s="101">
        <v>1589.9066806967373</v>
      </c>
      <c r="P35" s="101">
        <v>1527.3422332737098</v>
      </c>
      <c r="Q35" s="101">
        <v>1590.0283030013209</v>
      </c>
      <c r="R35" s="101">
        <v>1570.1402412310999</v>
      </c>
      <c r="S35" s="101">
        <v>1472.4357267103951</v>
      </c>
      <c r="T35" s="101">
        <v>1466.0456104791806</v>
      </c>
      <c r="U35" s="101">
        <v>1462.1217367231679</v>
      </c>
      <c r="V35" s="101">
        <v>1442.4646742739526</v>
      </c>
      <c r="W35" s="101">
        <v>1441.8545459076363</v>
      </c>
      <c r="DA35" s="131" t="s">
        <v>2274</v>
      </c>
    </row>
    <row r="36" spans="1:105" ht="12" customHeight="1" x14ac:dyDescent="0.25">
      <c r="A36" s="107" t="s">
        <v>121</v>
      </c>
      <c r="B36" s="104">
        <v>1203.3791781466853</v>
      </c>
      <c r="C36" s="104">
        <v>1119.9879755779746</v>
      </c>
      <c r="D36" s="104">
        <v>1137.4308852805625</v>
      </c>
      <c r="E36" s="104">
        <v>1097.341248296761</v>
      </c>
      <c r="F36" s="104">
        <v>1123.3428366761034</v>
      </c>
      <c r="G36" s="104">
        <v>1148.6338425590318</v>
      </c>
      <c r="H36" s="104">
        <v>1163.3761343131166</v>
      </c>
      <c r="I36" s="104">
        <v>1100.1494272871041</v>
      </c>
      <c r="J36" s="104">
        <v>1125.3931682708226</v>
      </c>
      <c r="K36" s="104">
        <v>1058.1062638202216</v>
      </c>
      <c r="L36" s="104">
        <v>1274.3894249948521</v>
      </c>
      <c r="M36" s="104">
        <v>1321.9676337532451</v>
      </c>
      <c r="N36" s="104">
        <v>1316.7856084726341</v>
      </c>
      <c r="O36" s="104">
        <v>1431.6281771164556</v>
      </c>
      <c r="P36" s="104">
        <v>1370.2446815720364</v>
      </c>
      <c r="Q36" s="104">
        <v>1431.9925038796359</v>
      </c>
      <c r="R36" s="104">
        <v>1414.8254333845734</v>
      </c>
      <c r="S36" s="104">
        <v>1322.9072491171305</v>
      </c>
      <c r="T36" s="104">
        <v>1325.4595361912061</v>
      </c>
      <c r="U36" s="104">
        <v>1332.2436715538724</v>
      </c>
      <c r="V36" s="104">
        <v>1324.0131672225134</v>
      </c>
      <c r="W36" s="104">
        <v>1331.7814251439106</v>
      </c>
      <c r="DA36" s="132" t="s">
        <v>2275</v>
      </c>
    </row>
    <row r="37" spans="1:105" ht="12" customHeight="1" x14ac:dyDescent="0.25">
      <c r="A37" s="108" t="s">
        <v>53</v>
      </c>
      <c r="B37" s="98">
        <v>783.17079019176083</v>
      </c>
      <c r="C37" s="98">
        <v>715.94710392357695</v>
      </c>
      <c r="D37" s="98">
        <v>732.62775027967314</v>
      </c>
      <c r="E37" s="98">
        <v>697.12342766717859</v>
      </c>
      <c r="F37" s="98">
        <v>709.6925036997992</v>
      </c>
      <c r="G37" s="98">
        <v>733.84397374024809</v>
      </c>
      <c r="H37" s="98">
        <v>743.12075700975856</v>
      </c>
      <c r="I37" s="98">
        <v>693.0714927673032</v>
      </c>
      <c r="J37" s="98">
        <v>690.33083267489133</v>
      </c>
      <c r="K37" s="98">
        <v>599.54358518132153</v>
      </c>
      <c r="L37" s="98">
        <v>812.22800829777293</v>
      </c>
      <c r="M37" s="98">
        <v>835.70418221272189</v>
      </c>
      <c r="N37" s="98">
        <v>816.38826763144664</v>
      </c>
      <c r="O37" s="98">
        <v>924.54655984562339</v>
      </c>
      <c r="P37" s="98">
        <v>853.40507682552243</v>
      </c>
      <c r="Q37" s="98">
        <v>906.63363742695333</v>
      </c>
      <c r="R37" s="98">
        <v>892.69188240170661</v>
      </c>
      <c r="S37" s="98">
        <v>799.20922715599693</v>
      </c>
      <c r="T37" s="98">
        <v>801.6804651366615</v>
      </c>
      <c r="U37" s="98">
        <v>813.39066010784109</v>
      </c>
      <c r="V37" s="98">
        <v>808.53664249576559</v>
      </c>
      <c r="W37" s="98">
        <v>816.0357833098991</v>
      </c>
      <c r="DA37" s="63" t="s">
        <v>2276</v>
      </c>
    </row>
    <row r="38" spans="1:105" ht="12" customHeight="1" x14ac:dyDescent="0.25">
      <c r="A38" s="108" t="s">
        <v>52</v>
      </c>
      <c r="B38" s="98">
        <v>420.20838795492449</v>
      </c>
      <c r="C38" s="98">
        <v>404.04087165439756</v>
      </c>
      <c r="D38" s="98">
        <v>404.80313500088948</v>
      </c>
      <c r="E38" s="98">
        <v>400.21782062958232</v>
      </c>
      <c r="F38" s="98">
        <v>413.65033297630418</v>
      </c>
      <c r="G38" s="98">
        <v>414.78986881878359</v>
      </c>
      <c r="H38" s="98">
        <v>420.25537730335782</v>
      </c>
      <c r="I38" s="98">
        <v>407.07793451980075</v>
      </c>
      <c r="J38" s="98">
        <v>435.06233559593119</v>
      </c>
      <c r="K38" s="98">
        <v>458.5626786388998</v>
      </c>
      <c r="L38" s="98">
        <v>462.16141669707901</v>
      </c>
      <c r="M38" s="98">
        <v>486.26345154052342</v>
      </c>
      <c r="N38" s="98">
        <v>500.3973408411876</v>
      </c>
      <c r="O38" s="98">
        <v>507.08161727083251</v>
      </c>
      <c r="P38" s="98">
        <v>516.83960474651394</v>
      </c>
      <c r="Q38" s="98">
        <v>525.35886645268261</v>
      </c>
      <c r="R38" s="98">
        <v>522.13355098286672</v>
      </c>
      <c r="S38" s="98">
        <v>523.69802196113369</v>
      </c>
      <c r="T38" s="98">
        <v>523.7790710545446</v>
      </c>
      <c r="U38" s="98">
        <v>518.85301144603125</v>
      </c>
      <c r="V38" s="98">
        <v>515.47652472674793</v>
      </c>
      <c r="W38" s="98">
        <v>515.74564183401162</v>
      </c>
      <c r="DA38" s="63" t="s">
        <v>2277</v>
      </c>
    </row>
    <row r="39" spans="1:105" ht="12" customHeight="1" x14ac:dyDescent="0.25">
      <c r="A39" s="121" t="s">
        <v>54</v>
      </c>
      <c r="B39" s="122">
        <v>289.00994148565769</v>
      </c>
      <c r="C39" s="122">
        <v>283.30170805154529</v>
      </c>
      <c r="D39" s="122">
        <v>287.20479819995467</v>
      </c>
      <c r="E39" s="122">
        <v>284.77105142655199</v>
      </c>
      <c r="F39" s="122">
        <v>285.59623389441361</v>
      </c>
      <c r="G39" s="122">
        <v>289.3549036391351</v>
      </c>
      <c r="H39" s="122">
        <v>297.98004941719296</v>
      </c>
      <c r="I39" s="122">
        <v>294.63546291865327</v>
      </c>
      <c r="J39" s="122">
        <v>300.91677459585185</v>
      </c>
      <c r="K39" s="122">
        <v>302.67525479311638</v>
      </c>
      <c r="L39" s="122">
        <v>337.05962651691129</v>
      </c>
      <c r="M39" s="122">
        <v>329.36776209999061</v>
      </c>
      <c r="N39" s="122">
        <v>327.1207814725081</v>
      </c>
      <c r="O39" s="122">
        <v>349.33428862386188</v>
      </c>
      <c r="P39" s="122">
        <v>353.49917628318735</v>
      </c>
      <c r="Q39" s="122">
        <v>358.37067758746929</v>
      </c>
      <c r="R39" s="122">
        <v>366.2781077593142</v>
      </c>
      <c r="S39" s="122">
        <v>353.31879420256536</v>
      </c>
      <c r="T39" s="122">
        <v>350.51114114151432</v>
      </c>
      <c r="U39" s="122">
        <v>346.883629312197</v>
      </c>
      <c r="V39" s="122">
        <v>361.30034382318519</v>
      </c>
      <c r="W39" s="122">
        <v>364.465934831776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289.00994148565769</v>
      </c>
      <c r="C41" s="33">
        <v>283.30170805154529</v>
      </c>
      <c r="D41" s="33">
        <v>287.20479819995467</v>
      </c>
      <c r="E41" s="33">
        <v>284.77105142655199</v>
      </c>
      <c r="F41" s="33">
        <v>285.59623389441361</v>
      </c>
      <c r="G41" s="33">
        <v>289.3549036391351</v>
      </c>
      <c r="H41" s="33">
        <v>297.98004941719296</v>
      </c>
      <c r="I41" s="33">
        <v>294.63546291865327</v>
      </c>
      <c r="J41" s="33">
        <v>300.91677459585185</v>
      </c>
      <c r="K41" s="33">
        <v>302.67525479311638</v>
      </c>
      <c r="L41" s="33">
        <v>337.05962651691129</v>
      </c>
      <c r="M41" s="33">
        <v>329.36776209999061</v>
      </c>
      <c r="N41" s="33">
        <v>327.1207814725081</v>
      </c>
      <c r="O41" s="33">
        <v>349.33428862386188</v>
      </c>
      <c r="P41" s="33">
        <v>353.49917628318735</v>
      </c>
      <c r="Q41" s="33">
        <v>358.37067758746929</v>
      </c>
      <c r="R41" s="33">
        <v>366.2781077593142</v>
      </c>
      <c r="S41" s="33">
        <v>353.31879420256536</v>
      </c>
      <c r="T41" s="33">
        <v>350.51114114151432</v>
      </c>
      <c r="U41" s="33">
        <v>346.883629312197</v>
      </c>
      <c r="V41" s="33">
        <v>361.30034382318519</v>
      </c>
      <c r="W41" s="33">
        <v>364.465934831776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21901.521194915691</v>
      </c>
      <c r="C43" s="117">
        <f t="shared" si="14"/>
        <v>23060.100595742177</v>
      </c>
      <c r="D43" s="117">
        <f t="shared" si="14"/>
        <v>22494.298465332351</v>
      </c>
      <c r="E43" s="117">
        <f t="shared" si="14"/>
        <v>22353.064281865678</v>
      </c>
      <c r="F43" s="117">
        <f t="shared" si="14"/>
        <v>22361.695406060146</v>
      </c>
      <c r="G43" s="117">
        <f t="shared" si="14"/>
        <v>22910.92084251417</v>
      </c>
      <c r="H43" s="117">
        <f t="shared" si="14"/>
        <v>22363.151229664949</v>
      </c>
      <c r="I43" s="117">
        <f t="shared" si="14"/>
        <v>22033.083044899024</v>
      </c>
      <c r="J43" s="117">
        <f t="shared" si="14"/>
        <v>22140.986981008231</v>
      </c>
      <c r="K43" s="117">
        <f t="shared" si="14"/>
        <v>22154.450654988741</v>
      </c>
      <c r="L43" s="117">
        <f t="shared" si="14"/>
        <v>24545.470093661374</v>
      </c>
      <c r="M43" s="117">
        <f t="shared" si="14"/>
        <v>21758.140225540672</v>
      </c>
      <c r="N43" s="117">
        <f t="shared" si="14"/>
        <v>20464.11212221413</v>
      </c>
      <c r="O43" s="117">
        <f t="shared" si="14"/>
        <v>21075.944054202828</v>
      </c>
      <c r="P43" s="117">
        <f t="shared" si="14"/>
        <v>17569.890405169292</v>
      </c>
      <c r="Q43" s="117">
        <f t="shared" si="14"/>
        <v>19627.402322527159</v>
      </c>
      <c r="R43" s="117">
        <f t="shared" ref="R43:V43" si="15">R44+R47+R49+R58</f>
        <v>20381.787827480272</v>
      </c>
      <c r="S43" s="117">
        <f t="shared" si="15"/>
        <v>19734.895700454876</v>
      </c>
      <c r="T43" s="117">
        <f t="shared" si="15"/>
        <v>20664.518001147699</v>
      </c>
      <c r="U43" s="117">
        <f t="shared" si="15"/>
        <v>20074.963335212677</v>
      </c>
      <c r="V43" s="117">
        <f t="shared" si="15"/>
        <v>19017.40923608312</v>
      </c>
      <c r="W43" s="117">
        <f t="shared" ref="W43" si="16">W44+W47+W49+W58</f>
        <v>18758.812217592251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20100.423167008088</v>
      </c>
      <c r="C44" s="122">
        <f t="shared" si="17"/>
        <v>21320.630254905609</v>
      </c>
      <c r="D44" s="122">
        <f t="shared" si="17"/>
        <v>20720.344162814468</v>
      </c>
      <c r="E44" s="122">
        <f t="shared" si="17"/>
        <v>20621.968812822441</v>
      </c>
      <c r="F44" s="122">
        <f t="shared" si="17"/>
        <v>20566.668568961504</v>
      </c>
      <c r="G44" s="122">
        <f t="shared" si="17"/>
        <v>21075.401276382316</v>
      </c>
      <c r="H44" s="122">
        <f t="shared" si="17"/>
        <v>20526.396231465609</v>
      </c>
      <c r="I44" s="122">
        <f t="shared" si="17"/>
        <v>20298.960497416687</v>
      </c>
      <c r="J44" s="122">
        <f t="shared" si="17"/>
        <v>20324.401878176759</v>
      </c>
      <c r="K44" s="122">
        <f t="shared" si="17"/>
        <v>20338.661976595413</v>
      </c>
      <c r="L44" s="122">
        <f t="shared" si="17"/>
        <v>22423.400946594702</v>
      </c>
      <c r="M44" s="122">
        <f t="shared" si="17"/>
        <v>19528.57793829927</v>
      </c>
      <c r="N44" s="122">
        <f t="shared" si="17"/>
        <v>18314.843463199599</v>
      </c>
      <c r="O44" s="122">
        <f t="shared" si="17"/>
        <v>18778.794148700556</v>
      </c>
      <c r="P44" s="122">
        <f t="shared" si="17"/>
        <v>15495.429038122491</v>
      </c>
      <c r="Q44" s="122">
        <f t="shared" si="17"/>
        <v>17505.308205221107</v>
      </c>
      <c r="R44" s="122">
        <f t="shared" ref="R44:V44" si="18">SUM(R45:R46)</f>
        <v>18249.200467915143</v>
      </c>
      <c r="S44" s="122">
        <f t="shared" si="18"/>
        <v>17705.472253833977</v>
      </c>
      <c r="T44" s="122">
        <f t="shared" si="18"/>
        <v>18592.258705576576</v>
      </c>
      <c r="U44" s="122">
        <f t="shared" si="18"/>
        <v>18007.261107713264</v>
      </c>
      <c r="V44" s="122">
        <f t="shared" si="18"/>
        <v>17006.656220680379</v>
      </c>
      <c r="W44" s="122">
        <f t="shared" ref="W44" si="19">SUM(W45:W46)</f>
        <v>16882.328594361592</v>
      </c>
      <c r="DA44" s="130" t="s">
        <v>2282</v>
      </c>
    </row>
    <row r="45" spans="1:105" ht="12" customHeight="1" x14ac:dyDescent="0.25">
      <c r="A45" s="97" t="s">
        <v>216</v>
      </c>
      <c r="B45" s="98">
        <v>19918.369501417616</v>
      </c>
      <c r="C45" s="98">
        <v>21126.842399059282</v>
      </c>
      <c r="D45" s="98">
        <v>20536.540432268364</v>
      </c>
      <c r="E45" s="98">
        <v>20439.805326546273</v>
      </c>
      <c r="F45" s="98">
        <v>20387.100199415076</v>
      </c>
      <c r="G45" s="98">
        <v>20892.738841835017</v>
      </c>
      <c r="H45" s="98">
        <v>20349.695725049049</v>
      </c>
      <c r="I45" s="98">
        <v>20123.987957834801</v>
      </c>
      <c r="J45" s="98">
        <v>20149.967634748707</v>
      </c>
      <c r="K45" s="98">
        <v>20162.651103178148</v>
      </c>
      <c r="L45" s="98">
        <v>22217.607920280523</v>
      </c>
      <c r="M45" s="98">
        <v>19347.843177539027</v>
      </c>
      <c r="N45" s="98">
        <v>18138.853780051031</v>
      </c>
      <c r="O45" s="98">
        <v>18590.576590988901</v>
      </c>
      <c r="P45" s="98">
        <v>15345.213408954678</v>
      </c>
      <c r="Q45" s="98">
        <v>17333.373505579482</v>
      </c>
      <c r="R45" s="98">
        <v>18070.390697038161</v>
      </c>
      <c r="S45" s="98">
        <v>17530.505386197674</v>
      </c>
      <c r="T45" s="98">
        <v>18407.780662169669</v>
      </c>
      <c r="U45" s="98">
        <v>17830.308701547514</v>
      </c>
      <c r="V45" s="98">
        <v>16838.659910876857</v>
      </c>
      <c r="W45" s="98">
        <v>16714.323188545892</v>
      </c>
      <c r="DA45" s="63" t="s">
        <v>2283</v>
      </c>
    </row>
    <row r="46" spans="1:105" ht="12" customHeight="1" x14ac:dyDescent="0.25">
      <c r="A46" s="97" t="s">
        <v>53</v>
      </c>
      <c r="B46" s="98">
        <v>182.05366559047098</v>
      </c>
      <c r="C46" s="98">
        <v>193.78785584632595</v>
      </c>
      <c r="D46" s="98">
        <v>183.80373054610422</v>
      </c>
      <c r="E46" s="98">
        <v>182.16348627616645</v>
      </c>
      <c r="F46" s="98">
        <v>179.56836954643015</v>
      </c>
      <c r="G46" s="98">
        <v>182.66243454730008</v>
      </c>
      <c r="H46" s="98">
        <v>176.70050641656002</v>
      </c>
      <c r="I46" s="98">
        <v>174.97253958188563</v>
      </c>
      <c r="J46" s="98">
        <v>174.43424342805307</v>
      </c>
      <c r="K46" s="98">
        <v>176.01087341726534</v>
      </c>
      <c r="L46" s="98">
        <v>205.79302631417789</v>
      </c>
      <c r="M46" s="98">
        <v>180.73476076024366</v>
      </c>
      <c r="N46" s="98">
        <v>175.98968314856768</v>
      </c>
      <c r="O46" s="98">
        <v>188.21755771165431</v>
      </c>
      <c r="P46" s="98">
        <v>150.21562916781332</v>
      </c>
      <c r="Q46" s="98">
        <v>171.93469964162475</v>
      </c>
      <c r="R46" s="98">
        <v>178.80977087698361</v>
      </c>
      <c r="S46" s="98">
        <v>174.96686763630416</v>
      </c>
      <c r="T46" s="98">
        <v>184.47804340690618</v>
      </c>
      <c r="U46" s="98">
        <v>176.95240616575154</v>
      </c>
      <c r="V46" s="98">
        <v>167.99630980352111</v>
      </c>
      <c r="W46" s="98">
        <v>168.00540581569942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0.71784525051555514</v>
      </c>
      <c r="C47" s="122">
        <f t="shared" si="20"/>
        <v>0.85580687187196969</v>
      </c>
      <c r="D47" s="122">
        <f t="shared" si="20"/>
        <v>0.92818679159441198</v>
      </c>
      <c r="E47" s="122">
        <f t="shared" si="20"/>
        <v>1.0321645096620975</v>
      </c>
      <c r="F47" s="122">
        <f t="shared" si="20"/>
        <v>1.1367605902231095</v>
      </c>
      <c r="G47" s="122">
        <f t="shared" si="20"/>
        <v>1.2173999751051994</v>
      </c>
      <c r="H47" s="122">
        <f t="shared" si="20"/>
        <v>1.3279279193947993</v>
      </c>
      <c r="I47" s="122">
        <f t="shared" si="20"/>
        <v>1.525822063945893</v>
      </c>
      <c r="J47" s="122">
        <f t="shared" si="20"/>
        <v>1.7451685650095621</v>
      </c>
      <c r="K47" s="122">
        <f t="shared" si="20"/>
        <v>1.9015084625984342</v>
      </c>
      <c r="L47" s="122">
        <f t="shared" si="20"/>
        <v>2.2315332030268924</v>
      </c>
      <c r="M47" s="122">
        <f t="shared" si="20"/>
        <v>2.7017027461704926</v>
      </c>
      <c r="N47" s="122">
        <f t="shared" si="20"/>
        <v>3.3303919114929581</v>
      </c>
      <c r="O47" s="122">
        <f t="shared" si="20"/>
        <v>3.7622441134196771</v>
      </c>
      <c r="P47" s="122">
        <f t="shared" si="20"/>
        <v>4.4044532350359038</v>
      </c>
      <c r="Q47" s="122">
        <f t="shared" si="20"/>
        <v>4.5977278999457516</v>
      </c>
      <c r="R47" s="122">
        <f t="shared" si="20"/>
        <v>4.5610765867600458</v>
      </c>
      <c r="S47" s="122">
        <f t="shared" si="20"/>
        <v>3.9796672449740584</v>
      </c>
      <c r="T47" s="122">
        <f t="shared" si="20"/>
        <v>3.9343771585542253</v>
      </c>
      <c r="U47" s="122">
        <f t="shared" si="20"/>
        <v>2.7592604697592593</v>
      </c>
      <c r="V47" s="122">
        <f t="shared" si="20"/>
        <v>2.3213905465272116</v>
      </c>
      <c r="W47" s="122">
        <f t="shared" si="20"/>
        <v>1.8863114397567871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0.71784525051555514</v>
      </c>
      <c r="C48" s="98">
        <f>IF(RES_hhdet_fec!C48=0,0,RES_hhdet_fec!C48*1000*11630/RES_hhdet_num!C43)</f>
        <v>0.85580687187196969</v>
      </c>
      <c r="D48" s="98">
        <f>IF(RES_hhdet_fec!D48=0,0,RES_hhdet_fec!D48*1000*11630/RES_hhdet_num!D43)</f>
        <v>0.92818679159441198</v>
      </c>
      <c r="E48" s="98">
        <f>IF(RES_hhdet_fec!E48=0,0,RES_hhdet_fec!E48*1000*11630/RES_hhdet_num!E43)</f>
        <v>1.0321645096620975</v>
      </c>
      <c r="F48" s="98">
        <f>IF(RES_hhdet_fec!F48=0,0,RES_hhdet_fec!F48*1000*11630/RES_hhdet_num!F43)</f>
        <v>1.1367605902231095</v>
      </c>
      <c r="G48" s="98">
        <f>IF(RES_hhdet_fec!G48=0,0,RES_hhdet_fec!G48*1000*11630/RES_hhdet_num!G43)</f>
        <v>1.2173999751051994</v>
      </c>
      <c r="H48" s="98">
        <f>IF(RES_hhdet_fec!H48=0,0,RES_hhdet_fec!H48*1000*11630/RES_hhdet_num!H43)</f>
        <v>1.3279279193947993</v>
      </c>
      <c r="I48" s="98">
        <f>IF(RES_hhdet_fec!I48=0,0,RES_hhdet_fec!I48*1000*11630/RES_hhdet_num!I43)</f>
        <v>1.525822063945893</v>
      </c>
      <c r="J48" s="98">
        <f>IF(RES_hhdet_fec!J48=0,0,RES_hhdet_fec!J48*1000*11630/RES_hhdet_num!J43)</f>
        <v>1.7451685650095621</v>
      </c>
      <c r="K48" s="98">
        <f>IF(RES_hhdet_fec!K48=0,0,RES_hhdet_fec!K48*1000*11630/RES_hhdet_num!K43)</f>
        <v>1.9015084625984342</v>
      </c>
      <c r="L48" s="98">
        <f>IF(RES_hhdet_fec!L48=0,0,RES_hhdet_fec!L48*1000*11630/RES_hhdet_num!L43)</f>
        <v>2.2315332030268924</v>
      </c>
      <c r="M48" s="98">
        <f>IF(RES_hhdet_fec!M48=0,0,RES_hhdet_fec!M48*1000*11630/RES_hhdet_num!M43)</f>
        <v>2.7017027461704926</v>
      </c>
      <c r="N48" s="98">
        <f>IF(RES_hhdet_fec!N48=0,0,RES_hhdet_fec!N48*1000*11630/RES_hhdet_num!N43)</f>
        <v>3.3303919114929581</v>
      </c>
      <c r="O48" s="98">
        <f>IF(RES_hhdet_fec!O48=0,0,RES_hhdet_fec!O48*1000*11630/RES_hhdet_num!O43)</f>
        <v>3.7622441134196771</v>
      </c>
      <c r="P48" s="98">
        <f>IF(RES_hhdet_fec!P48=0,0,RES_hhdet_fec!P48*1000*11630/RES_hhdet_num!P43)</f>
        <v>4.4044532350359038</v>
      </c>
      <c r="Q48" s="98">
        <f>IF(RES_hhdet_fec!Q48=0,0,RES_hhdet_fec!Q48*1000*11630/RES_hhdet_num!Q43)</f>
        <v>4.5977278999457516</v>
      </c>
      <c r="R48" s="98">
        <f>IF(RES_hhdet_fec!R48=0,0,RES_hhdet_fec!R48*1000*11630/RES_hhdet_num!R43)</f>
        <v>4.5610765867600458</v>
      </c>
      <c r="S48" s="98">
        <f>IF(RES_hhdet_fec!S48=0,0,RES_hhdet_fec!S48*1000*11630/RES_hhdet_num!S43)</f>
        <v>3.9796672449740584</v>
      </c>
      <c r="T48" s="98">
        <f>IF(RES_hhdet_fec!T48=0,0,RES_hhdet_fec!T48*1000*11630/RES_hhdet_num!T43)</f>
        <v>3.9343771585542253</v>
      </c>
      <c r="U48" s="98">
        <f>IF(RES_hhdet_fec!U48=0,0,RES_hhdet_fec!U48*1000*11630/RES_hhdet_num!U43)</f>
        <v>2.7592604697592593</v>
      </c>
      <c r="V48" s="98">
        <f>IF(RES_hhdet_fec!V48=0,0,RES_hhdet_fec!V48*1000*11630/RES_hhdet_num!V43)</f>
        <v>2.3213905465272116</v>
      </c>
      <c r="W48" s="98">
        <f>IF(RES_hhdet_fec!W48=0,0,RES_hhdet_fec!W48*1000*11630/RES_hhdet_num!W43)</f>
        <v>1.8863114397567871</v>
      </c>
      <c r="DA48" s="63" t="s">
        <v>2286</v>
      </c>
    </row>
    <row r="49" spans="1:105" ht="12" customHeight="1" x14ac:dyDescent="0.25">
      <c r="A49" s="121" t="s">
        <v>55</v>
      </c>
      <c r="B49" s="122">
        <v>1511.3702411714332</v>
      </c>
      <c r="C49" s="122">
        <v>1455.4184453323962</v>
      </c>
      <c r="D49" s="122">
        <v>1485.7791641785595</v>
      </c>
      <c r="E49" s="122">
        <v>1444.9009195186625</v>
      </c>
      <c r="F49" s="122">
        <v>1507.5679949848434</v>
      </c>
      <c r="G49" s="122">
        <v>1544.129487752758</v>
      </c>
      <c r="H49" s="122">
        <v>1536.9368752047876</v>
      </c>
      <c r="I49" s="122">
        <v>1437.7335951526452</v>
      </c>
      <c r="J49" s="122">
        <v>1513.8373892148895</v>
      </c>
      <c r="K49" s="122">
        <v>1511.3579130389967</v>
      </c>
      <c r="L49" s="122">
        <v>1782.8625549465587</v>
      </c>
      <c r="M49" s="122">
        <v>1897.4019591707024</v>
      </c>
      <c r="N49" s="122">
        <v>1818.4772171174309</v>
      </c>
      <c r="O49" s="122">
        <v>1943.5125533237274</v>
      </c>
      <c r="P49" s="122">
        <v>1715.3057792677928</v>
      </c>
      <c r="Q49" s="122">
        <v>1757.4529679667453</v>
      </c>
      <c r="R49" s="122">
        <v>1759.5752878010019</v>
      </c>
      <c r="S49" s="122">
        <v>1670.4486924773901</v>
      </c>
      <c r="T49" s="122">
        <v>1717.1139980625892</v>
      </c>
      <c r="U49" s="122">
        <v>1718.2994948676128</v>
      </c>
      <c r="V49" s="122">
        <v>1647.4577199877317</v>
      </c>
      <c r="W49" s="122">
        <v>1509.5575736963574</v>
      </c>
      <c r="DA49" s="130" t="s">
        <v>2287</v>
      </c>
    </row>
    <row r="50" spans="1:105" ht="12" customHeight="1" x14ac:dyDescent="0.25">
      <c r="A50" s="97" t="s">
        <v>138</v>
      </c>
      <c r="B50" s="98">
        <v>1661.9642198552065</v>
      </c>
      <c r="C50" s="98">
        <v>1619.7453018417555</v>
      </c>
      <c r="D50" s="98">
        <v>1639.0025488016336</v>
      </c>
      <c r="E50" s="98">
        <v>1579.0223099922512</v>
      </c>
      <c r="F50" s="98">
        <v>1640.1925162374143</v>
      </c>
      <c r="G50" s="98">
        <v>1664.0821629849172</v>
      </c>
      <c r="H50" s="98">
        <v>1633.9099286473856</v>
      </c>
      <c r="I50" s="98">
        <v>1508.8199862448128</v>
      </c>
      <c r="J50" s="98">
        <v>1577.6347670552391</v>
      </c>
      <c r="K50" s="98">
        <v>1565.7418899545332</v>
      </c>
      <c r="L50" s="98">
        <v>1824.7661682043074</v>
      </c>
      <c r="M50" s="98">
        <v>1927.2656412110348</v>
      </c>
      <c r="N50" s="98">
        <v>1837.2234577260847</v>
      </c>
      <c r="O50" s="98">
        <v>1961.155183106853</v>
      </c>
      <c r="P50" s="98">
        <v>1727.4865581853066</v>
      </c>
      <c r="Q50" s="98">
        <v>1768.4338060688308</v>
      </c>
      <c r="R50" s="98">
        <v>1770.4477703856476</v>
      </c>
      <c r="S50" s="98">
        <v>1680.6890023154924</v>
      </c>
      <c r="T50" s="98">
        <v>1728.6086445069034</v>
      </c>
      <c r="U50" s="98">
        <v>1729.4850003228739</v>
      </c>
      <c r="V50" s="98">
        <v>1656.6493123982568</v>
      </c>
      <c r="W50" s="98">
        <v>1514.3049471517725</v>
      </c>
      <c r="DA50" s="63" t="s">
        <v>2288</v>
      </c>
    </row>
    <row r="51" spans="1:105" ht="12" customHeight="1" x14ac:dyDescent="0.25">
      <c r="A51" s="97" t="s">
        <v>137</v>
      </c>
      <c r="B51" s="98">
        <v>1356.4819951389395</v>
      </c>
      <c r="C51" s="98">
        <v>1312.4945654331193</v>
      </c>
      <c r="D51" s="98">
        <v>1332.9147735579795</v>
      </c>
      <c r="E51" s="98">
        <v>1279.3021757719714</v>
      </c>
      <c r="F51" s="98">
        <v>1328.5032789382515</v>
      </c>
      <c r="G51" s="98">
        <v>1354.1982541820935</v>
      </c>
      <c r="H51" s="98">
        <v>1331.6286793737172</v>
      </c>
      <c r="I51" s="98">
        <v>1223.4527590863138</v>
      </c>
      <c r="J51" s="98">
        <v>1271.9557127244582</v>
      </c>
      <c r="K51" s="98">
        <v>1236.6555241830652</v>
      </c>
      <c r="L51" s="98">
        <v>1503.2296180722806</v>
      </c>
      <c r="M51" s="98">
        <v>1594.2927975633022</v>
      </c>
      <c r="N51" s="98">
        <v>1532.3274360160674</v>
      </c>
      <c r="O51" s="98">
        <v>1682.7313109872789</v>
      </c>
      <c r="P51" s="98">
        <v>1490.1121269051059</v>
      </c>
      <c r="Q51" s="98">
        <v>1558.801730086082</v>
      </c>
      <c r="R51" s="98">
        <v>1586.1804317166821</v>
      </c>
      <c r="S51" s="98">
        <v>1505.985160295156</v>
      </c>
      <c r="T51" s="98">
        <v>1541.7398069148746</v>
      </c>
      <c r="U51" s="98">
        <v>1554.8335838696883</v>
      </c>
      <c r="V51" s="98">
        <v>1510.3792209921608</v>
      </c>
      <c r="W51" s="98">
        <v>1405.489934028165</v>
      </c>
      <c r="DA51" s="63" t="s">
        <v>2289</v>
      </c>
    </row>
    <row r="52" spans="1:105" ht="12" customHeight="1" x14ac:dyDescent="0.25">
      <c r="A52" s="100" t="s">
        <v>216</v>
      </c>
      <c r="B52" s="101">
        <v>947.18800379779066</v>
      </c>
      <c r="C52" s="101">
        <v>902.73320094113888</v>
      </c>
      <c r="D52" s="101">
        <v>923.20558477223221</v>
      </c>
      <c r="E52" s="101">
        <v>876.84687344626195</v>
      </c>
      <c r="F52" s="101">
        <v>907.36486419312325</v>
      </c>
      <c r="G52" s="101">
        <v>934.04942997597072</v>
      </c>
      <c r="H52" s="101">
        <v>918.77098175237109</v>
      </c>
      <c r="I52" s="101">
        <v>832.49671462714628</v>
      </c>
      <c r="J52" s="101">
        <v>844.05869372630991</v>
      </c>
      <c r="K52" s="101">
        <v>765.18868203560874</v>
      </c>
      <c r="L52" s="101">
        <v>1029.4871180679245</v>
      </c>
      <c r="M52" s="101">
        <v>1081.8968870044109</v>
      </c>
      <c r="N52" s="101">
        <v>1022.1870888088222</v>
      </c>
      <c r="O52" s="101">
        <v>1161.5320107664691</v>
      </c>
      <c r="P52" s="101">
        <v>998.69394437131677</v>
      </c>
      <c r="Q52" s="101">
        <v>1062.1853822783976</v>
      </c>
      <c r="R52" s="101">
        <v>1081.0613410356889</v>
      </c>
      <c r="S52" s="101">
        <v>989.49285320378488</v>
      </c>
      <c r="T52" s="101">
        <v>1006.4882390731455</v>
      </c>
      <c r="U52" s="101">
        <v>1020.5294511754345</v>
      </c>
      <c r="V52" s="101">
        <v>990.09665524444267</v>
      </c>
      <c r="W52" s="101">
        <v>923.94648797807702</v>
      </c>
      <c r="DA52" s="131" t="s">
        <v>2290</v>
      </c>
    </row>
    <row r="53" spans="1:105" ht="12" customHeight="1" x14ac:dyDescent="0.25">
      <c r="A53" s="103" t="s">
        <v>52</v>
      </c>
      <c r="B53" s="104">
        <v>409.29399134114897</v>
      </c>
      <c r="C53" s="104">
        <v>409.7613644919806</v>
      </c>
      <c r="D53" s="104">
        <v>409.70918878574707</v>
      </c>
      <c r="E53" s="104">
        <v>402.45530232570934</v>
      </c>
      <c r="F53" s="104">
        <v>421.13841474512827</v>
      </c>
      <c r="G53" s="104">
        <v>420.14882420612264</v>
      </c>
      <c r="H53" s="104">
        <v>412.85769762134618</v>
      </c>
      <c r="I53" s="104">
        <v>390.9560444591674</v>
      </c>
      <c r="J53" s="104">
        <v>427.89701899814816</v>
      </c>
      <c r="K53" s="104">
        <v>471.46684214745642</v>
      </c>
      <c r="L53" s="104">
        <v>473.74250000435609</v>
      </c>
      <c r="M53" s="104">
        <v>512.39591055889161</v>
      </c>
      <c r="N53" s="104">
        <v>510.14034720724516</v>
      </c>
      <c r="O53" s="104">
        <v>521.19930022080973</v>
      </c>
      <c r="P53" s="104">
        <v>491.41818253378915</v>
      </c>
      <c r="Q53" s="104">
        <v>496.61634780768429</v>
      </c>
      <c r="R53" s="104">
        <v>505.11909068099328</v>
      </c>
      <c r="S53" s="104">
        <v>516.492307091371</v>
      </c>
      <c r="T53" s="104">
        <v>535.25156784172918</v>
      </c>
      <c r="U53" s="104">
        <v>534.30413269425401</v>
      </c>
      <c r="V53" s="104">
        <v>520.28256574771842</v>
      </c>
      <c r="W53" s="104">
        <v>481.54344605008816</v>
      </c>
      <c r="DA53" s="132" t="s">
        <v>2291</v>
      </c>
    </row>
    <row r="54" spans="1:105" ht="12" customHeight="1" x14ac:dyDescent="0.25">
      <c r="A54" s="106" t="s">
        <v>122</v>
      </c>
      <c r="B54" s="101">
        <v>1373.4692865701625</v>
      </c>
      <c r="C54" s="101">
        <v>1284.4568972884508</v>
      </c>
      <c r="D54" s="101">
        <v>1303.9408008336311</v>
      </c>
      <c r="E54" s="101">
        <v>1263.5641633860203</v>
      </c>
      <c r="F54" s="101">
        <v>1293.9175422241933</v>
      </c>
      <c r="G54" s="101">
        <v>1315.7771738090544</v>
      </c>
      <c r="H54" s="101">
        <v>1319.8840899064842</v>
      </c>
      <c r="I54" s="101">
        <v>1243.9205541349877</v>
      </c>
      <c r="J54" s="101">
        <v>1278.1621337875813</v>
      </c>
      <c r="K54" s="101">
        <v>1218.6642319145149</v>
      </c>
      <c r="L54" s="101">
        <v>1438.5158479665067</v>
      </c>
      <c r="M54" s="101">
        <v>1497.5747350450663</v>
      </c>
      <c r="N54" s="101">
        <v>1501.9312794241507</v>
      </c>
      <c r="O54" s="101">
        <v>1586.1096967400451</v>
      </c>
      <c r="P54" s="101">
        <v>1497.149604970426</v>
      </c>
      <c r="Q54" s="101">
        <v>1569.6485266828174</v>
      </c>
      <c r="R54" s="101">
        <v>1568.0019372033451</v>
      </c>
      <c r="S54" s="101">
        <v>1491.1320113626796</v>
      </c>
      <c r="T54" s="101">
        <v>1506.5564731207476</v>
      </c>
      <c r="U54" s="101">
        <v>1513.9415156020293</v>
      </c>
      <c r="V54" s="101">
        <v>1488.7684036463354</v>
      </c>
      <c r="W54" s="101">
        <v>1450.0039261721231</v>
      </c>
      <c r="DA54" s="131" t="s">
        <v>2292</v>
      </c>
    </row>
    <row r="55" spans="1:105" ht="12" customHeight="1" x14ac:dyDescent="0.25">
      <c r="A55" s="107" t="s">
        <v>121</v>
      </c>
      <c r="B55" s="104">
        <v>1203.379178146685</v>
      </c>
      <c r="C55" s="104">
        <v>1120.6831583589576</v>
      </c>
      <c r="D55" s="104">
        <v>1140.4445884928318</v>
      </c>
      <c r="E55" s="104">
        <v>1102.847282630423</v>
      </c>
      <c r="F55" s="104">
        <v>1130.3361196798016</v>
      </c>
      <c r="G55" s="104">
        <v>1155.4041279581991</v>
      </c>
      <c r="H55" s="104">
        <v>1166.5320021742373</v>
      </c>
      <c r="I55" s="104">
        <v>1101.8275407867477</v>
      </c>
      <c r="J55" s="104">
        <v>1126.7788548683202</v>
      </c>
      <c r="K55" s="104">
        <v>1059.8867628724543</v>
      </c>
      <c r="L55" s="104">
        <v>1278.8047949386687</v>
      </c>
      <c r="M55" s="104">
        <v>1329.4412880238444</v>
      </c>
      <c r="N55" s="104">
        <v>1328.3318711683346</v>
      </c>
      <c r="O55" s="104">
        <v>1424.5368745082112</v>
      </c>
      <c r="P55" s="104">
        <v>1349.9903943821387</v>
      </c>
      <c r="Q55" s="104">
        <v>1419.3703362192734</v>
      </c>
      <c r="R55" s="104">
        <v>1418.9650835640314</v>
      </c>
      <c r="S55" s="104">
        <v>1341.7433077340793</v>
      </c>
      <c r="T55" s="104">
        <v>1356.5726295304403</v>
      </c>
      <c r="U55" s="104">
        <v>1366.8194236426059</v>
      </c>
      <c r="V55" s="104">
        <v>1351.6543112542997</v>
      </c>
      <c r="W55" s="104">
        <v>1339.2324198148897</v>
      </c>
      <c r="DA55" s="132" t="s">
        <v>2293</v>
      </c>
    </row>
    <row r="56" spans="1:105" ht="12" customHeight="1" x14ac:dyDescent="0.25">
      <c r="A56" s="108" t="s">
        <v>53</v>
      </c>
      <c r="B56" s="98">
        <v>783.17079019176072</v>
      </c>
      <c r="C56" s="98">
        <v>716.66912325177395</v>
      </c>
      <c r="D56" s="98">
        <v>735.670778749855</v>
      </c>
      <c r="E56" s="98">
        <v>702.61632228130316</v>
      </c>
      <c r="F56" s="98">
        <v>716.61708244657939</v>
      </c>
      <c r="G56" s="98">
        <v>740.49854474091001</v>
      </c>
      <c r="H56" s="98">
        <v>746.19640376586563</v>
      </c>
      <c r="I56" s="98">
        <v>694.56899670649352</v>
      </c>
      <c r="J56" s="98">
        <v>691.54181677140889</v>
      </c>
      <c r="K56" s="98">
        <v>601.05322619177923</v>
      </c>
      <c r="L56" s="98">
        <v>816.10033767495099</v>
      </c>
      <c r="M56" s="98">
        <v>842.30823311947199</v>
      </c>
      <c r="N56" s="98">
        <v>826.75593507770702</v>
      </c>
      <c r="O56" s="98">
        <v>918.71426766774209</v>
      </c>
      <c r="P56" s="98">
        <v>834.7962500047754</v>
      </c>
      <c r="Q56" s="98">
        <v>894.59073584841451</v>
      </c>
      <c r="R56" s="98">
        <v>895.44428285916297</v>
      </c>
      <c r="S56" s="98">
        <v>815.12060436636375</v>
      </c>
      <c r="T56" s="98">
        <v>829.02485252089673</v>
      </c>
      <c r="U56" s="98">
        <v>843.31930548361242</v>
      </c>
      <c r="V56" s="98">
        <v>830.89807204821659</v>
      </c>
      <c r="W56" s="98">
        <v>817.55407326337274</v>
      </c>
      <c r="DA56" s="63" t="s">
        <v>2294</v>
      </c>
    </row>
    <row r="57" spans="1:105" ht="12" customHeight="1" x14ac:dyDescent="0.25">
      <c r="A57" s="108" t="s">
        <v>52</v>
      </c>
      <c r="B57" s="98">
        <v>420.20838795492449</v>
      </c>
      <c r="C57" s="98">
        <v>404.01403510718359</v>
      </c>
      <c r="D57" s="98">
        <v>404.77380974297694</v>
      </c>
      <c r="E57" s="98">
        <v>400.23096034911987</v>
      </c>
      <c r="F57" s="98">
        <v>413.71903723322248</v>
      </c>
      <c r="G57" s="98">
        <v>414.90558321728935</v>
      </c>
      <c r="H57" s="98">
        <v>420.3355984083716</v>
      </c>
      <c r="I57" s="98">
        <v>407.25854408025458</v>
      </c>
      <c r="J57" s="98">
        <v>435.23703809691136</v>
      </c>
      <c r="K57" s="98">
        <v>458.83353668067485</v>
      </c>
      <c r="L57" s="98">
        <v>462.7044572637177</v>
      </c>
      <c r="M57" s="98">
        <v>487.13305490437244</v>
      </c>
      <c r="N57" s="98">
        <v>501.57593609062758</v>
      </c>
      <c r="O57" s="98">
        <v>505.82260684046906</v>
      </c>
      <c r="P57" s="98">
        <v>515.19414437736361</v>
      </c>
      <c r="Q57" s="98">
        <v>524.7796003708587</v>
      </c>
      <c r="R57" s="98">
        <v>523.52080070486841</v>
      </c>
      <c r="S57" s="98">
        <v>526.62270336771542</v>
      </c>
      <c r="T57" s="98">
        <v>527.54777700954344</v>
      </c>
      <c r="U57" s="98">
        <v>523.50011815899336</v>
      </c>
      <c r="V57" s="98">
        <v>520.75623920608291</v>
      </c>
      <c r="W57" s="98">
        <v>521.67834655151694</v>
      </c>
      <c r="DA57" s="63" t="s">
        <v>2295</v>
      </c>
    </row>
    <row r="58" spans="1:105" ht="12" customHeight="1" x14ac:dyDescent="0.25">
      <c r="A58" s="121" t="s">
        <v>54</v>
      </c>
      <c r="B58" s="122">
        <v>289.00994148565763</v>
      </c>
      <c r="C58" s="122">
        <v>283.19608863229848</v>
      </c>
      <c r="D58" s="122">
        <v>287.24695154772741</v>
      </c>
      <c r="E58" s="122">
        <v>285.16238501491148</v>
      </c>
      <c r="F58" s="122">
        <v>286.32208152357487</v>
      </c>
      <c r="G58" s="122">
        <v>290.1726784039887</v>
      </c>
      <c r="H58" s="122">
        <v>298.49019507515726</v>
      </c>
      <c r="I58" s="122">
        <v>294.86313026574993</v>
      </c>
      <c r="J58" s="122">
        <v>301.00254505157449</v>
      </c>
      <c r="K58" s="122">
        <v>302.5292568917364</v>
      </c>
      <c r="L58" s="122">
        <v>336.97505891708539</v>
      </c>
      <c r="M58" s="122">
        <v>329.45862532452975</v>
      </c>
      <c r="N58" s="122">
        <v>327.46104998560895</v>
      </c>
      <c r="O58" s="122">
        <v>349.87510806512574</v>
      </c>
      <c r="P58" s="122">
        <v>354.75113454397109</v>
      </c>
      <c r="Q58" s="122">
        <v>360.04342143936071</v>
      </c>
      <c r="R58" s="122">
        <v>368.45099517736526</v>
      </c>
      <c r="S58" s="122">
        <v>354.99508689853565</v>
      </c>
      <c r="T58" s="122">
        <v>351.21092034997929</v>
      </c>
      <c r="U58" s="122">
        <v>346.6434721620401</v>
      </c>
      <c r="V58" s="122">
        <v>360.97390486848087</v>
      </c>
      <c r="W58" s="122">
        <v>365.03973809454288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289.00994148565763</v>
      </c>
      <c r="C60" s="33">
        <v>283.19608863229848</v>
      </c>
      <c r="D60" s="33">
        <v>287.24695154772741</v>
      </c>
      <c r="E60" s="33">
        <v>285.16238501491148</v>
      </c>
      <c r="F60" s="33">
        <v>286.32208152357487</v>
      </c>
      <c r="G60" s="33">
        <v>290.1726784039887</v>
      </c>
      <c r="H60" s="33">
        <v>298.49019507515726</v>
      </c>
      <c r="I60" s="33">
        <v>294.86313026574993</v>
      </c>
      <c r="J60" s="33">
        <v>301.00254505157449</v>
      </c>
      <c r="K60" s="33">
        <v>302.5292568917364</v>
      </c>
      <c r="L60" s="33">
        <v>336.97505891708539</v>
      </c>
      <c r="M60" s="33">
        <v>329.45862532452975</v>
      </c>
      <c r="N60" s="33">
        <v>327.46104998560895</v>
      </c>
      <c r="O60" s="33">
        <v>349.87510806512574</v>
      </c>
      <c r="P60" s="33">
        <v>354.75113454397109</v>
      </c>
      <c r="Q60" s="33">
        <v>360.04342143936071</v>
      </c>
      <c r="R60" s="33">
        <v>368.45099517736526</v>
      </c>
      <c r="S60" s="33">
        <v>354.99508689853565</v>
      </c>
      <c r="T60" s="33">
        <v>351.21092034997929</v>
      </c>
      <c r="U60" s="33">
        <v>346.6434721620401</v>
      </c>
      <c r="V60" s="33">
        <v>360.97390486848087</v>
      </c>
      <c r="W60" s="33">
        <v>365.03973809454288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19650.143282151501</v>
      </c>
      <c r="C62" s="117">
        <f t="shared" si="21"/>
        <v>20681.975002486659</v>
      </c>
      <c r="D62" s="117">
        <f t="shared" si="21"/>
        <v>19353.570841054589</v>
      </c>
      <c r="E62" s="117">
        <f t="shared" si="21"/>
        <v>20083.105499226553</v>
      </c>
      <c r="F62" s="117">
        <f t="shared" si="21"/>
        <v>19719.920920605433</v>
      </c>
      <c r="G62" s="117">
        <f t="shared" si="21"/>
        <v>19640.041530155901</v>
      </c>
      <c r="H62" s="117">
        <f t="shared" si="21"/>
        <v>19454.747989843141</v>
      </c>
      <c r="I62" s="117">
        <f t="shared" si="21"/>
        <v>18574.783740334537</v>
      </c>
      <c r="J62" s="117">
        <f t="shared" si="21"/>
        <v>18546.320079823898</v>
      </c>
      <c r="K62" s="117">
        <f t="shared" si="21"/>
        <v>18403.52740868846</v>
      </c>
      <c r="L62" s="117">
        <f t="shared" si="21"/>
        <v>21073.650607348882</v>
      </c>
      <c r="M62" s="117">
        <f t="shared" si="21"/>
        <v>17977.348441228321</v>
      </c>
      <c r="N62" s="117">
        <f t="shared" si="21"/>
        <v>17800.763138321636</v>
      </c>
      <c r="O62" s="117">
        <f t="shared" si="21"/>
        <v>17916.966940744755</v>
      </c>
      <c r="P62" s="117">
        <f t="shared" si="21"/>
        <v>15969.097769650138</v>
      </c>
      <c r="Q62" s="117">
        <f t="shared" si="21"/>
        <v>16930.799002843876</v>
      </c>
      <c r="R62" s="117">
        <f t="shared" ref="R62:V62" si="22">R63+R66+R68+R77</f>
        <v>17640.247802386519</v>
      </c>
      <c r="S62" s="117">
        <f t="shared" si="22"/>
        <v>17273.426404225153</v>
      </c>
      <c r="T62" s="117">
        <f t="shared" si="22"/>
        <v>16752.63625170647</v>
      </c>
      <c r="U62" s="117">
        <f t="shared" si="22"/>
        <v>16583.939608398345</v>
      </c>
      <c r="V62" s="117">
        <f t="shared" si="22"/>
        <v>15972.451968140695</v>
      </c>
      <c r="W62" s="117">
        <f t="shared" ref="W62" si="23">W63+W66+W68+W77</f>
        <v>16176.921902865563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17744.911873672099</v>
      </c>
      <c r="C63" s="122">
        <f t="shared" si="24"/>
        <v>18847.812019367419</v>
      </c>
      <c r="D63" s="122">
        <f t="shared" si="24"/>
        <v>17556.084445557692</v>
      </c>
      <c r="E63" s="122">
        <f t="shared" si="24"/>
        <v>18269.467201750242</v>
      </c>
      <c r="F63" s="122">
        <f t="shared" si="24"/>
        <v>17870.473512553897</v>
      </c>
      <c r="G63" s="122">
        <f t="shared" si="24"/>
        <v>17802.878056315556</v>
      </c>
      <c r="H63" s="122">
        <f t="shared" si="24"/>
        <v>17609.959915319192</v>
      </c>
      <c r="I63" s="122">
        <f t="shared" si="24"/>
        <v>16893.654757790478</v>
      </c>
      <c r="J63" s="122">
        <f t="shared" si="24"/>
        <v>16806.709914325947</v>
      </c>
      <c r="K63" s="122">
        <f t="shared" si="24"/>
        <v>16691.846381697462</v>
      </c>
      <c r="L63" s="122">
        <f t="shared" si="24"/>
        <v>19059.709740127822</v>
      </c>
      <c r="M63" s="122">
        <f t="shared" si="24"/>
        <v>15987.360134817327</v>
      </c>
      <c r="N63" s="122">
        <f t="shared" si="24"/>
        <v>15804.059625781874</v>
      </c>
      <c r="O63" s="122">
        <f t="shared" si="24"/>
        <v>15840.024963242553</v>
      </c>
      <c r="P63" s="122">
        <f t="shared" si="24"/>
        <v>13968.936406520388</v>
      </c>
      <c r="Q63" s="122">
        <f t="shared" si="24"/>
        <v>14951.505112896597</v>
      </c>
      <c r="R63" s="122">
        <f t="shared" ref="R63:V63" si="25">SUM(R64:R65)</f>
        <v>15631.768062510022</v>
      </c>
      <c r="S63" s="122">
        <f t="shared" si="25"/>
        <v>15338.542570688433</v>
      </c>
      <c r="T63" s="122">
        <f t="shared" si="25"/>
        <v>14897.156899162557</v>
      </c>
      <c r="U63" s="122">
        <f t="shared" si="25"/>
        <v>14696.355671008287</v>
      </c>
      <c r="V63" s="122">
        <f t="shared" si="25"/>
        <v>14099.015541735114</v>
      </c>
      <c r="W63" s="122">
        <f t="shared" ref="W63" si="26">SUM(W64:W65)</f>
        <v>14368.565906057587</v>
      </c>
      <c r="DA63" s="130" t="s">
        <v>2300</v>
      </c>
    </row>
    <row r="64" spans="1:105" ht="12" customHeight="1" x14ac:dyDescent="0.25">
      <c r="A64" s="97" t="s">
        <v>217</v>
      </c>
      <c r="B64" s="98">
        <v>17564.862579833392</v>
      </c>
      <c r="C64" s="98">
        <v>18654.775948416689</v>
      </c>
      <c r="D64" s="98">
        <v>17378.415940735267</v>
      </c>
      <c r="E64" s="98">
        <v>18082.852847501061</v>
      </c>
      <c r="F64" s="98">
        <v>17688.005446434585</v>
      </c>
      <c r="G64" s="98">
        <v>17620.85822160124</v>
      </c>
      <c r="H64" s="98">
        <v>17429.849793873032</v>
      </c>
      <c r="I64" s="98">
        <v>16719.846622350822</v>
      </c>
      <c r="J64" s="98">
        <v>16633.793956066565</v>
      </c>
      <c r="K64" s="98">
        <v>16518.323322489869</v>
      </c>
      <c r="L64" s="98">
        <v>18849.472741101901</v>
      </c>
      <c r="M64" s="98">
        <v>15810.543626180166</v>
      </c>
      <c r="N64" s="98">
        <v>15624.53983181337</v>
      </c>
      <c r="O64" s="98">
        <v>15655.522677313833</v>
      </c>
      <c r="P64" s="98">
        <v>13811.226738945357</v>
      </c>
      <c r="Q64" s="98">
        <v>14779.554300551443</v>
      </c>
      <c r="R64" s="98">
        <v>15450.892004709764</v>
      </c>
      <c r="S64" s="98">
        <v>15158.372907737494</v>
      </c>
      <c r="T64" s="98">
        <v>14720.210560794358</v>
      </c>
      <c r="U64" s="98">
        <v>14521.884360570499</v>
      </c>
      <c r="V64" s="98">
        <v>13929.577396323655</v>
      </c>
      <c r="W64" s="98">
        <v>14194.029274353326</v>
      </c>
      <c r="DA64" s="63" t="s">
        <v>2301</v>
      </c>
    </row>
    <row r="65" spans="1:105" ht="12" customHeight="1" x14ac:dyDescent="0.25">
      <c r="A65" s="97" t="s">
        <v>53</v>
      </c>
      <c r="B65" s="98">
        <v>180.04929383870868</v>
      </c>
      <c r="C65" s="98">
        <v>193.03607095072888</v>
      </c>
      <c r="D65" s="98">
        <v>177.66850482242586</v>
      </c>
      <c r="E65" s="98">
        <v>186.6143542491802</v>
      </c>
      <c r="F65" s="98">
        <v>182.46806611931189</v>
      </c>
      <c r="G65" s="98">
        <v>182.01983471431546</v>
      </c>
      <c r="H65" s="98">
        <v>180.11012144616004</v>
      </c>
      <c r="I65" s="98">
        <v>173.80813543965564</v>
      </c>
      <c r="J65" s="98">
        <v>172.91595825938256</v>
      </c>
      <c r="K65" s="98">
        <v>173.52305920759326</v>
      </c>
      <c r="L65" s="98">
        <v>210.23699902592298</v>
      </c>
      <c r="M65" s="98">
        <v>176.81650863716024</v>
      </c>
      <c r="N65" s="98">
        <v>179.51979396850314</v>
      </c>
      <c r="O65" s="98">
        <v>184.50228592871923</v>
      </c>
      <c r="P65" s="98">
        <v>157.70966757503075</v>
      </c>
      <c r="Q65" s="98">
        <v>171.95081234515368</v>
      </c>
      <c r="R65" s="98">
        <v>180.87605780025802</v>
      </c>
      <c r="S65" s="98">
        <v>180.16966295093911</v>
      </c>
      <c r="T65" s="98">
        <v>176.94633836819995</v>
      </c>
      <c r="U65" s="98">
        <v>174.47131043778828</v>
      </c>
      <c r="V65" s="98">
        <v>169.43814541145969</v>
      </c>
      <c r="W65" s="98">
        <v>174.53663170426051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0.71785828260659446</v>
      </c>
      <c r="C66" s="122">
        <f t="shared" si="27"/>
        <v>0.86165241715665652</v>
      </c>
      <c r="D66" s="122">
        <f t="shared" si="27"/>
        <v>0.90982173614170903</v>
      </c>
      <c r="E66" s="122">
        <f t="shared" si="27"/>
        <v>1.1024489689727675</v>
      </c>
      <c r="F66" s="122">
        <f t="shared" si="27"/>
        <v>1.4219058825383317</v>
      </c>
      <c r="G66" s="122">
        <f t="shared" si="27"/>
        <v>1.7226188111804752</v>
      </c>
      <c r="H66" s="122">
        <f t="shared" si="27"/>
        <v>2.0950147813819697</v>
      </c>
      <c r="I66" s="122">
        <f t="shared" si="27"/>
        <v>2.4339147367698377</v>
      </c>
      <c r="J66" s="122">
        <f t="shared" si="27"/>
        <v>2.6521496257933568</v>
      </c>
      <c r="K66" s="122">
        <f t="shared" si="27"/>
        <v>2.7358741905390747</v>
      </c>
      <c r="L66" s="122">
        <f t="shared" si="27"/>
        <v>2.8671652173963098</v>
      </c>
      <c r="M66" s="122">
        <f t="shared" si="27"/>
        <v>3.0494729662922291</v>
      </c>
      <c r="N66" s="122">
        <f t="shared" si="27"/>
        <v>3.272298361833256</v>
      </c>
      <c r="O66" s="122">
        <f t="shared" si="27"/>
        <v>3.4785826579303221</v>
      </c>
      <c r="P66" s="122">
        <f t="shared" si="27"/>
        <v>3.6568298156553536</v>
      </c>
      <c r="Q66" s="122">
        <f t="shared" si="27"/>
        <v>3.6884420026868612</v>
      </c>
      <c r="R66" s="122">
        <f t="shared" si="27"/>
        <v>3.7873217374370549</v>
      </c>
      <c r="S66" s="122">
        <f t="shared" si="27"/>
        <v>3.7380379341948706</v>
      </c>
      <c r="T66" s="122">
        <f t="shared" si="27"/>
        <v>4.4635492354684798</v>
      </c>
      <c r="U66" s="122">
        <f t="shared" si="27"/>
        <v>3.7751195137883604</v>
      </c>
      <c r="V66" s="122">
        <f t="shared" si="27"/>
        <v>3.9882198639067101</v>
      </c>
      <c r="W66" s="122">
        <f t="shared" si="27"/>
        <v>4.0898374544878999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0.71785828260659446</v>
      </c>
      <c r="C67" s="98">
        <f>IF(RES_hhdet_fec!C67=0,0,RES_hhdet_fec!C67*1000*11630/RES_hhdet_num!C62)</f>
        <v>0.86165241715665652</v>
      </c>
      <c r="D67" s="98">
        <f>IF(RES_hhdet_fec!D67=0,0,RES_hhdet_fec!D67*1000*11630/RES_hhdet_num!D62)</f>
        <v>0.90982173614170903</v>
      </c>
      <c r="E67" s="98">
        <f>IF(RES_hhdet_fec!E67=0,0,RES_hhdet_fec!E67*1000*11630/RES_hhdet_num!E62)</f>
        <v>1.1024489689727675</v>
      </c>
      <c r="F67" s="98">
        <f>IF(RES_hhdet_fec!F67=0,0,RES_hhdet_fec!F67*1000*11630/RES_hhdet_num!F62)</f>
        <v>1.4219058825383317</v>
      </c>
      <c r="G67" s="98">
        <f>IF(RES_hhdet_fec!G67=0,0,RES_hhdet_fec!G67*1000*11630/RES_hhdet_num!G62)</f>
        <v>1.7226188111804752</v>
      </c>
      <c r="H67" s="98">
        <f>IF(RES_hhdet_fec!H67=0,0,RES_hhdet_fec!H67*1000*11630/RES_hhdet_num!H62)</f>
        <v>2.0950147813819697</v>
      </c>
      <c r="I67" s="98">
        <f>IF(RES_hhdet_fec!I67=0,0,RES_hhdet_fec!I67*1000*11630/RES_hhdet_num!I62)</f>
        <v>2.4339147367698377</v>
      </c>
      <c r="J67" s="98">
        <f>IF(RES_hhdet_fec!J67=0,0,RES_hhdet_fec!J67*1000*11630/RES_hhdet_num!J62)</f>
        <v>2.6521496257933568</v>
      </c>
      <c r="K67" s="98">
        <f>IF(RES_hhdet_fec!K67=0,0,RES_hhdet_fec!K67*1000*11630/RES_hhdet_num!K62)</f>
        <v>2.7358741905390747</v>
      </c>
      <c r="L67" s="98">
        <f>IF(RES_hhdet_fec!L67=0,0,RES_hhdet_fec!L67*1000*11630/RES_hhdet_num!L62)</f>
        <v>2.8671652173963098</v>
      </c>
      <c r="M67" s="98">
        <f>IF(RES_hhdet_fec!M67=0,0,RES_hhdet_fec!M67*1000*11630/RES_hhdet_num!M62)</f>
        <v>3.0494729662922291</v>
      </c>
      <c r="N67" s="98">
        <f>IF(RES_hhdet_fec!N67=0,0,RES_hhdet_fec!N67*1000*11630/RES_hhdet_num!N62)</f>
        <v>3.272298361833256</v>
      </c>
      <c r="O67" s="98">
        <f>IF(RES_hhdet_fec!O67=0,0,RES_hhdet_fec!O67*1000*11630/RES_hhdet_num!O62)</f>
        <v>3.4785826579303221</v>
      </c>
      <c r="P67" s="98">
        <f>IF(RES_hhdet_fec!P67=0,0,RES_hhdet_fec!P67*1000*11630/RES_hhdet_num!P62)</f>
        <v>3.6568298156553536</v>
      </c>
      <c r="Q67" s="98">
        <f>IF(RES_hhdet_fec!Q67=0,0,RES_hhdet_fec!Q67*1000*11630/RES_hhdet_num!Q62)</f>
        <v>3.6884420026868612</v>
      </c>
      <c r="R67" s="98">
        <f>IF(RES_hhdet_fec!R67=0,0,RES_hhdet_fec!R67*1000*11630/RES_hhdet_num!R62)</f>
        <v>3.7873217374370549</v>
      </c>
      <c r="S67" s="98">
        <f>IF(RES_hhdet_fec!S67=0,0,RES_hhdet_fec!S67*1000*11630/RES_hhdet_num!S62)</f>
        <v>3.7380379341948706</v>
      </c>
      <c r="T67" s="98">
        <f>IF(RES_hhdet_fec!T67=0,0,RES_hhdet_fec!T67*1000*11630/RES_hhdet_num!T62)</f>
        <v>4.4635492354684798</v>
      </c>
      <c r="U67" s="98">
        <f>IF(RES_hhdet_fec!U67=0,0,RES_hhdet_fec!U67*1000*11630/RES_hhdet_num!U62)</f>
        <v>3.7751195137883604</v>
      </c>
      <c r="V67" s="98">
        <f>IF(RES_hhdet_fec!V67=0,0,RES_hhdet_fec!V67*1000*11630/RES_hhdet_num!V62)</f>
        <v>3.9882198639067101</v>
      </c>
      <c r="W67" s="98">
        <f>IF(RES_hhdet_fec!W67=0,0,RES_hhdet_fec!W67*1000*11630/RES_hhdet_num!W62)</f>
        <v>4.0898374544878999</v>
      </c>
      <c r="DA67" s="63" t="s">
        <v>2304</v>
      </c>
    </row>
    <row r="68" spans="1:105" ht="12" customHeight="1" x14ac:dyDescent="0.25">
      <c r="A68" s="121" t="s">
        <v>55</v>
      </c>
      <c r="B68" s="122">
        <v>1604.7169092117306</v>
      </c>
      <c r="C68" s="122">
        <v>1539.3289092971522</v>
      </c>
      <c r="D68" s="122">
        <v>1499.6206108551125</v>
      </c>
      <c r="E68" s="122">
        <v>1516.0120130169678</v>
      </c>
      <c r="F68" s="122">
        <v>1550.349274250533</v>
      </c>
      <c r="G68" s="122">
        <v>1533.6862500941631</v>
      </c>
      <c r="H68" s="122">
        <v>1532.0474547755393</v>
      </c>
      <c r="I68" s="122">
        <v>1373.648414999843</v>
      </c>
      <c r="J68" s="122">
        <v>1424.592632002752</v>
      </c>
      <c r="K68" s="122">
        <v>1394.4181031013145</v>
      </c>
      <c r="L68" s="122">
        <v>1660.5193412707076</v>
      </c>
      <c r="M68" s="122">
        <v>1645.0271377349643</v>
      </c>
      <c r="N68" s="122">
        <v>1652.5282408284002</v>
      </c>
      <c r="O68" s="122">
        <v>1708.9060912750529</v>
      </c>
      <c r="P68" s="122">
        <v>1628.9613202629234</v>
      </c>
      <c r="Q68" s="122">
        <v>1603.1454948106862</v>
      </c>
      <c r="R68" s="122">
        <v>1623.0871387747213</v>
      </c>
      <c r="S68" s="122">
        <v>1561.858694443574</v>
      </c>
      <c r="T68" s="122">
        <v>1485.4014937494783</v>
      </c>
      <c r="U68" s="122">
        <v>1522.8714193212897</v>
      </c>
      <c r="V68" s="122">
        <v>1497.2877169816702</v>
      </c>
      <c r="W68" s="122">
        <v>1425.2443490046305</v>
      </c>
      <c r="DA68" s="130" t="s">
        <v>2305</v>
      </c>
    </row>
    <row r="69" spans="1:105" ht="12" customHeight="1" x14ac:dyDescent="0.25">
      <c r="A69" s="97" t="s">
        <v>134</v>
      </c>
      <c r="B69" s="98">
        <v>1616.0887891970176</v>
      </c>
      <c r="C69" s="98">
        <v>1551.7642030905927</v>
      </c>
      <c r="D69" s="98">
        <v>1509.8366034652011</v>
      </c>
      <c r="E69" s="98">
        <v>1528.3378462486896</v>
      </c>
      <c r="F69" s="98">
        <v>1562.8244743836453</v>
      </c>
      <c r="G69" s="98">
        <v>1544.9487998936497</v>
      </c>
      <c r="H69" s="98">
        <v>1543.1983899613535</v>
      </c>
      <c r="I69" s="98">
        <v>1381.8933744480084</v>
      </c>
      <c r="J69" s="98">
        <v>1433.8884427007188</v>
      </c>
      <c r="K69" s="98">
        <v>1405.0837578430294</v>
      </c>
      <c r="L69" s="98">
        <v>1673.4909745556165</v>
      </c>
      <c r="M69" s="98">
        <v>1655.6666511341052</v>
      </c>
      <c r="N69" s="98">
        <v>1663.5698022368576</v>
      </c>
      <c r="O69" s="98">
        <v>1717.4905489882342</v>
      </c>
      <c r="P69" s="98">
        <v>1636.8374645644512</v>
      </c>
      <c r="Q69" s="98">
        <v>1607.6772635865573</v>
      </c>
      <c r="R69" s="98">
        <v>1628.8891656578687</v>
      </c>
      <c r="S69" s="98">
        <v>1569.0153623913664</v>
      </c>
      <c r="T69" s="98">
        <v>1489.9942157813384</v>
      </c>
      <c r="U69" s="98">
        <v>1528.98391258687</v>
      </c>
      <c r="V69" s="98">
        <v>1503.0156273277667</v>
      </c>
      <c r="W69" s="98">
        <v>1427.8569065874544</v>
      </c>
      <c r="DA69" s="63" t="s">
        <v>2306</v>
      </c>
    </row>
    <row r="70" spans="1:105" ht="12" customHeight="1" x14ac:dyDescent="0.25">
      <c r="A70" s="97" t="s">
        <v>133</v>
      </c>
      <c r="B70" s="98">
        <v>1332.8537617363429</v>
      </c>
      <c r="C70" s="98">
        <v>1267.3024871427328</v>
      </c>
      <c r="D70" s="98">
        <v>1241.0438325538148</v>
      </c>
      <c r="E70" s="98">
        <v>1250.1961225106143</v>
      </c>
      <c r="F70" s="98">
        <v>1282.0659711444071</v>
      </c>
      <c r="G70" s="98">
        <v>1275.3071253028838</v>
      </c>
      <c r="H70" s="98">
        <v>1276.803151851723</v>
      </c>
      <c r="I70" s="98">
        <v>1139.3161444120533</v>
      </c>
      <c r="J70" s="98">
        <v>1178.7130728168593</v>
      </c>
      <c r="K70" s="98">
        <v>1138.6483866137839</v>
      </c>
      <c r="L70" s="98">
        <v>1410.7586060798624</v>
      </c>
      <c r="M70" s="98">
        <v>1411.9951675258105</v>
      </c>
      <c r="N70" s="98">
        <v>1432.7898123130581</v>
      </c>
      <c r="O70" s="98">
        <v>1518.6873927864044</v>
      </c>
      <c r="P70" s="98">
        <v>1443.4399216987767</v>
      </c>
      <c r="Q70" s="98">
        <v>1436.3509453591755</v>
      </c>
      <c r="R70" s="98">
        <v>1465.6475509138277</v>
      </c>
      <c r="S70" s="98">
        <v>1400.9123032260254</v>
      </c>
      <c r="T70" s="98">
        <v>1344.3208752231947</v>
      </c>
      <c r="U70" s="98">
        <v>1381.3802338179189</v>
      </c>
      <c r="V70" s="98">
        <v>1364.0891167214349</v>
      </c>
      <c r="W70" s="98">
        <v>1305.275650407001</v>
      </c>
      <c r="DA70" s="63" t="s">
        <v>2307</v>
      </c>
    </row>
    <row r="71" spans="1:105" ht="12" customHeight="1" x14ac:dyDescent="0.25">
      <c r="A71" s="100" t="s">
        <v>217</v>
      </c>
      <c r="B71" s="101">
        <v>921.07341756552796</v>
      </c>
      <c r="C71" s="101">
        <v>859.09095329944773</v>
      </c>
      <c r="D71" s="101">
        <v>845.43847195287435</v>
      </c>
      <c r="E71" s="101">
        <v>838.69260547034946</v>
      </c>
      <c r="F71" s="101">
        <v>854.98976134928307</v>
      </c>
      <c r="G71" s="101">
        <v>857.53745440196712</v>
      </c>
      <c r="H71" s="101">
        <v>856.96742648958775</v>
      </c>
      <c r="I71" s="101">
        <v>751.6608178727887</v>
      </c>
      <c r="J71" s="101">
        <v>755.33644940350393</v>
      </c>
      <c r="K71" s="101">
        <v>674.6794983593046</v>
      </c>
      <c r="L71" s="101">
        <v>930.46833190126301</v>
      </c>
      <c r="M71" s="101">
        <v>921.379296137388</v>
      </c>
      <c r="N71" s="101">
        <v>915.76347790943328</v>
      </c>
      <c r="O71" s="101">
        <v>1007.8638945064437</v>
      </c>
      <c r="P71" s="101">
        <v>927.11269699520756</v>
      </c>
      <c r="Q71" s="101">
        <v>938.36107970391606</v>
      </c>
      <c r="R71" s="101">
        <v>953.31626476085637</v>
      </c>
      <c r="S71" s="101">
        <v>868.44764354981112</v>
      </c>
      <c r="T71" s="101">
        <v>829.88302875330874</v>
      </c>
      <c r="U71" s="101">
        <v>853.83121310188312</v>
      </c>
      <c r="V71" s="101">
        <v>839.22922441998344</v>
      </c>
      <c r="W71" s="101">
        <v>804.25445491388018</v>
      </c>
      <c r="DA71" s="131" t="s">
        <v>2308</v>
      </c>
    </row>
    <row r="72" spans="1:105" ht="12" customHeight="1" x14ac:dyDescent="0.25">
      <c r="A72" s="103" t="s">
        <v>52</v>
      </c>
      <c r="B72" s="104">
        <v>411.78034417081517</v>
      </c>
      <c r="C72" s="104">
        <v>408.21153384328511</v>
      </c>
      <c r="D72" s="104">
        <v>395.60536060094057</v>
      </c>
      <c r="E72" s="104">
        <v>411.50351704026474</v>
      </c>
      <c r="F72" s="104">
        <v>427.07620979512376</v>
      </c>
      <c r="G72" s="104">
        <v>417.76967090091665</v>
      </c>
      <c r="H72" s="104">
        <v>419.83572536213546</v>
      </c>
      <c r="I72" s="104">
        <v>387.65532653926459</v>
      </c>
      <c r="J72" s="104">
        <v>423.37662341335533</v>
      </c>
      <c r="K72" s="104">
        <v>463.9688882544794</v>
      </c>
      <c r="L72" s="104">
        <v>480.29027417859982</v>
      </c>
      <c r="M72" s="104">
        <v>490.61587138842253</v>
      </c>
      <c r="N72" s="104">
        <v>517.0263344036249</v>
      </c>
      <c r="O72" s="104">
        <v>510.82349827996092</v>
      </c>
      <c r="P72" s="104">
        <v>516.32722470356896</v>
      </c>
      <c r="Q72" s="104">
        <v>497.98986565525928</v>
      </c>
      <c r="R72" s="104">
        <v>512.33128615297119</v>
      </c>
      <c r="S72" s="104">
        <v>532.46465967621441</v>
      </c>
      <c r="T72" s="104">
        <v>514.43784646988604</v>
      </c>
      <c r="U72" s="104">
        <v>527.5490207160359</v>
      </c>
      <c r="V72" s="104">
        <v>524.85989230145162</v>
      </c>
      <c r="W72" s="104">
        <v>501.0211954931205</v>
      </c>
      <c r="DA72" s="132" t="s">
        <v>2309</v>
      </c>
    </row>
    <row r="73" spans="1:105" ht="12" customHeight="1" x14ac:dyDescent="0.25">
      <c r="A73" s="106" t="s">
        <v>122</v>
      </c>
      <c r="B73" s="101">
        <v>1373.4692865701622</v>
      </c>
      <c r="C73" s="101">
        <v>1282.5503114370958</v>
      </c>
      <c r="D73" s="101">
        <v>1297.7158711160746</v>
      </c>
      <c r="E73" s="101">
        <v>1253.5043032711365</v>
      </c>
      <c r="F73" s="101">
        <v>1280.5902950298018</v>
      </c>
      <c r="G73" s="101">
        <v>1302.1735838576751</v>
      </c>
      <c r="H73" s="101">
        <v>1312.2741933254167</v>
      </c>
      <c r="I73" s="101">
        <v>1241.9923655716245</v>
      </c>
      <c r="J73" s="101">
        <v>1276.2178507993071</v>
      </c>
      <c r="K73" s="101">
        <v>1215.5176546995244</v>
      </c>
      <c r="L73" s="101">
        <v>1429.4173031286589</v>
      </c>
      <c r="M73" s="101">
        <v>1481.0392557889761</v>
      </c>
      <c r="N73" s="101">
        <v>1475.8868955886539</v>
      </c>
      <c r="O73" s="101">
        <v>1589.0278658322809</v>
      </c>
      <c r="P73" s="101">
        <v>1522.8053661663944</v>
      </c>
      <c r="Q73" s="101">
        <v>1584.4465018462331</v>
      </c>
      <c r="R73" s="101">
        <v>1565.6726960118892</v>
      </c>
      <c r="S73" s="101">
        <v>1466.7725539709738</v>
      </c>
      <c r="T73" s="101">
        <v>1454.6264098782547</v>
      </c>
      <c r="U73" s="101">
        <v>1447.3758108044426</v>
      </c>
      <c r="V73" s="101">
        <v>1426.9973872713285</v>
      </c>
      <c r="W73" s="101">
        <v>1432.253651795952</v>
      </c>
      <c r="DA73" s="131" t="s">
        <v>2310</v>
      </c>
    </row>
    <row r="74" spans="1:105" ht="12" customHeight="1" x14ac:dyDescent="0.25">
      <c r="A74" s="107" t="s">
        <v>121</v>
      </c>
      <c r="B74" s="104">
        <v>1203.3791781466848</v>
      </c>
      <c r="C74" s="104">
        <v>1118.78604887196</v>
      </c>
      <c r="D74" s="104">
        <v>1135.8915985755618</v>
      </c>
      <c r="E74" s="104">
        <v>1096.4484555933705</v>
      </c>
      <c r="F74" s="104">
        <v>1123.1362891954852</v>
      </c>
      <c r="G74" s="104">
        <v>1148.7429407907434</v>
      </c>
      <c r="H74" s="104">
        <v>1162.8983578695345</v>
      </c>
      <c r="I74" s="104">
        <v>1099.1381433248857</v>
      </c>
      <c r="J74" s="104">
        <v>1123.5124375521671</v>
      </c>
      <c r="K74" s="104">
        <v>1055.2406710213452</v>
      </c>
      <c r="L74" s="104">
        <v>1270.0677200116418</v>
      </c>
      <c r="M74" s="104">
        <v>1317.5868709293327</v>
      </c>
      <c r="N74" s="104">
        <v>1313.3106138009266</v>
      </c>
      <c r="O74" s="104">
        <v>1429.6852314491784</v>
      </c>
      <c r="P74" s="104">
        <v>1366.3438900049252</v>
      </c>
      <c r="Q74" s="104">
        <v>1427.3180204987088</v>
      </c>
      <c r="R74" s="104">
        <v>1411.0351481118284</v>
      </c>
      <c r="S74" s="104">
        <v>1317.4833376779279</v>
      </c>
      <c r="T74" s="104">
        <v>1315.9221666200995</v>
      </c>
      <c r="U74" s="104">
        <v>1320.0749409897792</v>
      </c>
      <c r="V74" s="104">
        <v>1311.2487354646769</v>
      </c>
      <c r="W74" s="104">
        <v>1322.0961783050445</v>
      </c>
      <c r="DA74" s="132" t="s">
        <v>2311</v>
      </c>
    </row>
    <row r="75" spans="1:105" ht="12" customHeight="1" x14ac:dyDescent="0.25">
      <c r="A75" s="108" t="s">
        <v>53</v>
      </c>
      <c r="B75" s="98">
        <v>783.17079019176072</v>
      </c>
      <c r="C75" s="98">
        <v>714.7933757103508</v>
      </c>
      <c r="D75" s="98">
        <v>731.2038618074231</v>
      </c>
      <c r="E75" s="98">
        <v>696.40177403059727</v>
      </c>
      <c r="F75" s="98">
        <v>709.69491362754786</v>
      </c>
      <c r="G75" s="98">
        <v>734.22684432352753</v>
      </c>
      <c r="H75" s="98">
        <v>743.05070649797335</v>
      </c>
      <c r="I75" s="98">
        <v>692.55121797992547</v>
      </c>
      <c r="J75" s="98">
        <v>689.16865079454681</v>
      </c>
      <c r="K75" s="98">
        <v>597.76487993360877</v>
      </c>
      <c r="L75" s="98">
        <v>809.20448326931182</v>
      </c>
      <c r="M75" s="98">
        <v>832.78419892920783</v>
      </c>
      <c r="N75" s="98">
        <v>814.41470426855062</v>
      </c>
      <c r="O75" s="98">
        <v>924.11037950362709</v>
      </c>
      <c r="P75" s="98">
        <v>851.75157805844356</v>
      </c>
      <c r="Q75" s="98">
        <v>904.63353583993796</v>
      </c>
      <c r="R75" s="98">
        <v>891.51303586314066</v>
      </c>
      <c r="S75" s="98">
        <v>796.69569354081636</v>
      </c>
      <c r="T75" s="98">
        <v>795.73103617665492</v>
      </c>
      <c r="U75" s="98">
        <v>805.45049489364419</v>
      </c>
      <c r="V75" s="98">
        <v>800.20025862976365</v>
      </c>
      <c r="W75" s="98">
        <v>810.46235466357564</v>
      </c>
      <c r="DA75" s="63" t="s">
        <v>2312</v>
      </c>
    </row>
    <row r="76" spans="1:105" ht="12" customHeight="1" x14ac:dyDescent="0.25">
      <c r="A76" s="108" t="s">
        <v>52</v>
      </c>
      <c r="B76" s="98">
        <v>420.20838795492432</v>
      </c>
      <c r="C76" s="98">
        <v>403.99267316160922</v>
      </c>
      <c r="D76" s="98">
        <v>404.6877367681389</v>
      </c>
      <c r="E76" s="98">
        <v>400.04668156277296</v>
      </c>
      <c r="F76" s="98">
        <v>413.44137556793703</v>
      </c>
      <c r="G76" s="98">
        <v>414.51609646721607</v>
      </c>
      <c r="H76" s="98">
        <v>419.84765137156114</v>
      </c>
      <c r="I76" s="98">
        <v>406.58692534496004</v>
      </c>
      <c r="J76" s="98">
        <v>434.34378675762042</v>
      </c>
      <c r="K76" s="98">
        <v>457.47579108773618</v>
      </c>
      <c r="L76" s="98">
        <v>460.86323674233012</v>
      </c>
      <c r="M76" s="98">
        <v>484.80267200012474</v>
      </c>
      <c r="N76" s="98">
        <v>498.89590953237587</v>
      </c>
      <c r="O76" s="98">
        <v>505.57485194555159</v>
      </c>
      <c r="P76" s="98">
        <v>514.59231194648191</v>
      </c>
      <c r="Q76" s="98">
        <v>522.68448465877088</v>
      </c>
      <c r="R76" s="98">
        <v>519.52211224868802</v>
      </c>
      <c r="S76" s="98">
        <v>520.78764413711144</v>
      </c>
      <c r="T76" s="98">
        <v>520.19113044344442</v>
      </c>
      <c r="U76" s="98">
        <v>514.6244460961351</v>
      </c>
      <c r="V76" s="98">
        <v>511.04847683491317</v>
      </c>
      <c r="W76" s="98">
        <v>511.63382364146867</v>
      </c>
      <c r="DA76" s="63" t="s">
        <v>2313</v>
      </c>
    </row>
    <row r="77" spans="1:105" ht="12" customHeight="1" x14ac:dyDescent="0.25">
      <c r="A77" s="121" t="s">
        <v>54</v>
      </c>
      <c r="B77" s="122">
        <v>299.79664098506686</v>
      </c>
      <c r="C77" s="122">
        <v>293.97242140493165</v>
      </c>
      <c r="D77" s="122">
        <v>296.95596290564293</v>
      </c>
      <c r="E77" s="122">
        <v>296.52383549036966</v>
      </c>
      <c r="F77" s="122">
        <v>297.67622791846452</v>
      </c>
      <c r="G77" s="122">
        <v>301.7546049349985</v>
      </c>
      <c r="H77" s="122">
        <v>310.64560496702643</v>
      </c>
      <c r="I77" s="122">
        <v>305.04665280744649</v>
      </c>
      <c r="J77" s="122">
        <v>312.36538386940657</v>
      </c>
      <c r="K77" s="122">
        <v>314.52704969914817</v>
      </c>
      <c r="L77" s="122">
        <v>350.55436073295226</v>
      </c>
      <c r="M77" s="122">
        <v>341.91169570973801</v>
      </c>
      <c r="N77" s="122">
        <v>340.90297334952766</v>
      </c>
      <c r="O77" s="122">
        <v>364.55730356921617</v>
      </c>
      <c r="P77" s="122">
        <v>367.54321305116997</v>
      </c>
      <c r="Q77" s="122">
        <v>372.45995313390574</v>
      </c>
      <c r="R77" s="122">
        <v>381.60527936433874</v>
      </c>
      <c r="S77" s="122">
        <v>369.28710115895018</v>
      </c>
      <c r="T77" s="122">
        <v>365.61430955896577</v>
      </c>
      <c r="U77" s="122">
        <v>360.93739855498075</v>
      </c>
      <c r="V77" s="122">
        <v>372.16048956000412</v>
      </c>
      <c r="W77" s="122">
        <v>379.02181034885643</v>
      </c>
      <c r="DA77" s="130" t="s">
        <v>2314</v>
      </c>
    </row>
    <row r="78" spans="1:105" ht="12" customHeight="1" x14ac:dyDescent="0.25">
      <c r="A78" s="97" t="s">
        <v>192</v>
      </c>
      <c r="B78" s="98">
        <v>356.65614909499124</v>
      </c>
      <c r="C78" s="98">
        <v>351.45334775035462</v>
      </c>
      <c r="D78" s="98">
        <v>350.53413865605302</v>
      </c>
      <c r="E78" s="98">
        <v>360.26338685103963</v>
      </c>
      <c r="F78" s="98">
        <v>361.8638283587656</v>
      </c>
      <c r="G78" s="98">
        <v>366.55284507528904</v>
      </c>
      <c r="H78" s="98">
        <v>376.6909025388947</v>
      </c>
      <c r="I78" s="98">
        <v>359.71520039879374</v>
      </c>
      <c r="J78" s="98">
        <v>374.17925437956802</v>
      </c>
      <c r="K78" s="98">
        <v>380.8343786823753</v>
      </c>
      <c r="L78" s="98">
        <v>428.10958551718585</v>
      </c>
      <c r="M78" s="98">
        <v>414.54134009890549</v>
      </c>
      <c r="N78" s="98">
        <v>420.21008072928845</v>
      </c>
      <c r="O78" s="98">
        <v>451.14752171729981</v>
      </c>
      <c r="P78" s="98">
        <v>446.76327483181603</v>
      </c>
      <c r="Q78" s="98">
        <v>452.9855456424778</v>
      </c>
      <c r="R78" s="98">
        <v>471.54405996142663</v>
      </c>
      <c r="S78" s="98">
        <v>468.7252797764985</v>
      </c>
      <c r="T78" s="98">
        <v>470.22815804117829</v>
      </c>
      <c r="U78" s="98">
        <v>470.10840509619118</v>
      </c>
      <c r="V78" s="98">
        <v>467.9464478610542</v>
      </c>
      <c r="W78" s="98">
        <v>496.94954386884882</v>
      </c>
      <c r="DA78" s="63" t="s">
        <v>2315</v>
      </c>
    </row>
    <row r="79" spans="1:105" ht="12" customHeight="1" x14ac:dyDescent="0.25">
      <c r="A79" s="109" t="s">
        <v>120</v>
      </c>
      <c r="B79" s="33">
        <v>289.00994148565769</v>
      </c>
      <c r="C79" s="33">
        <v>283.07800482702379</v>
      </c>
      <c r="D79" s="33">
        <v>286.81564378117724</v>
      </c>
      <c r="E79" s="33">
        <v>284.48161552715811</v>
      </c>
      <c r="F79" s="33">
        <v>285.57281172452048</v>
      </c>
      <c r="G79" s="33">
        <v>289.56487262229467</v>
      </c>
      <c r="H79" s="33">
        <v>298.25981554311574</v>
      </c>
      <c r="I79" s="33">
        <v>294.83713541827132</v>
      </c>
      <c r="J79" s="33">
        <v>300.92157268056303</v>
      </c>
      <c r="K79" s="33">
        <v>302.39937193221243</v>
      </c>
      <c r="L79" s="33">
        <v>336.66430881181907</v>
      </c>
      <c r="M79" s="33">
        <v>329.09657131409722</v>
      </c>
      <c r="N79" s="33">
        <v>327.13353707276423</v>
      </c>
      <c r="O79" s="33">
        <v>349.73888963473217</v>
      </c>
      <c r="P79" s="33">
        <v>354.16299236348016</v>
      </c>
      <c r="Q79" s="33">
        <v>359.00497520266759</v>
      </c>
      <c r="R79" s="33">
        <v>366.91384835053577</v>
      </c>
      <c r="S79" s="33">
        <v>353.60617756238099</v>
      </c>
      <c r="T79" s="33">
        <v>350.12081206689646</v>
      </c>
      <c r="U79" s="33">
        <v>345.89472611486457</v>
      </c>
      <c r="V79" s="33">
        <v>360.11131397729969</v>
      </c>
      <c r="W79" s="33">
        <v>364.13425436817681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21121.221946762118</v>
      </c>
      <c r="C81" s="117">
        <f t="shared" si="28"/>
        <v>22489.821262754289</v>
      </c>
      <c r="D81" s="117">
        <f t="shared" si="28"/>
        <v>20663.374456768895</v>
      </c>
      <c r="E81" s="117">
        <f t="shared" si="28"/>
        <v>20655.253715567407</v>
      </c>
      <c r="F81" s="117">
        <f t="shared" si="28"/>
        <v>19410.49489753144</v>
      </c>
      <c r="G81" s="117">
        <f t="shared" si="28"/>
        <v>19489.081835937453</v>
      </c>
      <c r="H81" s="117">
        <f t="shared" si="28"/>
        <v>18963.403955394981</v>
      </c>
      <c r="I81" s="117">
        <f t="shared" si="28"/>
        <v>20056.224702832147</v>
      </c>
      <c r="J81" s="117">
        <f t="shared" si="28"/>
        <v>18861.855490376969</v>
      </c>
      <c r="K81" s="117">
        <f t="shared" si="28"/>
        <v>18602.233677602861</v>
      </c>
      <c r="L81" s="117">
        <f t="shared" si="28"/>
        <v>20270.911046514317</v>
      </c>
      <c r="M81" s="117">
        <f t="shared" si="28"/>
        <v>18289.175941161604</v>
      </c>
      <c r="N81" s="117">
        <f t="shared" si="28"/>
        <v>17464.513128411381</v>
      </c>
      <c r="O81" s="117">
        <f t="shared" si="28"/>
        <v>17465.671918349661</v>
      </c>
      <c r="P81" s="117">
        <f t="shared" si="28"/>
        <v>16143.447906972484</v>
      </c>
      <c r="Q81" s="117">
        <f t="shared" si="28"/>
        <v>17712.007821382453</v>
      </c>
      <c r="R81" s="117">
        <f t="shared" ref="R81:V81" si="29">R82+R85+R87+R100</f>
        <v>18206.624361900598</v>
      </c>
      <c r="S81" s="117">
        <f t="shared" si="29"/>
        <v>17461.729718985407</v>
      </c>
      <c r="T81" s="117">
        <f t="shared" si="29"/>
        <v>16972.584939366461</v>
      </c>
      <c r="U81" s="117">
        <f t="shared" si="29"/>
        <v>16203.879888102303</v>
      </c>
      <c r="V81" s="117">
        <f t="shared" si="29"/>
        <v>15738.721620734965</v>
      </c>
      <c r="W81" s="117">
        <f t="shared" ref="W81" si="30">W82+W85+W87+W100</f>
        <v>16430.642968668417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19355.507322069905</v>
      </c>
      <c r="C82" s="122">
        <f t="shared" si="31"/>
        <v>20797.675243192469</v>
      </c>
      <c r="D82" s="122">
        <f t="shared" si="31"/>
        <v>19003.183841625505</v>
      </c>
      <c r="E82" s="122">
        <f t="shared" si="31"/>
        <v>19036.388104193866</v>
      </c>
      <c r="F82" s="122">
        <f t="shared" si="31"/>
        <v>17789.215843584116</v>
      </c>
      <c r="G82" s="122">
        <f t="shared" si="31"/>
        <v>17856.096376287383</v>
      </c>
      <c r="H82" s="122">
        <f t="shared" si="31"/>
        <v>17323.494793052298</v>
      </c>
      <c r="I82" s="122">
        <f t="shared" si="31"/>
        <v>18453.362858073262</v>
      </c>
      <c r="J82" s="122">
        <f t="shared" si="31"/>
        <v>17264.539099929509</v>
      </c>
      <c r="K82" s="122">
        <f t="shared" si="31"/>
        <v>17053.781637808293</v>
      </c>
      <c r="L82" s="122">
        <f t="shared" si="31"/>
        <v>18500.970859888905</v>
      </c>
      <c r="M82" s="122">
        <f t="shared" si="31"/>
        <v>16446.427732928289</v>
      </c>
      <c r="N82" s="122">
        <f t="shared" si="31"/>
        <v>15671.920200655801</v>
      </c>
      <c r="O82" s="122">
        <f t="shared" si="31"/>
        <v>15608.556726530063</v>
      </c>
      <c r="P82" s="122">
        <f t="shared" si="31"/>
        <v>14284.643558098287</v>
      </c>
      <c r="Q82" s="122">
        <f t="shared" si="31"/>
        <v>15826.489597798995</v>
      </c>
      <c r="R82" s="122">
        <f t="shared" ref="R82:V82" si="32">SUM(R83:R84)</f>
        <v>16301.290788795461</v>
      </c>
      <c r="S82" s="122">
        <f t="shared" si="32"/>
        <v>15657.966104364761</v>
      </c>
      <c r="T82" s="122">
        <f t="shared" si="32"/>
        <v>15239.587687501944</v>
      </c>
      <c r="U82" s="122">
        <f t="shared" si="32"/>
        <v>14437.259914917777</v>
      </c>
      <c r="V82" s="122">
        <f t="shared" si="32"/>
        <v>13975.439785480894</v>
      </c>
      <c r="W82" s="122">
        <f t="shared" ref="W82" si="33">SUM(W83:W84)</f>
        <v>14658.306206678122</v>
      </c>
      <c r="DA82" s="130" t="s">
        <v>2318</v>
      </c>
    </row>
    <row r="83" spans="1:105" ht="12" customHeight="1" x14ac:dyDescent="0.25">
      <c r="A83" s="97" t="s">
        <v>204</v>
      </c>
      <c r="B83" s="98">
        <v>19284.930075364107</v>
      </c>
      <c r="C83" s="98">
        <v>20719.879711523085</v>
      </c>
      <c r="D83" s="98">
        <v>18931.494886966208</v>
      </c>
      <c r="E83" s="98">
        <v>18962.529382858535</v>
      </c>
      <c r="F83" s="98">
        <v>17718.947608251663</v>
      </c>
      <c r="G83" s="98">
        <v>17783.960607835816</v>
      </c>
      <c r="H83" s="98">
        <v>17252.291063555953</v>
      </c>
      <c r="I83" s="98">
        <v>18376.113813353284</v>
      </c>
      <c r="J83" s="98">
        <v>17192.360317059338</v>
      </c>
      <c r="K83" s="98">
        <v>16982.212723251614</v>
      </c>
      <c r="L83" s="98">
        <v>18419.432617652699</v>
      </c>
      <c r="M83" s="98">
        <v>16374.235935741743</v>
      </c>
      <c r="N83" s="98">
        <v>15601.679162067907</v>
      </c>
      <c r="O83" s="98">
        <v>15536.939061473769</v>
      </c>
      <c r="P83" s="98">
        <v>14220.678154993553</v>
      </c>
      <c r="Q83" s="98">
        <v>15753.863192946814</v>
      </c>
      <c r="R83" s="98">
        <v>16225.890765531041</v>
      </c>
      <c r="S83" s="98">
        <v>15584.576228694727</v>
      </c>
      <c r="T83" s="98">
        <v>15167.478198051849</v>
      </c>
      <c r="U83" s="98">
        <v>14368.959614607389</v>
      </c>
      <c r="V83" s="98">
        <v>13908.266282077591</v>
      </c>
      <c r="W83" s="98">
        <v>14586.515662583188</v>
      </c>
      <c r="DA83" s="63" t="s">
        <v>2319</v>
      </c>
    </row>
    <row r="84" spans="1:105" ht="12" customHeight="1" x14ac:dyDescent="0.25">
      <c r="A84" s="97" t="s">
        <v>53</v>
      </c>
      <c r="B84" s="98">
        <v>70.577246705796384</v>
      </c>
      <c r="C84" s="98">
        <v>77.795531669384062</v>
      </c>
      <c r="D84" s="98">
        <v>71.688954659297195</v>
      </c>
      <c r="E84" s="98">
        <v>73.85872133533033</v>
      </c>
      <c r="F84" s="98">
        <v>70.268235332451624</v>
      </c>
      <c r="G84" s="98">
        <v>72.135768451568893</v>
      </c>
      <c r="H84" s="98">
        <v>71.20372949634384</v>
      </c>
      <c r="I84" s="98">
        <v>77.249044719977547</v>
      </c>
      <c r="J84" s="98">
        <v>72.178782870170238</v>
      </c>
      <c r="K84" s="98">
        <v>71.568914556677598</v>
      </c>
      <c r="L84" s="98">
        <v>81.538242236204823</v>
      </c>
      <c r="M84" s="98">
        <v>72.191797186546466</v>
      </c>
      <c r="N84" s="98">
        <v>70.241038587892973</v>
      </c>
      <c r="O84" s="98">
        <v>71.617665056294456</v>
      </c>
      <c r="P84" s="98">
        <v>63.965403104733376</v>
      </c>
      <c r="Q84" s="98">
        <v>72.626404852180869</v>
      </c>
      <c r="R84" s="98">
        <v>75.400023264419247</v>
      </c>
      <c r="S84" s="98">
        <v>73.389875670034982</v>
      </c>
      <c r="T84" s="98">
        <v>72.109489450094458</v>
      </c>
      <c r="U84" s="98">
        <v>68.300300310387144</v>
      </c>
      <c r="V84" s="98">
        <v>67.173503403303087</v>
      </c>
      <c r="W84" s="98">
        <v>71.790544094934205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0.7178920262362376</v>
      </c>
      <c r="C85" s="122">
        <f t="shared" si="34"/>
        <v>0.87555942734128078</v>
      </c>
      <c r="D85" s="122">
        <f t="shared" si="34"/>
        <v>0.89871024365693186</v>
      </c>
      <c r="E85" s="122">
        <f t="shared" si="34"/>
        <v>1.1886454799193849</v>
      </c>
      <c r="F85" s="122">
        <f t="shared" si="34"/>
        <v>1.6574813989861255</v>
      </c>
      <c r="G85" s="122">
        <f t="shared" si="34"/>
        <v>2.0641882049500069</v>
      </c>
      <c r="H85" s="122">
        <f t="shared" si="34"/>
        <v>2.6723096941107207</v>
      </c>
      <c r="I85" s="122">
        <f t="shared" si="34"/>
        <v>3.1944905311747651</v>
      </c>
      <c r="J85" s="122">
        <f t="shared" si="34"/>
        <v>3.5815738227266847</v>
      </c>
      <c r="K85" s="122">
        <f t="shared" si="34"/>
        <v>3.8119918721300765</v>
      </c>
      <c r="L85" s="122">
        <f t="shared" si="34"/>
        <v>3.9543958170800582</v>
      </c>
      <c r="M85" s="122">
        <f t="shared" si="34"/>
        <v>3.7602173324817203</v>
      </c>
      <c r="N85" s="122">
        <f t="shared" si="34"/>
        <v>3.5241513151296346</v>
      </c>
      <c r="O85" s="122">
        <f t="shared" si="34"/>
        <v>3.2324228052741426</v>
      </c>
      <c r="P85" s="122">
        <f t="shared" si="34"/>
        <v>2.9530910119471168</v>
      </c>
      <c r="Q85" s="122">
        <f t="shared" si="34"/>
        <v>2.9190784217646057</v>
      </c>
      <c r="R85" s="122">
        <f t="shared" si="34"/>
        <v>3.3797485041527811</v>
      </c>
      <c r="S85" s="122">
        <f t="shared" si="34"/>
        <v>3.8138251249974555</v>
      </c>
      <c r="T85" s="122">
        <f t="shared" si="34"/>
        <v>5.0246970080182578</v>
      </c>
      <c r="U85" s="122">
        <f t="shared" si="34"/>
        <v>4.5557297851518648</v>
      </c>
      <c r="V85" s="122">
        <f t="shared" si="34"/>
        <v>4.7674352438090777</v>
      </c>
      <c r="W85" s="122">
        <f t="shared" si="34"/>
        <v>4.6302857420885326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0.7178920262362376</v>
      </c>
      <c r="C86" s="98">
        <f>IF(RES_hhdet_fec!C86=0,0,RES_hhdet_fec!C86*1000*11630/RES_hhdet_num!C81)</f>
        <v>0.87555942734128078</v>
      </c>
      <c r="D86" s="98">
        <f>IF(RES_hhdet_fec!D86=0,0,RES_hhdet_fec!D86*1000*11630/RES_hhdet_num!D81)</f>
        <v>0.89871024365693186</v>
      </c>
      <c r="E86" s="98">
        <f>IF(RES_hhdet_fec!E86=0,0,RES_hhdet_fec!E86*1000*11630/RES_hhdet_num!E81)</f>
        <v>1.1886454799193849</v>
      </c>
      <c r="F86" s="98">
        <f>IF(RES_hhdet_fec!F86=0,0,RES_hhdet_fec!F86*1000*11630/RES_hhdet_num!F81)</f>
        <v>1.6574813989861255</v>
      </c>
      <c r="G86" s="98">
        <f>IF(RES_hhdet_fec!G86=0,0,RES_hhdet_fec!G86*1000*11630/RES_hhdet_num!G81)</f>
        <v>2.0641882049500069</v>
      </c>
      <c r="H86" s="98">
        <f>IF(RES_hhdet_fec!H86=0,0,RES_hhdet_fec!H86*1000*11630/RES_hhdet_num!H81)</f>
        <v>2.6723096941107207</v>
      </c>
      <c r="I86" s="98">
        <f>IF(RES_hhdet_fec!I86=0,0,RES_hhdet_fec!I86*1000*11630/RES_hhdet_num!I81)</f>
        <v>3.1944905311747651</v>
      </c>
      <c r="J86" s="98">
        <f>IF(RES_hhdet_fec!J86=0,0,RES_hhdet_fec!J86*1000*11630/RES_hhdet_num!J81)</f>
        <v>3.5815738227266847</v>
      </c>
      <c r="K86" s="98">
        <f>IF(RES_hhdet_fec!K86=0,0,RES_hhdet_fec!K86*1000*11630/RES_hhdet_num!K81)</f>
        <v>3.8119918721300765</v>
      </c>
      <c r="L86" s="98">
        <f>IF(RES_hhdet_fec!L86=0,0,RES_hhdet_fec!L86*1000*11630/RES_hhdet_num!L81)</f>
        <v>3.9543958170800582</v>
      </c>
      <c r="M86" s="98">
        <f>IF(RES_hhdet_fec!M86=0,0,RES_hhdet_fec!M86*1000*11630/RES_hhdet_num!M81)</f>
        <v>3.7602173324817203</v>
      </c>
      <c r="N86" s="98">
        <f>IF(RES_hhdet_fec!N86=0,0,RES_hhdet_fec!N86*1000*11630/RES_hhdet_num!N81)</f>
        <v>3.5241513151296346</v>
      </c>
      <c r="O86" s="98">
        <f>IF(RES_hhdet_fec!O86=0,0,RES_hhdet_fec!O86*1000*11630/RES_hhdet_num!O81)</f>
        <v>3.2324228052741426</v>
      </c>
      <c r="P86" s="98">
        <f>IF(RES_hhdet_fec!P86=0,0,RES_hhdet_fec!P86*1000*11630/RES_hhdet_num!P81)</f>
        <v>2.9530910119471168</v>
      </c>
      <c r="Q86" s="98">
        <f>IF(RES_hhdet_fec!Q86=0,0,RES_hhdet_fec!Q86*1000*11630/RES_hhdet_num!Q81)</f>
        <v>2.9190784217646057</v>
      </c>
      <c r="R86" s="98">
        <f>IF(RES_hhdet_fec!R86=0,0,RES_hhdet_fec!R86*1000*11630/RES_hhdet_num!R81)</f>
        <v>3.3797485041527811</v>
      </c>
      <c r="S86" s="98">
        <f>IF(RES_hhdet_fec!S86=0,0,RES_hhdet_fec!S86*1000*11630/RES_hhdet_num!S81)</f>
        <v>3.8138251249974555</v>
      </c>
      <c r="T86" s="98">
        <f>IF(RES_hhdet_fec!T86=0,0,RES_hhdet_fec!T86*1000*11630/RES_hhdet_num!T81)</f>
        <v>5.0246970080182578</v>
      </c>
      <c r="U86" s="98">
        <f>IF(RES_hhdet_fec!U86=0,0,RES_hhdet_fec!U86*1000*11630/RES_hhdet_num!U81)</f>
        <v>4.5557297851518648</v>
      </c>
      <c r="V86" s="98">
        <f>IF(RES_hhdet_fec!V86=0,0,RES_hhdet_fec!V86*1000*11630/RES_hhdet_num!V81)</f>
        <v>4.7674352438090777</v>
      </c>
      <c r="W86" s="98">
        <f>IF(RES_hhdet_fec!W86=0,0,RES_hhdet_fec!W86*1000*11630/RES_hhdet_num!W81)</f>
        <v>4.6302857420885326</v>
      </c>
      <c r="DA86" s="63" t="s">
        <v>2322</v>
      </c>
    </row>
    <row r="87" spans="1:105" ht="12" customHeight="1" x14ac:dyDescent="0.25">
      <c r="A87" s="121" t="s">
        <v>55</v>
      </c>
      <c r="B87" s="122">
        <v>1475.986791180319</v>
      </c>
      <c r="C87" s="122">
        <v>1408.4598369689913</v>
      </c>
      <c r="D87" s="122">
        <v>1373.0143437887757</v>
      </c>
      <c r="E87" s="122">
        <v>1333.8563112667703</v>
      </c>
      <c r="F87" s="122">
        <v>1334.7454807806148</v>
      </c>
      <c r="G87" s="122">
        <v>1342.0237332795798</v>
      </c>
      <c r="H87" s="122">
        <v>1339.3848337657339</v>
      </c>
      <c r="I87" s="122">
        <v>1305.1338642307724</v>
      </c>
      <c r="J87" s="122">
        <v>1293.047531103181</v>
      </c>
      <c r="K87" s="122">
        <v>1242.2693754717095</v>
      </c>
      <c r="L87" s="122">
        <v>1429.0899773631943</v>
      </c>
      <c r="M87" s="122">
        <v>1509.5835842526249</v>
      </c>
      <c r="N87" s="122">
        <v>1461.690304117076</v>
      </c>
      <c r="O87" s="122">
        <v>1504.2707869952656</v>
      </c>
      <c r="P87" s="122">
        <v>1502.5532559038195</v>
      </c>
      <c r="Q87" s="122">
        <v>1524.9163111650646</v>
      </c>
      <c r="R87" s="122">
        <v>1535.8306444894527</v>
      </c>
      <c r="S87" s="122">
        <v>1445.633022926902</v>
      </c>
      <c r="T87" s="122">
        <v>1375.4488001952445</v>
      </c>
      <c r="U87" s="122">
        <v>1413.03105653074</v>
      </c>
      <c r="V87" s="122">
        <v>1395.6612291857055</v>
      </c>
      <c r="W87" s="122">
        <v>1403.2172391445424</v>
      </c>
      <c r="DA87" s="130" t="s">
        <v>2323</v>
      </c>
    </row>
    <row r="88" spans="1:105" ht="12" customHeight="1" x14ac:dyDescent="0.25">
      <c r="A88" s="97" t="s">
        <v>132</v>
      </c>
      <c r="B88" s="98">
        <v>1706.5296367964397</v>
      </c>
      <c r="C88" s="98">
        <v>1664.9836547996451</v>
      </c>
      <c r="D88" s="98">
        <v>1559.0798586660485</v>
      </c>
      <c r="E88" s="98">
        <v>1502.0306562300691</v>
      </c>
      <c r="F88" s="98">
        <v>1454.8552611288205</v>
      </c>
      <c r="G88" s="98">
        <v>1440.4865860085954</v>
      </c>
      <c r="H88" s="98">
        <v>1406.8626112334757</v>
      </c>
      <c r="I88" s="98">
        <v>1397.8210528868699</v>
      </c>
      <c r="J88" s="98">
        <v>1353.8093762698318</v>
      </c>
      <c r="K88" s="98">
        <v>1309.647125663517</v>
      </c>
      <c r="L88" s="98">
        <v>1475.5280571889759</v>
      </c>
      <c r="M88" s="98">
        <v>1563.2062168900754</v>
      </c>
      <c r="N88" s="98">
        <v>1487.9970374442125</v>
      </c>
      <c r="O88" s="98">
        <v>1497.8271976826707</v>
      </c>
      <c r="P88" s="98">
        <v>1538.9231061555231</v>
      </c>
      <c r="Q88" s="98">
        <v>1534.8881643456598</v>
      </c>
      <c r="R88" s="98">
        <v>1558.4173730171674</v>
      </c>
      <c r="S88" s="98">
        <v>1464.1278252208535</v>
      </c>
      <c r="T88" s="98">
        <v>1362.3282852520081</v>
      </c>
      <c r="U88" s="98">
        <v>1412.9299948913676</v>
      </c>
      <c r="V88" s="98">
        <v>1395.0334845062671</v>
      </c>
      <c r="W88" s="98">
        <v>1403.7889369744923</v>
      </c>
      <c r="DA88" s="63" t="s">
        <v>2324</v>
      </c>
    </row>
    <row r="89" spans="1:105" ht="12" customHeight="1" x14ac:dyDescent="0.25">
      <c r="A89" s="97" t="s">
        <v>131</v>
      </c>
      <c r="B89" s="98">
        <v>1364.2504911400451</v>
      </c>
      <c r="C89" s="98">
        <v>1310.6128916300397</v>
      </c>
      <c r="D89" s="98">
        <v>1252.8338011282708</v>
      </c>
      <c r="E89" s="98">
        <v>1213.6309049943777</v>
      </c>
      <c r="F89" s="98">
        <v>1194.7669697690476</v>
      </c>
      <c r="G89" s="98">
        <v>1201.60843834605</v>
      </c>
      <c r="H89" s="98">
        <v>1187.3922969185226</v>
      </c>
      <c r="I89" s="98">
        <v>1180.3134105185961</v>
      </c>
      <c r="J89" s="98">
        <v>1151.268274052584</v>
      </c>
      <c r="K89" s="98">
        <v>1104.3450532116794</v>
      </c>
      <c r="L89" s="98">
        <v>1287.1687724038645</v>
      </c>
      <c r="M89" s="98">
        <v>1373.7955531332368</v>
      </c>
      <c r="N89" s="98">
        <v>1320.691344946451</v>
      </c>
      <c r="O89" s="98">
        <v>1356.9688358724104</v>
      </c>
      <c r="P89" s="98">
        <v>1388.3928962477794</v>
      </c>
      <c r="Q89" s="98">
        <v>1399.3655091045371</v>
      </c>
      <c r="R89" s="98">
        <v>1423.7866937743242</v>
      </c>
      <c r="S89" s="98">
        <v>1334.4459750224814</v>
      </c>
      <c r="T89" s="98">
        <v>1252.0911152419574</v>
      </c>
      <c r="U89" s="98">
        <v>1303.3307347469793</v>
      </c>
      <c r="V89" s="98">
        <v>1295.2080152884362</v>
      </c>
      <c r="W89" s="98">
        <v>1312.2536033469742</v>
      </c>
      <c r="DA89" s="63" t="s">
        <v>2325</v>
      </c>
    </row>
    <row r="90" spans="1:105" ht="12" customHeight="1" x14ac:dyDescent="0.25">
      <c r="A90" s="100" t="s">
        <v>204</v>
      </c>
      <c r="B90" s="101">
        <v>972.35568193441793</v>
      </c>
      <c r="C90" s="101">
        <v>904.85536678973438</v>
      </c>
      <c r="D90" s="101">
        <v>860.97292075915095</v>
      </c>
      <c r="E90" s="101">
        <v>813.87242527483011</v>
      </c>
      <c r="F90" s="101">
        <v>791.14855175729349</v>
      </c>
      <c r="G90" s="101">
        <v>795.73116326952163</v>
      </c>
      <c r="H90" s="101">
        <v>780.2147251994819</v>
      </c>
      <c r="I90" s="101">
        <v>756.85556237639332</v>
      </c>
      <c r="J90" s="101">
        <v>714.90878097495067</v>
      </c>
      <c r="K90" s="101">
        <v>630.99182991281771</v>
      </c>
      <c r="L90" s="101">
        <v>824.17238908437184</v>
      </c>
      <c r="M90" s="101">
        <v>868.78523326720722</v>
      </c>
      <c r="N90" s="101">
        <v>818.0611146053518</v>
      </c>
      <c r="O90" s="101">
        <v>874.3843672093476</v>
      </c>
      <c r="P90" s="101">
        <v>861.14849010572618</v>
      </c>
      <c r="Q90" s="101">
        <v>882.4390482742341</v>
      </c>
      <c r="R90" s="101">
        <v>894.04779287096994</v>
      </c>
      <c r="S90" s="101">
        <v>802.46392656837736</v>
      </c>
      <c r="T90" s="101">
        <v>752.77818487434172</v>
      </c>
      <c r="U90" s="101">
        <v>787.97527256746071</v>
      </c>
      <c r="V90" s="101">
        <v>780.5631453874355</v>
      </c>
      <c r="W90" s="101">
        <v>791.37923271676425</v>
      </c>
      <c r="DA90" s="131" t="s">
        <v>2326</v>
      </c>
    </row>
    <row r="91" spans="1:105" ht="12" customHeight="1" x14ac:dyDescent="0.25">
      <c r="A91" s="103" t="s">
        <v>52</v>
      </c>
      <c r="B91" s="104">
        <v>391.89480920562721</v>
      </c>
      <c r="C91" s="104">
        <v>405.75752484030556</v>
      </c>
      <c r="D91" s="104">
        <v>391.86088036911997</v>
      </c>
      <c r="E91" s="104">
        <v>399.75847971954761</v>
      </c>
      <c r="F91" s="104">
        <v>403.6184180117541</v>
      </c>
      <c r="G91" s="104">
        <v>405.87727507652835</v>
      </c>
      <c r="H91" s="104">
        <v>407.17757171904066</v>
      </c>
      <c r="I91" s="104">
        <v>423.45784814220298</v>
      </c>
      <c r="J91" s="104">
        <v>436.35949307763332</v>
      </c>
      <c r="K91" s="104">
        <v>473.35322329886196</v>
      </c>
      <c r="L91" s="104">
        <v>462.99638331949274</v>
      </c>
      <c r="M91" s="104">
        <v>505.0103198660297</v>
      </c>
      <c r="N91" s="104">
        <v>502.63023034109909</v>
      </c>
      <c r="O91" s="104">
        <v>482.58446866306286</v>
      </c>
      <c r="P91" s="104">
        <v>527.24440614205332</v>
      </c>
      <c r="Q91" s="104">
        <v>516.92646083030309</v>
      </c>
      <c r="R91" s="104">
        <v>529.73890090335431</v>
      </c>
      <c r="S91" s="104">
        <v>531.9820484541043</v>
      </c>
      <c r="T91" s="104">
        <v>499.31293036761548</v>
      </c>
      <c r="U91" s="104">
        <v>515.35546217951867</v>
      </c>
      <c r="V91" s="104">
        <v>514.64486990100079</v>
      </c>
      <c r="W91" s="104">
        <v>520.87437063020991</v>
      </c>
      <c r="DA91" s="132" t="s">
        <v>2327</v>
      </c>
    </row>
    <row r="92" spans="1:105" ht="12" customHeight="1" x14ac:dyDescent="0.25">
      <c r="A92" s="106" t="s">
        <v>124</v>
      </c>
      <c r="B92" s="101">
        <v>1519.2578393752199</v>
      </c>
      <c r="C92" s="101">
        <v>1480.0685035827548</v>
      </c>
      <c r="D92" s="101">
        <v>1359.7517771945866</v>
      </c>
      <c r="E92" s="101">
        <v>1401.316717828659</v>
      </c>
      <c r="F92" s="101">
        <v>1434.5084178045345</v>
      </c>
      <c r="G92" s="101">
        <v>1413.8161759702502</v>
      </c>
      <c r="H92" s="101">
        <v>1490.440813336455</v>
      </c>
      <c r="I92" s="101">
        <v>1499.2255151405473</v>
      </c>
      <c r="J92" s="101">
        <v>1417.241069055538</v>
      </c>
      <c r="K92" s="101">
        <v>1361.6008571581874</v>
      </c>
      <c r="L92" s="101">
        <v>1517.3874606229483</v>
      </c>
      <c r="M92" s="101">
        <v>1720.6090301585145</v>
      </c>
      <c r="N92" s="101">
        <v>1713.4200603969941</v>
      </c>
      <c r="O92" s="101">
        <v>1666.4452071140538</v>
      </c>
      <c r="P92" s="101">
        <v>1436.2133655531184</v>
      </c>
      <c r="Q92" s="101">
        <v>1624.8973565006802</v>
      </c>
      <c r="R92" s="101">
        <v>1605.0786828939551</v>
      </c>
      <c r="S92" s="101">
        <v>1549.8641230764899</v>
      </c>
      <c r="T92" s="101">
        <v>1442.8984702569931</v>
      </c>
      <c r="U92" s="101">
        <v>1474.0540012423637</v>
      </c>
      <c r="V92" s="101">
        <v>1425.0597814256143</v>
      </c>
      <c r="W92" s="101">
        <v>1486.01363225871</v>
      </c>
      <c r="DA92" s="131" t="s">
        <v>2328</v>
      </c>
    </row>
    <row r="93" spans="1:105" ht="12" customHeight="1" x14ac:dyDescent="0.25">
      <c r="A93" s="107" t="s">
        <v>123</v>
      </c>
      <c r="B93" s="104">
        <v>1281.0477753633015</v>
      </c>
      <c r="C93" s="104">
        <v>1240.9263008672087</v>
      </c>
      <c r="D93" s="104">
        <v>1147.1153789757091</v>
      </c>
      <c r="E93" s="104">
        <v>1180.3056784857986</v>
      </c>
      <c r="F93" s="104">
        <v>1211.5433337062884</v>
      </c>
      <c r="G93" s="104">
        <v>1202.3519812814914</v>
      </c>
      <c r="H93" s="104">
        <v>1271.623435633054</v>
      </c>
      <c r="I93" s="104">
        <v>1274.8461946171569</v>
      </c>
      <c r="J93" s="104">
        <v>1197.9041376870075</v>
      </c>
      <c r="K93" s="104">
        <v>1129.9334812917821</v>
      </c>
      <c r="L93" s="104">
        <v>1299.3890468650518</v>
      </c>
      <c r="M93" s="104">
        <v>1473.5636576483757</v>
      </c>
      <c r="N93" s="104">
        <v>1471.9013731974601</v>
      </c>
      <c r="O93" s="104">
        <v>1468.3805618465458</v>
      </c>
      <c r="P93" s="104">
        <v>1269.7459073802343</v>
      </c>
      <c r="Q93" s="104">
        <v>1435.6562441298518</v>
      </c>
      <c r="R93" s="104">
        <v>1429.3345823447905</v>
      </c>
      <c r="S93" s="104">
        <v>1379.2635089932498</v>
      </c>
      <c r="T93" s="104">
        <v>1298.0364823486457</v>
      </c>
      <c r="U93" s="104">
        <v>1333.6890554254069</v>
      </c>
      <c r="V93" s="104">
        <v>1301.9079656020313</v>
      </c>
      <c r="W93" s="104">
        <v>1377.1298867925334</v>
      </c>
      <c r="DA93" s="132" t="s">
        <v>2329</v>
      </c>
    </row>
    <row r="94" spans="1:105" ht="12" customHeight="1" x14ac:dyDescent="0.25">
      <c r="A94" s="108" t="s">
        <v>50</v>
      </c>
      <c r="B94" s="98">
        <v>865.91116995802804</v>
      </c>
      <c r="C94" s="98">
        <v>824.43743289965369</v>
      </c>
      <c r="D94" s="98">
        <v>767.35913924018655</v>
      </c>
      <c r="E94" s="98">
        <v>779.57881223151765</v>
      </c>
      <c r="F94" s="98">
        <v>796.4195984104681</v>
      </c>
      <c r="G94" s="98">
        <v>798.1397175840807</v>
      </c>
      <c r="H94" s="98">
        <v>843.97386885716253</v>
      </c>
      <c r="I94" s="98">
        <v>834.8210067864818</v>
      </c>
      <c r="J94" s="98">
        <v>764.79064848151552</v>
      </c>
      <c r="K94" s="98">
        <v>670.65608937081754</v>
      </c>
      <c r="L94" s="98">
        <v>860.79347972385619</v>
      </c>
      <c r="M94" s="98">
        <v>967.30214122770883</v>
      </c>
      <c r="N94" s="98">
        <v>948.12390471431831</v>
      </c>
      <c r="O94" s="98">
        <v>980.16498822652522</v>
      </c>
      <c r="P94" s="98">
        <v>814.23998337423245</v>
      </c>
      <c r="Q94" s="98">
        <v>920.69291030410238</v>
      </c>
      <c r="R94" s="98">
        <v>910.00528373100747</v>
      </c>
      <c r="S94" s="98">
        <v>838.80489073469653</v>
      </c>
      <c r="T94" s="98">
        <v>788.96569265091432</v>
      </c>
      <c r="U94" s="98">
        <v>816.63865411176789</v>
      </c>
      <c r="V94" s="98">
        <v>797.27360627744326</v>
      </c>
      <c r="W94" s="98">
        <v>843.62171464757182</v>
      </c>
      <c r="DA94" s="63" t="s">
        <v>2330</v>
      </c>
    </row>
    <row r="95" spans="1:105" ht="12" customHeight="1" x14ac:dyDescent="0.25">
      <c r="A95" s="108" t="s">
        <v>52</v>
      </c>
      <c r="B95" s="98">
        <v>415.1366054052736</v>
      </c>
      <c r="C95" s="98">
        <v>416.48886796755505</v>
      </c>
      <c r="D95" s="98">
        <v>379.7562397355224</v>
      </c>
      <c r="E95" s="98">
        <v>400.72686625428082</v>
      </c>
      <c r="F95" s="98">
        <v>415.12373529582015</v>
      </c>
      <c r="G95" s="98">
        <v>404.21226369741032</v>
      </c>
      <c r="H95" s="98">
        <v>427.64956677589134</v>
      </c>
      <c r="I95" s="98">
        <v>440.02518783067529</v>
      </c>
      <c r="J95" s="98">
        <v>433.11348920549193</v>
      </c>
      <c r="K95" s="98">
        <v>459.27739192096476</v>
      </c>
      <c r="L95" s="98">
        <v>438.59556714119566</v>
      </c>
      <c r="M95" s="98">
        <v>506.26151642066679</v>
      </c>
      <c r="N95" s="98">
        <v>523.77746848314212</v>
      </c>
      <c r="O95" s="98">
        <v>488.21557362002073</v>
      </c>
      <c r="P95" s="98">
        <v>455.50592400600158</v>
      </c>
      <c r="Q95" s="98">
        <v>514.96333382574937</v>
      </c>
      <c r="R95" s="98">
        <v>519.32929861378273</v>
      </c>
      <c r="S95" s="98">
        <v>540.45861825855332</v>
      </c>
      <c r="T95" s="98">
        <v>509.07078969773136</v>
      </c>
      <c r="U95" s="98">
        <v>517.0504013136391</v>
      </c>
      <c r="V95" s="98">
        <v>504.63435932458816</v>
      </c>
      <c r="W95" s="98">
        <v>533.50817214496135</v>
      </c>
      <c r="DA95" s="63" t="s">
        <v>2331</v>
      </c>
    </row>
    <row r="96" spans="1:105" ht="12" customHeight="1" x14ac:dyDescent="0.25">
      <c r="A96" s="106" t="s">
        <v>122</v>
      </c>
      <c r="B96" s="101">
        <v>1373.4692865701625</v>
      </c>
      <c r="C96" s="101">
        <v>1280.9359351963976</v>
      </c>
      <c r="D96" s="101">
        <v>1293.7414253698014</v>
      </c>
      <c r="E96" s="101">
        <v>1248.4427121013841</v>
      </c>
      <c r="F96" s="101">
        <v>1275.104143868047</v>
      </c>
      <c r="G96" s="101">
        <v>1297.3455863190475</v>
      </c>
      <c r="H96" s="101">
        <v>1310.196612479351</v>
      </c>
      <c r="I96" s="101">
        <v>1241.3917190507309</v>
      </c>
      <c r="J96" s="101">
        <v>1275.9746103233911</v>
      </c>
      <c r="K96" s="101">
        <v>1216.1110858171801</v>
      </c>
      <c r="L96" s="101">
        <v>1433.4788635660298</v>
      </c>
      <c r="M96" s="101">
        <v>1486.5557319342145</v>
      </c>
      <c r="N96" s="101">
        <v>1480.1844601495545</v>
      </c>
      <c r="O96" s="101">
        <v>1587.9846619414029</v>
      </c>
      <c r="P96" s="101">
        <v>1515.6474491991323</v>
      </c>
      <c r="Q96" s="101">
        <v>1573.6757057754928</v>
      </c>
      <c r="R96" s="101">
        <v>1559.625109658986</v>
      </c>
      <c r="S96" s="101">
        <v>1471.0520332518806</v>
      </c>
      <c r="T96" s="101">
        <v>1474.4420259145531</v>
      </c>
      <c r="U96" s="101">
        <v>1480.3384962233897</v>
      </c>
      <c r="V96" s="101">
        <v>1467.0904018261638</v>
      </c>
      <c r="W96" s="101">
        <v>1456.9520564142997</v>
      </c>
      <c r="DA96" s="131" t="s">
        <v>2332</v>
      </c>
    </row>
    <row r="97" spans="1:105" ht="12" customHeight="1" x14ac:dyDescent="0.25">
      <c r="A97" s="107" t="s">
        <v>121</v>
      </c>
      <c r="B97" s="104">
        <v>1203.3791781466853</v>
      </c>
      <c r="C97" s="104">
        <v>1117.306442214242</v>
      </c>
      <c r="D97" s="104">
        <v>1133.313373539024</v>
      </c>
      <c r="E97" s="104">
        <v>1093.7275832160494</v>
      </c>
      <c r="F97" s="104">
        <v>1120.5772052113678</v>
      </c>
      <c r="G97" s="104">
        <v>1146.5929373952222</v>
      </c>
      <c r="H97" s="104">
        <v>1161.9553509428865</v>
      </c>
      <c r="I97" s="104">
        <v>1098.3963351907951</v>
      </c>
      <c r="J97" s="104">
        <v>1123.367405480873</v>
      </c>
      <c r="K97" s="104">
        <v>1056.1242699345387</v>
      </c>
      <c r="L97" s="104">
        <v>1273.110173107701</v>
      </c>
      <c r="M97" s="104">
        <v>1321.4180520873317</v>
      </c>
      <c r="N97" s="104">
        <v>1316.8974730412463</v>
      </c>
      <c r="O97" s="104">
        <v>1430.8296771473927</v>
      </c>
      <c r="P97" s="104">
        <v>1363.613429235166</v>
      </c>
      <c r="Q97" s="104">
        <v>1420.0527569882963</v>
      </c>
      <c r="R97" s="104">
        <v>1407.5881224405493</v>
      </c>
      <c r="S97" s="104">
        <v>1321.3181208378569</v>
      </c>
      <c r="T97" s="104">
        <v>1328.8777705792506</v>
      </c>
      <c r="U97" s="104">
        <v>1340.7112893141073</v>
      </c>
      <c r="V97" s="104">
        <v>1334.9690548387173</v>
      </c>
      <c r="W97" s="104">
        <v>1337.2142058580998</v>
      </c>
      <c r="DA97" s="132" t="s">
        <v>2333</v>
      </c>
    </row>
    <row r="98" spans="1:105" ht="12" customHeight="1" x14ac:dyDescent="0.25">
      <c r="A98" s="108" t="s">
        <v>53</v>
      </c>
      <c r="B98" s="98">
        <v>783.17079019176072</v>
      </c>
      <c r="C98" s="98">
        <v>713.33047630489204</v>
      </c>
      <c r="D98" s="98">
        <v>728.67298753370812</v>
      </c>
      <c r="E98" s="98">
        <v>693.75353738153797</v>
      </c>
      <c r="F98" s="98">
        <v>707.22498163733337</v>
      </c>
      <c r="G98" s="98">
        <v>732.18703275022676</v>
      </c>
      <c r="H98" s="98">
        <v>742.18168003825008</v>
      </c>
      <c r="I98" s="98">
        <v>691.92144663224406</v>
      </c>
      <c r="J98" s="98">
        <v>689.01170897033398</v>
      </c>
      <c r="K98" s="98">
        <v>598.34672126297141</v>
      </c>
      <c r="L98" s="98">
        <v>811.55481195627715</v>
      </c>
      <c r="M98" s="98">
        <v>835.7004240402714</v>
      </c>
      <c r="N98" s="98">
        <v>816.98902128616896</v>
      </c>
      <c r="O98" s="98">
        <v>924.38885769145134</v>
      </c>
      <c r="P98" s="98">
        <v>848.59572786664648</v>
      </c>
      <c r="Q98" s="98">
        <v>897.44745437286235</v>
      </c>
      <c r="R98" s="98">
        <v>887.76692708833241</v>
      </c>
      <c r="S98" s="98">
        <v>799.55915227028459</v>
      </c>
      <c r="T98" s="98">
        <v>806.8583871367731</v>
      </c>
      <c r="U98" s="98">
        <v>823.42569032798019</v>
      </c>
      <c r="V98" s="98">
        <v>821.14250537541795</v>
      </c>
      <c r="W98" s="98">
        <v>823.87984435925466</v>
      </c>
      <c r="DA98" s="63" t="s">
        <v>2334</v>
      </c>
    </row>
    <row r="99" spans="1:105" ht="12" customHeight="1" x14ac:dyDescent="0.25">
      <c r="A99" s="108" t="s">
        <v>52</v>
      </c>
      <c r="B99" s="98">
        <v>420.20838795492443</v>
      </c>
      <c r="C99" s="98">
        <v>403.97596590934995</v>
      </c>
      <c r="D99" s="98">
        <v>404.64038600531586</v>
      </c>
      <c r="E99" s="98">
        <v>399.97404583451168</v>
      </c>
      <c r="F99" s="98">
        <v>413.3522235740341</v>
      </c>
      <c r="G99" s="98">
        <v>414.40590464499542</v>
      </c>
      <c r="H99" s="98">
        <v>419.77367090463645</v>
      </c>
      <c r="I99" s="98">
        <v>406.47488855855107</v>
      </c>
      <c r="J99" s="98">
        <v>434.35569651053891</v>
      </c>
      <c r="K99" s="98">
        <v>457.77754867156716</v>
      </c>
      <c r="L99" s="98">
        <v>461.55536115142377</v>
      </c>
      <c r="M99" s="98">
        <v>485.7176280470602</v>
      </c>
      <c r="N99" s="98">
        <v>499.90845175507724</v>
      </c>
      <c r="O99" s="98">
        <v>506.44081945594127</v>
      </c>
      <c r="P99" s="98">
        <v>515.01770136851928</v>
      </c>
      <c r="Q99" s="98">
        <v>522.60530261543386</v>
      </c>
      <c r="R99" s="98">
        <v>519.82119535221705</v>
      </c>
      <c r="S99" s="98">
        <v>521.75896856757254</v>
      </c>
      <c r="T99" s="98">
        <v>522.01938344247765</v>
      </c>
      <c r="U99" s="98">
        <v>517.28559898612718</v>
      </c>
      <c r="V99" s="98">
        <v>513.82654946329922</v>
      </c>
      <c r="W99" s="98">
        <v>513.33436149884517</v>
      </c>
      <c r="DA99" s="63" t="s">
        <v>2335</v>
      </c>
    </row>
    <row r="100" spans="1:105" ht="12" customHeight="1" x14ac:dyDescent="0.25">
      <c r="A100" s="121" t="s">
        <v>54</v>
      </c>
      <c r="B100" s="122">
        <v>289.00994148565769</v>
      </c>
      <c r="C100" s="122">
        <v>282.81062316548474</v>
      </c>
      <c r="D100" s="122">
        <v>286.27756111095709</v>
      </c>
      <c r="E100" s="122">
        <v>283.82065462685296</v>
      </c>
      <c r="F100" s="122">
        <v>284.87609176772554</v>
      </c>
      <c r="G100" s="122">
        <v>288.89753816553889</v>
      </c>
      <c r="H100" s="122">
        <v>297.85201888284161</v>
      </c>
      <c r="I100" s="122">
        <v>294.53348999693918</v>
      </c>
      <c r="J100" s="122">
        <v>300.68728552155056</v>
      </c>
      <c r="K100" s="122">
        <v>302.37067245072382</v>
      </c>
      <c r="L100" s="122">
        <v>336.89581344513857</v>
      </c>
      <c r="M100" s="122">
        <v>329.40440664820835</v>
      </c>
      <c r="N100" s="122">
        <v>327.37847232337413</v>
      </c>
      <c r="O100" s="122">
        <v>349.6119820190595</v>
      </c>
      <c r="P100" s="122">
        <v>353.29800195842927</v>
      </c>
      <c r="Q100" s="122">
        <v>357.68283399662977</v>
      </c>
      <c r="R100" s="122">
        <v>366.12318011153286</v>
      </c>
      <c r="S100" s="122">
        <v>354.31676656874544</v>
      </c>
      <c r="T100" s="122">
        <v>352.52375466125471</v>
      </c>
      <c r="U100" s="122">
        <v>349.03318686863309</v>
      </c>
      <c r="V100" s="122">
        <v>362.85317082455555</v>
      </c>
      <c r="W100" s="122">
        <v>364.48923710366512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289.00994148565769</v>
      </c>
      <c r="C103" s="33">
        <v>282.81062316548474</v>
      </c>
      <c r="D103" s="33">
        <v>286.27756111095709</v>
      </c>
      <c r="E103" s="33">
        <v>283.82065462685296</v>
      </c>
      <c r="F103" s="33">
        <v>284.87609176772554</v>
      </c>
      <c r="G103" s="33">
        <v>288.89753816553889</v>
      </c>
      <c r="H103" s="33">
        <v>297.85201888284161</v>
      </c>
      <c r="I103" s="33">
        <v>294.53348999693918</v>
      </c>
      <c r="J103" s="33">
        <v>300.68728552155056</v>
      </c>
      <c r="K103" s="33">
        <v>302.37067245072382</v>
      </c>
      <c r="L103" s="33">
        <v>336.89581344513857</v>
      </c>
      <c r="M103" s="33">
        <v>329.40440664820835</v>
      </c>
      <c r="N103" s="33">
        <v>327.37847232337413</v>
      </c>
      <c r="O103" s="33">
        <v>349.6119820190595</v>
      </c>
      <c r="P103" s="33">
        <v>353.29800195842927</v>
      </c>
      <c r="Q103" s="33">
        <v>357.68283399662977</v>
      </c>
      <c r="R103" s="33">
        <v>366.12318011153286</v>
      </c>
      <c r="S103" s="33">
        <v>354.31676656874544</v>
      </c>
      <c r="T103" s="33">
        <v>352.52375466125471</v>
      </c>
      <c r="U103" s="33">
        <v>349.03318686863309</v>
      </c>
      <c r="V103" s="33">
        <v>362.85317082455555</v>
      </c>
      <c r="W103" s="33">
        <v>364.48923710366512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13273.019476633342</v>
      </c>
      <c r="C124" s="117">
        <f t="shared" si="42"/>
        <v>14064.65078305403</v>
      </c>
      <c r="D124" s="117">
        <f t="shared" si="42"/>
        <v>13588.70717560999</v>
      </c>
      <c r="E124" s="117">
        <f t="shared" si="42"/>
        <v>13817.772545850794</v>
      </c>
      <c r="F124" s="117">
        <f t="shared" si="42"/>
        <v>13808.116594729483</v>
      </c>
      <c r="G124" s="117">
        <f t="shared" si="42"/>
        <v>13776.317214937801</v>
      </c>
      <c r="H124" s="117">
        <f t="shared" si="42"/>
        <v>13953.440562537502</v>
      </c>
      <c r="I124" s="117">
        <f t="shared" si="42"/>
        <v>13781.402007530123</v>
      </c>
      <c r="J124" s="117">
        <f t="shared" si="42"/>
        <v>13964.826236556324</v>
      </c>
      <c r="K124" s="117">
        <f t="shared" si="42"/>
        <v>14094.888365127941</v>
      </c>
      <c r="L124" s="117">
        <f t="shared" si="42"/>
        <v>16156.155383314252</v>
      </c>
      <c r="M124" s="117">
        <f t="shared" si="42"/>
        <v>14109.217681396585</v>
      </c>
      <c r="N124" s="117">
        <f t="shared" si="42"/>
        <v>14256.839441116244</v>
      </c>
      <c r="O124" s="117">
        <f t="shared" si="42"/>
        <v>14273.213232344757</v>
      </c>
      <c r="P124" s="117">
        <f t="shared" si="42"/>
        <v>13192.568010128707</v>
      </c>
      <c r="Q124" s="117">
        <f t="shared" si="42"/>
        <v>14163.596069210089</v>
      </c>
      <c r="R124" s="117">
        <f t="shared" ref="R124:V124" si="43">R125+R128+R130+R139</f>
        <v>14539.577784744799</v>
      </c>
      <c r="S124" s="117">
        <f t="shared" si="43"/>
        <v>14511.442573433736</v>
      </c>
      <c r="T124" s="117">
        <f t="shared" si="43"/>
        <v>14419.16728357493</v>
      </c>
      <c r="U124" s="117">
        <f t="shared" si="43"/>
        <v>13905.075485405006</v>
      </c>
      <c r="V124" s="117">
        <f t="shared" si="43"/>
        <v>13554.417437634767</v>
      </c>
      <c r="W124" s="117">
        <f t="shared" ref="W124" si="44">W125+W128+W130+W139</f>
        <v>14578.993014992913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11842.81977450796</v>
      </c>
      <c r="C125" s="122">
        <f t="shared" si="45"/>
        <v>12683.854602987454</v>
      </c>
      <c r="D125" s="122">
        <f t="shared" si="45"/>
        <v>12205.530828386565</v>
      </c>
      <c r="E125" s="122">
        <f t="shared" si="45"/>
        <v>12453.096346208193</v>
      </c>
      <c r="F125" s="122">
        <f t="shared" si="45"/>
        <v>12403.764647677615</v>
      </c>
      <c r="G125" s="122">
        <f t="shared" si="45"/>
        <v>12382.546992885238</v>
      </c>
      <c r="H125" s="122">
        <f t="shared" si="45"/>
        <v>12534.003352177826</v>
      </c>
      <c r="I125" s="122">
        <f t="shared" si="45"/>
        <v>12455.221015777443</v>
      </c>
      <c r="J125" s="122">
        <f t="shared" si="45"/>
        <v>12586.92366560184</v>
      </c>
      <c r="K125" s="122">
        <f t="shared" si="45"/>
        <v>12726.515263795769</v>
      </c>
      <c r="L125" s="122">
        <f t="shared" si="45"/>
        <v>14553.533036561164</v>
      </c>
      <c r="M125" s="122">
        <f t="shared" si="45"/>
        <v>12501.298371572657</v>
      </c>
      <c r="N125" s="122">
        <f t="shared" si="45"/>
        <v>12620.740220833168</v>
      </c>
      <c r="O125" s="122">
        <f t="shared" si="45"/>
        <v>12581.357085368141</v>
      </c>
      <c r="P125" s="122">
        <f t="shared" si="45"/>
        <v>11510.800326172586</v>
      </c>
      <c r="Q125" s="122">
        <f t="shared" si="45"/>
        <v>12476.834393825215</v>
      </c>
      <c r="R125" s="122">
        <f t="shared" ref="R125:V125" si="46">SUM(R126:R127)</f>
        <v>12845.64369043921</v>
      </c>
      <c r="S125" s="122">
        <f t="shared" si="46"/>
        <v>12850.562735547308</v>
      </c>
      <c r="T125" s="122">
        <f t="shared" si="46"/>
        <v>12789.74768068334</v>
      </c>
      <c r="U125" s="122">
        <f t="shared" si="46"/>
        <v>12274.901590543557</v>
      </c>
      <c r="V125" s="122">
        <f t="shared" si="46"/>
        <v>11913.975919320561</v>
      </c>
      <c r="W125" s="122">
        <f t="shared" ref="W125" si="47">SUM(W126:W127)</f>
        <v>12915.217233755273</v>
      </c>
      <c r="DA125" s="130" t="s">
        <v>2359</v>
      </c>
    </row>
    <row r="126" spans="1:105" ht="12" customHeight="1" x14ac:dyDescent="0.25">
      <c r="A126" s="97" t="s">
        <v>203</v>
      </c>
      <c r="B126" s="98">
        <v>11806.137998528322</v>
      </c>
      <c r="C126" s="98">
        <v>12644.600405536816</v>
      </c>
      <c r="D126" s="98">
        <v>12168.723638608437</v>
      </c>
      <c r="E126" s="98">
        <v>12415.747299144958</v>
      </c>
      <c r="F126" s="98">
        <v>12367.06790176189</v>
      </c>
      <c r="G126" s="98">
        <v>12346.283219634432</v>
      </c>
      <c r="H126" s="98">
        <v>12497.673913574077</v>
      </c>
      <c r="I126" s="98">
        <v>12419.309680538992</v>
      </c>
      <c r="J126" s="98">
        <v>12551.184934159839</v>
      </c>
      <c r="K126" s="98">
        <v>12690.657554427105</v>
      </c>
      <c r="L126" s="98">
        <v>14510.891802942</v>
      </c>
      <c r="M126" s="98">
        <v>12465.325792590538</v>
      </c>
      <c r="N126" s="98">
        <v>12584.257911985238</v>
      </c>
      <c r="O126" s="98">
        <v>12544.792521462081</v>
      </c>
      <c r="P126" s="98">
        <v>11478.499277080851</v>
      </c>
      <c r="Q126" s="98">
        <v>12441.362594963584</v>
      </c>
      <c r="R126" s="98">
        <v>12809.243744551257</v>
      </c>
      <c r="S126" s="98">
        <v>12814.058254487487</v>
      </c>
      <c r="T126" s="98">
        <v>12753.45993980719</v>
      </c>
      <c r="U126" s="98">
        <v>12240.438375899412</v>
      </c>
      <c r="V126" s="98">
        <v>11880.391642040955</v>
      </c>
      <c r="W126" s="98">
        <v>12878.563098234368</v>
      </c>
      <c r="DA126" s="63" t="s">
        <v>2360</v>
      </c>
    </row>
    <row r="127" spans="1:105" ht="12" customHeight="1" x14ac:dyDescent="0.25">
      <c r="A127" s="97" t="s">
        <v>53</v>
      </c>
      <c r="B127" s="98">
        <v>36.681775979638516</v>
      </c>
      <c r="C127" s="98">
        <v>39.254197450639268</v>
      </c>
      <c r="D127" s="98">
        <v>36.807189778128652</v>
      </c>
      <c r="E127" s="98">
        <v>37.349047063235432</v>
      </c>
      <c r="F127" s="98">
        <v>36.696745915725579</v>
      </c>
      <c r="G127" s="98">
        <v>36.263773250805592</v>
      </c>
      <c r="H127" s="98">
        <v>36.329438603749367</v>
      </c>
      <c r="I127" s="98">
        <v>35.911335238450413</v>
      </c>
      <c r="J127" s="98">
        <v>35.738731442001352</v>
      </c>
      <c r="K127" s="98">
        <v>35.857709368663947</v>
      </c>
      <c r="L127" s="98">
        <v>42.641233619163657</v>
      </c>
      <c r="M127" s="98">
        <v>35.972578982118883</v>
      </c>
      <c r="N127" s="98">
        <v>36.482308847929225</v>
      </c>
      <c r="O127" s="98">
        <v>36.564563906060137</v>
      </c>
      <c r="P127" s="98">
        <v>32.301049091734946</v>
      </c>
      <c r="Q127" s="98">
        <v>35.471798861629829</v>
      </c>
      <c r="R127" s="98">
        <v>36.399945887953947</v>
      </c>
      <c r="S127" s="98">
        <v>36.50448105982192</v>
      </c>
      <c r="T127" s="98">
        <v>36.287740876150124</v>
      </c>
      <c r="U127" s="98">
        <v>34.46321464414499</v>
      </c>
      <c r="V127" s="98">
        <v>33.584277279606141</v>
      </c>
      <c r="W127" s="98">
        <v>36.654135520904582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0.71786253256054167</v>
      </c>
      <c r="C128" s="122">
        <f t="shared" si="48"/>
        <v>0.86513614556509144</v>
      </c>
      <c r="D128" s="122">
        <f t="shared" si="48"/>
        <v>0.91844218325966498</v>
      </c>
      <c r="E128" s="122">
        <f t="shared" si="48"/>
        <v>1.1115983368275864</v>
      </c>
      <c r="F128" s="122">
        <f t="shared" si="48"/>
        <v>1.3901935896044983</v>
      </c>
      <c r="G128" s="122">
        <f t="shared" si="48"/>
        <v>1.6486980796424742</v>
      </c>
      <c r="H128" s="122">
        <f t="shared" si="48"/>
        <v>1.9929944937094204</v>
      </c>
      <c r="I128" s="122">
        <f t="shared" si="48"/>
        <v>2.3404683822611356</v>
      </c>
      <c r="J128" s="122">
        <f t="shared" si="48"/>
        <v>2.5877275211361215</v>
      </c>
      <c r="K128" s="122">
        <f t="shared" si="48"/>
        <v>2.7293327051298335</v>
      </c>
      <c r="L128" s="122">
        <f t="shared" si="48"/>
        <v>2.9335572763636275</v>
      </c>
      <c r="M128" s="122">
        <f t="shared" si="48"/>
        <v>3.1524686139832614</v>
      </c>
      <c r="N128" s="122">
        <f t="shared" si="48"/>
        <v>3.3845563220161372</v>
      </c>
      <c r="O128" s="122">
        <f t="shared" si="48"/>
        <v>3.582878550600237</v>
      </c>
      <c r="P128" s="122">
        <f t="shared" si="48"/>
        <v>3.7206883799756754</v>
      </c>
      <c r="Q128" s="122">
        <f t="shared" si="48"/>
        <v>3.7151361789928048</v>
      </c>
      <c r="R128" s="122">
        <f t="shared" si="48"/>
        <v>3.8509354901383253</v>
      </c>
      <c r="S128" s="122">
        <f t="shared" si="48"/>
        <v>3.8072667769078117</v>
      </c>
      <c r="T128" s="122">
        <f t="shared" si="48"/>
        <v>4.532535087225118</v>
      </c>
      <c r="U128" s="122">
        <f t="shared" si="48"/>
        <v>3.7681879289936355</v>
      </c>
      <c r="V128" s="122">
        <f t="shared" si="48"/>
        <v>3.9446306898462171</v>
      </c>
      <c r="W128" s="122">
        <f t="shared" si="48"/>
        <v>3.8440615002114242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0.71786253256054167</v>
      </c>
      <c r="C129" s="98">
        <f>IF(RES_hhdet_fec!C129=0,0,RES_hhdet_fec!C129*1000*11630/RES_hhdet_num!C124)</f>
        <v>0.86513614556509144</v>
      </c>
      <c r="D129" s="98">
        <f>IF(RES_hhdet_fec!D129=0,0,RES_hhdet_fec!D129*1000*11630/RES_hhdet_num!D124)</f>
        <v>0.91844218325966498</v>
      </c>
      <c r="E129" s="98">
        <f>IF(RES_hhdet_fec!E129=0,0,RES_hhdet_fec!E129*1000*11630/RES_hhdet_num!E124)</f>
        <v>1.1115983368275864</v>
      </c>
      <c r="F129" s="98">
        <f>IF(RES_hhdet_fec!F129=0,0,RES_hhdet_fec!F129*1000*11630/RES_hhdet_num!F124)</f>
        <v>1.3901935896044983</v>
      </c>
      <c r="G129" s="98">
        <f>IF(RES_hhdet_fec!G129=0,0,RES_hhdet_fec!G129*1000*11630/RES_hhdet_num!G124)</f>
        <v>1.6486980796424742</v>
      </c>
      <c r="H129" s="98">
        <f>IF(RES_hhdet_fec!H129=0,0,RES_hhdet_fec!H129*1000*11630/RES_hhdet_num!H124)</f>
        <v>1.9929944937094204</v>
      </c>
      <c r="I129" s="98">
        <f>IF(RES_hhdet_fec!I129=0,0,RES_hhdet_fec!I129*1000*11630/RES_hhdet_num!I124)</f>
        <v>2.3404683822611356</v>
      </c>
      <c r="J129" s="98">
        <f>IF(RES_hhdet_fec!J129=0,0,RES_hhdet_fec!J129*1000*11630/RES_hhdet_num!J124)</f>
        <v>2.5877275211361215</v>
      </c>
      <c r="K129" s="98">
        <f>IF(RES_hhdet_fec!K129=0,0,RES_hhdet_fec!K129*1000*11630/RES_hhdet_num!K124)</f>
        <v>2.7293327051298335</v>
      </c>
      <c r="L129" s="98">
        <f>IF(RES_hhdet_fec!L129=0,0,RES_hhdet_fec!L129*1000*11630/RES_hhdet_num!L124)</f>
        <v>2.9335572763636275</v>
      </c>
      <c r="M129" s="98">
        <f>IF(RES_hhdet_fec!M129=0,0,RES_hhdet_fec!M129*1000*11630/RES_hhdet_num!M124)</f>
        <v>3.1524686139832614</v>
      </c>
      <c r="N129" s="98">
        <f>IF(RES_hhdet_fec!N129=0,0,RES_hhdet_fec!N129*1000*11630/RES_hhdet_num!N124)</f>
        <v>3.3845563220161372</v>
      </c>
      <c r="O129" s="98">
        <f>IF(RES_hhdet_fec!O129=0,0,RES_hhdet_fec!O129*1000*11630/RES_hhdet_num!O124)</f>
        <v>3.582878550600237</v>
      </c>
      <c r="P129" s="98">
        <f>IF(RES_hhdet_fec!P129=0,0,RES_hhdet_fec!P129*1000*11630/RES_hhdet_num!P124)</f>
        <v>3.7206883799756754</v>
      </c>
      <c r="Q129" s="98">
        <f>IF(RES_hhdet_fec!Q129=0,0,RES_hhdet_fec!Q129*1000*11630/RES_hhdet_num!Q124)</f>
        <v>3.7151361789928048</v>
      </c>
      <c r="R129" s="98">
        <f>IF(RES_hhdet_fec!R129=0,0,RES_hhdet_fec!R129*1000*11630/RES_hhdet_num!R124)</f>
        <v>3.8509354901383253</v>
      </c>
      <c r="S129" s="98">
        <f>IF(RES_hhdet_fec!S129=0,0,RES_hhdet_fec!S129*1000*11630/RES_hhdet_num!S124)</f>
        <v>3.8072667769078117</v>
      </c>
      <c r="T129" s="98">
        <f>IF(RES_hhdet_fec!T129=0,0,RES_hhdet_fec!T129*1000*11630/RES_hhdet_num!T124)</f>
        <v>4.532535087225118</v>
      </c>
      <c r="U129" s="98">
        <f>IF(RES_hhdet_fec!U129=0,0,RES_hhdet_fec!U129*1000*11630/RES_hhdet_num!U124)</f>
        <v>3.7681879289936355</v>
      </c>
      <c r="V129" s="98">
        <f>IF(RES_hhdet_fec!V129=0,0,RES_hhdet_fec!V129*1000*11630/RES_hhdet_num!V124)</f>
        <v>3.9446306898462171</v>
      </c>
      <c r="W129" s="98">
        <f>IF(RES_hhdet_fec!W129=0,0,RES_hhdet_fec!W129*1000*11630/RES_hhdet_num!W124)</f>
        <v>3.8440615002114242</v>
      </c>
      <c r="DA129" s="63" t="s">
        <v>2363</v>
      </c>
    </row>
    <row r="130" spans="1:105" ht="12" customHeight="1" x14ac:dyDescent="0.25">
      <c r="A130" s="121" t="s">
        <v>55</v>
      </c>
      <c r="B130" s="122">
        <v>1140.4718981071633</v>
      </c>
      <c r="C130" s="122">
        <v>1096.9133617058956</v>
      </c>
      <c r="D130" s="122">
        <v>1095.4347119321496</v>
      </c>
      <c r="E130" s="122">
        <v>1078.9976618763094</v>
      </c>
      <c r="F130" s="122">
        <v>1117.2813549864477</v>
      </c>
      <c r="G130" s="122">
        <v>1102.4833875009708</v>
      </c>
      <c r="H130" s="122">
        <v>1119.1732747024832</v>
      </c>
      <c r="I130" s="122">
        <v>1029.0484493383337</v>
      </c>
      <c r="J130" s="122">
        <v>1074.4716838054833</v>
      </c>
      <c r="K130" s="122">
        <v>1063.3138590401234</v>
      </c>
      <c r="L130" s="122">
        <v>1263.0176055448833</v>
      </c>
      <c r="M130" s="122">
        <v>1275.6026263236488</v>
      </c>
      <c r="N130" s="122">
        <v>1305.5095834771416</v>
      </c>
      <c r="O130" s="122">
        <v>1338.5179412275907</v>
      </c>
      <c r="P130" s="122">
        <v>1323.992811324101</v>
      </c>
      <c r="Q130" s="122">
        <v>1324.2887980354787</v>
      </c>
      <c r="R130" s="122">
        <v>1323.3062707305232</v>
      </c>
      <c r="S130" s="122">
        <v>1303.3084214673304</v>
      </c>
      <c r="T130" s="122">
        <v>1274.1174235137682</v>
      </c>
      <c r="U130" s="122">
        <v>1279.8933756350032</v>
      </c>
      <c r="V130" s="122">
        <v>1275.8310006219672</v>
      </c>
      <c r="W130" s="122">
        <v>1296.5463615968081</v>
      </c>
      <c r="DA130" s="130" t="s">
        <v>2364</v>
      </c>
    </row>
    <row r="131" spans="1:105" ht="12" customHeight="1" x14ac:dyDescent="0.25">
      <c r="A131" s="97" t="s">
        <v>128</v>
      </c>
      <c r="B131" s="98">
        <v>1136.7126934813894</v>
      </c>
      <c r="C131" s="98">
        <v>1094.3541007576314</v>
      </c>
      <c r="D131" s="98">
        <v>1092.6434844005073</v>
      </c>
      <c r="E131" s="98">
        <v>1076.9136188529271</v>
      </c>
      <c r="F131" s="98">
        <v>1115.4337800555602</v>
      </c>
      <c r="G131" s="98">
        <v>1099.8229293154764</v>
      </c>
      <c r="H131" s="98">
        <v>1116.8264563640682</v>
      </c>
      <c r="I131" s="98">
        <v>1026.9570689387897</v>
      </c>
      <c r="J131" s="98">
        <v>1073.2174643044032</v>
      </c>
      <c r="K131" s="98">
        <v>1062.9551455557257</v>
      </c>
      <c r="L131" s="98">
        <v>1262.2193348434084</v>
      </c>
      <c r="M131" s="98">
        <v>1273.8422783500964</v>
      </c>
      <c r="N131" s="98">
        <v>1304.033201632539</v>
      </c>
      <c r="O131" s="98">
        <v>1334.9586198269251</v>
      </c>
      <c r="P131" s="98">
        <v>1321.3650642087039</v>
      </c>
      <c r="Q131" s="98">
        <v>1319.6023709261522</v>
      </c>
      <c r="R131" s="98">
        <v>1319.075982721427</v>
      </c>
      <c r="S131" s="98">
        <v>1301.1005744080394</v>
      </c>
      <c r="T131" s="98">
        <v>1271.609012904996</v>
      </c>
      <c r="U131" s="98">
        <v>1277.810387048339</v>
      </c>
      <c r="V131" s="98">
        <v>1274.3498447998934</v>
      </c>
      <c r="W131" s="98">
        <v>1295.4490180743255</v>
      </c>
      <c r="DA131" s="63" t="s">
        <v>2365</v>
      </c>
    </row>
    <row r="132" spans="1:105" ht="12" customHeight="1" x14ac:dyDescent="0.25">
      <c r="A132" s="97" t="s">
        <v>127</v>
      </c>
      <c r="B132" s="98">
        <v>1061.3117715805649</v>
      </c>
      <c r="C132" s="98">
        <v>1019.1414747740978</v>
      </c>
      <c r="D132" s="98">
        <v>1019.4857176806167</v>
      </c>
      <c r="E132" s="98">
        <v>1003.8818890958969</v>
      </c>
      <c r="F132" s="98">
        <v>1040.6415345101498</v>
      </c>
      <c r="G132" s="98">
        <v>1028.4853840115791</v>
      </c>
      <c r="H132" s="98">
        <v>1045.3177919166501</v>
      </c>
      <c r="I132" s="98">
        <v>960.45811651933798</v>
      </c>
      <c r="J132" s="98">
        <v>1003.2533629466644</v>
      </c>
      <c r="K132" s="98">
        <v>989.31427048641967</v>
      </c>
      <c r="L132" s="98">
        <v>1189.9496271378837</v>
      </c>
      <c r="M132" s="98">
        <v>1204.8159968923505</v>
      </c>
      <c r="N132" s="98">
        <v>1236.6789369104974</v>
      </c>
      <c r="O132" s="98">
        <v>1276.2394086260997</v>
      </c>
      <c r="P132" s="98">
        <v>1262.062910370825</v>
      </c>
      <c r="Q132" s="98">
        <v>1265.7432690933322</v>
      </c>
      <c r="R132" s="98">
        <v>1267.0502182830303</v>
      </c>
      <c r="S132" s="98">
        <v>1245.630716288</v>
      </c>
      <c r="T132" s="98">
        <v>1220.258471954281</v>
      </c>
      <c r="U132" s="98">
        <v>1227.8882327100587</v>
      </c>
      <c r="V132" s="98">
        <v>1225.8814817737264</v>
      </c>
      <c r="W132" s="98">
        <v>1248.2813619309327</v>
      </c>
      <c r="DA132" s="63" t="s">
        <v>2366</v>
      </c>
    </row>
    <row r="133" spans="1:105" ht="12" customHeight="1" x14ac:dyDescent="0.25">
      <c r="A133" s="100" t="s">
        <v>203</v>
      </c>
      <c r="B133" s="101">
        <v>647.87125031749622</v>
      </c>
      <c r="C133" s="101">
        <v>610.23291999484582</v>
      </c>
      <c r="D133" s="101">
        <v>615.94075925921049</v>
      </c>
      <c r="E133" s="101">
        <v>598.36953916130312</v>
      </c>
      <c r="F133" s="101">
        <v>617.53506111481488</v>
      </c>
      <c r="G133" s="101">
        <v>618.23916284066433</v>
      </c>
      <c r="H133" s="101">
        <v>628.67130809686546</v>
      </c>
      <c r="I133" s="101">
        <v>567.90618648745431</v>
      </c>
      <c r="J133" s="101">
        <v>575.42571304529963</v>
      </c>
      <c r="K133" s="101">
        <v>520.90536216007911</v>
      </c>
      <c r="L133" s="101">
        <v>712.88330569656284</v>
      </c>
      <c r="M133" s="101">
        <v>714.86522033489996</v>
      </c>
      <c r="N133" s="101">
        <v>719.20108075711823</v>
      </c>
      <c r="O133" s="101">
        <v>776.71989985255857</v>
      </c>
      <c r="P133" s="101">
        <v>739.85794252666631</v>
      </c>
      <c r="Q133" s="101">
        <v>757.36101650208946</v>
      </c>
      <c r="R133" s="101">
        <v>757.78218766055284</v>
      </c>
      <c r="S133" s="101">
        <v>713.28099797537277</v>
      </c>
      <c r="T133" s="101">
        <v>700.70784730331059</v>
      </c>
      <c r="U133" s="101">
        <v>713.91711713950724</v>
      </c>
      <c r="V133" s="101">
        <v>714.102549263843</v>
      </c>
      <c r="W133" s="101">
        <v>730.46202426108437</v>
      </c>
      <c r="DA133" s="131" t="s">
        <v>2367</v>
      </c>
    </row>
    <row r="134" spans="1:105" ht="12" customHeight="1" x14ac:dyDescent="0.25">
      <c r="A134" s="103" t="s">
        <v>52</v>
      </c>
      <c r="B134" s="104">
        <v>413.44052126306883</v>
      </c>
      <c r="C134" s="104">
        <v>408.90855477925203</v>
      </c>
      <c r="D134" s="104">
        <v>403.54495842140636</v>
      </c>
      <c r="E134" s="104">
        <v>405.51234993459366</v>
      </c>
      <c r="F134" s="104">
        <v>423.106473395335</v>
      </c>
      <c r="G134" s="104">
        <v>410.24622117091468</v>
      </c>
      <c r="H134" s="104">
        <v>416.64648381978469</v>
      </c>
      <c r="I134" s="104">
        <v>392.55193003188367</v>
      </c>
      <c r="J134" s="104">
        <v>427.82764990136468</v>
      </c>
      <c r="K134" s="104">
        <v>468.40890832634034</v>
      </c>
      <c r="L134" s="104">
        <v>477.06632144132072</v>
      </c>
      <c r="M134" s="104">
        <v>489.9507765574503</v>
      </c>
      <c r="N134" s="104">
        <v>517.47785615337898</v>
      </c>
      <c r="O134" s="104">
        <v>499.51950877354096</v>
      </c>
      <c r="P134" s="104">
        <v>522.20496784415877</v>
      </c>
      <c r="Q134" s="104">
        <v>508.38225259124289</v>
      </c>
      <c r="R134" s="104">
        <v>509.2680306224774</v>
      </c>
      <c r="S134" s="104">
        <v>532.34971831262737</v>
      </c>
      <c r="T134" s="104">
        <v>519.55062465097058</v>
      </c>
      <c r="U134" s="104">
        <v>513.97111557055143</v>
      </c>
      <c r="V134" s="104">
        <v>511.77893250988336</v>
      </c>
      <c r="W134" s="104">
        <v>517.81933766984821</v>
      </c>
      <c r="DA134" s="132" t="s">
        <v>2368</v>
      </c>
    </row>
    <row r="135" spans="1:105" ht="12" customHeight="1" x14ac:dyDescent="0.25">
      <c r="A135" s="106" t="s">
        <v>122</v>
      </c>
      <c r="B135" s="101">
        <v>1373.4692865701622</v>
      </c>
      <c r="C135" s="101">
        <v>1282.416350778891</v>
      </c>
      <c r="D135" s="101">
        <v>1298.2972201029502</v>
      </c>
      <c r="E135" s="101">
        <v>1254.921067477288</v>
      </c>
      <c r="F135" s="101">
        <v>1281.1147251008879</v>
      </c>
      <c r="G135" s="101">
        <v>1301.8247622714537</v>
      </c>
      <c r="H135" s="101">
        <v>1312.6591145636257</v>
      </c>
      <c r="I135" s="101">
        <v>1241.7059487969143</v>
      </c>
      <c r="J135" s="101">
        <v>1275.9848963414729</v>
      </c>
      <c r="K135" s="101">
        <v>1217.6702146035814</v>
      </c>
      <c r="L135" s="101">
        <v>1429.5413650648879</v>
      </c>
      <c r="M135" s="101">
        <v>1477.1886595027177</v>
      </c>
      <c r="N135" s="101">
        <v>1468.8664012285765</v>
      </c>
      <c r="O135" s="101">
        <v>1583.5868020412699</v>
      </c>
      <c r="P135" s="101">
        <v>1522.3607394737942</v>
      </c>
      <c r="Q135" s="101">
        <v>1582.1403774279029</v>
      </c>
      <c r="R135" s="101">
        <v>1576.0876235310891</v>
      </c>
      <c r="S135" s="101">
        <v>1482.8742359756172</v>
      </c>
      <c r="T135" s="101">
        <v>1472.93206329285</v>
      </c>
      <c r="U135" s="101">
        <v>1449.9791226542006</v>
      </c>
      <c r="V135" s="101">
        <v>1429.3097767709719</v>
      </c>
      <c r="W135" s="101">
        <v>1422.6968944921728</v>
      </c>
      <c r="DA135" s="131" t="s">
        <v>2369</v>
      </c>
    </row>
    <row r="136" spans="1:105" ht="12" customHeight="1" x14ac:dyDescent="0.25">
      <c r="A136" s="107" t="s">
        <v>121</v>
      </c>
      <c r="B136" s="104">
        <v>1203.379178146685</v>
      </c>
      <c r="C136" s="104">
        <v>1118.6621143987297</v>
      </c>
      <c r="D136" s="104">
        <v>1136.224740555414</v>
      </c>
      <c r="E136" s="104">
        <v>1097.2345676670516</v>
      </c>
      <c r="F136" s="104">
        <v>1123.4752595018701</v>
      </c>
      <c r="G136" s="104">
        <v>1148.5128049036732</v>
      </c>
      <c r="H136" s="104">
        <v>1163.1150415655895</v>
      </c>
      <c r="I136" s="104">
        <v>1099.8753760018872</v>
      </c>
      <c r="J136" s="104">
        <v>1125.0264221529094</v>
      </c>
      <c r="K136" s="104">
        <v>1058.8484746099984</v>
      </c>
      <c r="L136" s="104">
        <v>1270.1783590719062</v>
      </c>
      <c r="M136" s="104">
        <v>1314.4788116003183</v>
      </c>
      <c r="N136" s="104">
        <v>1307.6713272173254</v>
      </c>
      <c r="O136" s="104">
        <v>1423.3863347832184</v>
      </c>
      <c r="P136" s="104">
        <v>1362.3425538635629</v>
      </c>
      <c r="Q136" s="104">
        <v>1421.7981872421672</v>
      </c>
      <c r="R136" s="104">
        <v>1417.5132347257895</v>
      </c>
      <c r="S136" s="104">
        <v>1328.0500842216222</v>
      </c>
      <c r="T136" s="104">
        <v>1326.312018012884</v>
      </c>
      <c r="U136" s="104">
        <v>1319.9378783755128</v>
      </c>
      <c r="V136" s="104">
        <v>1311.4183135143126</v>
      </c>
      <c r="W136" s="104">
        <v>1315.2123466958783</v>
      </c>
      <c r="DA136" s="132" t="s">
        <v>2370</v>
      </c>
    </row>
    <row r="137" spans="1:105" ht="12" customHeight="1" x14ac:dyDescent="0.25">
      <c r="A137" s="108" t="s">
        <v>53</v>
      </c>
      <c r="B137" s="98">
        <v>783.17079019176072</v>
      </c>
      <c r="C137" s="98">
        <v>714.67085549480009</v>
      </c>
      <c r="D137" s="98">
        <v>731.52682206378643</v>
      </c>
      <c r="E137" s="98">
        <v>697.15601653970919</v>
      </c>
      <c r="F137" s="98">
        <v>710.0259174041646</v>
      </c>
      <c r="G137" s="98">
        <v>734.03246721468599</v>
      </c>
      <c r="H137" s="98">
        <v>743.25440054757416</v>
      </c>
      <c r="I137" s="98">
        <v>693.1714916867096</v>
      </c>
      <c r="J137" s="98">
        <v>690.40174186026354</v>
      </c>
      <c r="K137" s="98">
        <v>600.61249114840086</v>
      </c>
      <c r="L137" s="98">
        <v>809.23849972935022</v>
      </c>
      <c r="M137" s="98">
        <v>830.02627021960006</v>
      </c>
      <c r="N137" s="98">
        <v>809.3920464027849</v>
      </c>
      <c r="O137" s="98">
        <v>918.4213433214602</v>
      </c>
      <c r="P137" s="98">
        <v>848.15437381519826</v>
      </c>
      <c r="Q137" s="98">
        <v>899.74642065112516</v>
      </c>
      <c r="R137" s="98">
        <v>897.28432791914167</v>
      </c>
      <c r="S137" s="98">
        <v>806.07876837989284</v>
      </c>
      <c r="T137" s="98">
        <v>805.06184399706046</v>
      </c>
      <c r="U137" s="98">
        <v>805.54867656499732</v>
      </c>
      <c r="V137" s="98">
        <v>800.71244282839859</v>
      </c>
      <c r="W137" s="98">
        <v>805.05895687278405</v>
      </c>
      <c r="DA137" s="63" t="s">
        <v>2371</v>
      </c>
    </row>
    <row r="138" spans="1:105" ht="12" customHeight="1" x14ac:dyDescent="0.25">
      <c r="A138" s="108" t="s">
        <v>52</v>
      </c>
      <c r="B138" s="98">
        <v>420.20838795492426</v>
      </c>
      <c r="C138" s="98">
        <v>403.99125890392946</v>
      </c>
      <c r="D138" s="98">
        <v>404.69791849162766</v>
      </c>
      <c r="E138" s="98">
        <v>400.07855112734228</v>
      </c>
      <c r="F138" s="98">
        <v>413.44934209770554</v>
      </c>
      <c r="G138" s="98">
        <v>414.48033768898733</v>
      </c>
      <c r="H138" s="98">
        <v>419.86064101801526</v>
      </c>
      <c r="I138" s="98">
        <v>406.70388431517756</v>
      </c>
      <c r="J138" s="98">
        <v>434.62468029264579</v>
      </c>
      <c r="K138" s="98">
        <v>458.23598346159741</v>
      </c>
      <c r="L138" s="98">
        <v>460.93985934255596</v>
      </c>
      <c r="M138" s="98">
        <v>484.45254138071823</v>
      </c>
      <c r="N138" s="98">
        <v>498.27928081454064</v>
      </c>
      <c r="O138" s="98">
        <v>504.9649914617583</v>
      </c>
      <c r="P138" s="98">
        <v>514.18818004836476</v>
      </c>
      <c r="Q138" s="98">
        <v>522.051766591042</v>
      </c>
      <c r="R138" s="98">
        <v>520.22890680664784</v>
      </c>
      <c r="S138" s="98">
        <v>521.97131584172939</v>
      </c>
      <c r="T138" s="98">
        <v>521.2501740158234</v>
      </c>
      <c r="U138" s="98">
        <v>514.38920181051537</v>
      </c>
      <c r="V138" s="98">
        <v>510.70587068591385</v>
      </c>
      <c r="W138" s="98">
        <v>510.15338982309413</v>
      </c>
      <c r="DA138" s="63" t="s">
        <v>2372</v>
      </c>
    </row>
    <row r="139" spans="1:105" ht="12" customHeight="1" x14ac:dyDescent="0.25">
      <c r="A139" s="121" t="s">
        <v>54</v>
      </c>
      <c r="B139" s="122">
        <v>289.00994148565763</v>
      </c>
      <c r="C139" s="122">
        <v>283.017682215116</v>
      </c>
      <c r="D139" s="122">
        <v>286.82319310801569</v>
      </c>
      <c r="E139" s="122">
        <v>284.56693942946509</v>
      </c>
      <c r="F139" s="122">
        <v>285.68039847581611</v>
      </c>
      <c r="G139" s="122">
        <v>289.6381364719482</v>
      </c>
      <c r="H139" s="122">
        <v>298.27094116348229</v>
      </c>
      <c r="I139" s="122">
        <v>294.79207403208574</v>
      </c>
      <c r="J139" s="122">
        <v>300.84315962786349</v>
      </c>
      <c r="K139" s="122">
        <v>302.32990958691937</v>
      </c>
      <c r="L139" s="122">
        <v>336.67118393184057</v>
      </c>
      <c r="M139" s="122">
        <v>329.16421488629476</v>
      </c>
      <c r="N139" s="122">
        <v>327.20508048391832</v>
      </c>
      <c r="O139" s="122">
        <v>349.75532719842477</v>
      </c>
      <c r="P139" s="122">
        <v>354.05418425204533</v>
      </c>
      <c r="Q139" s="122">
        <v>358.75774117040254</v>
      </c>
      <c r="R139" s="122">
        <v>366.77688808492638</v>
      </c>
      <c r="S139" s="122">
        <v>353.76414964218901</v>
      </c>
      <c r="T139" s="122">
        <v>350.76964429059899</v>
      </c>
      <c r="U139" s="122">
        <v>346.51233129745236</v>
      </c>
      <c r="V139" s="122">
        <v>360.66588700239288</v>
      </c>
      <c r="W139" s="122">
        <v>363.38535814062288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289.00994148565763</v>
      </c>
      <c r="C141" s="33">
        <v>283.017682215116</v>
      </c>
      <c r="D141" s="33">
        <v>286.82319310801569</v>
      </c>
      <c r="E141" s="33">
        <v>284.56693942946509</v>
      </c>
      <c r="F141" s="33">
        <v>285.68039847581611</v>
      </c>
      <c r="G141" s="33">
        <v>289.6381364719482</v>
      </c>
      <c r="H141" s="33">
        <v>298.27094116348229</v>
      </c>
      <c r="I141" s="33">
        <v>294.79207403208574</v>
      </c>
      <c r="J141" s="33">
        <v>300.84315962786349</v>
      </c>
      <c r="K141" s="33">
        <v>302.32990958691937</v>
      </c>
      <c r="L141" s="33">
        <v>336.67118393184057</v>
      </c>
      <c r="M141" s="33">
        <v>329.16421488629476</v>
      </c>
      <c r="N141" s="33">
        <v>327.20508048391832</v>
      </c>
      <c r="O141" s="33">
        <v>349.75532719842477</v>
      </c>
      <c r="P141" s="33">
        <v>354.05418425204533</v>
      </c>
      <c r="Q141" s="33">
        <v>358.75774117040254</v>
      </c>
      <c r="R141" s="33">
        <v>366.77688808492638</v>
      </c>
      <c r="S141" s="33">
        <v>353.76414964218901</v>
      </c>
      <c r="T141" s="33">
        <v>350.76964429059899</v>
      </c>
      <c r="U141" s="33">
        <v>346.51233129745236</v>
      </c>
      <c r="V141" s="33">
        <v>360.66588700239288</v>
      </c>
      <c r="W141" s="33">
        <v>363.38535814062288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8004.0820704600419</v>
      </c>
      <c r="C143" s="117">
        <f t="shared" si="49"/>
        <v>8024.6811471160045</v>
      </c>
      <c r="D143" s="117">
        <f t="shared" si="49"/>
        <v>7924.4237200907664</v>
      </c>
      <c r="E143" s="117">
        <f t="shared" si="49"/>
        <v>7807.8410553830745</v>
      </c>
      <c r="F143" s="117">
        <f t="shared" si="49"/>
        <v>7623.1982795326103</v>
      </c>
      <c r="G143" s="117">
        <f t="shared" si="49"/>
        <v>7611.3364299903142</v>
      </c>
      <c r="H143" s="117">
        <f t="shared" si="49"/>
        <v>7704.6190175414158</v>
      </c>
      <c r="I143" s="117">
        <f t="shared" si="49"/>
        <v>7128.9836460177539</v>
      </c>
      <c r="J143" s="117">
        <f t="shared" si="49"/>
        <v>7134.9348655310678</v>
      </c>
      <c r="K143" s="117">
        <f t="shared" si="49"/>
        <v>6963.1639169391492</v>
      </c>
      <c r="L143" s="117">
        <f t="shared" si="49"/>
        <v>7085.93432100878</v>
      </c>
      <c r="M143" s="117">
        <f t="shared" si="49"/>
        <v>6653.509817007397</v>
      </c>
      <c r="N143" s="117">
        <f t="shared" si="49"/>
        <v>6203.4817923008231</v>
      </c>
      <c r="O143" s="117">
        <f t="shared" si="49"/>
        <v>5929.4299397984832</v>
      </c>
      <c r="P143" s="117">
        <f t="shared" si="49"/>
        <v>5651.8088723812798</v>
      </c>
      <c r="Q143" s="117">
        <f t="shared" si="49"/>
        <v>5853.6121245379572</v>
      </c>
      <c r="R143" s="117">
        <f t="shared" ref="R143:V143" si="50">R144+R146+R148+R157</f>
        <v>5895.5402992333184</v>
      </c>
      <c r="S143" s="117">
        <f t="shared" si="50"/>
        <v>5448.1261366581275</v>
      </c>
      <c r="T143" s="117">
        <f t="shared" si="50"/>
        <v>5310.475160850232</v>
      </c>
      <c r="U143" s="117">
        <f t="shared" si="50"/>
        <v>5140.4004676163313</v>
      </c>
      <c r="V143" s="117">
        <f t="shared" si="50"/>
        <v>5014.8121354751211</v>
      </c>
      <c r="W143" s="117">
        <f t="shared" ref="W143" si="51">W144+W146+W148+W157</f>
        <v>5232.3620455196724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6363.9207437719178</v>
      </c>
      <c r="C144" s="122">
        <f t="shared" si="52"/>
        <v>6476.4552136802877</v>
      </c>
      <c r="D144" s="122">
        <f t="shared" si="52"/>
        <v>6372.8095997019145</v>
      </c>
      <c r="E144" s="122">
        <f t="shared" si="52"/>
        <v>6294.2550511661011</v>
      </c>
      <c r="F144" s="122">
        <f t="shared" si="52"/>
        <v>6081.6774981280523</v>
      </c>
      <c r="G144" s="122">
        <f t="shared" si="52"/>
        <v>6050.5860492020747</v>
      </c>
      <c r="H144" s="122">
        <f t="shared" si="52"/>
        <v>6119.7024607848216</v>
      </c>
      <c r="I144" s="122">
        <f t="shared" si="52"/>
        <v>5614.453984987389</v>
      </c>
      <c r="J144" s="122">
        <f t="shared" si="52"/>
        <v>5601.0313724848738</v>
      </c>
      <c r="K144" s="122">
        <f t="shared" si="52"/>
        <v>5498.1373493095707</v>
      </c>
      <c r="L144" s="122">
        <f t="shared" si="52"/>
        <v>5378.525689436131</v>
      </c>
      <c r="M144" s="122">
        <f t="shared" si="52"/>
        <v>4890.7330395920872</v>
      </c>
      <c r="N144" s="122">
        <f t="shared" si="52"/>
        <v>4446.7224874207486</v>
      </c>
      <c r="O144" s="122">
        <f t="shared" si="52"/>
        <v>4048.7132018114025</v>
      </c>
      <c r="P144" s="122">
        <f t="shared" si="52"/>
        <v>3839.4649619584452</v>
      </c>
      <c r="Q144" s="122">
        <f t="shared" si="52"/>
        <v>3961.294095952408</v>
      </c>
      <c r="R144" s="122">
        <f t="shared" si="52"/>
        <v>4010.4352618491785</v>
      </c>
      <c r="S144" s="122">
        <f t="shared" si="52"/>
        <v>3665.7333791730925</v>
      </c>
      <c r="T144" s="122">
        <f t="shared" si="52"/>
        <v>3545.5159696901842</v>
      </c>
      <c r="U144" s="122">
        <f t="shared" si="52"/>
        <v>3387.1156619493559</v>
      </c>
      <c r="V144" s="122">
        <f t="shared" si="52"/>
        <v>3269.1687526513501</v>
      </c>
      <c r="W144" s="122">
        <f t="shared" si="52"/>
        <v>3469.4822398083511</v>
      </c>
      <c r="DA144" s="130" t="s">
        <v>2377</v>
      </c>
    </row>
    <row r="145" spans="1:105" ht="12" customHeight="1" x14ac:dyDescent="0.25">
      <c r="A145" s="97" t="s">
        <v>53</v>
      </c>
      <c r="B145" s="98">
        <v>6363.9207437719178</v>
      </c>
      <c r="C145" s="98">
        <v>6476.4552136802877</v>
      </c>
      <c r="D145" s="98">
        <v>6372.8095997019145</v>
      </c>
      <c r="E145" s="98">
        <v>6294.2550511661011</v>
      </c>
      <c r="F145" s="98">
        <v>6081.6774981280523</v>
      </c>
      <c r="G145" s="98">
        <v>6050.5860492020747</v>
      </c>
      <c r="H145" s="98">
        <v>6119.7024607848216</v>
      </c>
      <c r="I145" s="98">
        <v>5614.453984987389</v>
      </c>
      <c r="J145" s="98">
        <v>5601.0313724848738</v>
      </c>
      <c r="K145" s="98">
        <v>5498.1373493095707</v>
      </c>
      <c r="L145" s="98">
        <v>5378.525689436131</v>
      </c>
      <c r="M145" s="98">
        <v>4890.7330395920872</v>
      </c>
      <c r="N145" s="98">
        <v>4446.7224874207486</v>
      </c>
      <c r="O145" s="98">
        <v>4048.7132018114025</v>
      </c>
      <c r="P145" s="98">
        <v>3839.4649619584452</v>
      </c>
      <c r="Q145" s="98">
        <v>3961.294095952408</v>
      </c>
      <c r="R145" s="98">
        <v>4010.4352618491785</v>
      </c>
      <c r="S145" s="98">
        <v>3665.7333791730925</v>
      </c>
      <c r="T145" s="98">
        <v>3545.5159696901842</v>
      </c>
      <c r="U145" s="98">
        <v>3387.1156619493559</v>
      </c>
      <c r="V145" s="98">
        <v>3269.1687526513501</v>
      </c>
      <c r="W145" s="98">
        <v>3469.4822398083511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7.1791365726680922</v>
      </c>
      <c r="C146" s="122">
        <f t="shared" si="53"/>
        <v>8.0503860805468808</v>
      </c>
      <c r="D146" s="122">
        <f t="shared" si="53"/>
        <v>8.3868896016449987</v>
      </c>
      <c r="E146" s="122">
        <f t="shared" si="53"/>
        <v>8.3490235359041289</v>
      </c>
      <c r="F146" s="122">
        <f t="shared" si="53"/>
        <v>8.3057576417778503</v>
      </c>
      <c r="G146" s="122">
        <f t="shared" si="53"/>
        <v>8.1832035733786128</v>
      </c>
      <c r="H146" s="122">
        <f t="shared" si="53"/>
        <v>8.243981679627062</v>
      </c>
      <c r="I146" s="122">
        <f t="shared" si="53"/>
        <v>9.0822974769837135</v>
      </c>
      <c r="J146" s="122">
        <f t="shared" si="53"/>
        <v>10.108258743791895</v>
      </c>
      <c r="K146" s="122">
        <f t="shared" si="53"/>
        <v>10.744234482621518</v>
      </c>
      <c r="L146" s="122">
        <f t="shared" si="53"/>
        <v>11.867872068372364</v>
      </c>
      <c r="M146" s="122">
        <f t="shared" si="53"/>
        <v>12.666486960653792</v>
      </c>
      <c r="N146" s="122">
        <f t="shared" si="53"/>
        <v>13.847687814731227</v>
      </c>
      <c r="O146" s="122">
        <f t="shared" si="53"/>
        <v>14.332050325632796</v>
      </c>
      <c r="P146" s="122">
        <f t="shared" si="53"/>
        <v>15.539902655656894</v>
      </c>
      <c r="Q146" s="122">
        <f t="shared" si="53"/>
        <v>16.661375183603639</v>
      </c>
      <c r="R146" s="122">
        <f t="shared" si="53"/>
        <v>18.279903462455014</v>
      </c>
      <c r="S146" s="122">
        <f t="shared" si="53"/>
        <v>18.816179461006808</v>
      </c>
      <c r="T146" s="122">
        <f t="shared" si="53"/>
        <v>22.40860443026353</v>
      </c>
      <c r="U146" s="122">
        <f t="shared" si="53"/>
        <v>19.341800133926082</v>
      </c>
      <c r="V146" s="122">
        <f t="shared" si="53"/>
        <v>20.349467601589293</v>
      </c>
      <c r="W146" s="122">
        <f t="shared" si="53"/>
        <v>21.536158343951623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7.1791365726680922</v>
      </c>
      <c r="C147" s="98">
        <f>IF(RES_hhdet_fec!C147=0,0,RES_hhdet_fec!C147*1000*11630/RES_hhdet_num!C143)</f>
        <v>8.0503860805468808</v>
      </c>
      <c r="D147" s="98">
        <f>IF(RES_hhdet_fec!D147=0,0,RES_hhdet_fec!D147*1000*11630/RES_hhdet_num!D143)</f>
        <v>8.3868896016449987</v>
      </c>
      <c r="E147" s="98">
        <f>IF(RES_hhdet_fec!E147=0,0,RES_hhdet_fec!E147*1000*11630/RES_hhdet_num!E143)</f>
        <v>8.3490235359041289</v>
      </c>
      <c r="F147" s="98">
        <f>IF(RES_hhdet_fec!F147=0,0,RES_hhdet_fec!F147*1000*11630/RES_hhdet_num!F143)</f>
        <v>8.3057576417778503</v>
      </c>
      <c r="G147" s="98">
        <f>IF(RES_hhdet_fec!G147=0,0,RES_hhdet_fec!G147*1000*11630/RES_hhdet_num!G143)</f>
        <v>8.1832035733786128</v>
      </c>
      <c r="H147" s="98">
        <f>IF(RES_hhdet_fec!H147=0,0,RES_hhdet_fec!H147*1000*11630/RES_hhdet_num!H143)</f>
        <v>8.243981679627062</v>
      </c>
      <c r="I147" s="98">
        <f>IF(RES_hhdet_fec!I147=0,0,RES_hhdet_fec!I147*1000*11630/RES_hhdet_num!I143)</f>
        <v>9.0822974769837135</v>
      </c>
      <c r="J147" s="98">
        <f>IF(RES_hhdet_fec!J147=0,0,RES_hhdet_fec!J147*1000*11630/RES_hhdet_num!J143)</f>
        <v>10.108258743791895</v>
      </c>
      <c r="K147" s="98">
        <f>IF(RES_hhdet_fec!K147=0,0,RES_hhdet_fec!K147*1000*11630/RES_hhdet_num!K143)</f>
        <v>10.744234482621518</v>
      </c>
      <c r="L147" s="98">
        <f>IF(RES_hhdet_fec!L147=0,0,RES_hhdet_fec!L147*1000*11630/RES_hhdet_num!L143)</f>
        <v>11.867872068372364</v>
      </c>
      <c r="M147" s="98">
        <f>IF(RES_hhdet_fec!M147=0,0,RES_hhdet_fec!M147*1000*11630/RES_hhdet_num!M143)</f>
        <v>12.666486960653792</v>
      </c>
      <c r="N147" s="98">
        <f>IF(RES_hhdet_fec!N147=0,0,RES_hhdet_fec!N147*1000*11630/RES_hhdet_num!N143)</f>
        <v>13.847687814731227</v>
      </c>
      <c r="O147" s="98">
        <f>IF(RES_hhdet_fec!O147=0,0,RES_hhdet_fec!O147*1000*11630/RES_hhdet_num!O143)</f>
        <v>14.332050325632796</v>
      </c>
      <c r="P147" s="98">
        <f>IF(RES_hhdet_fec!P147=0,0,RES_hhdet_fec!P147*1000*11630/RES_hhdet_num!P143)</f>
        <v>15.539902655656894</v>
      </c>
      <c r="Q147" s="98">
        <f>IF(RES_hhdet_fec!Q147=0,0,RES_hhdet_fec!Q147*1000*11630/RES_hhdet_num!Q143)</f>
        <v>16.661375183603639</v>
      </c>
      <c r="R147" s="98">
        <f>IF(RES_hhdet_fec!R147=0,0,RES_hhdet_fec!R147*1000*11630/RES_hhdet_num!R143)</f>
        <v>18.279903462455014</v>
      </c>
      <c r="S147" s="98">
        <f>IF(RES_hhdet_fec!S147=0,0,RES_hhdet_fec!S147*1000*11630/RES_hhdet_num!S143)</f>
        <v>18.816179461006808</v>
      </c>
      <c r="T147" s="98">
        <f>IF(RES_hhdet_fec!T147=0,0,RES_hhdet_fec!T147*1000*11630/RES_hhdet_num!T143)</f>
        <v>22.40860443026353</v>
      </c>
      <c r="U147" s="98">
        <f>IF(RES_hhdet_fec!U147=0,0,RES_hhdet_fec!U147*1000*11630/RES_hhdet_num!U143)</f>
        <v>19.341800133926082</v>
      </c>
      <c r="V147" s="98">
        <f>IF(RES_hhdet_fec!V147=0,0,RES_hhdet_fec!V147*1000*11630/RES_hhdet_num!V143)</f>
        <v>20.349467601589293</v>
      </c>
      <c r="W147" s="98">
        <f>IF(RES_hhdet_fec!W147=0,0,RES_hhdet_fec!W147*1000*11630/RES_hhdet_num!W143)</f>
        <v>21.536158343951623</v>
      </c>
      <c r="DA147" s="63" t="s">
        <v>2380</v>
      </c>
    </row>
    <row r="148" spans="1:105" ht="12" customHeight="1" x14ac:dyDescent="0.25">
      <c r="A148" s="121" t="s">
        <v>55</v>
      </c>
      <c r="B148" s="122">
        <v>1343.9722486297976</v>
      </c>
      <c r="C148" s="122">
        <v>1256.962522265803</v>
      </c>
      <c r="D148" s="122">
        <v>1256.131961053047</v>
      </c>
      <c r="E148" s="122">
        <v>1220.3680246618012</v>
      </c>
      <c r="F148" s="122">
        <v>1247.3365738860036</v>
      </c>
      <c r="G148" s="122">
        <v>1262.8761920636205</v>
      </c>
      <c r="H148" s="122">
        <v>1278.5051868366024</v>
      </c>
      <c r="I148" s="122">
        <v>1210.7686413315698</v>
      </c>
      <c r="J148" s="122">
        <v>1223.0025511520803</v>
      </c>
      <c r="K148" s="122">
        <v>1151.9045166368292</v>
      </c>
      <c r="L148" s="122">
        <v>1358.7474211177591</v>
      </c>
      <c r="M148" s="122">
        <v>1420.932963979905</v>
      </c>
      <c r="N148" s="122">
        <v>1415.8327801605556</v>
      </c>
      <c r="O148" s="122">
        <v>1516.9885940641577</v>
      </c>
      <c r="P148" s="122">
        <v>1443.4203868582888</v>
      </c>
      <c r="Q148" s="122">
        <v>1517.5599053944716</v>
      </c>
      <c r="R148" s="122">
        <v>1500.6295572417077</v>
      </c>
      <c r="S148" s="122">
        <v>1410.1417002986561</v>
      </c>
      <c r="T148" s="122">
        <v>1392.66168715397</v>
      </c>
      <c r="U148" s="122">
        <v>1389.0487678023187</v>
      </c>
      <c r="V148" s="122">
        <v>1367.2249471025905</v>
      </c>
      <c r="W148" s="122">
        <v>1380.0817690862214</v>
      </c>
      <c r="DA148" s="130" t="s">
        <v>2381</v>
      </c>
    </row>
    <row r="149" spans="1:105" ht="12" customHeight="1" x14ac:dyDescent="0.25">
      <c r="A149" s="97" t="s">
        <v>124</v>
      </c>
      <c r="B149" s="98">
        <v>1519.2578393752196</v>
      </c>
      <c r="C149" s="98">
        <v>1482.7641769151212</v>
      </c>
      <c r="D149" s="98">
        <v>1364.8778328152632</v>
      </c>
      <c r="E149" s="98">
        <v>1409.1948374687563</v>
      </c>
      <c r="F149" s="98">
        <v>1442.8312536037351</v>
      </c>
      <c r="G149" s="98">
        <v>1421.1089774832278</v>
      </c>
      <c r="H149" s="98">
        <v>1494.7398733378493</v>
      </c>
      <c r="I149" s="98">
        <v>1502.2317812240522</v>
      </c>
      <c r="J149" s="98">
        <v>1418.8558372416796</v>
      </c>
      <c r="K149" s="98">
        <v>1361.825016363382</v>
      </c>
      <c r="L149" s="98">
        <v>1515.1591442420236</v>
      </c>
      <c r="M149" s="98">
        <v>1713.6617566325235</v>
      </c>
      <c r="N149" s="98">
        <v>1704.5832995565597</v>
      </c>
      <c r="O149" s="98">
        <v>1662.5346435007687</v>
      </c>
      <c r="P149" s="98">
        <v>1445.3018235052541</v>
      </c>
      <c r="Q149" s="98">
        <v>1645.8646860569529</v>
      </c>
      <c r="R149" s="98">
        <v>1612.8415568223891</v>
      </c>
      <c r="S149" s="98">
        <v>1538.6536373688077</v>
      </c>
      <c r="T149" s="98">
        <v>1411.4571674047907</v>
      </c>
      <c r="U149" s="98">
        <v>1417.6491384760966</v>
      </c>
      <c r="V149" s="98">
        <v>1362.1466068307507</v>
      </c>
      <c r="W149" s="98">
        <v>1438.4054269081298</v>
      </c>
      <c r="DA149" s="63" t="s">
        <v>2382</v>
      </c>
    </row>
    <row r="150" spans="1:105" ht="12" customHeight="1" x14ac:dyDescent="0.25">
      <c r="A150" s="97" t="s">
        <v>123</v>
      </c>
      <c r="B150" s="98">
        <v>1281.0477753633015</v>
      </c>
      <c r="C150" s="98">
        <v>1243.5808571364403</v>
      </c>
      <c r="D150" s="98">
        <v>1150.35518942065</v>
      </c>
      <c r="E150" s="98">
        <v>1185.2616480117758</v>
      </c>
      <c r="F150" s="98">
        <v>1216.373182289072</v>
      </c>
      <c r="G150" s="98">
        <v>1206.4550587824426</v>
      </c>
      <c r="H150" s="98">
        <v>1274.6396136452329</v>
      </c>
      <c r="I150" s="98">
        <v>1277.6536655213608</v>
      </c>
      <c r="J150" s="98">
        <v>1200.4251086574559</v>
      </c>
      <c r="K150" s="98">
        <v>1130.2151653481005</v>
      </c>
      <c r="L150" s="98">
        <v>1299.4813341952176</v>
      </c>
      <c r="M150" s="98">
        <v>1470.8359413663138</v>
      </c>
      <c r="N150" s="98">
        <v>1468.1558552742333</v>
      </c>
      <c r="O150" s="98">
        <v>1466.4055730260159</v>
      </c>
      <c r="P150" s="98">
        <v>1276.4703047608161</v>
      </c>
      <c r="Q150" s="98">
        <v>1454.3296768413209</v>
      </c>
      <c r="R150" s="98">
        <v>1436.9195744448973</v>
      </c>
      <c r="S150" s="98">
        <v>1372.2093486330905</v>
      </c>
      <c r="T150" s="98">
        <v>1283.2583807771398</v>
      </c>
      <c r="U150" s="98">
        <v>1302.34494210506</v>
      </c>
      <c r="V150" s="98">
        <v>1270.1162148407543</v>
      </c>
      <c r="W150" s="98">
        <v>1350.3364001770944</v>
      </c>
      <c r="DA150" s="63" t="s">
        <v>2383</v>
      </c>
    </row>
    <row r="151" spans="1:105" ht="12" customHeight="1" x14ac:dyDescent="0.25">
      <c r="A151" s="100" t="s">
        <v>50</v>
      </c>
      <c r="B151" s="101">
        <v>865.9111699580277</v>
      </c>
      <c r="C151" s="101">
        <v>827.02261623441973</v>
      </c>
      <c r="D151" s="101">
        <v>770.49274470139926</v>
      </c>
      <c r="E151" s="101">
        <v>784.2298486596153</v>
      </c>
      <c r="F151" s="101">
        <v>800.80205778786353</v>
      </c>
      <c r="G151" s="101">
        <v>801.70078909327879</v>
      </c>
      <c r="H151" s="101">
        <v>846.26015788521511</v>
      </c>
      <c r="I151" s="101">
        <v>836.7708280762771</v>
      </c>
      <c r="J151" s="101">
        <v>766.50408277701604</v>
      </c>
      <c r="K151" s="101">
        <v>670.34282299225936</v>
      </c>
      <c r="L151" s="101">
        <v>860.32429750475137</v>
      </c>
      <c r="M151" s="101">
        <v>964.11732822465422</v>
      </c>
      <c r="N151" s="101">
        <v>944.20532568755971</v>
      </c>
      <c r="O151" s="101">
        <v>978.05531596257811</v>
      </c>
      <c r="P151" s="101">
        <v>820.43748851294959</v>
      </c>
      <c r="Q151" s="101">
        <v>936.8632399449607</v>
      </c>
      <c r="R151" s="101">
        <v>915.10572622953725</v>
      </c>
      <c r="S151" s="101">
        <v>829.48608644468447</v>
      </c>
      <c r="T151" s="101">
        <v>772.11791032761028</v>
      </c>
      <c r="U151" s="101">
        <v>784.55014640752563</v>
      </c>
      <c r="V151" s="101">
        <v>764.8606883677171</v>
      </c>
      <c r="W151" s="101">
        <v>816.11881434217571</v>
      </c>
      <c r="DA151" s="131" t="s">
        <v>2384</v>
      </c>
    </row>
    <row r="152" spans="1:105" ht="12" customHeight="1" x14ac:dyDescent="0.25">
      <c r="A152" s="103" t="s">
        <v>52</v>
      </c>
      <c r="B152" s="104">
        <v>415.13660540527371</v>
      </c>
      <c r="C152" s="104">
        <v>416.55824090202032</v>
      </c>
      <c r="D152" s="104">
        <v>379.86244471925073</v>
      </c>
      <c r="E152" s="104">
        <v>401.03179935216042</v>
      </c>
      <c r="F152" s="104">
        <v>415.57112450120843</v>
      </c>
      <c r="G152" s="104">
        <v>404.75426968916383</v>
      </c>
      <c r="H152" s="104">
        <v>428.37945576001772</v>
      </c>
      <c r="I152" s="104">
        <v>440.88283744508345</v>
      </c>
      <c r="J152" s="104">
        <v>433.92102588043974</v>
      </c>
      <c r="K152" s="104">
        <v>459.87234235584123</v>
      </c>
      <c r="L152" s="104">
        <v>439.15703669046621</v>
      </c>
      <c r="M152" s="104">
        <v>506.7186131416596</v>
      </c>
      <c r="N152" s="104">
        <v>523.95052958667338</v>
      </c>
      <c r="O152" s="104">
        <v>488.35025706343765</v>
      </c>
      <c r="P152" s="104">
        <v>456.03281624786655</v>
      </c>
      <c r="Q152" s="104">
        <v>517.46643689636028</v>
      </c>
      <c r="R152" s="104">
        <v>521.81384821536017</v>
      </c>
      <c r="S152" s="104">
        <v>542.7232621884059</v>
      </c>
      <c r="T152" s="104">
        <v>511.14047044952946</v>
      </c>
      <c r="U152" s="104">
        <v>517.79479569753414</v>
      </c>
      <c r="V152" s="104">
        <v>505.25552647303709</v>
      </c>
      <c r="W152" s="104">
        <v>534.21758583491874</v>
      </c>
      <c r="DA152" s="132" t="s">
        <v>2385</v>
      </c>
    </row>
    <row r="153" spans="1:105" ht="12" customHeight="1" x14ac:dyDescent="0.25">
      <c r="A153" s="106" t="s">
        <v>122</v>
      </c>
      <c r="B153" s="101">
        <v>1373.4692865701622</v>
      </c>
      <c r="C153" s="101">
        <v>1283.1416616788729</v>
      </c>
      <c r="D153" s="101">
        <v>1298.7966685744841</v>
      </c>
      <c r="E153" s="101">
        <v>1255.3314977180955</v>
      </c>
      <c r="F153" s="101">
        <v>1282.4214291397971</v>
      </c>
      <c r="G153" s="101">
        <v>1303.9545065275095</v>
      </c>
      <c r="H153" s="101">
        <v>1313.9927068797781</v>
      </c>
      <c r="I153" s="101">
        <v>1243.6198742125648</v>
      </c>
      <c r="J153" s="101">
        <v>1277.6113499002197</v>
      </c>
      <c r="K153" s="101">
        <v>1216.8935821172313</v>
      </c>
      <c r="L153" s="101">
        <v>1432.7483084207026</v>
      </c>
      <c r="M153" s="101">
        <v>1483.8842171523954</v>
      </c>
      <c r="N153" s="101">
        <v>1477.2395360666083</v>
      </c>
      <c r="O153" s="101">
        <v>1587.7945011902068</v>
      </c>
      <c r="P153" s="101">
        <v>1522.0667928988928</v>
      </c>
      <c r="Q153" s="101">
        <v>1583.8013290670285</v>
      </c>
      <c r="R153" s="101">
        <v>1566.4730833821609</v>
      </c>
      <c r="S153" s="101">
        <v>1470.9196148399633</v>
      </c>
      <c r="T153" s="101">
        <v>1461.5542928096477</v>
      </c>
      <c r="U153" s="101">
        <v>1452.2540430569818</v>
      </c>
      <c r="V153" s="101">
        <v>1428.8137221387606</v>
      </c>
      <c r="W153" s="101">
        <v>1428.3026648235882</v>
      </c>
      <c r="DA153" s="131" t="s">
        <v>2386</v>
      </c>
    </row>
    <row r="154" spans="1:105" ht="12" customHeight="1" x14ac:dyDescent="0.25">
      <c r="A154" s="107" t="s">
        <v>121</v>
      </c>
      <c r="B154" s="104">
        <v>1203.379178146685</v>
      </c>
      <c r="C154" s="104">
        <v>1119.3972439552783</v>
      </c>
      <c r="D154" s="104">
        <v>1136.7955837033142</v>
      </c>
      <c r="E154" s="104">
        <v>1097.7858829451802</v>
      </c>
      <c r="F154" s="104">
        <v>1124.4946929819898</v>
      </c>
      <c r="G154" s="104">
        <v>1150.1729291001716</v>
      </c>
      <c r="H154" s="104">
        <v>1164.4524402427692</v>
      </c>
      <c r="I154" s="104">
        <v>1100.5192992593497</v>
      </c>
      <c r="J154" s="104">
        <v>1124.6863404888686</v>
      </c>
      <c r="K154" s="104">
        <v>1056.6339890326919</v>
      </c>
      <c r="L154" s="104">
        <v>1272.8565118978538</v>
      </c>
      <c r="M154" s="104">
        <v>1320.4088378016547</v>
      </c>
      <c r="N154" s="104">
        <v>1315.5661415163033</v>
      </c>
      <c r="O154" s="104">
        <v>1430.5013871663564</v>
      </c>
      <c r="P154" s="104">
        <v>1367.1733680801958</v>
      </c>
      <c r="Q154" s="104">
        <v>1428.3882401005587</v>
      </c>
      <c r="R154" s="104">
        <v>1413.6336161483018</v>
      </c>
      <c r="S154" s="104">
        <v>1322.9358041617909</v>
      </c>
      <c r="T154" s="104">
        <v>1323.6659261377476</v>
      </c>
      <c r="U154" s="104">
        <v>1326.3551549296019</v>
      </c>
      <c r="V154" s="104">
        <v>1315.4261519247016</v>
      </c>
      <c r="W154" s="104">
        <v>1322.543170779079</v>
      </c>
      <c r="DA154" s="132" t="s">
        <v>2387</v>
      </c>
    </row>
    <row r="155" spans="1:105" ht="12" customHeight="1" x14ac:dyDescent="0.25">
      <c r="A155" s="108" t="s">
        <v>53</v>
      </c>
      <c r="B155" s="98">
        <v>783.17079019176072</v>
      </c>
      <c r="C155" s="98">
        <v>715.36405804454353</v>
      </c>
      <c r="D155" s="98">
        <v>732.00446595717528</v>
      </c>
      <c r="E155" s="98">
        <v>697.53076130555155</v>
      </c>
      <c r="F155" s="98">
        <v>710.74480250917156</v>
      </c>
      <c r="G155" s="98">
        <v>735.20633649365755</v>
      </c>
      <c r="H155" s="98">
        <v>743.99837524382235</v>
      </c>
      <c r="I155" s="98">
        <v>693.32185784850969</v>
      </c>
      <c r="J155" s="98">
        <v>689.73191248867772</v>
      </c>
      <c r="K155" s="98">
        <v>598.40785981520355</v>
      </c>
      <c r="L155" s="98">
        <v>811.02755941918815</v>
      </c>
      <c r="M155" s="98">
        <v>834.5841287936945</v>
      </c>
      <c r="N155" s="98">
        <v>815.66968756337428</v>
      </c>
      <c r="O155" s="98">
        <v>923.99354481662056</v>
      </c>
      <c r="P155" s="98">
        <v>851.31665544623843</v>
      </c>
      <c r="Q155" s="98">
        <v>903.92796192694925</v>
      </c>
      <c r="R155" s="98">
        <v>891.7528241880633</v>
      </c>
      <c r="S155" s="98">
        <v>799.17864704272563</v>
      </c>
      <c r="T155" s="98">
        <v>800.10787635672989</v>
      </c>
      <c r="U155" s="98">
        <v>808.46819216998995</v>
      </c>
      <c r="V155" s="98">
        <v>801.41725970995344</v>
      </c>
      <c r="W155" s="98">
        <v>808.61402537166123</v>
      </c>
      <c r="DA155" s="63" t="s">
        <v>2388</v>
      </c>
    </row>
    <row r="156" spans="1:105" ht="12" customHeight="1" x14ac:dyDescent="0.25">
      <c r="A156" s="108" t="s">
        <v>52</v>
      </c>
      <c r="B156" s="98">
        <v>420.20838795492432</v>
      </c>
      <c r="C156" s="98">
        <v>404.03318591073491</v>
      </c>
      <c r="D156" s="98">
        <v>404.79111774613864</v>
      </c>
      <c r="E156" s="98">
        <v>400.25512163962878</v>
      </c>
      <c r="F156" s="98">
        <v>413.74989047281838</v>
      </c>
      <c r="G156" s="98">
        <v>414.96659260651398</v>
      </c>
      <c r="H156" s="98">
        <v>420.45406499894671</v>
      </c>
      <c r="I156" s="98">
        <v>407.19744141084033</v>
      </c>
      <c r="J156" s="98">
        <v>434.95442800019094</v>
      </c>
      <c r="K156" s="98">
        <v>458.22612921748839</v>
      </c>
      <c r="L156" s="98">
        <v>461.8289524786656</v>
      </c>
      <c r="M156" s="98">
        <v>485.82470900796017</v>
      </c>
      <c r="N156" s="98">
        <v>499.89645395292899</v>
      </c>
      <c r="O156" s="98">
        <v>506.50784234973554</v>
      </c>
      <c r="P156" s="98">
        <v>515.85671263395716</v>
      </c>
      <c r="Q156" s="98">
        <v>524.46027817360937</v>
      </c>
      <c r="R156" s="98">
        <v>521.88079196023853</v>
      </c>
      <c r="S156" s="98">
        <v>523.75715711906525</v>
      </c>
      <c r="T156" s="98">
        <v>523.55804978101776</v>
      </c>
      <c r="U156" s="98">
        <v>517.88696275961172</v>
      </c>
      <c r="V156" s="98">
        <v>514.00889221474813</v>
      </c>
      <c r="W156" s="98">
        <v>513.92914540741765</v>
      </c>
      <c r="DA156" s="63" t="s">
        <v>2389</v>
      </c>
    </row>
    <row r="157" spans="1:105" ht="12" customHeight="1" x14ac:dyDescent="0.25">
      <c r="A157" s="121" t="s">
        <v>54</v>
      </c>
      <c r="B157" s="122">
        <v>289.00994148565752</v>
      </c>
      <c r="C157" s="122">
        <v>283.21302508936736</v>
      </c>
      <c r="D157" s="122">
        <v>287.09526973416041</v>
      </c>
      <c r="E157" s="122">
        <v>284.86895601926778</v>
      </c>
      <c r="F157" s="122">
        <v>285.87844987677653</v>
      </c>
      <c r="G157" s="122">
        <v>289.69098515124006</v>
      </c>
      <c r="H157" s="122">
        <v>298.16738824036474</v>
      </c>
      <c r="I157" s="122">
        <v>294.67872222181177</v>
      </c>
      <c r="J157" s="122">
        <v>300.7926831503213</v>
      </c>
      <c r="K157" s="122">
        <v>302.3778165101283</v>
      </c>
      <c r="L157" s="122">
        <v>336.79333838651718</v>
      </c>
      <c r="M157" s="122">
        <v>329.17732647475094</v>
      </c>
      <c r="N157" s="122">
        <v>327.07883690478809</v>
      </c>
      <c r="O157" s="122">
        <v>349.39609359728979</v>
      </c>
      <c r="P157" s="122">
        <v>353.38362090888819</v>
      </c>
      <c r="Q157" s="122">
        <v>358.09674800747388</v>
      </c>
      <c r="R157" s="122">
        <v>366.19557667997697</v>
      </c>
      <c r="S157" s="122">
        <v>353.4348777253719</v>
      </c>
      <c r="T157" s="122">
        <v>349.88889957581398</v>
      </c>
      <c r="U157" s="122">
        <v>344.89423773073054</v>
      </c>
      <c r="V157" s="122">
        <v>358.06896811959103</v>
      </c>
      <c r="W157" s="122">
        <v>361.26187828114826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289.00994148565752</v>
      </c>
      <c r="C159" s="33">
        <v>283.21302508936736</v>
      </c>
      <c r="D159" s="33">
        <v>287.09526973416041</v>
      </c>
      <c r="E159" s="33">
        <v>284.86895601926778</v>
      </c>
      <c r="F159" s="33">
        <v>285.87844987677653</v>
      </c>
      <c r="G159" s="33">
        <v>289.69098515124006</v>
      </c>
      <c r="H159" s="33">
        <v>298.16738824036474</v>
      </c>
      <c r="I159" s="33">
        <v>294.67872222181177</v>
      </c>
      <c r="J159" s="33">
        <v>300.7926831503213</v>
      </c>
      <c r="K159" s="33">
        <v>302.3778165101283</v>
      </c>
      <c r="L159" s="33">
        <v>336.79333838651718</v>
      </c>
      <c r="M159" s="33">
        <v>329.17732647475094</v>
      </c>
      <c r="N159" s="33">
        <v>327.07883690478809</v>
      </c>
      <c r="O159" s="33">
        <v>349.39609359728979</v>
      </c>
      <c r="P159" s="33">
        <v>353.38362090888819</v>
      </c>
      <c r="Q159" s="33">
        <v>358.09674800747388</v>
      </c>
      <c r="R159" s="33">
        <v>366.19557667997697</v>
      </c>
      <c r="S159" s="33">
        <v>353.4348777253719</v>
      </c>
      <c r="T159" s="33">
        <v>349.88889957581398</v>
      </c>
      <c r="U159" s="33">
        <v>344.89423773073054</v>
      </c>
      <c r="V159" s="33">
        <v>358.06896811959103</v>
      </c>
      <c r="W159" s="33">
        <v>361.26187828114826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16272.362814380587</v>
      </c>
      <c r="C161" s="117">
        <f t="shared" si="54"/>
        <v>14836.45690244433</v>
      </c>
      <c r="D161" s="117">
        <f t="shared" si="54"/>
        <v>14801.076670470724</v>
      </c>
      <c r="E161" s="117">
        <f t="shared" si="54"/>
        <v>13456.619924027096</v>
      </c>
      <c r="F161" s="117">
        <f t="shared" si="54"/>
        <v>16233.435955206905</v>
      </c>
      <c r="G161" s="117">
        <f t="shared" si="54"/>
        <v>18997.665567684209</v>
      </c>
      <c r="H161" s="117">
        <f t="shared" si="54"/>
        <v>18186.877730096905</v>
      </c>
      <c r="I161" s="117">
        <f t="shared" si="54"/>
        <v>11029.175917806737</v>
      </c>
      <c r="J161" s="117">
        <f t="shared" si="54"/>
        <v>4149.8052039434788</v>
      </c>
      <c r="K161" s="117">
        <f t="shared" si="54"/>
        <v>1715.4116721394298</v>
      </c>
      <c r="L161" s="117">
        <f t="shared" si="54"/>
        <v>13111.511099192201</v>
      </c>
      <c r="M161" s="117">
        <f t="shared" si="54"/>
        <v>9097.978656705669</v>
      </c>
      <c r="N161" s="117">
        <f t="shared" si="54"/>
        <v>11487.925786618251</v>
      </c>
      <c r="O161" s="117">
        <f t="shared" si="54"/>
        <v>20794.627891182212</v>
      </c>
      <c r="P161" s="117">
        <f t="shared" si="54"/>
        <v>11832.590828760591</v>
      </c>
      <c r="Q161" s="117">
        <f t="shared" si="54"/>
        <v>22257.635921733061</v>
      </c>
      <c r="R161" s="117">
        <f t="shared" ref="R161:V161" si="55">R162+R164+R166+R175</f>
        <v>18915.669361584038</v>
      </c>
      <c r="S161" s="117">
        <f t="shared" si="55"/>
        <v>14531.917644202131</v>
      </c>
      <c r="T161" s="117">
        <f t="shared" si="55"/>
        <v>11928.103487640721</v>
      </c>
      <c r="U161" s="117">
        <f t="shared" si="55"/>
        <v>21671.223396653866</v>
      </c>
      <c r="V161" s="117">
        <f t="shared" si="55"/>
        <v>3739.7993154877909</v>
      </c>
      <c r="W161" s="117">
        <f t="shared" ref="W161" si="56">W162+W164+W166+W175</f>
        <v>21551.075463401805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14635.792724358123</v>
      </c>
      <c r="C162" s="122">
        <f t="shared" si="57"/>
        <v>13281.727237491725</v>
      </c>
      <c r="D162" s="122">
        <f t="shared" si="57"/>
        <v>13233.958677181754</v>
      </c>
      <c r="E162" s="122">
        <f t="shared" si="57"/>
        <v>11922.838187052846</v>
      </c>
      <c r="F162" s="122">
        <f t="shared" si="57"/>
        <v>14674.118363963367</v>
      </c>
      <c r="G162" s="122">
        <f t="shared" si="57"/>
        <v>17423.769386294603</v>
      </c>
      <c r="H162" s="122">
        <f t="shared" si="57"/>
        <v>16598.765311523635</v>
      </c>
      <c r="I162" s="122">
        <f t="shared" si="57"/>
        <v>9514.4120277776219</v>
      </c>
      <c r="J162" s="122">
        <f t="shared" si="57"/>
        <v>2611.2984531636171</v>
      </c>
      <c r="K162" s="122">
        <f t="shared" si="57"/>
        <v>245.82507741843801</v>
      </c>
      <c r="L162" s="122">
        <f t="shared" si="57"/>
        <v>11400.926218728637</v>
      </c>
      <c r="M162" s="122">
        <f t="shared" si="57"/>
        <v>7333.5561587895172</v>
      </c>
      <c r="N162" s="122">
        <f t="shared" si="57"/>
        <v>9733.0889474860178</v>
      </c>
      <c r="O162" s="122">
        <f t="shared" si="57"/>
        <v>18929.720361114512</v>
      </c>
      <c r="P162" s="122">
        <f t="shared" si="57"/>
        <v>10025.999953796991</v>
      </c>
      <c r="Q162" s="122">
        <f t="shared" si="57"/>
        <v>20362.948023491066</v>
      </c>
      <c r="R162" s="122">
        <f t="shared" si="57"/>
        <v>17015.73879860558</v>
      </c>
      <c r="S162" s="122">
        <f t="shared" si="57"/>
        <v>12722.877449538841</v>
      </c>
      <c r="T162" s="122">
        <f t="shared" si="57"/>
        <v>10126.995946786012</v>
      </c>
      <c r="U162" s="122">
        <f t="shared" si="57"/>
        <v>19883.826445276089</v>
      </c>
      <c r="V162" s="122">
        <f t="shared" si="57"/>
        <v>1977.1923656554347</v>
      </c>
      <c r="W162" s="122">
        <f t="shared" si="57"/>
        <v>19793.220978464997</v>
      </c>
      <c r="DA162" s="130" t="s">
        <v>2394</v>
      </c>
    </row>
    <row r="163" spans="1:105" ht="12" customHeight="1" x14ac:dyDescent="0.25">
      <c r="A163" s="97" t="s">
        <v>53</v>
      </c>
      <c r="B163" s="33">
        <v>14635.792724358123</v>
      </c>
      <c r="C163" s="33">
        <v>13281.727237491725</v>
      </c>
      <c r="D163" s="33">
        <v>13233.958677181754</v>
      </c>
      <c r="E163" s="33">
        <v>11922.838187052846</v>
      </c>
      <c r="F163" s="33">
        <v>14674.118363963367</v>
      </c>
      <c r="G163" s="33">
        <v>17423.769386294603</v>
      </c>
      <c r="H163" s="33">
        <v>16598.765311523635</v>
      </c>
      <c r="I163" s="33">
        <v>9514.4120277776219</v>
      </c>
      <c r="J163" s="33">
        <v>2611.2984531636171</v>
      </c>
      <c r="K163" s="33">
        <v>245.82507741843801</v>
      </c>
      <c r="L163" s="33">
        <v>11400.926218728637</v>
      </c>
      <c r="M163" s="33">
        <v>7333.5561587895172</v>
      </c>
      <c r="N163" s="33">
        <v>9733.0889474860178</v>
      </c>
      <c r="O163" s="33">
        <v>18929.720361114512</v>
      </c>
      <c r="P163" s="33">
        <v>10025.999953796991</v>
      </c>
      <c r="Q163" s="33">
        <v>20362.948023491066</v>
      </c>
      <c r="R163" s="33">
        <v>17015.73879860558</v>
      </c>
      <c r="S163" s="33">
        <v>12722.877449538841</v>
      </c>
      <c r="T163" s="33">
        <v>10126.995946786012</v>
      </c>
      <c r="U163" s="33">
        <v>19883.826445276089</v>
      </c>
      <c r="V163" s="33">
        <v>1977.1923656554347</v>
      </c>
      <c r="W163" s="33">
        <v>19793.220978464997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3.5895703217107515</v>
      </c>
      <c r="C164" s="122">
        <f t="shared" si="58"/>
        <v>4.5399534584626062</v>
      </c>
      <c r="D164" s="122">
        <f t="shared" si="58"/>
        <v>5.3230562712836376</v>
      </c>
      <c r="E164" s="122">
        <f t="shared" si="58"/>
        <v>5.6072050260071213</v>
      </c>
      <c r="F164" s="122">
        <f t="shared" si="58"/>
        <v>5.2699782484424142</v>
      </c>
      <c r="G164" s="122">
        <f t="shared" si="58"/>
        <v>4.797413923239791</v>
      </c>
      <c r="H164" s="122">
        <f t="shared" si="58"/>
        <v>3.9390839343741839</v>
      </c>
      <c r="I164" s="122">
        <f t="shared" si="58"/>
        <v>3.5705959182392837</v>
      </c>
      <c r="J164" s="122">
        <f t="shared" si="58"/>
        <v>3.6290083007402414</v>
      </c>
      <c r="K164" s="122">
        <f t="shared" si="58"/>
        <v>3.9551367765304977</v>
      </c>
      <c r="L164" s="122">
        <f t="shared" si="58"/>
        <v>5.6843264211864515</v>
      </c>
      <c r="M164" s="122">
        <f t="shared" si="58"/>
        <v>8.4809059454267128</v>
      </c>
      <c r="N164" s="122">
        <f t="shared" si="58"/>
        <v>11.684042288036883</v>
      </c>
      <c r="O164" s="122">
        <f t="shared" si="58"/>
        <v>11.310901108975855</v>
      </c>
      <c r="P164" s="122">
        <f t="shared" si="58"/>
        <v>14.731229909936429</v>
      </c>
      <c r="Q164" s="122">
        <f t="shared" si="58"/>
        <v>17.478112217567595</v>
      </c>
      <c r="R164" s="122">
        <f t="shared" si="58"/>
        <v>19.175178431233149</v>
      </c>
      <c r="S164" s="122">
        <f t="shared" si="58"/>
        <v>19.998396345781668</v>
      </c>
      <c r="T164" s="122">
        <f t="shared" si="58"/>
        <v>22.619673858745109</v>
      </c>
      <c r="U164" s="122">
        <f t="shared" si="58"/>
        <v>16.874891026450324</v>
      </c>
      <c r="V164" s="122">
        <f t="shared" si="58"/>
        <v>13.390039613003701</v>
      </c>
      <c r="W164" s="122">
        <f t="shared" si="58"/>
        <v>10.167074324379151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3.5895703217107515</v>
      </c>
      <c r="C165" s="98">
        <f>IF(RES_hhdet_fec!C165=0,0,RES_hhdet_fec!C165*1000*11630/RES_hhdet_num!C161)</f>
        <v>4.5399534584626062</v>
      </c>
      <c r="D165" s="98">
        <f>IF(RES_hhdet_fec!D165=0,0,RES_hhdet_fec!D165*1000*11630/RES_hhdet_num!D161)</f>
        <v>5.3230562712836376</v>
      </c>
      <c r="E165" s="98">
        <f>IF(RES_hhdet_fec!E165=0,0,RES_hhdet_fec!E165*1000*11630/RES_hhdet_num!E161)</f>
        <v>5.6072050260071213</v>
      </c>
      <c r="F165" s="98">
        <f>IF(RES_hhdet_fec!F165=0,0,RES_hhdet_fec!F165*1000*11630/RES_hhdet_num!F161)</f>
        <v>5.2699782484424142</v>
      </c>
      <c r="G165" s="98">
        <f>IF(RES_hhdet_fec!G165=0,0,RES_hhdet_fec!G165*1000*11630/RES_hhdet_num!G161)</f>
        <v>4.797413923239791</v>
      </c>
      <c r="H165" s="98">
        <f>IF(RES_hhdet_fec!H165=0,0,RES_hhdet_fec!H165*1000*11630/RES_hhdet_num!H161)</f>
        <v>3.9390839343741839</v>
      </c>
      <c r="I165" s="98">
        <f>IF(RES_hhdet_fec!I165=0,0,RES_hhdet_fec!I165*1000*11630/RES_hhdet_num!I161)</f>
        <v>3.5705959182392837</v>
      </c>
      <c r="J165" s="98">
        <f>IF(RES_hhdet_fec!J165=0,0,RES_hhdet_fec!J165*1000*11630/RES_hhdet_num!J161)</f>
        <v>3.6290083007402414</v>
      </c>
      <c r="K165" s="98">
        <f>IF(RES_hhdet_fec!K165=0,0,RES_hhdet_fec!K165*1000*11630/RES_hhdet_num!K161)</f>
        <v>3.9551367765304977</v>
      </c>
      <c r="L165" s="98">
        <f>IF(RES_hhdet_fec!L165=0,0,RES_hhdet_fec!L165*1000*11630/RES_hhdet_num!L161)</f>
        <v>5.6843264211864515</v>
      </c>
      <c r="M165" s="98">
        <f>IF(RES_hhdet_fec!M165=0,0,RES_hhdet_fec!M165*1000*11630/RES_hhdet_num!M161)</f>
        <v>8.4809059454267128</v>
      </c>
      <c r="N165" s="98">
        <f>IF(RES_hhdet_fec!N165=0,0,RES_hhdet_fec!N165*1000*11630/RES_hhdet_num!N161)</f>
        <v>11.684042288036883</v>
      </c>
      <c r="O165" s="98">
        <f>IF(RES_hhdet_fec!O165=0,0,RES_hhdet_fec!O165*1000*11630/RES_hhdet_num!O161)</f>
        <v>11.310901108975855</v>
      </c>
      <c r="P165" s="98">
        <f>IF(RES_hhdet_fec!P165=0,0,RES_hhdet_fec!P165*1000*11630/RES_hhdet_num!P161)</f>
        <v>14.731229909936429</v>
      </c>
      <c r="Q165" s="98">
        <f>IF(RES_hhdet_fec!Q165=0,0,RES_hhdet_fec!Q165*1000*11630/RES_hhdet_num!Q161)</f>
        <v>17.478112217567595</v>
      </c>
      <c r="R165" s="98">
        <f>IF(RES_hhdet_fec!R165=0,0,RES_hhdet_fec!R165*1000*11630/RES_hhdet_num!R161)</f>
        <v>19.175178431233149</v>
      </c>
      <c r="S165" s="98">
        <f>IF(RES_hhdet_fec!S165=0,0,RES_hhdet_fec!S165*1000*11630/RES_hhdet_num!S161)</f>
        <v>19.998396345781668</v>
      </c>
      <c r="T165" s="98">
        <f>IF(RES_hhdet_fec!T165=0,0,RES_hhdet_fec!T165*1000*11630/RES_hhdet_num!T161)</f>
        <v>22.619673858745109</v>
      </c>
      <c r="U165" s="98">
        <f>IF(RES_hhdet_fec!U165=0,0,RES_hhdet_fec!U165*1000*11630/RES_hhdet_num!U161)</f>
        <v>16.874891026450324</v>
      </c>
      <c r="V165" s="98">
        <f>IF(RES_hhdet_fec!V165=0,0,RES_hhdet_fec!V165*1000*11630/RES_hhdet_num!V161)</f>
        <v>13.390039613003701</v>
      </c>
      <c r="W165" s="98">
        <f>IF(RES_hhdet_fec!W165=0,0,RES_hhdet_fec!W165*1000*11630/RES_hhdet_num!W161)</f>
        <v>10.167074324379151</v>
      </c>
      <c r="DA165" s="63" t="s">
        <v>2397</v>
      </c>
    </row>
    <row r="166" spans="1:105" ht="12" customHeight="1" x14ac:dyDescent="0.25">
      <c r="A166" s="121" t="s">
        <v>55</v>
      </c>
      <c r="B166" s="122">
        <v>1343.9705782150961</v>
      </c>
      <c r="C166" s="122">
        <v>1266.2433960406129</v>
      </c>
      <c r="D166" s="122">
        <v>1273.1478418009187</v>
      </c>
      <c r="E166" s="122">
        <v>1241.3668258381936</v>
      </c>
      <c r="F166" s="122">
        <v>1266.5568186250096</v>
      </c>
      <c r="G166" s="122">
        <v>1278.2597170634895</v>
      </c>
      <c r="H166" s="122">
        <v>1285.8649964093966</v>
      </c>
      <c r="I166" s="122">
        <v>1216.8073946556642</v>
      </c>
      <c r="J166" s="122">
        <v>1234.0727844060937</v>
      </c>
      <c r="K166" s="122">
        <v>1163.0708980135885</v>
      </c>
      <c r="L166" s="122">
        <v>1367.9197991591502</v>
      </c>
      <c r="M166" s="122">
        <v>1426.8197867126944</v>
      </c>
      <c r="N166" s="122">
        <v>1416.4798426814957</v>
      </c>
      <c r="O166" s="122">
        <v>1505.6564015108659</v>
      </c>
      <c r="P166" s="122">
        <v>1439.1062204260315</v>
      </c>
      <c r="Q166" s="122">
        <v>1518.8983188889549</v>
      </c>
      <c r="R166" s="122">
        <v>1512.9351728275331</v>
      </c>
      <c r="S166" s="122">
        <v>1432.2691783132263</v>
      </c>
      <c r="T166" s="122">
        <v>1423.9061724647781</v>
      </c>
      <c r="U166" s="122">
        <v>1421.3317354223427</v>
      </c>
      <c r="V166" s="122">
        <v>1389.5064588777966</v>
      </c>
      <c r="W166" s="122">
        <v>1388.7399028969173</v>
      </c>
      <c r="DA166" s="130" t="s">
        <v>2398</v>
      </c>
    </row>
    <row r="167" spans="1:105" ht="12" customHeight="1" x14ac:dyDescent="0.25">
      <c r="A167" s="97" t="s">
        <v>124</v>
      </c>
      <c r="B167" s="98">
        <v>1519.2578393752201</v>
      </c>
      <c r="C167" s="98">
        <v>1488.7069143630104</v>
      </c>
      <c r="D167" s="98">
        <v>1376.2728693558479</v>
      </c>
      <c r="E167" s="98">
        <v>1425.0477607378386</v>
      </c>
      <c r="F167" s="98">
        <v>1457.05825205732</v>
      </c>
      <c r="G167" s="98">
        <v>1431.9930707384287</v>
      </c>
      <c r="H167" s="98">
        <v>1498.3438644055411</v>
      </c>
      <c r="I167" s="98">
        <v>1502.671443792852</v>
      </c>
      <c r="J167" s="98">
        <v>1422.0589462530761</v>
      </c>
      <c r="K167" s="98">
        <v>1366.1681611085019</v>
      </c>
      <c r="L167" s="98">
        <v>1519.2400854480286</v>
      </c>
      <c r="M167" s="98">
        <v>1712.9211800264843</v>
      </c>
      <c r="N167" s="98">
        <v>1694.5070809855251</v>
      </c>
      <c r="O167" s="98">
        <v>1623.9176993685194</v>
      </c>
      <c r="P167" s="98">
        <v>1429.2555470441014</v>
      </c>
      <c r="Q167" s="98">
        <v>1651.272474291515</v>
      </c>
      <c r="R167" s="98">
        <v>1647.8437555263245</v>
      </c>
      <c r="S167" s="98">
        <v>1596.0020889579769</v>
      </c>
      <c r="T167" s="98">
        <v>1470.4960148241312</v>
      </c>
      <c r="U167" s="98">
        <v>1466.4004540602739</v>
      </c>
      <c r="V167" s="98">
        <v>1387.0181096515032</v>
      </c>
      <c r="W167" s="98">
        <v>1443.9691165547847</v>
      </c>
      <c r="DA167" s="63" t="s">
        <v>2399</v>
      </c>
    </row>
    <row r="168" spans="1:105" ht="12" customHeight="1" x14ac:dyDescent="0.25">
      <c r="A168" s="97" t="s">
        <v>123</v>
      </c>
      <c r="B168" s="98">
        <v>1281.047775363302</v>
      </c>
      <c r="C168" s="98">
        <v>1249.7092096382903</v>
      </c>
      <c r="D168" s="98">
        <v>1158.8139128995531</v>
      </c>
      <c r="E168" s="98">
        <v>1196.9129472436953</v>
      </c>
      <c r="F168" s="98">
        <v>1226.3827339643242</v>
      </c>
      <c r="G168" s="98">
        <v>1212.4075102471002</v>
      </c>
      <c r="H168" s="98">
        <v>1275.9781817590604</v>
      </c>
      <c r="I168" s="98">
        <v>1279.2193716087547</v>
      </c>
      <c r="J168" s="98">
        <v>1202.9553749958718</v>
      </c>
      <c r="K168" s="98">
        <v>1133.2720786652587</v>
      </c>
      <c r="L168" s="98">
        <v>1301.6793011207849</v>
      </c>
      <c r="M168" s="98">
        <v>1467.4128895023866</v>
      </c>
      <c r="N168" s="98">
        <v>1467.2760270784463</v>
      </c>
      <c r="O168" s="98">
        <v>1450.0202290375098</v>
      </c>
      <c r="P168" s="98">
        <v>1276.1561386952867</v>
      </c>
      <c r="Q168" s="98">
        <v>1503.4700012744718</v>
      </c>
      <c r="R168" s="98">
        <v>1515.5967783484809</v>
      </c>
      <c r="S168" s="98">
        <v>1478.9470998232839</v>
      </c>
      <c r="T168" s="98">
        <v>1411.6924487714562</v>
      </c>
      <c r="U168" s="98">
        <v>1321.313697774453</v>
      </c>
      <c r="V168" s="98">
        <v>1271.5040576214997</v>
      </c>
      <c r="W168" s="98">
        <v>1344.5337443875335</v>
      </c>
      <c r="DA168" s="63" t="s">
        <v>2400</v>
      </c>
    </row>
    <row r="169" spans="1:105" ht="12" customHeight="1" x14ac:dyDescent="0.25">
      <c r="A169" s="100" t="s">
        <v>50</v>
      </c>
      <c r="B169" s="101">
        <v>865.91116995802804</v>
      </c>
      <c r="C169" s="101">
        <v>833.12646386887195</v>
      </c>
      <c r="D169" s="101">
        <v>778.90176481670073</v>
      </c>
      <c r="E169" s="101">
        <v>795.75307105460433</v>
      </c>
      <c r="F169" s="101">
        <v>810.57669555337645</v>
      </c>
      <c r="G169" s="101">
        <v>807.24187968290676</v>
      </c>
      <c r="H169" s="101">
        <v>846.9866385706415</v>
      </c>
      <c r="I169" s="101">
        <v>837.37347533417244</v>
      </c>
      <c r="J169" s="101">
        <v>767.93607886513382</v>
      </c>
      <c r="K169" s="101">
        <v>672.80096838133124</v>
      </c>
      <c r="L169" s="101">
        <v>862.17226577831627</v>
      </c>
      <c r="M169" s="101">
        <v>961.7037307545246</v>
      </c>
      <c r="N169" s="101">
        <v>943.73944502545555</v>
      </c>
      <c r="O169" s="101">
        <v>962.70065662641366</v>
      </c>
      <c r="P169" s="101">
        <v>820.08190894410382</v>
      </c>
      <c r="Q169" s="101">
        <v>984.25115269875471</v>
      </c>
      <c r="R169" s="101">
        <v>989.39100422411752</v>
      </c>
      <c r="S169" s="101">
        <v>931.32872618833778</v>
      </c>
      <c r="T169" s="101">
        <v>890.1699677731973</v>
      </c>
      <c r="U169" s="101">
        <v>795.65249383679156</v>
      </c>
      <c r="V169" s="101">
        <v>756.95309812414746</v>
      </c>
      <c r="W169" s="101">
        <v>804.88330274446605</v>
      </c>
      <c r="DA169" s="131" t="s">
        <v>2401</v>
      </c>
    </row>
    <row r="170" spans="1:105" ht="12" customHeight="1" x14ac:dyDescent="0.25">
      <c r="A170" s="103" t="s">
        <v>52</v>
      </c>
      <c r="B170" s="104">
        <v>415.13660540527383</v>
      </c>
      <c r="C170" s="104">
        <v>416.58274576941847</v>
      </c>
      <c r="D170" s="104">
        <v>379.9121480828527</v>
      </c>
      <c r="E170" s="104">
        <v>401.15987618909099</v>
      </c>
      <c r="F170" s="104">
        <v>415.80603841094785</v>
      </c>
      <c r="G170" s="104">
        <v>405.16563056419341</v>
      </c>
      <c r="H170" s="104">
        <v>428.99154318841903</v>
      </c>
      <c r="I170" s="104">
        <v>441.84589627458229</v>
      </c>
      <c r="J170" s="104">
        <v>435.01929613073787</v>
      </c>
      <c r="K170" s="104">
        <v>460.47111028392777</v>
      </c>
      <c r="L170" s="104">
        <v>439.50703534246855</v>
      </c>
      <c r="M170" s="104">
        <v>505.70915874786181</v>
      </c>
      <c r="N170" s="104">
        <v>523.53658205299041</v>
      </c>
      <c r="O170" s="104">
        <v>487.31957241109643</v>
      </c>
      <c r="P170" s="104">
        <v>456.07422975118277</v>
      </c>
      <c r="Q170" s="104">
        <v>519.21884857571672</v>
      </c>
      <c r="R170" s="104">
        <v>526.20577412436342</v>
      </c>
      <c r="S170" s="104">
        <v>547.61837363494612</v>
      </c>
      <c r="T170" s="104">
        <v>521.52248099825886</v>
      </c>
      <c r="U170" s="104">
        <v>525.6612039376613</v>
      </c>
      <c r="V170" s="104">
        <v>514.5509594973521</v>
      </c>
      <c r="W170" s="104">
        <v>539.65044164306721</v>
      </c>
      <c r="DA170" s="132" t="s">
        <v>2402</v>
      </c>
    </row>
    <row r="171" spans="1:105" ht="12" customHeight="1" x14ac:dyDescent="0.25">
      <c r="A171" s="106" t="s">
        <v>122</v>
      </c>
      <c r="B171" s="101">
        <v>1373.4692865701625</v>
      </c>
      <c r="C171" s="101">
        <v>1287.9059889684202</v>
      </c>
      <c r="D171" s="101">
        <v>1309.8052575942027</v>
      </c>
      <c r="E171" s="101">
        <v>1269.3845349773658</v>
      </c>
      <c r="F171" s="101">
        <v>1295.4763411604424</v>
      </c>
      <c r="G171" s="101">
        <v>1315.1159416519117</v>
      </c>
      <c r="H171" s="101">
        <v>1318.5888776053353</v>
      </c>
      <c r="I171" s="101">
        <v>1244.314384988767</v>
      </c>
      <c r="J171" s="101">
        <v>1279.8432991202558</v>
      </c>
      <c r="K171" s="101">
        <v>1219.6173394747773</v>
      </c>
      <c r="L171" s="101">
        <v>1435.176377500565</v>
      </c>
      <c r="M171" s="101">
        <v>1483.4521127732883</v>
      </c>
      <c r="N171" s="101">
        <v>1472.5989605387542</v>
      </c>
      <c r="O171" s="101">
        <v>1571.6364620000102</v>
      </c>
      <c r="P171" s="101">
        <v>1515.3289175983866</v>
      </c>
      <c r="Q171" s="101">
        <v>1583.6717685174683</v>
      </c>
      <c r="R171" s="101">
        <v>1576.2014358500981</v>
      </c>
      <c r="S171" s="101">
        <v>1490.9404469678077</v>
      </c>
      <c r="T171" s="101">
        <v>1491.8016604274665</v>
      </c>
      <c r="U171" s="101">
        <v>1486.2563237919699</v>
      </c>
      <c r="V171" s="101">
        <v>1452.937651735687</v>
      </c>
      <c r="W171" s="101">
        <v>1436.0295334858877</v>
      </c>
      <c r="DA171" s="131" t="s">
        <v>2403</v>
      </c>
    </row>
    <row r="172" spans="1:105" ht="12" customHeight="1" x14ac:dyDescent="0.25">
      <c r="A172" s="107" t="s">
        <v>121</v>
      </c>
      <c r="B172" s="104">
        <v>1203.3791781466853</v>
      </c>
      <c r="C172" s="104">
        <v>1124.5972867537346</v>
      </c>
      <c r="D172" s="104">
        <v>1146.325721108793</v>
      </c>
      <c r="E172" s="104">
        <v>1108.1221693236166</v>
      </c>
      <c r="F172" s="104">
        <v>1133.0176465900281</v>
      </c>
      <c r="G172" s="104">
        <v>1156.2261390528254</v>
      </c>
      <c r="H172" s="104">
        <v>1166.7299696202635</v>
      </c>
      <c r="I172" s="104">
        <v>1102.2803802819653</v>
      </c>
      <c r="J172" s="104">
        <v>1127.9305935786253</v>
      </c>
      <c r="K172" s="104">
        <v>1058.8222679006749</v>
      </c>
      <c r="L172" s="104">
        <v>1273.8496031375155</v>
      </c>
      <c r="M172" s="104">
        <v>1319.0322586006378</v>
      </c>
      <c r="N172" s="104">
        <v>1311.4631417610692</v>
      </c>
      <c r="O172" s="104">
        <v>1417.4468285968778</v>
      </c>
      <c r="P172" s="104">
        <v>1359.6348263662164</v>
      </c>
      <c r="Q172" s="104">
        <v>1426.8901911946009</v>
      </c>
      <c r="R172" s="104">
        <v>1421.221085821307</v>
      </c>
      <c r="S172" s="104">
        <v>1337.5018181335943</v>
      </c>
      <c r="T172" s="104">
        <v>1344.0346709154965</v>
      </c>
      <c r="U172" s="104">
        <v>1349.2887748761391</v>
      </c>
      <c r="V172" s="104">
        <v>1333.1161057458589</v>
      </c>
      <c r="W172" s="104">
        <v>1332.0850032068454</v>
      </c>
      <c r="DA172" s="132" t="s">
        <v>2404</v>
      </c>
    </row>
    <row r="173" spans="1:105" ht="12" customHeight="1" x14ac:dyDescent="0.25">
      <c r="A173" s="108" t="s">
        <v>53</v>
      </c>
      <c r="B173" s="98">
        <v>783.17079019176083</v>
      </c>
      <c r="C173" s="98">
        <v>720.53913758858539</v>
      </c>
      <c r="D173" s="98">
        <v>741.46107711864988</v>
      </c>
      <c r="E173" s="98">
        <v>707.7246950431354</v>
      </c>
      <c r="F173" s="98">
        <v>719.0226419276097</v>
      </c>
      <c r="G173" s="98">
        <v>740.86019956809082</v>
      </c>
      <c r="H173" s="98">
        <v>745.70216548970689</v>
      </c>
      <c r="I173" s="98">
        <v>694.21239368451472</v>
      </c>
      <c r="J173" s="98">
        <v>691.83185978195297</v>
      </c>
      <c r="K173" s="98">
        <v>599.83504963174983</v>
      </c>
      <c r="L173" s="98">
        <v>811.76689527341364</v>
      </c>
      <c r="M173" s="98">
        <v>833.53211453630092</v>
      </c>
      <c r="N173" s="98">
        <v>812.50163872259543</v>
      </c>
      <c r="O173" s="98">
        <v>912.93153416474001</v>
      </c>
      <c r="P173" s="98">
        <v>845.30971801381281</v>
      </c>
      <c r="Q173" s="98">
        <v>903.25384823991851</v>
      </c>
      <c r="R173" s="98">
        <v>898.96338926437204</v>
      </c>
      <c r="S173" s="98">
        <v>812.20440359707152</v>
      </c>
      <c r="T173" s="98">
        <v>817.49981737973894</v>
      </c>
      <c r="U173" s="98">
        <v>826.61936275912717</v>
      </c>
      <c r="V173" s="98">
        <v>813.86862017542239</v>
      </c>
      <c r="W173" s="98">
        <v>813.131252375386</v>
      </c>
      <c r="DA173" s="63" t="s">
        <v>2405</v>
      </c>
    </row>
    <row r="174" spans="1:105" ht="12" customHeight="1" x14ac:dyDescent="0.25">
      <c r="A174" s="115" t="s">
        <v>52</v>
      </c>
      <c r="B174" s="33">
        <v>420.20838795492432</v>
      </c>
      <c r="C174" s="33">
        <v>404.05814916514902</v>
      </c>
      <c r="D174" s="33">
        <v>404.86464399014301</v>
      </c>
      <c r="E174" s="33">
        <v>400.39747428048128</v>
      </c>
      <c r="F174" s="33">
        <v>413.99500466241869</v>
      </c>
      <c r="G174" s="33">
        <v>415.36593948473455</v>
      </c>
      <c r="H174" s="33">
        <v>421.02780413055666</v>
      </c>
      <c r="I174" s="33">
        <v>408.06798659745044</v>
      </c>
      <c r="J174" s="33">
        <v>436.09873379667232</v>
      </c>
      <c r="K174" s="33">
        <v>458.98721826892501</v>
      </c>
      <c r="L174" s="33">
        <v>462.08270786410168</v>
      </c>
      <c r="M174" s="33">
        <v>485.50014406433667</v>
      </c>
      <c r="N174" s="33">
        <v>498.96150303847361</v>
      </c>
      <c r="O174" s="33">
        <v>504.51529443213786</v>
      </c>
      <c r="P174" s="33">
        <v>514.32510835240362</v>
      </c>
      <c r="Q174" s="33">
        <v>523.6363429546825</v>
      </c>
      <c r="R174" s="33">
        <v>522.257696556935</v>
      </c>
      <c r="S174" s="33">
        <v>525.29741453652252</v>
      </c>
      <c r="T174" s="33">
        <v>526.53485353575763</v>
      </c>
      <c r="U174" s="33">
        <v>522.66941211701169</v>
      </c>
      <c r="V174" s="33">
        <v>519.24748557043654</v>
      </c>
      <c r="W174" s="33">
        <v>518.95375083145939</v>
      </c>
      <c r="DA174" s="60" t="s">
        <v>2406</v>
      </c>
    </row>
    <row r="175" spans="1:105" ht="12" customHeight="1" x14ac:dyDescent="0.25">
      <c r="A175" s="121" t="s">
        <v>54</v>
      </c>
      <c r="B175" s="122">
        <v>289.00994148565758</v>
      </c>
      <c r="C175" s="122">
        <v>283.94631545352945</v>
      </c>
      <c r="D175" s="122">
        <v>288.64709521676724</v>
      </c>
      <c r="E175" s="122">
        <v>286.80770611005102</v>
      </c>
      <c r="F175" s="122">
        <v>287.49079437008635</v>
      </c>
      <c r="G175" s="122">
        <v>290.83905040287516</v>
      </c>
      <c r="H175" s="122">
        <v>298.30833822949882</v>
      </c>
      <c r="I175" s="122">
        <v>294.38589945521028</v>
      </c>
      <c r="J175" s="122">
        <v>300.80495807302765</v>
      </c>
      <c r="K175" s="122">
        <v>302.56055993087296</v>
      </c>
      <c r="L175" s="122">
        <v>336.980754883229</v>
      </c>
      <c r="M175" s="122">
        <v>329.12180525803251</v>
      </c>
      <c r="N175" s="122">
        <v>326.67295416269872</v>
      </c>
      <c r="O175" s="122">
        <v>347.9402274478548</v>
      </c>
      <c r="P175" s="122">
        <v>352.75342462763098</v>
      </c>
      <c r="Q175" s="122">
        <v>358.31146713547332</v>
      </c>
      <c r="R175" s="122">
        <v>367.8202117196937</v>
      </c>
      <c r="S175" s="122">
        <v>356.77262000428186</v>
      </c>
      <c r="T175" s="122">
        <v>354.58169453118535</v>
      </c>
      <c r="U175" s="122">
        <v>349.19032492898202</v>
      </c>
      <c r="V175" s="122">
        <v>359.71045134155565</v>
      </c>
      <c r="W175" s="122">
        <v>358.94750771551344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289.00994148565758</v>
      </c>
      <c r="C177" s="33">
        <v>283.94631545352945</v>
      </c>
      <c r="D177" s="33">
        <v>288.64709521676724</v>
      </c>
      <c r="E177" s="33">
        <v>286.80770611005102</v>
      </c>
      <c r="F177" s="33">
        <v>287.49079437008635</v>
      </c>
      <c r="G177" s="33">
        <v>290.83905040287516</v>
      </c>
      <c r="H177" s="33">
        <v>298.30833822949882</v>
      </c>
      <c r="I177" s="33">
        <v>294.38589945521028</v>
      </c>
      <c r="J177" s="33">
        <v>300.80495807302765</v>
      </c>
      <c r="K177" s="33">
        <v>302.56055993087296</v>
      </c>
      <c r="L177" s="33">
        <v>336.980754883229</v>
      </c>
      <c r="M177" s="33">
        <v>329.12180525803251</v>
      </c>
      <c r="N177" s="33">
        <v>326.67295416269872</v>
      </c>
      <c r="O177" s="33">
        <v>347.9402274478548</v>
      </c>
      <c r="P177" s="33">
        <v>352.75342462763098</v>
      </c>
      <c r="Q177" s="33">
        <v>358.31146713547332</v>
      </c>
      <c r="R177" s="33">
        <v>367.8202117196937</v>
      </c>
      <c r="S177" s="33">
        <v>356.77262000428186</v>
      </c>
      <c r="T177" s="33">
        <v>354.58169453118535</v>
      </c>
      <c r="U177" s="33">
        <v>349.19032492898202</v>
      </c>
      <c r="V177" s="33">
        <v>359.71045134155565</v>
      </c>
      <c r="W177" s="33">
        <v>358.94750771551344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11296.665219942548</v>
      </c>
      <c r="C24" s="117">
        <f t="shared" si="7"/>
        <v>11954.593738288406</v>
      </c>
      <c r="D24" s="117">
        <f t="shared" si="7"/>
        <v>10788.579140350461</v>
      </c>
      <c r="E24" s="117">
        <f t="shared" si="7"/>
        <v>11401.426366037711</v>
      </c>
      <c r="F24" s="117">
        <f t="shared" si="7"/>
        <v>11593.723432327513</v>
      </c>
      <c r="G24" s="117">
        <f t="shared" si="7"/>
        <v>11687.6671767807</v>
      </c>
      <c r="H24" s="117">
        <f t="shared" si="7"/>
        <v>12470.208097492647</v>
      </c>
      <c r="I24" s="117">
        <f t="shared" si="7"/>
        <v>12560.113878180715</v>
      </c>
      <c r="J24" s="117">
        <f t="shared" si="7"/>
        <v>11935.220521655807</v>
      </c>
      <c r="K24" s="117">
        <f t="shared" si="7"/>
        <v>11231.326153888704</v>
      </c>
      <c r="L24" s="117">
        <f t="shared" si="7"/>
        <v>13432.991152806735</v>
      </c>
      <c r="M24" s="117">
        <f t="shared" si="7"/>
        <v>13242.15703056852</v>
      </c>
      <c r="N24" s="117">
        <f t="shared" si="7"/>
        <v>12669.166292282864</v>
      </c>
      <c r="O24" s="117">
        <f t="shared" si="7"/>
        <v>12151.512148925127</v>
      </c>
      <c r="P24" s="117">
        <f t="shared" si="7"/>
        <v>9619.0905109671057</v>
      </c>
      <c r="Q24" s="117">
        <f t="shared" si="7"/>
        <v>12793.357402240237</v>
      </c>
      <c r="R24" s="117">
        <f t="shared" ref="R24:V24" si="8">R25+R28+R30+R39</f>
        <v>13154.382650150619</v>
      </c>
      <c r="S24" s="117">
        <f t="shared" si="8"/>
        <v>13274.421887105786</v>
      </c>
      <c r="T24" s="117">
        <f t="shared" si="8"/>
        <v>13228.44806301614</v>
      </c>
      <c r="U24" s="117">
        <f t="shared" si="8"/>
        <v>12455.687322914497</v>
      </c>
      <c r="V24" s="117">
        <f t="shared" si="8"/>
        <v>12313.957061216703</v>
      </c>
      <c r="W24" s="117">
        <f t="shared" ref="W24" si="9">W25+W28+W30+W39</f>
        <v>12963.683978025514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10099.405667740748</v>
      </c>
      <c r="C25" s="122">
        <f t="shared" si="10"/>
        <v>10817.139366858091</v>
      </c>
      <c r="D25" s="122">
        <f t="shared" si="10"/>
        <v>9640.5216794684511</v>
      </c>
      <c r="E25" s="122">
        <f t="shared" si="10"/>
        <v>10273.980918613724</v>
      </c>
      <c r="F25" s="122">
        <f t="shared" si="10"/>
        <v>10437.331958402174</v>
      </c>
      <c r="G25" s="122">
        <f t="shared" si="10"/>
        <v>10506.517971212668</v>
      </c>
      <c r="H25" s="122">
        <f t="shared" si="10"/>
        <v>11259.266308282859</v>
      </c>
      <c r="I25" s="122">
        <f t="shared" si="10"/>
        <v>11391.748556609284</v>
      </c>
      <c r="J25" s="122">
        <f t="shared" si="10"/>
        <v>10742.096354525576</v>
      </c>
      <c r="K25" s="122">
        <f t="shared" si="10"/>
        <v>10078.389110573171</v>
      </c>
      <c r="L25" s="122">
        <f t="shared" si="10"/>
        <v>12094.600963312367</v>
      </c>
      <c r="M25" s="122">
        <f t="shared" si="10"/>
        <v>11855.993331813052</v>
      </c>
      <c r="N25" s="122">
        <f t="shared" si="10"/>
        <v>11281.009009747311</v>
      </c>
      <c r="O25" s="122">
        <f t="shared" si="10"/>
        <v>10660.302468826359</v>
      </c>
      <c r="P25" s="122">
        <f t="shared" si="10"/>
        <v>8170.909145229286</v>
      </c>
      <c r="Q25" s="122">
        <f t="shared" si="10"/>
        <v>11275.58580116974</v>
      </c>
      <c r="R25" s="122">
        <f t="shared" ref="R25:V25" si="11">SUM(R26:R27)</f>
        <v>11629.738669166916</v>
      </c>
      <c r="S25" s="122">
        <f t="shared" si="11"/>
        <v>11813.250872111563</v>
      </c>
      <c r="T25" s="122">
        <f t="shared" si="11"/>
        <v>11756.942428263568</v>
      </c>
      <c r="U25" s="122">
        <f t="shared" si="11"/>
        <v>10970.180312544664</v>
      </c>
      <c r="V25" s="122">
        <f t="shared" si="11"/>
        <v>10814.6351081842</v>
      </c>
      <c r="W25" s="122">
        <f t="shared" ref="W25" si="12">SUM(W26:W27)</f>
        <v>11437.065686138185</v>
      </c>
      <c r="DA25" s="130" t="s">
        <v>2432</v>
      </c>
    </row>
    <row r="26" spans="1:105" ht="12" customHeight="1" x14ac:dyDescent="0.25">
      <c r="A26" s="97" t="s">
        <v>74</v>
      </c>
      <c r="B26" s="98">
        <v>9916.1338297203456</v>
      </c>
      <c r="C26" s="98">
        <v>10621.595690627884</v>
      </c>
      <c r="D26" s="98">
        <v>9471.1272153878053</v>
      </c>
      <c r="E26" s="98">
        <v>10094.929650108077</v>
      </c>
      <c r="F26" s="98">
        <v>10258.348731172544</v>
      </c>
      <c r="G26" s="98">
        <v>10328.619183208124</v>
      </c>
      <c r="H26" s="98">
        <v>11071.067406386421</v>
      </c>
      <c r="I26" s="98">
        <v>11202.924434528157</v>
      </c>
      <c r="J26" s="98">
        <v>10567.395363711132</v>
      </c>
      <c r="K26" s="98">
        <v>9916.3968572594404</v>
      </c>
      <c r="L26" s="98">
        <v>11893.437282688237</v>
      </c>
      <c r="M26" s="98">
        <v>11663.157249462973</v>
      </c>
      <c r="N26" s="98">
        <v>11097.631383032825</v>
      </c>
      <c r="O26" s="98">
        <v>10486.901716466795</v>
      </c>
      <c r="P26" s="98">
        <v>8042.6800835656077</v>
      </c>
      <c r="Q26" s="98">
        <v>11096.684820943621</v>
      </c>
      <c r="R26" s="98">
        <v>11446.321100135203</v>
      </c>
      <c r="S26" s="98">
        <v>11627.216851804049</v>
      </c>
      <c r="T26" s="98">
        <v>11572.722826722318</v>
      </c>
      <c r="U26" s="98">
        <v>10800.769226959586</v>
      </c>
      <c r="V26" s="98">
        <v>10647.592165318905</v>
      </c>
      <c r="W26" s="98">
        <v>11260.049689797497</v>
      </c>
      <c r="DA26" s="63" t="s">
        <v>2433</v>
      </c>
    </row>
    <row r="27" spans="1:105" ht="12" customHeight="1" x14ac:dyDescent="0.25">
      <c r="A27" s="97" t="s">
        <v>53</v>
      </c>
      <c r="B27" s="98">
        <v>183.27183802040304</v>
      </c>
      <c r="C27" s="98">
        <v>195.54367623020724</v>
      </c>
      <c r="D27" s="98">
        <v>169.39446408064646</v>
      </c>
      <c r="E27" s="98">
        <v>179.0512685056465</v>
      </c>
      <c r="F27" s="98">
        <v>178.98322722963064</v>
      </c>
      <c r="G27" s="98">
        <v>177.89878800454397</v>
      </c>
      <c r="H27" s="98">
        <v>188.19890189643829</v>
      </c>
      <c r="I27" s="98">
        <v>188.82412208112621</v>
      </c>
      <c r="J27" s="98">
        <v>174.70099081444405</v>
      </c>
      <c r="K27" s="98">
        <v>161.9922533137298</v>
      </c>
      <c r="L27" s="98">
        <v>201.16368062412965</v>
      </c>
      <c r="M27" s="98">
        <v>192.83608235007915</v>
      </c>
      <c r="N27" s="98">
        <v>183.37762671448581</v>
      </c>
      <c r="O27" s="98">
        <v>173.40075235956544</v>
      </c>
      <c r="P27" s="98">
        <v>128.22906166367832</v>
      </c>
      <c r="Q27" s="98">
        <v>178.90098022611883</v>
      </c>
      <c r="R27" s="98">
        <v>183.41756903171267</v>
      </c>
      <c r="S27" s="98">
        <v>186.03402030751295</v>
      </c>
      <c r="T27" s="98">
        <v>184.21960154125</v>
      </c>
      <c r="U27" s="98">
        <v>169.41108558507841</v>
      </c>
      <c r="V27" s="98">
        <v>167.042942865296</v>
      </c>
      <c r="W27" s="98">
        <v>177.01599634068768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1.6422041492354715</v>
      </c>
      <c r="C28" s="122">
        <f t="shared" si="13"/>
        <v>2.0696794715302929</v>
      </c>
      <c r="D28" s="122">
        <f t="shared" si="13"/>
        <v>2.3141469824295644</v>
      </c>
      <c r="E28" s="122">
        <f t="shared" si="13"/>
        <v>2.809052272520153</v>
      </c>
      <c r="F28" s="122">
        <f t="shared" si="13"/>
        <v>3.8935525431085809</v>
      </c>
      <c r="G28" s="122">
        <f t="shared" si="13"/>
        <v>5.3368879927421906</v>
      </c>
      <c r="H28" s="122">
        <f t="shared" si="13"/>
        <v>7.4345684166369095</v>
      </c>
      <c r="I28" s="122">
        <f t="shared" si="13"/>
        <v>9.5583600672984996</v>
      </c>
      <c r="J28" s="122">
        <f t="shared" si="13"/>
        <v>11.16555296709101</v>
      </c>
      <c r="K28" s="122">
        <f t="shared" si="13"/>
        <v>11.636870975918143</v>
      </c>
      <c r="L28" s="122">
        <f t="shared" si="13"/>
        <v>11.594422611557821</v>
      </c>
      <c r="M28" s="122">
        <f t="shared" si="13"/>
        <v>11.773543750355868</v>
      </c>
      <c r="N28" s="122">
        <f t="shared" si="13"/>
        <v>11.956933987510119</v>
      </c>
      <c r="O28" s="122">
        <f t="shared" si="13"/>
        <v>12.314458798091922</v>
      </c>
      <c r="P28" s="122">
        <f t="shared" si="13"/>
        <v>12.315130966451498</v>
      </c>
      <c r="Q28" s="122">
        <f t="shared" si="13"/>
        <v>12.373012505926352</v>
      </c>
      <c r="R28" s="122">
        <f t="shared" si="13"/>
        <v>13.967570956193329</v>
      </c>
      <c r="S28" s="122">
        <f t="shared" si="13"/>
        <v>15.968304319306087</v>
      </c>
      <c r="T28" s="122">
        <f t="shared" si="13"/>
        <v>22.671318243719302</v>
      </c>
      <c r="U28" s="122">
        <f t="shared" si="13"/>
        <v>21.361390416227977</v>
      </c>
      <c r="V28" s="122">
        <f t="shared" si="13"/>
        <v>22.840425852052039</v>
      </c>
      <c r="W28" s="122">
        <f t="shared" si="13"/>
        <v>22.917336447073076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1.6422041492354715</v>
      </c>
      <c r="C29" s="98">
        <f>IF(RES_hhdet_tes!C29=0,0,RES_hhdet_tes!C29*1000*11630/RES_hhdet_num!C24)</f>
        <v>2.0696794715302929</v>
      </c>
      <c r="D29" s="98">
        <f>IF(RES_hhdet_tes!D29=0,0,RES_hhdet_tes!D29*1000*11630/RES_hhdet_num!D24)</f>
        <v>2.3141469824295644</v>
      </c>
      <c r="E29" s="98">
        <f>IF(RES_hhdet_tes!E29=0,0,RES_hhdet_tes!E29*1000*11630/RES_hhdet_num!E24)</f>
        <v>2.809052272520153</v>
      </c>
      <c r="F29" s="98">
        <f>IF(RES_hhdet_tes!F29=0,0,RES_hhdet_tes!F29*1000*11630/RES_hhdet_num!F24)</f>
        <v>3.8935525431085809</v>
      </c>
      <c r="G29" s="98">
        <f>IF(RES_hhdet_tes!G29=0,0,RES_hhdet_tes!G29*1000*11630/RES_hhdet_num!G24)</f>
        <v>5.3368879927421906</v>
      </c>
      <c r="H29" s="98">
        <f>IF(RES_hhdet_tes!H29=0,0,RES_hhdet_tes!H29*1000*11630/RES_hhdet_num!H24)</f>
        <v>7.4345684166369095</v>
      </c>
      <c r="I29" s="98">
        <f>IF(RES_hhdet_tes!I29=0,0,RES_hhdet_tes!I29*1000*11630/RES_hhdet_num!I24)</f>
        <v>9.5583600672984996</v>
      </c>
      <c r="J29" s="98">
        <f>IF(RES_hhdet_tes!J29=0,0,RES_hhdet_tes!J29*1000*11630/RES_hhdet_num!J24)</f>
        <v>11.16555296709101</v>
      </c>
      <c r="K29" s="98">
        <f>IF(RES_hhdet_tes!K29=0,0,RES_hhdet_tes!K29*1000*11630/RES_hhdet_num!K24)</f>
        <v>11.636870975918143</v>
      </c>
      <c r="L29" s="98">
        <f>IF(RES_hhdet_tes!L29=0,0,RES_hhdet_tes!L29*1000*11630/RES_hhdet_num!L24)</f>
        <v>11.594422611557821</v>
      </c>
      <c r="M29" s="98">
        <f>IF(RES_hhdet_tes!M29=0,0,RES_hhdet_tes!M29*1000*11630/RES_hhdet_num!M24)</f>
        <v>11.773543750355868</v>
      </c>
      <c r="N29" s="98">
        <f>IF(RES_hhdet_tes!N29=0,0,RES_hhdet_tes!N29*1000*11630/RES_hhdet_num!N24)</f>
        <v>11.956933987510119</v>
      </c>
      <c r="O29" s="98">
        <f>IF(RES_hhdet_tes!O29=0,0,RES_hhdet_tes!O29*1000*11630/RES_hhdet_num!O24)</f>
        <v>12.314458798091922</v>
      </c>
      <c r="P29" s="98">
        <f>IF(RES_hhdet_tes!P29=0,0,RES_hhdet_tes!P29*1000*11630/RES_hhdet_num!P24)</f>
        <v>12.315130966451498</v>
      </c>
      <c r="Q29" s="98">
        <f>IF(RES_hhdet_tes!Q29=0,0,RES_hhdet_tes!Q29*1000*11630/RES_hhdet_num!Q24)</f>
        <v>12.373012505926352</v>
      </c>
      <c r="R29" s="98">
        <f>IF(RES_hhdet_tes!R29=0,0,RES_hhdet_tes!R29*1000*11630/RES_hhdet_num!R24)</f>
        <v>13.967570956193329</v>
      </c>
      <c r="S29" s="98">
        <f>IF(RES_hhdet_tes!S29=0,0,RES_hhdet_tes!S29*1000*11630/RES_hhdet_num!S24)</f>
        <v>15.968304319306087</v>
      </c>
      <c r="T29" s="98">
        <f>IF(RES_hhdet_tes!T29=0,0,RES_hhdet_tes!T29*1000*11630/RES_hhdet_num!T24)</f>
        <v>22.671318243719302</v>
      </c>
      <c r="U29" s="98">
        <f>IF(RES_hhdet_tes!U29=0,0,RES_hhdet_tes!U29*1000*11630/RES_hhdet_num!U24)</f>
        <v>21.361390416227977</v>
      </c>
      <c r="V29" s="98">
        <f>IF(RES_hhdet_tes!V29=0,0,RES_hhdet_tes!V29*1000*11630/RES_hhdet_num!V24)</f>
        <v>22.840425852052039</v>
      </c>
      <c r="W29" s="98">
        <f>IF(RES_hhdet_tes!W29=0,0,RES_hhdet_tes!W29*1000*11630/RES_hhdet_num!W24)</f>
        <v>22.917336447073076</v>
      </c>
      <c r="DA29" s="63" t="s">
        <v>2436</v>
      </c>
    </row>
    <row r="30" spans="1:105" ht="12" customHeight="1" x14ac:dyDescent="0.25">
      <c r="A30" s="121" t="s">
        <v>55</v>
      </c>
      <c r="B30" s="122">
        <v>976.35824657888645</v>
      </c>
      <c r="C30" s="122">
        <v>919.96714032348279</v>
      </c>
      <c r="D30" s="122">
        <v>926.69909318214957</v>
      </c>
      <c r="E30" s="122">
        <v>906.55232914975932</v>
      </c>
      <c r="F30" s="122">
        <v>932.7508467926524</v>
      </c>
      <c r="G30" s="122">
        <v>952.12191804112877</v>
      </c>
      <c r="H30" s="122">
        <v>972.09774382210446</v>
      </c>
      <c r="I30" s="122">
        <v>929.51524878210728</v>
      </c>
      <c r="J30" s="122">
        <v>947.5953663643819</v>
      </c>
      <c r="K30" s="122">
        <v>905.24347661511365</v>
      </c>
      <c r="L30" s="122">
        <v>1063.3144330778318</v>
      </c>
      <c r="M30" s="122">
        <v>1116.1465229445146</v>
      </c>
      <c r="N30" s="122">
        <v>1118.7394657994198</v>
      </c>
      <c r="O30" s="122">
        <v>1202.7759625900117</v>
      </c>
      <c r="P30" s="122">
        <v>1155.5265644517804</v>
      </c>
      <c r="Q30" s="122">
        <v>1219.9949269916581</v>
      </c>
      <c r="R30" s="122">
        <v>1216.7757343756641</v>
      </c>
      <c r="S30" s="122">
        <v>1158.7637001588269</v>
      </c>
      <c r="T30" s="122">
        <v>1161.3690534073214</v>
      </c>
      <c r="U30" s="122">
        <v>1176.2675417346793</v>
      </c>
      <c r="V30" s="122">
        <v>1172.9323193472396</v>
      </c>
      <c r="W30" s="122">
        <v>1193.7976538763685</v>
      </c>
      <c r="DA30" s="130" t="s">
        <v>2437</v>
      </c>
    </row>
    <row r="31" spans="1:105" ht="12" customHeight="1" x14ac:dyDescent="0.25">
      <c r="A31" s="97" t="s">
        <v>141</v>
      </c>
      <c r="B31" s="98">
        <v>965.33673728862107</v>
      </c>
      <c r="C31" s="98">
        <v>945.9025032699343</v>
      </c>
      <c r="D31" s="98">
        <v>874.7323027600404</v>
      </c>
      <c r="E31" s="98">
        <v>908.57200552855977</v>
      </c>
      <c r="F31" s="98">
        <v>937.11334582243751</v>
      </c>
      <c r="G31" s="98">
        <v>930.73391406713654</v>
      </c>
      <c r="H31" s="98">
        <v>988.15210303403887</v>
      </c>
      <c r="I31" s="98">
        <v>997.54709739403222</v>
      </c>
      <c r="J31" s="98">
        <v>944.37469219934269</v>
      </c>
      <c r="K31" s="98">
        <v>909.45074554078803</v>
      </c>
      <c r="L31" s="98">
        <v>1016.5191552026562</v>
      </c>
      <c r="M31" s="98">
        <v>1161.0463379018433</v>
      </c>
      <c r="N31" s="98">
        <v>1170.6667248422052</v>
      </c>
      <c r="O31" s="98">
        <v>1162.5397072182695</v>
      </c>
      <c r="P31" s="98">
        <v>1030.1929895447722</v>
      </c>
      <c r="Q31" s="98">
        <v>1204.1080580567495</v>
      </c>
      <c r="R31" s="98">
        <v>1215.1008673787221</v>
      </c>
      <c r="S31" s="98">
        <v>1197.069917814302</v>
      </c>
      <c r="T31" s="98">
        <v>1133.9817575970969</v>
      </c>
      <c r="U31" s="98">
        <v>1175.7572161016069</v>
      </c>
      <c r="V31" s="98">
        <v>1154.0985013882137</v>
      </c>
      <c r="W31" s="98">
        <v>1235.2349524136694</v>
      </c>
      <c r="DA31" s="63" t="s">
        <v>2438</v>
      </c>
    </row>
    <row r="32" spans="1:105" ht="12" customHeight="1" x14ac:dyDescent="0.25">
      <c r="A32" s="97" t="s">
        <v>140</v>
      </c>
      <c r="B32" s="98">
        <v>965.33673728862107</v>
      </c>
      <c r="C32" s="98">
        <v>945.95146879718448</v>
      </c>
      <c r="D32" s="98">
        <v>874.82648640590855</v>
      </c>
      <c r="E32" s="98">
        <v>908.9596347258173</v>
      </c>
      <c r="F32" s="98">
        <v>937.92144531899339</v>
      </c>
      <c r="G32" s="98">
        <v>932.06220142498546</v>
      </c>
      <c r="H32" s="98">
        <v>990.04119556885792</v>
      </c>
      <c r="I32" s="98">
        <v>999.98214428692597</v>
      </c>
      <c r="J32" s="98">
        <v>946.87329484982729</v>
      </c>
      <c r="K32" s="98">
        <v>912.23972894217047</v>
      </c>
      <c r="L32" s="98">
        <v>1020.1464752604352</v>
      </c>
      <c r="M32" s="98">
        <v>1166.367290358882</v>
      </c>
      <c r="N32" s="98">
        <v>1177.1296157555835</v>
      </c>
      <c r="O32" s="98">
        <v>1170.0111042739177</v>
      </c>
      <c r="P32" s="98">
        <v>0</v>
      </c>
      <c r="Q32" s="98">
        <v>0</v>
      </c>
      <c r="R32" s="98">
        <v>0</v>
      </c>
      <c r="S32" s="98">
        <v>1173.8017717854136</v>
      </c>
      <c r="T32" s="98">
        <v>1113.9778780610336</v>
      </c>
      <c r="U32" s="98">
        <v>1157.7558838507434</v>
      </c>
      <c r="V32" s="98">
        <v>1137.7747961229024</v>
      </c>
      <c r="W32" s="98">
        <v>1220.1887308248499</v>
      </c>
      <c r="DA32" s="63" t="s">
        <v>2439</v>
      </c>
    </row>
    <row r="33" spans="1:105" ht="12" customHeight="1" x14ac:dyDescent="0.25">
      <c r="A33" s="100" t="s">
        <v>50</v>
      </c>
      <c r="B33" s="101">
        <v>550.20013188334735</v>
      </c>
      <c r="C33" s="101">
        <v>529.3687230277659</v>
      </c>
      <c r="D33" s="101">
        <v>494.91433832305597</v>
      </c>
      <c r="E33" s="101">
        <v>507.7997585367263</v>
      </c>
      <c r="F33" s="101">
        <v>522.11540690804554</v>
      </c>
      <c r="G33" s="101">
        <v>526.89657086079217</v>
      </c>
      <c r="H33" s="101">
        <v>561.04965238043906</v>
      </c>
      <c r="I33" s="101">
        <v>558.13624801234357</v>
      </c>
      <c r="J33" s="101">
        <v>511.85399871908947</v>
      </c>
      <c r="K33" s="101">
        <v>450.71263575644684</v>
      </c>
      <c r="L33" s="101">
        <v>579.29453625159374</v>
      </c>
      <c r="M33" s="101">
        <v>657.01852469618814</v>
      </c>
      <c r="N33" s="101">
        <v>649.8251221841906</v>
      </c>
      <c r="O33" s="101">
        <v>678.17291057818647</v>
      </c>
      <c r="P33" s="101">
        <v>0</v>
      </c>
      <c r="Q33" s="101">
        <v>0</v>
      </c>
      <c r="R33" s="101">
        <v>0</v>
      </c>
      <c r="S33" s="101">
        <v>641.6613258529286</v>
      </c>
      <c r="T33" s="101">
        <v>611.86501671854296</v>
      </c>
      <c r="U33" s="101">
        <v>646.78312154615378</v>
      </c>
      <c r="V33" s="101">
        <v>638.40356293419563</v>
      </c>
      <c r="W33" s="101">
        <v>690.54375455734578</v>
      </c>
      <c r="DA33" s="131" t="s">
        <v>2440</v>
      </c>
    </row>
    <row r="34" spans="1:105" ht="12" customHeight="1" x14ac:dyDescent="0.25">
      <c r="A34" s="103" t="s">
        <v>52</v>
      </c>
      <c r="B34" s="104">
        <v>415.13660540527377</v>
      </c>
      <c r="C34" s="104">
        <v>416.58274576941841</v>
      </c>
      <c r="D34" s="104">
        <v>379.9121480828527</v>
      </c>
      <c r="E34" s="104">
        <v>401.15987618909099</v>
      </c>
      <c r="F34" s="104">
        <v>415.80603841094779</v>
      </c>
      <c r="G34" s="104">
        <v>405.16563056419341</v>
      </c>
      <c r="H34" s="104">
        <v>428.99154318841897</v>
      </c>
      <c r="I34" s="104">
        <v>441.84589627458234</v>
      </c>
      <c r="J34" s="104">
        <v>435.01929613073776</v>
      </c>
      <c r="K34" s="104">
        <v>461.52709318572357</v>
      </c>
      <c r="L34" s="104">
        <v>440.85193900884133</v>
      </c>
      <c r="M34" s="104">
        <v>509.34876566269372</v>
      </c>
      <c r="N34" s="104">
        <v>527.30449357139275</v>
      </c>
      <c r="O34" s="104">
        <v>491.83819369573115</v>
      </c>
      <c r="P34" s="104">
        <v>0</v>
      </c>
      <c r="Q34" s="104">
        <v>0</v>
      </c>
      <c r="R34" s="104">
        <v>0</v>
      </c>
      <c r="S34" s="104">
        <v>532.14044593248514</v>
      </c>
      <c r="T34" s="104">
        <v>502.11286134249065</v>
      </c>
      <c r="U34" s="104">
        <v>510.97276230458954</v>
      </c>
      <c r="V34" s="104">
        <v>499.37123318870664</v>
      </c>
      <c r="W34" s="104">
        <v>529.64497626750426</v>
      </c>
      <c r="DA34" s="132" t="s">
        <v>2441</v>
      </c>
    </row>
    <row r="35" spans="1:105" ht="12" customHeight="1" x14ac:dyDescent="0.25">
      <c r="A35" s="106" t="s">
        <v>122</v>
      </c>
      <c r="B35" s="101">
        <v>977.71435698402911</v>
      </c>
      <c r="C35" s="101">
        <v>916.78556859448463</v>
      </c>
      <c r="D35" s="101">
        <v>932.68847996128557</v>
      </c>
      <c r="E35" s="101">
        <v>906.24209006615092</v>
      </c>
      <c r="F35" s="101">
        <v>932.16559799458412</v>
      </c>
      <c r="G35" s="101">
        <v>954.633393664388</v>
      </c>
      <c r="H35" s="101">
        <v>970.13007351658155</v>
      </c>
      <c r="I35" s="101">
        <v>921.57210484379652</v>
      </c>
      <c r="J35" s="101">
        <v>948.03369508893422</v>
      </c>
      <c r="K35" s="101">
        <v>904.83182894455365</v>
      </c>
      <c r="L35" s="101">
        <v>1068.2946588170034</v>
      </c>
      <c r="M35" s="101">
        <v>1111.6576501886141</v>
      </c>
      <c r="N35" s="101">
        <v>1113.7930372746371</v>
      </c>
      <c r="O35" s="101">
        <v>1206.2039794680559</v>
      </c>
      <c r="P35" s="101">
        <v>1165.9884447571826</v>
      </c>
      <c r="Q35" s="101">
        <v>1221.4325311680097</v>
      </c>
      <c r="R35" s="101">
        <v>1217.3640584442001</v>
      </c>
      <c r="S35" s="101">
        <v>1154.9118032642539</v>
      </c>
      <c r="T35" s="101">
        <v>1165.0375731331387</v>
      </c>
      <c r="U35" s="101">
        <v>1176.5922782533059</v>
      </c>
      <c r="V35" s="101">
        <v>1175.5913762503783</v>
      </c>
      <c r="W35" s="101">
        <v>1187.7308888279024</v>
      </c>
      <c r="DA35" s="131" t="s">
        <v>2442</v>
      </c>
    </row>
    <row r="36" spans="1:105" ht="12" customHeight="1" x14ac:dyDescent="0.25">
      <c r="A36" s="107" t="s">
        <v>121</v>
      </c>
      <c r="B36" s="104">
        <v>977.71435698402911</v>
      </c>
      <c r="C36" s="104">
        <v>916.94009909077124</v>
      </c>
      <c r="D36" s="104">
        <v>932.88613946782903</v>
      </c>
      <c r="E36" s="104">
        <v>906.45105025235466</v>
      </c>
      <c r="F36" s="104">
        <v>932.3659720673395</v>
      </c>
      <c r="G36" s="104">
        <v>954.76954049812866</v>
      </c>
      <c r="H36" s="104">
        <v>970.18248071778567</v>
      </c>
      <c r="I36" s="104">
        <v>921.4310769253575</v>
      </c>
      <c r="J36" s="104">
        <v>947.89059263225272</v>
      </c>
      <c r="K36" s="104">
        <v>904.72327329954851</v>
      </c>
      <c r="L36" s="104">
        <v>1068.0535710158038</v>
      </c>
      <c r="M36" s="104">
        <v>1111.551407910669</v>
      </c>
      <c r="N36" s="104">
        <v>1113.8617390703714</v>
      </c>
      <c r="O36" s="104">
        <v>1206.3704252914788</v>
      </c>
      <c r="P36" s="104">
        <v>1166.108629021465</v>
      </c>
      <c r="Q36" s="104">
        <v>1221.3847216205811</v>
      </c>
      <c r="R36" s="104">
        <v>1216.5237705960822</v>
      </c>
      <c r="S36" s="104">
        <v>1154.0196506783166</v>
      </c>
      <c r="T36" s="104">
        <v>1164.2656679403144</v>
      </c>
      <c r="U36" s="104">
        <v>1176.1137291401142</v>
      </c>
      <c r="V36" s="104">
        <v>1175.4450120448998</v>
      </c>
      <c r="W36" s="104">
        <v>1187.8585265180152</v>
      </c>
      <c r="DA36" s="132" t="s">
        <v>2443</v>
      </c>
    </row>
    <row r="37" spans="1:105" ht="12" customHeight="1" x14ac:dyDescent="0.25">
      <c r="A37" s="108" t="s">
        <v>53</v>
      </c>
      <c r="B37" s="98">
        <v>557.50596902910456</v>
      </c>
      <c r="C37" s="98">
        <v>512.89922743637374</v>
      </c>
      <c r="D37" s="98">
        <v>528.08300446693954</v>
      </c>
      <c r="E37" s="98">
        <v>506.23322962277234</v>
      </c>
      <c r="F37" s="98">
        <v>518.71563909103543</v>
      </c>
      <c r="G37" s="98">
        <v>539.97967167934485</v>
      </c>
      <c r="H37" s="98">
        <v>549.92710341442773</v>
      </c>
      <c r="I37" s="98">
        <v>514.35314240555692</v>
      </c>
      <c r="J37" s="98">
        <v>512.82825703632147</v>
      </c>
      <c r="K37" s="98">
        <v>446.16059466064871</v>
      </c>
      <c r="L37" s="98">
        <v>605.89215431872481</v>
      </c>
      <c r="M37" s="98">
        <v>625.28795637014559</v>
      </c>
      <c r="N37" s="98">
        <v>613.46439822918387</v>
      </c>
      <c r="O37" s="98">
        <v>699.28880802064634</v>
      </c>
      <c r="P37" s="98">
        <v>649.26902427495111</v>
      </c>
      <c r="Q37" s="98">
        <v>696.02585516789861</v>
      </c>
      <c r="R37" s="98">
        <v>694.39021961321555</v>
      </c>
      <c r="S37" s="98">
        <v>630.32162871718299</v>
      </c>
      <c r="T37" s="98">
        <v>640.48659688576981</v>
      </c>
      <c r="U37" s="98">
        <v>657.26071769408293</v>
      </c>
      <c r="V37" s="98">
        <v>659.96848731815192</v>
      </c>
      <c r="W37" s="98">
        <v>672.11288468400369</v>
      </c>
      <c r="DA37" s="63" t="s">
        <v>2444</v>
      </c>
    </row>
    <row r="38" spans="1:105" ht="12" customHeight="1" x14ac:dyDescent="0.25">
      <c r="A38" s="108" t="s">
        <v>52</v>
      </c>
      <c r="B38" s="98">
        <v>420.20838795492449</v>
      </c>
      <c r="C38" s="98">
        <v>404.04087165439756</v>
      </c>
      <c r="D38" s="98">
        <v>404.80313500088948</v>
      </c>
      <c r="E38" s="98">
        <v>400.21782062958232</v>
      </c>
      <c r="F38" s="98">
        <v>413.65033297630418</v>
      </c>
      <c r="G38" s="98">
        <v>414.78986881878359</v>
      </c>
      <c r="H38" s="98">
        <v>420.25537730335782</v>
      </c>
      <c r="I38" s="98">
        <v>407.07793451980075</v>
      </c>
      <c r="J38" s="98">
        <v>435.06233559593119</v>
      </c>
      <c r="K38" s="98">
        <v>458.5626786388998</v>
      </c>
      <c r="L38" s="98">
        <v>462.16141669707901</v>
      </c>
      <c r="M38" s="98">
        <v>486.26345154052342</v>
      </c>
      <c r="N38" s="98">
        <v>500.3973408411876</v>
      </c>
      <c r="O38" s="98">
        <v>507.08161727083251</v>
      </c>
      <c r="P38" s="98">
        <v>516.83960474651394</v>
      </c>
      <c r="Q38" s="98">
        <v>525.35886645268261</v>
      </c>
      <c r="R38" s="98">
        <v>522.13355098286672</v>
      </c>
      <c r="S38" s="98">
        <v>523.69802196113369</v>
      </c>
      <c r="T38" s="98">
        <v>523.7790710545446</v>
      </c>
      <c r="U38" s="98">
        <v>518.85301144603125</v>
      </c>
      <c r="V38" s="98">
        <v>515.47652472674793</v>
      </c>
      <c r="W38" s="98">
        <v>515.74564183401162</v>
      </c>
      <c r="DA38" s="63" t="s">
        <v>2445</v>
      </c>
    </row>
    <row r="39" spans="1:105" ht="12" customHeight="1" x14ac:dyDescent="0.25">
      <c r="A39" s="121" t="s">
        <v>54</v>
      </c>
      <c r="B39" s="122">
        <v>219.25910147367824</v>
      </c>
      <c r="C39" s="122">
        <v>215.41755163530269</v>
      </c>
      <c r="D39" s="122">
        <v>219.0442207174313</v>
      </c>
      <c r="E39" s="122">
        <v>218.08406600170679</v>
      </c>
      <c r="F39" s="122">
        <v>219.7470745895794</v>
      </c>
      <c r="G39" s="122">
        <v>223.69039953416163</v>
      </c>
      <c r="H39" s="122">
        <v>231.40947697104636</v>
      </c>
      <c r="I39" s="122">
        <v>229.29171272202569</v>
      </c>
      <c r="J39" s="122">
        <v>234.36324779875716</v>
      </c>
      <c r="K39" s="122">
        <v>236.05669572450023</v>
      </c>
      <c r="L39" s="122">
        <v>263.48133380497922</v>
      </c>
      <c r="M39" s="122">
        <v>258.24363206059769</v>
      </c>
      <c r="N39" s="122">
        <v>257.46088274862245</v>
      </c>
      <c r="O39" s="122">
        <v>276.11925871066558</v>
      </c>
      <c r="P39" s="122">
        <v>280.33967031958855</v>
      </c>
      <c r="Q39" s="122">
        <v>285.40366157291345</v>
      </c>
      <c r="R39" s="122">
        <v>293.90067565184688</v>
      </c>
      <c r="S39" s="122">
        <v>286.43901051609106</v>
      </c>
      <c r="T39" s="122">
        <v>287.46526310153041</v>
      </c>
      <c r="U39" s="122">
        <v>287.87807821892369</v>
      </c>
      <c r="V39" s="122">
        <v>303.54920783321131</v>
      </c>
      <c r="W39" s="122">
        <v>309.90330156388762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219.25910147367824</v>
      </c>
      <c r="C41" s="33">
        <v>215.41755163530269</v>
      </c>
      <c r="D41" s="33">
        <v>219.0442207174313</v>
      </c>
      <c r="E41" s="33">
        <v>218.08406600170679</v>
      </c>
      <c r="F41" s="33">
        <v>219.7470745895794</v>
      </c>
      <c r="G41" s="33">
        <v>223.69039953416163</v>
      </c>
      <c r="H41" s="33">
        <v>231.40947697104636</v>
      </c>
      <c r="I41" s="33">
        <v>229.29171272202569</v>
      </c>
      <c r="J41" s="33">
        <v>234.36324779875716</v>
      </c>
      <c r="K41" s="33">
        <v>236.05669572450023</v>
      </c>
      <c r="L41" s="33">
        <v>263.48133380497922</v>
      </c>
      <c r="M41" s="33">
        <v>258.24363206059769</v>
      </c>
      <c r="N41" s="33">
        <v>257.46088274862245</v>
      </c>
      <c r="O41" s="33">
        <v>276.11925871066558</v>
      </c>
      <c r="P41" s="33">
        <v>280.33967031958855</v>
      </c>
      <c r="Q41" s="33">
        <v>285.40366157291345</v>
      </c>
      <c r="R41" s="33">
        <v>293.90067565184688</v>
      </c>
      <c r="S41" s="33">
        <v>286.43901051609106</v>
      </c>
      <c r="T41" s="33">
        <v>287.46526310153041</v>
      </c>
      <c r="U41" s="33">
        <v>287.87807821892369</v>
      </c>
      <c r="V41" s="33">
        <v>303.54920783321131</v>
      </c>
      <c r="W41" s="33">
        <v>309.90330156388762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11216.337738955684</v>
      </c>
      <c r="C43" s="117">
        <f t="shared" si="14"/>
        <v>11862.155083581196</v>
      </c>
      <c r="D43" s="117">
        <f t="shared" si="14"/>
        <v>11621.609831904794</v>
      </c>
      <c r="E43" s="117">
        <f t="shared" si="14"/>
        <v>11583.430635850926</v>
      </c>
      <c r="F43" s="117">
        <f t="shared" si="14"/>
        <v>11638.808521875702</v>
      </c>
      <c r="G43" s="117">
        <f t="shared" si="14"/>
        <v>11978.699200416548</v>
      </c>
      <c r="H43" s="117">
        <f t="shared" si="14"/>
        <v>11764.125386049167</v>
      </c>
      <c r="I43" s="117">
        <f t="shared" si="14"/>
        <v>11682.311758603879</v>
      </c>
      <c r="J43" s="117">
        <f t="shared" si="14"/>
        <v>11900.494045611484</v>
      </c>
      <c r="K43" s="117">
        <f t="shared" si="14"/>
        <v>12122.952042090366</v>
      </c>
      <c r="L43" s="117">
        <f t="shared" si="14"/>
        <v>13740.313161394222</v>
      </c>
      <c r="M43" s="117">
        <f t="shared" si="14"/>
        <v>12551.640574373539</v>
      </c>
      <c r="N43" s="117">
        <f t="shared" si="14"/>
        <v>12234.774662218679</v>
      </c>
      <c r="O43" s="117">
        <f t="shared" si="14"/>
        <v>13102.192588450351</v>
      </c>
      <c r="P43" s="117">
        <f t="shared" si="14"/>
        <v>10983.200559022533</v>
      </c>
      <c r="Q43" s="117">
        <f t="shared" si="14"/>
        <v>12299.56885131214</v>
      </c>
      <c r="R43" s="117">
        <f t="shared" ref="R43:V43" si="15">R44+R47+R49+R58</f>
        <v>12829.735930268234</v>
      </c>
      <c r="S43" s="117">
        <f t="shared" si="15"/>
        <v>12554.301555652775</v>
      </c>
      <c r="T43" s="117">
        <f t="shared" si="15"/>
        <v>13267.661250327506</v>
      </c>
      <c r="U43" s="117">
        <f t="shared" si="15"/>
        <v>12970.465971416694</v>
      </c>
      <c r="V43" s="117">
        <f t="shared" si="15"/>
        <v>12378.482363409143</v>
      </c>
      <c r="W43" s="117">
        <f t="shared" ref="W43" si="16">W44+W47+W49+W58</f>
        <v>12286.65020632131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10032.27687328968</v>
      </c>
      <c r="C44" s="122">
        <f t="shared" si="17"/>
        <v>10720.010407426777</v>
      </c>
      <c r="D44" s="122">
        <f t="shared" si="17"/>
        <v>10460.577083872626</v>
      </c>
      <c r="E44" s="122">
        <f t="shared" si="17"/>
        <v>10452.560306828911</v>
      </c>
      <c r="F44" s="122">
        <f t="shared" si="17"/>
        <v>10471.454287616347</v>
      </c>
      <c r="G44" s="122">
        <f t="shared" si="17"/>
        <v>10787.853997002199</v>
      </c>
      <c r="H44" s="122">
        <f t="shared" si="17"/>
        <v>10571.358485647706</v>
      </c>
      <c r="I44" s="122">
        <f t="shared" si="17"/>
        <v>10556.083371444629</v>
      </c>
      <c r="J44" s="122">
        <f t="shared" si="17"/>
        <v>10725.69446628458</v>
      </c>
      <c r="K44" s="122">
        <f t="shared" si="17"/>
        <v>10950.561114521463</v>
      </c>
      <c r="L44" s="122">
        <f t="shared" si="17"/>
        <v>12372.931965552183</v>
      </c>
      <c r="M44" s="122">
        <f t="shared" si="17"/>
        <v>11111.977033998255</v>
      </c>
      <c r="N44" s="122">
        <f t="shared" si="17"/>
        <v>10826.518135239541</v>
      </c>
      <c r="O44" s="122">
        <f t="shared" si="17"/>
        <v>11571.207551564756</v>
      </c>
      <c r="P44" s="122">
        <f t="shared" si="17"/>
        <v>9571.9195180800816</v>
      </c>
      <c r="Q44" s="122">
        <f t="shared" si="17"/>
        <v>10836.522279291861</v>
      </c>
      <c r="R44" s="122">
        <f t="shared" ref="R44:V44" si="18">SUM(R45:R46)</f>
        <v>11337.577516543062</v>
      </c>
      <c r="S44" s="122">
        <f t="shared" si="18"/>
        <v>11110.481288737306</v>
      </c>
      <c r="T44" s="122">
        <f t="shared" si="18"/>
        <v>11773.436254708489</v>
      </c>
      <c r="U44" s="122">
        <f t="shared" si="18"/>
        <v>11458.516989444959</v>
      </c>
      <c r="V44" s="122">
        <f t="shared" si="18"/>
        <v>10876.357653203195</v>
      </c>
      <c r="W44" s="122">
        <f t="shared" ref="W44" si="19">SUM(W45:W46)</f>
        <v>10854.888268076791</v>
      </c>
      <c r="DA44" s="130" t="s">
        <v>2450</v>
      </c>
    </row>
    <row r="45" spans="1:105" ht="12" customHeight="1" x14ac:dyDescent="0.25">
      <c r="A45" s="97" t="s">
        <v>216</v>
      </c>
      <c r="B45" s="98">
        <v>9850.2232076992095</v>
      </c>
      <c r="C45" s="98">
        <v>10526.222551580451</v>
      </c>
      <c r="D45" s="98">
        <v>10276.773353326522</v>
      </c>
      <c r="E45" s="98">
        <v>10270.396820552745</v>
      </c>
      <c r="F45" s="98">
        <v>10291.885918069916</v>
      </c>
      <c r="G45" s="98">
        <v>10605.1915624549</v>
      </c>
      <c r="H45" s="98">
        <v>10394.657979231146</v>
      </c>
      <c r="I45" s="98">
        <v>10381.110831862743</v>
      </c>
      <c r="J45" s="98">
        <v>10551.260222856527</v>
      </c>
      <c r="K45" s="98">
        <v>10774.550241104198</v>
      </c>
      <c r="L45" s="98">
        <v>12167.138939238006</v>
      </c>
      <c r="M45" s="98">
        <v>10931.242273238011</v>
      </c>
      <c r="N45" s="98">
        <v>10650.528452090974</v>
      </c>
      <c r="O45" s="98">
        <v>11382.989993853102</v>
      </c>
      <c r="P45" s="98">
        <v>9421.7038889122687</v>
      </c>
      <c r="Q45" s="98">
        <v>10664.587579650237</v>
      </c>
      <c r="R45" s="98">
        <v>11158.767745666079</v>
      </c>
      <c r="S45" s="98">
        <v>10935.514421101003</v>
      </c>
      <c r="T45" s="98">
        <v>11588.958211301584</v>
      </c>
      <c r="U45" s="98">
        <v>11281.564583279207</v>
      </c>
      <c r="V45" s="98">
        <v>10708.361343399674</v>
      </c>
      <c r="W45" s="98">
        <v>10686.882862261091</v>
      </c>
      <c r="DA45" s="63" t="s">
        <v>2451</v>
      </c>
    </row>
    <row r="46" spans="1:105" ht="12" customHeight="1" x14ac:dyDescent="0.25">
      <c r="A46" s="97" t="s">
        <v>53</v>
      </c>
      <c r="B46" s="98">
        <v>182.05366559047098</v>
      </c>
      <c r="C46" s="98">
        <v>193.78785584632595</v>
      </c>
      <c r="D46" s="98">
        <v>183.80373054610422</v>
      </c>
      <c r="E46" s="98">
        <v>182.16348627616645</v>
      </c>
      <c r="F46" s="98">
        <v>179.56836954643015</v>
      </c>
      <c r="G46" s="98">
        <v>182.66243454730008</v>
      </c>
      <c r="H46" s="98">
        <v>176.70050641656002</v>
      </c>
      <c r="I46" s="98">
        <v>174.97253958188563</v>
      </c>
      <c r="J46" s="98">
        <v>174.43424342805307</v>
      </c>
      <c r="K46" s="98">
        <v>176.01087341726534</v>
      </c>
      <c r="L46" s="98">
        <v>205.79302631417789</v>
      </c>
      <c r="M46" s="98">
        <v>180.73476076024366</v>
      </c>
      <c r="N46" s="98">
        <v>175.98968314856768</v>
      </c>
      <c r="O46" s="98">
        <v>188.21755771165431</v>
      </c>
      <c r="P46" s="98">
        <v>150.21562916781332</v>
      </c>
      <c r="Q46" s="98">
        <v>171.93469964162475</v>
      </c>
      <c r="R46" s="98">
        <v>178.80977087698361</v>
      </c>
      <c r="S46" s="98">
        <v>174.96686763630416</v>
      </c>
      <c r="T46" s="98">
        <v>184.47804340690618</v>
      </c>
      <c r="U46" s="98">
        <v>176.95240616575154</v>
      </c>
      <c r="V46" s="98">
        <v>167.99630980352111</v>
      </c>
      <c r="W46" s="98">
        <v>168.00540581569942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1.6212692500139416</v>
      </c>
      <c r="C47" s="122">
        <f t="shared" si="20"/>
        <v>2.0809415388886747</v>
      </c>
      <c r="D47" s="122">
        <f t="shared" si="20"/>
        <v>2.3697510451668022</v>
      </c>
      <c r="E47" s="122">
        <f t="shared" si="20"/>
        <v>2.7794287903922905</v>
      </c>
      <c r="F47" s="122">
        <f t="shared" si="20"/>
        <v>3.2320347053266105</v>
      </c>
      <c r="G47" s="122">
        <f t="shared" si="20"/>
        <v>3.6638389453033882</v>
      </c>
      <c r="H47" s="122">
        <f t="shared" si="20"/>
        <v>4.286240538581473</v>
      </c>
      <c r="I47" s="122">
        <f t="shared" si="20"/>
        <v>5.1636778875985794</v>
      </c>
      <c r="J47" s="122">
        <f t="shared" si="20"/>
        <v>6.0922299311809764</v>
      </c>
      <c r="K47" s="122">
        <f t="shared" si="20"/>
        <v>6.9169536429740273</v>
      </c>
      <c r="L47" s="122">
        <f t="shared" si="20"/>
        <v>8.4181584664011133</v>
      </c>
      <c r="M47" s="122">
        <f t="shared" si="20"/>
        <v>10.616460518734515</v>
      </c>
      <c r="N47" s="122">
        <f t="shared" si="20"/>
        <v>13.563349980279238</v>
      </c>
      <c r="O47" s="122">
        <f t="shared" si="20"/>
        <v>15.956762169923753</v>
      </c>
      <c r="P47" s="122">
        <f t="shared" si="20"/>
        <v>19.14085567645817</v>
      </c>
      <c r="Q47" s="122">
        <f t="shared" si="20"/>
        <v>20.400689009457363</v>
      </c>
      <c r="R47" s="122">
        <f t="shared" si="20"/>
        <v>20.600609125293531</v>
      </c>
      <c r="S47" s="122">
        <f t="shared" si="20"/>
        <v>18.372031683576612</v>
      </c>
      <c r="T47" s="122">
        <f t="shared" si="20"/>
        <v>18.734757900870246</v>
      </c>
      <c r="U47" s="122">
        <f t="shared" si="20"/>
        <v>13.669522648902891</v>
      </c>
      <c r="V47" s="122">
        <f t="shared" si="20"/>
        <v>12.048354886563738</v>
      </c>
      <c r="W47" s="122">
        <f t="shared" si="20"/>
        <v>10.174382340812219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1.6212692500139416</v>
      </c>
      <c r="C48" s="98">
        <f>IF(RES_hhdet_tes!C48=0,0,RES_hhdet_tes!C48*1000*11630/RES_hhdet_num!C43)</f>
        <v>2.0809415388886747</v>
      </c>
      <c r="D48" s="98">
        <f>IF(RES_hhdet_tes!D48=0,0,RES_hhdet_tes!D48*1000*11630/RES_hhdet_num!D43)</f>
        <v>2.3697510451668022</v>
      </c>
      <c r="E48" s="98">
        <f>IF(RES_hhdet_tes!E48=0,0,RES_hhdet_tes!E48*1000*11630/RES_hhdet_num!E43)</f>
        <v>2.7794287903922905</v>
      </c>
      <c r="F48" s="98">
        <f>IF(RES_hhdet_tes!F48=0,0,RES_hhdet_tes!F48*1000*11630/RES_hhdet_num!F43)</f>
        <v>3.2320347053266105</v>
      </c>
      <c r="G48" s="98">
        <f>IF(RES_hhdet_tes!G48=0,0,RES_hhdet_tes!G48*1000*11630/RES_hhdet_num!G43)</f>
        <v>3.6638389453033882</v>
      </c>
      <c r="H48" s="98">
        <f>IF(RES_hhdet_tes!H48=0,0,RES_hhdet_tes!H48*1000*11630/RES_hhdet_num!H43)</f>
        <v>4.286240538581473</v>
      </c>
      <c r="I48" s="98">
        <f>IF(RES_hhdet_tes!I48=0,0,RES_hhdet_tes!I48*1000*11630/RES_hhdet_num!I43)</f>
        <v>5.1636778875985794</v>
      </c>
      <c r="J48" s="98">
        <f>IF(RES_hhdet_tes!J48=0,0,RES_hhdet_tes!J48*1000*11630/RES_hhdet_num!J43)</f>
        <v>6.0922299311809764</v>
      </c>
      <c r="K48" s="98">
        <f>IF(RES_hhdet_tes!K48=0,0,RES_hhdet_tes!K48*1000*11630/RES_hhdet_num!K43)</f>
        <v>6.9169536429740273</v>
      </c>
      <c r="L48" s="98">
        <f>IF(RES_hhdet_tes!L48=0,0,RES_hhdet_tes!L48*1000*11630/RES_hhdet_num!L43)</f>
        <v>8.4181584664011133</v>
      </c>
      <c r="M48" s="98">
        <f>IF(RES_hhdet_tes!M48=0,0,RES_hhdet_tes!M48*1000*11630/RES_hhdet_num!M43)</f>
        <v>10.616460518734515</v>
      </c>
      <c r="N48" s="98">
        <f>IF(RES_hhdet_tes!N48=0,0,RES_hhdet_tes!N48*1000*11630/RES_hhdet_num!N43)</f>
        <v>13.563349980279238</v>
      </c>
      <c r="O48" s="98">
        <f>IF(RES_hhdet_tes!O48=0,0,RES_hhdet_tes!O48*1000*11630/RES_hhdet_num!O43)</f>
        <v>15.956762169923753</v>
      </c>
      <c r="P48" s="98">
        <f>IF(RES_hhdet_tes!P48=0,0,RES_hhdet_tes!P48*1000*11630/RES_hhdet_num!P43)</f>
        <v>19.14085567645817</v>
      </c>
      <c r="Q48" s="98">
        <f>IF(RES_hhdet_tes!Q48=0,0,RES_hhdet_tes!Q48*1000*11630/RES_hhdet_num!Q43)</f>
        <v>20.400689009457363</v>
      </c>
      <c r="R48" s="98">
        <f>IF(RES_hhdet_tes!R48=0,0,RES_hhdet_tes!R48*1000*11630/RES_hhdet_num!R43)</f>
        <v>20.600609125293531</v>
      </c>
      <c r="S48" s="98">
        <f>IF(RES_hhdet_tes!S48=0,0,RES_hhdet_tes!S48*1000*11630/RES_hhdet_num!S43)</f>
        <v>18.372031683576612</v>
      </c>
      <c r="T48" s="98">
        <f>IF(RES_hhdet_tes!T48=0,0,RES_hhdet_tes!T48*1000*11630/RES_hhdet_num!T43)</f>
        <v>18.734757900870246</v>
      </c>
      <c r="U48" s="98">
        <f>IF(RES_hhdet_tes!U48=0,0,RES_hhdet_tes!U48*1000*11630/RES_hhdet_num!U43)</f>
        <v>13.669522648902891</v>
      </c>
      <c r="V48" s="98">
        <f>IF(RES_hhdet_tes!V48=0,0,RES_hhdet_tes!V48*1000*11630/RES_hhdet_num!V43)</f>
        <v>12.048354886563738</v>
      </c>
      <c r="W48" s="98">
        <f>IF(RES_hhdet_tes!W48=0,0,RES_hhdet_tes!W48*1000*11630/RES_hhdet_num!W43)</f>
        <v>10.174382340812219</v>
      </c>
      <c r="DA48" s="63" t="s">
        <v>2454</v>
      </c>
    </row>
    <row r="49" spans="1:105" ht="12" customHeight="1" x14ac:dyDescent="0.25">
      <c r="A49" s="121" t="s">
        <v>55</v>
      </c>
      <c r="B49" s="122">
        <v>963.18049494231059</v>
      </c>
      <c r="C49" s="122">
        <v>924.6461829802289</v>
      </c>
      <c r="D49" s="122">
        <v>939.61877626957073</v>
      </c>
      <c r="E49" s="122">
        <v>910.00683422991381</v>
      </c>
      <c r="F49" s="122">
        <v>944.37512496444947</v>
      </c>
      <c r="G49" s="122">
        <v>963.49096493488366</v>
      </c>
      <c r="H49" s="122">
        <v>957.0711828918329</v>
      </c>
      <c r="I49" s="122">
        <v>891.77299654962496</v>
      </c>
      <c r="J49" s="122">
        <v>934.34410159696495</v>
      </c>
      <c r="K49" s="122">
        <v>929.41727820142989</v>
      </c>
      <c r="L49" s="122">
        <v>1095.4817035706562</v>
      </c>
      <c r="M49" s="122">
        <v>1170.8034477959516</v>
      </c>
      <c r="N49" s="122">
        <v>1137.2322942502358</v>
      </c>
      <c r="O49" s="122">
        <v>1238.9090160050037</v>
      </c>
      <c r="P49" s="122">
        <v>1111.8005149464034</v>
      </c>
      <c r="Q49" s="122">
        <v>1157.2422214379108</v>
      </c>
      <c r="R49" s="122">
        <v>1177.6571289480303</v>
      </c>
      <c r="S49" s="122">
        <v>1139.0092247158036</v>
      </c>
      <c r="T49" s="122">
        <v>1188.0249746166148</v>
      </c>
      <c r="U49" s="122">
        <v>1210.4013811039092</v>
      </c>
      <c r="V49" s="122">
        <v>1186.5271474861747</v>
      </c>
      <c r="W49" s="122">
        <v>1111.6842543398152</v>
      </c>
      <c r="DA49" s="130" t="s">
        <v>2455</v>
      </c>
    </row>
    <row r="50" spans="1:105" ht="12" customHeight="1" x14ac:dyDescent="0.25">
      <c r="A50" s="97" t="s">
        <v>138</v>
      </c>
      <c r="B50" s="98">
        <v>951.67124161287927</v>
      </c>
      <c r="C50" s="98">
        <v>930.3881064642668</v>
      </c>
      <c r="D50" s="98">
        <v>944.08238982884097</v>
      </c>
      <c r="E50" s="98">
        <v>912.06102938212371</v>
      </c>
      <c r="F50" s="98">
        <v>950.16356992343958</v>
      </c>
      <c r="G50" s="98">
        <v>966.98291262129101</v>
      </c>
      <c r="H50" s="98">
        <v>952.5282547107555</v>
      </c>
      <c r="I50" s="98">
        <v>883.59255699443725</v>
      </c>
      <c r="J50" s="98">
        <v>931.48688995300404</v>
      </c>
      <c r="K50" s="98">
        <v>932.95051346120442</v>
      </c>
      <c r="L50" s="98">
        <v>1097.9967234416372</v>
      </c>
      <c r="M50" s="98">
        <v>1174.1048150994293</v>
      </c>
      <c r="N50" s="98">
        <v>1138.0909690872561</v>
      </c>
      <c r="O50" s="98">
        <v>1240.1815530262872</v>
      </c>
      <c r="P50" s="98">
        <v>1109.931895272797</v>
      </c>
      <c r="Q50" s="98">
        <v>1154.9069340562326</v>
      </c>
      <c r="R50" s="98">
        <v>1176.0986074846132</v>
      </c>
      <c r="S50" s="98">
        <v>1138.2272231687323</v>
      </c>
      <c r="T50" s="98">
        <v>1188.5940912613853</v>
      </c>
      <c r="U50" s="98">
        <v>1211.265363565403</v>
      </c>
      <c r="V50" s="98">
        <v>1186.4897254201574</v>
      </c>
      <c r="W50" s="98">
        <v>1108.6007293813643</v>
      </c>
      <c r="DA50" s="63" t="s">
        <v>2456</v>
      </c>
    </row>
    <row r="51" spans="1:105" ht="12" customHeight="1" x14ac:dyDescent="0.25">
      <c r="A51" s="97" t="s">
        <v>137</v>
      </c>
      <c r="B51" s="98">
        <v>951.67124161287916</v>
      </c>
      <c r="C51" s="98">
        <v>930.37547896512331</v>
      </c>
      <c r="D51" s="98">
        <v>944.06603120034765</v>
      </c>
      <c r="E51" s="98">
        <v>912.04302170206233</v>
      </c>
      <c r="F51" s="98">
        <v>950.14620841980945</v>
      </c>
      <c r="G51" s="98">
        <v>966.9625497180823</v>
      </c>
      <c r="H51" s="98">
        <v>952.50746895070813</v>
      </c>
      <c r="I51" s="98">
        <v>883.37561859854168</v>
      </c>
      <c r="J51" s="98">
        <v>931.20470815668557</v>
      </c>
      <c r="K51" s="98">
        <v>932.52690454999981</v>
      </c>
      <c r="L51" s="98">
        <v>1097.637339118093</v>
      </c>
      <c r="M51" s="98">
        <v>1173.9166139905783</v>
      </c>
      <c r="N51" s="98">
        <v>1138.4945905164361</v>
      </c>
      <c r="O51" s="98">
        <v>1241.088051603889</v>
      </c>
      <c r="P51" s="98">
        <v>1110.7573717140349</v>
      </c>
      <c r="Q51" s="98">
        <v>1155.8081331015096</v>
      </c>
      <c r="R51" s="98">
        <v>1176.9962509303173</v>
      </c>
      <c r="S51" s="98">
        <v>1139.0498487749412</v>
      </c>
      <c r="T51" s="98">
        <v>1188.844826699519</v>
      </c>
      <c r="U51" s="98">
        <v>1211.4546279883878</v>
      </c>
      <c r="V51" s="98">
        <v>1186.4600492619654</v>
      </c>
      <c r="W51" s="98">
        <v>1108.3883673638416</v>
      </c>
      <c r="DA51" s="63" t="s">
        <v>2457</v>
      </c>
    </row>
    <row r="52" spans="1:105" ht="12" customHeight="1" x14ac:dyDescent="0.25">
      <c r="A52" s="100" t="s">
        <v>216</v>
      </c>
      <c r="B52" s="101">
        <v>542.37725027173019</v>
      </c>
      <c r="C52" s="101">
        <v>520.61411447314276</v>
      </c>
      <c r="D52" s="101">
        <v>534.35684241460046</v>
      </c>
      <c r="E52" s="101">
        <v>509.58771937635294</v>
      </c>
      <c r="F52" s="101">
        <v>529.00779367468135</v>
      </c>
      <c r="G52" s="101">
        <v>546.81372551195955</v>
      </c>
      <c r="H52" s="101">
        <v>539.64977132936178</v>
      </c>
      <c r="I52" s="101">
        <v>492.41957413937422</v>
      </c>
      <c r="J52" s="101">
        <v>503.30768915853747</v>
      </c>
      <c r="K52" s="101">
        <v>461.06006240254334</v>
      </c>
      <c r="L52" s="101">
        <v>623.89483911373691</v>
      </c>
      <c r="M52" s="101">
        <v>661.52070343168702</v>
      </c>
      <c r="N52" s="101">
        <v>628.35424330919091</v>
      </c>
      <c r="O52" s="101">
        <v>719.88875138307924</v>
      </c>
      <c r="P52" s="101">
        <v>619.33918918024585</v>
      </c>
      <c r="Q52" s="101">
        <v>659.19178529382521</v>
      </c>
      <c r="R52" s="101">
        <v>671.87716024932422</v>
      </c>
      <c r="S52" s="101">
        <v>622.55754168357032</v>
      </c>
      <c r="T52" s="101">
        <v>653.59325885779003</v>
      </c>
      <c r="U52" s="101">
        <v>677.15049529413398</v>
      </c>
      <c r="V52" s="101">
        <v>666.17748351424711</v>
      </c>
      <c r="W52" s="101">
        <v>626.84492131375316</v>
      </c>
      <c r="DA52" s="131" t="s">
        <v>2458</v>
      </c>
    </row>
    <row r="53" spans="1:105" ht="12" customHeight="1" x14ac:dyDescent="0.25">
      <c r="A53" s="103" t="s">
        <v>52</v>
      </c>
      <c r="B53" s="104">
        <v>409.29399134114897</v>
      </c>
      <c r="C53" s="104">
        <v>409.7613644919806</v>
      </c>
      <c r="D53" s="104">
        <v>409.70918878574707</v>
      </c>
      <c r="E53" s="104">
        <v>402.45530232570934</v>
      </c>
      <c r="F53" s="104">
        <v>421.13841474512827</v>
      </c>
      <c r="G53" s="104">
        <v>420.14882420612264</v>
      </c>
      <c r="H53" s="104">
        <v>412.85769762134618</v>
      </c>
      <c r="I53" s="104">
        <v>390.9560444591674</v>
      </c>
      <c r="J53" s="104">
        <v>427.89701899814816</v>
      </c>
      <c r="K53" s="104">
        <v>471.46684214745642</v>
      </c>
      <c r="L53" s="104">
        <v>473.74250000435609</v>
      </c>
      <c r="M53" s="104">
        <v>512.39591055889161</v>
      </c>
      <c r="N53" s="104">
        <v>510.14034720724516</v>
      </c>
      <c r="O53" s="104">
        <v>521.19930022080973</v>
      </c>
      <c r="P53" s="104">
        <v>491.41818253378915</v>
      </c>
      <c r="Q53" s="104">
        <v>496.61634780768429</v>
      </c>
      <c r="R53" s="104">
        <v>505.11909068099328</v>
      </c>
      <c r="S53" s="104">
        <v>516.492307091371</v>
      </c>
      <c r="T53" s="104">
        <v>535.25156784172918</v>
      </c>
      <c r="U53" s="104">
        <v>534.30413269425401</v>
      </c>
      <c r="V53" s="104">
        <v>520.28256574771842</v>
      </c>
      <c r="W53" s="104">
        <v>481.54344605008816</v>
      </c>
      <c r="DA53" s="132" t="s">
        <v>2459</v>
      </c>
    </row>
    <row r="54" spans="1:105" ht="12" customHeight="1" x14ac:dyDescent="0.25">
      <c r="A54" s="106" t="s">
        <v>122</v>
      </c>
      <c r="B54" s="101">
        <v>977.714356984029</v>
      </c>
      <c r="C54" s="101">
        <v>916.75557374481195</v>
      </c>
      <c r="D54" s="101">
        <v>932.66068165092815</v>
      </c>
      <c r="E54" s="101">
        <v>906.30245552844281</v>
      </c>
      <c r="F54" s="101">
        <v>932.4101867086988</v>
      </c>
      <c r="G54" s="101">
        <v>954.99404081821706</v>
      </c>
      <c r="H54" s="101">
        <v>970.35568910026313</v>
      </c>
      <c r="I54" s="101">
        <v>921.64186303960253</v>
      </c>
      <c r="J54" s="101">
        <v>948.03137711030593</v>
      </c>
      <c r="K54" s="101">
        <v>904.90164412589718</v>
      </c>
      <c r="L54" s="101">
        <v>1069.0956233908394</v>
      </c>
      <c r="M54" s="101">
        <v>1113.5797317295496</v>
      </c>
      <c r="N54" s="101">
        <v>1116.9089133178679</v>
      </c>
      <c r="O54" s="101">
        <v>1203.9586363483693</v>
      </c>
      <c r="P54" s="101">
        <v>1162.8764852246657</v>
      </c>
      <c r="Q54" s="101">
        <v>1220.2640890121936</v>
      </c>
      <c r="R54" s="101">
        <v>1219.5227669405979</v>
      </c>
      <c r="S54" s="101">
        <v>1159.8653457375083</v>
      </c>
      <c r="T54" s="101">
        <v>1172.2101986335792</v>
      </c>
      <c r="U54" s="101">
        <v>1186.4605687014898</v>
      </c>
      <c r="V54" s="101">
        <v>1187.654177808952</v>
      </c>
      <c r="W54" s="101">
        <v>1201.9539726118157</v>
      </c>
      <c r="DA54" s="131" t="s">
        <v>2460</v>
      </c>
    </row>
    <row r="55" spans="1:105" ht="12" customHeight="1" x14ac:dyDescent="0.25">
      <c r="A55" s="107" t="s">
        <v>121</v>
      </c>
      <c r="B55" s="104">
        <v>977.71435698402911</v>
      </c>
      <c r="C55" s="104">
        <v>916.87919558325996</v>
      </c>
      <c r="D55" s="104">
        <v>932.81855815662516</v>
      </c>
      <c r="E55" s="104">
        <v>906.48081032789582</v>
      </c>
      <c r="F55" s="104">
        <v>932.52083115043524</v>
      </c>
      <c r="G55" s="104">
        <v>955.03589363593528</v>
      </c>
      <c r="H55" s="104">
        <v>970.36767551806986</v>
      </c>
      <c r="I55" s="104">
        <v>921.83989117855072</v>
      </c>
      <c r="J55" s="104">
        <v>948.27122511555331</v>
      </c>
      <c r="K55" s="104">
        <v>905.25766387595024</v>
      </c>
      <c r="L55" s="104">
        <v>1069.3085360463115</v>
      </c>
      <c r="M55" s="104">
        <v>1113.5392374305472</v>
      </c>
      <c r="N55" s="104">
        <v>1116.4852385318084</v>
      </c>
      <c r="O55" s="104">
        <v>1203.3751817318746</v>
      </c>
      <c r="P55" s="104">
        <v>1162.3960932220455</v>
      </c>
      <c r="Q55" s="104">
        <v>1220.0380102823488</v>
      </c>
      <c r="R55" s="104">
        <v>1219.7559365034278</v>
      </c>
      <c r="S55" s="104">
        <v>1160.4644713070636</v>
      </c>
      <c r="T55" s="104">
        <v>1172.6428162428097</v>
      </c>
      <c r="U55" s="104">
        <v>1186.6475911112748</v>
      </c>
      <c r="V55" s="104">
        <v>1187.4843848428095</v>
      </c>
      <c r="W55" s="104">
        <v>1201.5226533906027</v>
      </c>
      <c r="DA55" s="132" t="s">
        <v>2461</v>
      </c>
    </row>
    <row r="56" spans="1:105" ht="12" customHeight="1" x14ac:dyDescent="0.25">
      <c r="A56" s="108" t="s">
        <v>53</v>
      </c>
      <c r="B56" s="98">
        <v>557.50596902910456</v>
      </c>
      <c r="C56" s="98">
        <v>512.86516047607643</v>
      </c>
      <c r="D56" s="98">
        <v>528.04474841364822</v>
      </c>
      <c r="E56" s="98">
        <v>506.24984997877601</v>
      </c>
      <c r="F56" s="98">
        <v>518.80179391721265</v>
      </c>
      <c r="G56" s="98">
        <v>540.13031041864588</v>
      </c>
      <c r="H56" s="98">
        <v>550.03207710969809</v>
      </c>
      <c r="I56" s="98">
        <v>514.58134709829608</v>
      </c>
      <c r="J56" s="98">
        <v>513.03418701864223</v>
      </c>
      <c r="K56" s="98">
        <v>446.42412719527545</v>
      </c>
      <c r="L56" s="98">
        <v>606.60407878259355</v>
      </c>
      <c r="M56" s="98">
        <v>626.40618252617469</v>
      </c>
      <c r="N56" s="98">
        <v>614.90930244118078</v>
      </c>
      <c r="O56" s="98">
        <v>697.55257489140558</v>
      </c>
      <c r="P56" s="98">
        <v>647.20194884468208</v>
      </c>
      <c r="Q56" s="98">
        <v>695.25840991149005</v>
      </c>
      <c r="R56" s="98">
        <v>696.23513579855944</v>
      </c>
      <c r="S56" s="98">
        <v>633.84176793934807</v>
      </c>
      <c r="T56" s="98">
        <v>645.09503923326645</v>
      </c>
      <c r="U56" s="98">
        <v>663.1474729522813</v>
      </c>
      <c r="V56" s="98">
        <v>666.72814563672648</v>
      </c>
      <c r="W56" s="98">
        <v>679.84430683908556</v>
      </c>
      <c r="DA56" s="63" t="s">
        <v>2462</v>
      </c>
    </row>
    <row r="57" spans="1:105" ht="12" customHeight="1" x14ac:dyDescent="0.25">
      <c r="A57" s="108" t="s">
        <v>52</v>
      </c>
      <c r="B57" s="98">
        <v>420.20838795492449</v>
      </c>
      <c r="C57" s="98">
        <v>404.01403510718359</v>
      </c>
      <c r="D57" s="98">
        <v>404.77380974297694</v>
      </c>
      <c r="E57" s="98">
        <v>400.23096034911987</v>
      </c>
      <c r="F57" s="98">
        <v>413.71903723322248</v>
      </c>
      <c r="G57" s="98">
        <v>414.90558321728935</v>
      </c>
      <c r="H57" s="98">
        <v>420.3355984083716</v>
      </c>
      <c r="I57" s="98">
        <v>407.25854408025458</v>
      </c>
      <c r="J57" s="98">
        <v>435.23703809691136</v>
      </c>
      <c r="K57" s="98">
        <v>458.83353668067485</v>
      </c>
      <c r="L57" s="98">
        <v>462.7044572637177</v>
      </c>
      <c r="M57" s="98">
        <v>487.13305490437244</v>
      </c>
      <c r="N57" s="98">
        <v>501.57593609062758</v>
      </c>
      <c r="O57" s="98">
        <v>505.82260684046906</v>
      </c>
      <c r="P57" s="98">
        <v>515.19414437736361</v>
      </c>
      <c r="Q57" s="98">
        <v>524.7796003708587</v>
      </c>
      <c r="R57" s="98">
        <v>523.52080070486841</v>
      </c>
      <c r="S57" s="98">
        <v>526.62270336771542</v>
      </c>
      <c r="T57" s="98">
        <v>527.54777700954344</v>
      </c>
      <c r="U57" s="98">
        <v>523.50011815899336</v>
      </c>
      <c r="V57" s="98">
        <v>520.75623920608291</v>
      </c>
      <c r="W57" s="98">
        <v>521.67834655151694</v>
      </c>
      <c r="DA57" s="63" t="s">
        <v>2463</v>
      </c>
    </row>
    <row r="58" spans="1:105" ht="12" customHeight="1" x14ac:dyDescent="0.25">
      <c r="A58" s="121" t="s">
        <v>54</v>
      </c>
      <c r="B58" s="122">
        <v>219.25910147367824</v>
      </c>
      <c r="C58" s="122">
        <v>215.41755163530277</v>
      </c>
      <c r="D58" s="122">
        <v>219.0442207174313</v>
      </c>
      <c r="E58" s="122">
        <v>218.08406600170679</v>
      </c>
      <c r="F58" s="122">
        <v>219.74707458957931</v>
      </c>
      <c r="G58" s="122">
        <v>223.69039953416157</v>
      </c>
      <c r="H58" s="122">
        <v>231.40947697104622</v>
      </c>
      <c r="I58" s="122">
        <v>229.29171272202541</v>
      </c>
      <c r="J58" s="122">
        <v>234.3632477987575</v>
      </c>
      <c r="K58" s="122">
        <v>236.05669572449966</v>
      </c>
      <c r="L58" s="122">
        <v>263.4813338049799</v>
      </c>
      <c r="M58" s="122">
        <v>258.24363206059695</v>
      </c>
      <c r="N58" s="122">
        <v>257.46088274862308</v>
      </c>
      <c r="O58" s="122">
        <v>276.11925871066649</v>
      </c>
      <c r="P58" s="122">
        <v>280.33967031958883</v>
      </c>
      <c r="Q58" s="122">
        <v>285.40366157291163</v>
      </c>
      <c r="R58" s="122">
        <v>293.90067565184796</v>
      </c>
      <c r="S58" s="122">
        <v>286.43901051609004</v>
      </c>
      <c r="T58" s="122">
        <v>287.46526310153018</v>
      </c>
      <c r="U58" s="122">
        <v>287.87807821892176</v>
      </c>
      <c r="V58" s="122">
        <v>303.54920783321</v>
      </c>
      <c r="W58" s="122">
        <v>309.90330156389024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219.25910147367824</v>
      </c>
      <c r="C60" s="33">
        <v>215.41755163530277</v>
      </c>
      <c r="D60" s="33">
        <v>219.0442207174313</v>
      </c>
      <c r="E60" s="33">
        <v>218.08406600170679</v>
      </c>
      <c r="F60" s="33">
        <v>219.74707458957931</v>
      </c>
      <c r="G60" s="33">
        <v>223.69039953416157</v>
      </c>
      <c r="H60" s="33">
        <v>231.40947697104622</v>
      </c>
      <c r="I60" s="33">
        <v>229.29171272202541</v>
      </c>
      <c r="J60" s="33">
        <v>234.3632477987575</v>
      </c>
      <c r="K60" s="33">
        <v>236.05669572449966</v>
      </c>
      <c r="L60" s="33">
        <v>263.4813338049799</v>
      </c>
      <c r="M60" s="33">
        <v>258.24363206059695</v>
      </c>
      <c r="N60" s="33">
        <v>257.46088274862308</v>
      </c>
      <c r="O60" s="33">
        <v>276.11925871066649</v>
      </c>
      <c r="P60" s="33">
        <v>280.33967031958883</v>
      </c>
      <c r="Q60" s="33">
        <v>285.40366157291163</v>
      </c>
      <c r="R60" s="33">
        <v>293.90067565184796</v>
      </c>
      <c r="S60" s="33">
        <v>286.43901051609004</v>
      </c>
      <c r="T60" s="33">
        <v>287.46526310153018</v>
      </c>
      <c r="U60" s="33">
        <v>287.87807821892176</v>
      </c>
      <c r="V60" s="33">
        <v>303.54920783321</v>
      </c>
      <c r="W60" s="33">
        <v>309.90330156389024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11100.784046324556</v>
      </c>
      <c r="C62" s="117">
        <f t="shared" si="21"/>
        <v>11822.481006720041</v>
      </c>
      <c r="D62" s="117">
        <f t="shared" si="21"/>
        <v>11244.293580522428</v>
      </c>
      <c r="E62" s="117">
        <f t="shared" si="21"/>
        <v>11861.71019310283</v>
      </c>
      <c r="F62" s="117">
        <f t="shared" si="21"/>
        <v>11827.898751313476</v>
      </c>
      <c r="G62" s="117">
        <f t="shared" si="21"/>
        <v>11940.884994627966</v>
      </c>
      <c r="H62" s="117">
        <f t="shared" si="21"/>
        <v>11983.010969002555</v>
      </c>
      <c r="I62" s="117">
        <f t="shared" si="21"/>
        <v>11600.096189246051</v>
      </c>
      <c r="J62" s="117">
        <f t="shared" si="21"/>
        <v>11798.097204491944</v>
      </c>
      <c r="K62" s="117">
        <f t="shared" si="21"/>
        <v>11959.180386859094</v>
      </c>
      <c r="L62" s="117">
        <f t="shared" si="21"/>
        <v>14026.707725630582</v>
      </c>
      <c r="M62" s="117">
        <f t="shared" si="21"/>
        <v>12264.085214427054</v>
      </c>
      <c r="N62" s="117">
        <f t="shared" si="21"/>
        <v>12467.68740731336</v>
      </c>
      <c r="O62" s="117">
        <f t="shared" si="21"/>
        <v>12849.557147982923</v>
      </c>
      <c r="P62" s="117">
        <f t="shared" si="21"/>
        <v>11510.88245316947</v>
      </c>
      <c r="Q62" s="117">
        <f t="shared" si="21"/>
        <v>12297.279968601979</v>
      </c>
      <c r="R62" s="117">
        <f t="shared" ref="R62:V62" si="22">R63+R66+R68+R77</f>
        <v>12971.841291271006</v>
      </c>
      <c r="S62" s="117">
        <f t="shared" si="22"/>
        <v>12919.16767764498</v>
      </c>
      <c r="T62" s="117">
        <f t="shared" si="22"/>
        <v>12745.251051364312</v>
      </c>
      <c r="U62" s="117">
        <f t="shared" si="22"/>
        <v>12801.406050028301</v>
      </c>
      <c r="V62" s="117">
        <f t="shared" si="22"/>
        <v>12490.290550954749</v>
      </c>
      <c r="W62" s="117">
        <f t="shared" ref="W62" si="23">W63+W66+W68+W77</f>
        <v>12763.958266625974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9921.8236599173451</v>
      </c>
      <c r="C63" s="122">
        <f t="shared" si="24"/>
        <v>10678.422961868078</v>
      </c>
      <c r="D63" s="122">
        <f t="shared" si="24"/>
        <v>10111.411147910312</v>
      </c>
      <c r="E63" s="122">
        <f t="shared" si="24"/>
        <v>10707.95158669896</v>
      </c>
      <c r="F63" s="122">
        <f t="shared" si="24"/>
        <v>10640.54887920609</v>
      </c>
      <c r="G63" s="122">
        <f t="shared" si="24"/>
        <v>10749.902717124001</v>
      </c>
      <c r="H63" s="122">
        <f t="shared" si="24"/>
        <v>10775.343542096733</v>
      </c>
      <c r="I63" s="122">
        <f t="shared" si="24"/>
        <v>10485.834935702616</v>
      </c>
      <c r="J63" s="122">
        <f t="shared" si="24"/>
        <v>10632.337436656577</v>
      </c>
      <c r="K63" s="122">
        <f t="shared" si="24"/>
        <v>10795.781122719451</v>
      </c>
      <c r="L63" s="122">
        <f t="shared" si="24"/>
        <v>12640.117754128176</v>
      </c>
      <c r="M63" s="122">
        <f t="shared" si="24"/>
        <v>10871.07413617177</v>
      </c>
      <c r="N63" s="122">
        <f t="shared" si="24"/>
        <v>11043.683187915793</v>
      </c>
      <c r="O63" s="122">
        <f t="shared" si="24"/>
        <v>11342.80069391828</v>
      </c>
      <c r="P63" s="122">
        <f t="shared" si="24"/>
        <v>10049.448606742026</v>
      </c>
      <c r="Q63" s="122">
        <f t="shared" si="24"/>
        <v>10837.537814091613</v>
      </c>
      <c r="R63" s="122">
        <f t="shared" ref="R63:V63" si="25">SUM(R64:R65)</f>
        <v>11468.592102877725</v>
      </c>
      <c r="S63" s="122">
        <f t="shared" si="25"/>
        <v>11440.86132453093</v>
      </c>
      <c r="T63" s="122">
        <f t="shared" si="25"/>
        <v>11292.760898851167</v>
      </c>
      <c r="U63" s="122">
        <f t="shared" si="25"/>
        <v>11297.854141353037</v>
      </c>
      <c r="V63" s="122">
        <f t="shared" si="25"/>
        <v>10969.704464019489</v>
      </c>
      <c r="W63" s="122">
        <f t="shared" ref="W63" si="26">SUM(W64:W65)</f>
        <v>11276.873066302103</v>
      </c>
      <c r="DA63" s="130" t="s">
        <v>2468</v>
      </c>
    </row>
    <row r="64" spans="1:105" ht="12" customHeight="1" x14ac:dyDescent="0.25">
      <c r="A64" s="97" t="s">
        <v>217</v>
      </c>
      <c r="B64" s="98">
        <v>9741.7743660786364</v>
      </c>
      <c r="C64" s="98">
        <v>10485.386890917349</v>
      </c>
      <c r="D64" s="98">
        <v>9933.7426430878859</v>
      </c>
      <c r="E64" s="98">
        <v>10521.33723244978</v>
      </c>
      <c r="F64" s="98">
        <v>10458.080813086777</v>
      </c>
      <c r="G64" s="98">
        <v>10567.882882409685</v>
      </c>
      <c r="H64" s="98">
        <v>10595.233420650573</v>
      </c>
      <c r="I64" s="98">
        <v>10312.02680026296</v>
      </c>
      <c r="J64" s="98">
        <v>10459.421478397195</v>
      </c>
      <c r="K64" s="98">
        <v>10622.258063511857</v>
      </c>
      <c r="L64" s="98">
        <v>12429.880755102253</v>
      </c>
      <c r="M64" s="98">
        <v>10694.257627534609</v>
      </c>
      <c r="N64" s="98">
        <v>10864.163393947289</v>
      </c>
      <c r="O64" s="98">
        <v>11158.29840798956</v>
      </c>
      <c r="P64" s="98">
        <v>9891.7389391669949</v>
      </c>
      <c r="Q64" s="98">
        <v>10665.587001746459</v>
      </c>
      <c r="R64" s="98">
        <v>11287.716045077466</v>
      </c>
      <c r="S64" s="98">
        <v>11260.691661579991</v>
      </c>
      <c r="T64" s="98">
        <v>11115.814560482968</v>
      </c>
      <c r="U64" s="98">
        <v>11123.382830915249</v>
      </c>
      <c r="V64" s="98">
        <v>10800.26631860803</v>
      </c>
      <c r="W64" s="98">
        <v>11102.336434597843</v>
      </c>
      <c r="DA64" s="63" t="s">
        <v>2469</v>
      </c>
    </row>
    <row r="65" spans="1:105" ht="12" customHeight="1" x14ac:dyDescent="0.25">
      <c r="A65" s="97" t="s">
        <v>53</v>
      </c>
      <c r="B65" s="98">
        <v>180.04929383870868</v>
      </c>
      <c r="C65" s="98">
        <v>193.03607095072888</v>
      </c>
      <c r="D65" s="98">
        <v>177.66850482242586</v>
      </c>
      <c r="E65" s="98">
        <v>186.6143542491802</v>
      </c>
      <c r="F65" s="98">
        <v>182.46806611931189</v>
      </c>
      <c r="G65" s="98">
        <v>182.01983471431546</v>
      </c>
      <c r="H65" s="98">
        <v>180.11012144616004</v>
      </c>
      <c r="I65" s="98">
        <v>173.80813543965564</v>
      </c>
      <c r="J65" s="98">
        <v>172.91595825938256</v>
      </c>
      <c r="K65" s="98">
        <v>173.52305920759326</v>
      </c>
      <c r="L65" s="98">
        <v>210.23699902592298</v>
      </c>
      <c r="M65" s="98">
        <v>176.81650863716024</v>
      </c>
      <c r="N65" s="98">
        <v>179.51979396850314</v>
      </c>
      <c r="O65" s="98">
        <v>184.50228592871923</v>
      </c>
      <c r="P65" s="98">
        <v>157.70966757503075</v>
      </c>
      <c r="Q65" s="98">
        <v>171.95081234515368</v>
      </c>
      <c r="R65" s="98">
        <v>180.87605780025802</v>
      </c>
      <c r="S65" s="98">
        <v>180.16966295093911</v>
      </c>
      <c r="T65" s="98">
        <v>176.94633836819995</v>
      </c>
      <c r="U65" s="98">
        <v>174.47131043778828</v>
      </c>
      <c r="V65" s="98">
        <v>169.43814541145969</v>
      </c>
      <c r="W65" s="98">
        <v>174.53663170426051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1.6212986832775182</v>
      </c>
      <c r="C66" s="122">
        <f t="shared" si="27"/>
        <v>2.1111042675652891</v>
      </c>
      <c r="D66" s="122">
        <f t="shared" si="27"/>
        <v>2.3621614659847041</v>
      </c>
      <c r="E66" s="122">
        <f t="shared" si="27"/>
        <v>3.0973315453694026</v>
      </c>
      <c r="F66" s="122">
        <f t="shared" si="27"/>
        <v>4.2923364729275093</v>
      </c>
      <c r="G66" s="122">
        <f t="shared" si="27"/>
        <v>5.4811419606387632</v>
      </c>
      <c r="H66" s="122">
        <f t="shared" si="27"/>
        <v>6.99550274839459</v>
      </c>
      <c r="I66" s="122">
        <f t="shared" si="27"/>
        <v>8.3697147378167163</v>
      </c>
      <c r="J66" s="122">
        <f t="shared" si="27"/>
        <v>9.322710964357297</v>
      </c>
      <c r="K66" s="122">
        <f t="shared" si="27"/>
        <v>9.8898060699574284</v>
      </c>
      <c r="L66" s="122">
        <f t="shared" si="27"/>
        <v>10.691821794835617</v>
      </c>
      <c r="M66" s="122">
        <f t="shared" si="27"/>
        <v>11.860395076859731</v>
      </c>
      <c r="N66" s="122">
        <f t="shared" si="27"/>
        <v>13.265582867350929</v>
      </c>
      <c r="O66" s="122">
        <f t="shared" si="27"/>
        <v>14.724608167210645</v>
      </c>
      <c r="P66" s="122">
        <f t="shared" si="27"/>
        <v>15.980361352832134</v>
      </c>
      <c r="Q66" s="122">
        <f t="shared" si="27"/>
        <v>16.605309727564986</v>
      </c>
      <c r="R66" s="122">
        <f t="shared" si="27"/>
        <v>17.603679553799807</v>
      </c>
      <c r="S66" s="122">
        <f t="shared" si="27"/>
        <v>18.02390990244259</v>
      </c>
      <c r="T66" s="122">
        <f t="shared" si="27"/>
        <v>22.419422086937796</v>
      </c>
      <c r="U66" s="122">
        <f t="shared" si="27"/>
        <v>19.635404456257032</v>
      </c>
      <c r="V66" s="122">
        <f t="shared" si="27"/>
        <v>21.42437185972075</v>
      </c>
      <c r="W66" s="122">
        <f t="shared" si="27"/>
        <v>22.384777861141412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1.6212986832775182</v>
      </c>
      <c r="C67" s="98">
        <f>IF(RES_hhdet_tes!C67=0,0,RES_hhdet_tes!C67*1000*11630/RES_hhdet_num!C62)</f>
        <v>2.1111042675652891</v>
      </c>
      <c r="D67" s="98">
        <f>IF(RES_hhdet_tes!D67=0,0,RES_hhdet_tes!D67*1000*11630/RES_hhdet_num!D62)</f>
        <v>2.3621614659847041</v>
      </c>
      <c r="E67" s="98">
        <f>IF(RES_hhdet_tes!E67=0,0,RES_hhdet_tes!E67*1000*11630/RES_hhdet_num!E62)</f>
        <v>3.0973315453694026</v>
      </c>
      <c r="F67" s="98">
        <f>IF(RES_hhdet_tes!F67=0,0,RES_hhdet_tes!F67*1000*11630/RES_hhdet_num!F62)</f>
        <v>4.2923364729275093</v>
      </c>
      <c r="G67" s="98">
        <f>IF(RES_hhdet_tes!G67=0,0,RES_hhdet_tes!G67*1000*11630/RES_hhdet_num!G62)</f>
        <v>5.4811419606387632</v>
      </c>
      <c r="H67" s="98">
        <f>IF(RES_hhdet_tes!H67=0,0,RES_hhdet_tes!H67*1000*11630/RES_hhdet_num!H62)</f>
        <v>6.99550274839459</v>
      </c>
      <c r="I67" s="98">
        <f>IF(RES_hhdet_tes!I67=0,0,RES_hhdet_tes!I67*1000*11630/RES_hhdet_num!I62)</f>
        <v>8.3697147378167163</v>
      </c>
      <c r="J67" s="98">
        <f>IF(RES_hhdet_tes!J67=0,0,RES_hhdet_tes!J67*1000*11630/RES_hhdet_num!J62)</f>
        <v>9.322710964357297</v>
      </c>
      <c r="K67" s="98">
        <f>IF(RES_hhdet_tes!K67=0,0,RES_hhdet_tes!K67*1000*11630/RES_hhdet_num!K62)</f>
        <v>9.8898060699574284</v>
      </c>
      <c r="L67" s="98">
        <f>IF(RES_hhdet_tes!L67=0,0,RES_hhdet_tes!L67*1000*11630/RES_hhdet_num!L62)</f>
        <v>10.691821794835617</v>
      </c>
      <c r="M67" s="98">
        <f>IF(RES_hhdet_tes!M67=0,0,RES_hhdet_tes!M67*1000*11630/RES_hhdet_num!M62)</f>
        <v>11.860395076859731</v>
      </c>
      <c r="N67" s="98">
        <f>IF(RES_hhdet_tes!N67=0,0,RES_hhdet_tes!N67*1000*11630/RES_hhdet_num!N62)</f>
        <v>13.265582867350929</v>
      </c>
      <c r="O67" s="98">
        <f>IF(RES_hhdet_tes!O67=0,0,RES_hhdet_tes!O67*1000*11630/RES_hhdet_num!O62)</f>
        <v>14.724608167210645</v>
      </c>
      <c r="P67" s="98">
        <f>IF(RES_hhdet_tes!P67=0,0,RES_hhdet_tes!P67*1000*11630/RES_hhdet_num!P62)</f>
        <v>15.980361352832134</v>
      </c>
      <c r="Q67" s="98">
        <f>IF(RES_hhdet_tes!Q67=0,0,RES_hhdet_tes!Q67*1000*11630/RES_hhdet_num!Q62)</f>
        <v>16.605309727564986</v>
      </c>
      <c r="R67" s="98">
        <f>IF(RES_hhdet_tes!R67=0,0,RES_hhdet_tes!R67*1000*11630/RES_hhdet_num!R62)</f>
        <v>17.603679553799807</v>
      </c>
      <c r="S67" s="98">
        <f>IF(RES_hhdet_tes!S67=0,0,RES_hhdet_tes!S67*1000*11630/RES_hhdet_num!S62)</f>
        <v>18.02390990244259</v>
      </c>
      <c r="T67" s="98">
        <f>IF(RES_hhdet_tes!T67=0,0,RES_hhdet_tes!T67*1000*11630/RES_hhdet_num!T62)</f>
        <v>22.419422086937796</v>
      </c>
      <c r="U67" s="98">
        <f>IF(RES_hhdet_tes!U67=0,0,RES_hhdet_tes!U67*1000*11630/RES_hhdet_num!U62)</f>
        <v>19.635404456257032</v>
      </c>
      <c r="V67" s="98">
        <f>IF(RES_hhdet_tes!V67=0,0,RES_hhdet_tes!V67*1000*11630/RES_hhdet_num!V62)</f>
        <v>21.42437185972075</v>
      </c>
      <c r="W67" s="98">
        <f>IF(RES_hhdet_tes!W67=0,0,RES_hhdet_tes!W67*1000*11630/RES_hhdet_num!W62)</f>
        <v>22.384777861141412</v>
      </c>
      <c r="DA67" s="63" t="s">
        <v>2472</v>
      </c>
    </row>
    <row r="68" spans="1:105" ht="12" customHeight="1" x14ac:dyDescent="0.25">
      <c r="A68" s="121" t="s">
        <v>55</v>
      </c>
      <c r="B68" s="122">
        <v>958.21463586375512</v>
      </c>
      <c r="C68" s="122">
        <v>926.50133777945496</v>
      </c>
      <c r="D68" s="122">
        <v>912.05030723610594</v>
      </c>
      <c r="E68" s="122">
        <v>931.98095359609556</v>
      </c>
      <c r="F68" s="122">
        <v>962.75838710368282</v>
      </c>
      <c r="G68" s="122">
        <v>961.36144548309244</v>
      </c>
      <c r="H68" s="122">
        <v>968.973296607463</v>
      </c>
      <c r="I68" s="122">
        <v>877.60020616148324</v>
      </c>
      <c r="J68" s="122">
        <v>922.44608944678941</v>
      </c>
      <c r="K68" s="122">
        <v>917.427476591963</v>
      </c>
      <c r="L68" s="122">
        <v>1112.0831028653386</v>
      </c>
      <c r="M68" s="122">
        <v>1123.0375368225341</v>
      </c>
      <c r="N68" s="122">
        <v>1152.7561087282675</v>
      </c>
      <c r="O68" s="122">
        <v>1215.3052144124563</v>
      </c>
      <c r="P68" s="122">
        <v>1165.5125520272284</v>
      </c>
      <c r="Q68" s="122">
        <v>1158.2962871324692</v>
      </c>
      <c r="R68" s="122">
        <v>1191.8584842320204</v>
      </c>
      <c r="S68" s="122">
        <v>1173.1475544373109</v>
      </c>
      <c r="T68" s="122">
        <v>1141.9183856481316</v>
      </c>
      <c r="U68" s="122">
        <v>1195.4046388123934</v>
      </c>
      <c r="V68" s="122">
        <v>1196.8840670213251</v>
      </c>
      <c r="W68" s="122">
        <v>1154.6943262717596</v>
      </c>
      <c r="DA68" s="130" t="s">
        <v>2473</v>
      </c>
    </row>
    <row r="69" spans="1:105" ht="12" customHeight="1" x14ac:dyDescent="0.25">
      <c r="A69" s="97" t="s">
        <v>134</v>
      </c>
      <c r="B69" s="98">
        <v>957.49479074685939</v>
      </c>
      <c r="C69" s="98">
        <v>926.85738222328087</v>
      </c>
      <c r="D69" s="98">
        <v>911.32058454914886</v>
      </c>
      <c r="E69" s="98">
        <v>932.88461128291783</v>
      </c>
      <c r="F69" s="98">
        <v>963.81746832492934</v>
      </c>
      <c r="G69" s="98">
        <v>961.61171689078014</v>
      </c>
      <c r="H69" s="98">
        <v>968.96570677987029</v>
      </c>
      <c r="I69" s="98">
        <v>876.09937002774939</v>
      </c>
      <c r="J69" s="98">
        <v>921.60727965288743</v>
      </c>
      <c r="K69" s="98">
        <v>917.91840373523769</v>
      </c>
      <c r="L69" s="98">
        <v>1113.71517961874</v>
      </c>
      <c r="M69" s="98">
        <v>1123.5566941237723</v>
      </c>
      <c r="N69" s="98">
        <v>1154.2562233400438</v>
      </c>
      <c r="O69" s="98">
        <v>1215.7496262977081</v>
      </c>
      <c r="P69" s="98">
        <v>1165.6772821223201</v>
      </c>
      <c r="Q69" s="98">
        <v>1156.283520604137</v>
      </c>
      <c r="R69" s="98">
        <v>1191.1828403243146</v>
      </c>
      <c r="S69" s="98">
        <v>1174.0347008998492</v>
      </c>
      <c r="T69" s="98">
        <v>1141.3878930699625</v>
      </c>
      <c r="U69" s="98">
        <v>1196.4283645569794</v>
      </c>
      <c r="V69" s="98">
        <v>1198.0170261670344</v>
      </c>
      <c r="W69" s="98">
        <v>1153.8947436049375</v>
      </c>
      <c r="DA69" s="63" t="s">
        <v>2474</v>
      </c>
    </row>
    <row r="70" spans="1:105" ht="12" customHeight="1" x14ac:dyDescent="0.25">
      <c r="A70" s="97" t="s">
        <v>133</v>
      </c>
      <c r="B70" s="98">
        <v>957.49479074685951</v>
      </c>
      <c r="C70" s="98">
        <v>926.82505069493197</v>
      </c>
      <c r="D70" s="98">
        <v>911.28799945467892</v>
      </c>
      <c r="E70" s="98">
        <v>932.75899721318092</v>
      </c>
      <c r="F70" s="98">
        <v>963.68946455902972</v>
      </c>
      <c r="G70" s="98">
        <v>961.45205865906337</v>
      </c>
      <c r="H70" s="98">
        <v>968.7676215091011</v>
      </c>
      <c r="I70" s="98">
        <v>875.79301799532948</v>
      </c>
      <c r="J70" s="98">
        <v>921.20089589155918</v>
      </c>
      <c r="K70" s="98">
        <v>917.37397183227722</v>
      </c>
      <c r="L70" s="98">
        <v>1113.1013748808084</v>
      </c>
      <c r="M70" s="98">
        <v>1123.258676205985</v>
      </c>
      <c r="N70" s="98">
        <v>1154.2115290252475</v>
      </c>
      <c r="O70" s="98">
        <v>1216.2818267794155</v>
      </c>
      <c r="P70" s="98">
        <v>1166.5196697257204</v>
      </c>
      <c r="Q70" s="98">
        <v>1157.7701821740168</v>
      </c>
      <c r="R70" s="98">
        <v>1192.8271289292129</v>
      </c>
      <c r="S70" s="98">
        <v>1174.7285774700927</v>
      </c>
      <c r="T70" s="98">
        <v>1142.1168515739464</v>
      </c>
      <c r="U70" s="98">
        <v>1196.0185479736456</v>
      </c>
      <c r="V70" s="98">
        <v>1197.2655963539055</v>
      </c>
      <c r="W70" s="98">
        <v>1153.5344215832752</v>
      </c>
      <c r="DA70" s="63" t="s">
        <v>2475</v>
      </c>
    </row>
    <row r="71" spans="1:105" ht="12" customHeight="1" x14ac:dyDescent="0.25">
      <c r="A71" s="100" t="s">
        <v>217</v>
      </c>
      <c r="B71" s="101">
        <v>545.71444657604434</v>
      </c>
      <c r="C71" s="101">
        <v>518.61351685164698</v>
      </c>
      <c r="D71" s="101">
        <v>515.68263885373835</v>
      </c>
      <c r="E71" s="101">
        <v>521.25548017291601</v>
      </c>
      <c r="F71" s="101">
        <v>536.61325476390584</v>
      </c>
      <c r="G71" s="101">
        <v>543.68238775814655</v>
      </c>
      <c r="H71" s="101">
        <v>548.93189614696553</v>
      </c>
      <c r="I71" s="101">
        <v>488.13769145606511</v>
      </c>
      <c r="J71" s="101">
        <v>497.82427247820374</v>
      </c>
      <c r="K71" s="101">
        <v>453.40508357779788</v>
      </c>
      <c r="L71" s="101">
        <v>632.81110070220871</v>
      </c>
      <c r="M71" s="101">
        <v>632.64280481756271</v>
      </c>
      <c r="N71" s="101">
        <v>637.1851946216226</v>
      </c>
      <c r="O71" s="101">
        <v>705.45832849945452</v>
      </c>
      <c r="P71" s="101">
        <v>650.19244502215145</v>
      </c>
      <c r="Q71" s="101">
        <v>659.78031651875767</v>
      </c>
      <c r="R71" s="101">
        <v>680.49584277624183</v>
      </c>
      <c r="S71" s="101">
        <v>642.26391779387836</v>
      </c>
      <c r="T71" s="101">
        <v>627.67900510406025</v>
      </c>
      <c r="U71" s="101">
        <v>668.46952725760946</v>
      </c>
      <c r="V71" s="101">
        <v>672.40570405245398</v>
      </c>
      <c r="W71" s="101">
        <v>652.51322609015472</v>
      </c>
      <c r="DA71" s="131" t="s">
        <v>2476</v>
      </c>
    </row>
    <row r="72" spans="1:105" ht="12" customHeight="1" x14ac:dyDescent="0.25">
      <c r="A72" s="103" t="s">
        <v>52</v>
      </c>
      <c r="B72" s="104">
        <v>411.78034417081517</v>
      </c>
      <c r="C72" s="104">
        <v>408.21153384328511</v>
      </c>
      <c r="D72" s="104">
        <v>395.60536060094057</v>
      </c>
      <c r="E72" s="104">
        <v>411.50351704026474</v>
      </c>
      <c r="F72" s="104">
        <v>427.07620979512376</v>
      </c>
      <c r="G72" s="104">
        <v>417.76967090091665</v>
      </c>
      <c r="H72" s="104">
        <v>419.83572536213546</v>
      </c>
      <c r="I72" s="104">
        <v>387.65532653926459</v>
      </c>
      <c r="J72" s="104">
        <v>423.37662341335533</v>
      </c>
      <c r="K72" s="104">
        <v>463.9688882544794</v>
      </c>
      <c r="L72" s="104">
        <v>480.29027417859982</v>
      </c>
      <c r="M72" s="104">
        <v>490.61587138842253</v>
      </c>
      <c r="N72" s="104">
        <v>517.0263344036249</v>
      </c>
      <c r="O72" s="104">
        <v>510.82349827996092</v>
      </c>
      <c r="P72" s="104">
        <v>516.32722470356896</v>
      </c>
      <c r="Q72" s="104">
        <v>497.98986565525928</v>
      </c>
      <c r="R72" s="104">
        <v>512.33128615297119</v>
      </c>
      <c r="S72" s="104">
        <v>532.46465967621441</v>
      </c>
      <c r="T72" s="104">
        <v>514.43784646988604</v>
      </c>
      <c r="U72" s="104">
        <v>527.5490207160359</v>
      </c>
      <c r="V72" s="104">
        <v>524.85989230145162</v>
      </c>
      <c r="W72" s="104">
        <v>501.0211954931205</v>
      </c>
      <c r="DA72" s="132" t="s">
        <v>2477</v>
      </c>
    </row>
    <row r="73" spans="1:105" ht="12" customHeight="1" x14ac:dyDescent="0.25">
      <c r="A73" s="106" t="s">
        <v>122</v>
      </c>
      <c r="B73" s="101">
        <v>977.714356984029</v>
      </c>
      <c r="C73" s="101">
        <v>916.72794648226943</v>
      </c>
      <c r="D73" s="101">
        <v>932.50183728629963</v>
      </c>
      <c r="E73" s="101">
        <v>905.94235579178712</v>
      </c>
      <c r="F73" s="101">
        <v>931.7604307904312</v>
      </c>
      <c r="G73" s="101">
        <v>954.05681123040961</v>
      </c>
      <c r="H73" s="101">
        <v>969.20260964473198</v>
      </c>
      <c r="I73" s="101">
        <v>920.52984809559052</v>
      </c>
      <c r="J73" s="101">
        <v>946.74617599563919</v>
      </c>
      <c r="K73" s="101">
        <v>903.16615593907341</v>
      </c>
      <c r="L73" s="101">
        <v>1065.6209846264001</v>
      </c>
      <c r="M73" s="101">
        <v>1108.436492933587</v>
      </c>
      <c r="N73" s="101">
        <v>1110.4258961026135</v>
      </c>
      <c r="O73" s="101">
        <v>1202.4683101461023</v>
      </c>
      <c r="P73" s="101">
        <v>1160.3126362173969</v>
      </c>
      <c r="Q73" s="101">
        <v>1214.8140989768331</v>
      </c>
      <c r="R73" s="101">
        <v>1210.8660880829748</v>
      </c>
      <c r="S73" s="101">
        <v>1148.3792216920162</v>
      </c>
      <c r="T73" s="101">
        <v>1156.980353064462</v>
      </c>
      <c r="U73" s="101">
        <v>1166.9912134580923</v>
      </c>
      <c r="V73" s="101">
        <v>1165.4069750891911</v>
      </c>
      <c r="W73" s="101">
        <v>1178.3959142546162</v>
      </c>
      <c r="DA73" s="131" t="s">
        <v>2478</v>
      </c>
    </row>
    <row r="74" spans="1:105" ht="12" customHeight="1" x14ac:dyDescent="0.25">
      <c r="A74" s="107" t="s">
        <v>121</v>
      </c>
      <c r="B74" s="104">
        <v>977.71435698402865</v>
      </c>
      <c r="C74" s="104">
        <v>916.83071626875028</v>
      </c>
      <c r="D74" s="104">
        <v>932.6201993044657</v>
      </c>
      <c r="E74" s="104">
        <v>906.06343835989981</v>
      </c>
      <c r="F74" s="104">
        <v>931.89498301779361</v>
      </c>
      <c r="G74" s="104">
        <v>954.13936719362709</v>
      </c>
      <c r="H74" s="104">
        <v>969.24122314601652</v>
      </c>
      <c r="I74" s="104">
        <v>920.31966538867641</v>
      </c>
      <c r="J74" s="104">
        <v>946.32505678036455</v>
      </c>
      <c r="K74" s="104">
        <v>902.57889367860776</v>
      </c>
      <c r="L74" s="104">
        <v>1065.0534812497651</v>
      </c>
      <c r="M74" s="104">
        <v>1108.2122065998715</v>
      </c>
      <c r="N74" s="104">
        <v>1110.519621212758</v>
      </c>
      <c r="O74" s="104">
        <v>1202.7857614733407</v>
      </c>
      <c r="P74" s="104">
        <v>1161.0382212934414</v>
      </c>
      <c r="Q74" s="104">
        <v>1215.1671639253625</v>
      </c>
      <c r="R74" s="104">
        <v>1210.4393554314113</v>
      </c>
      <c r="S74" s="104">
        <v>1147.6063493883048</v>
      </c>
      <c r="T74" s="104">
        <v>1156.290328139695</v>
      </c>
      <c r="U74" s="104">
        <v>1166.5285987604741</v>
      </c>
      <c r="V74" s="104">
        <v>1165.3477009979786</v>
      </c>
      <c r="W74" s="104">
        <v>1178.38824135548</v>
      </c>
      <c r="DA74" s="132" t="s">
        <v>2479</v>
      </c>
    </row>
    <row r="75" spans="1:105" ht="12" customHeight="1" x14ac:dyDescent="0.25">
      <c r="A75" s="108" t="s">
        <v>53</v>
      </c>
      <c r="B75" s="98">
        <v>557.50596902910445</v>
      </c>
      <c r="C75" s="98">
        <v>512.83804310714106</v>
      </c>
      <c r="D75" s="98">
        <v>527.93246253632697</v>
      </c>
      <c r="E75" s="98">
        <v>506.01675679712679</v>
      </c>
      <c r="F75" s="98">
        <v>518.45360744985658</v>
      </c>
      <c r="G75" s="98">
        <v>539.62327072641108</v>
      </c>
      <c r="H75" s="98">
        <v>549.39357177445527</v>
      </c>
      <c r="I75" s="98">
        <v>513.73274004371649</v>
      </c>
      <c r="J75" s="98">
        <v>511.98127002274413</v>
      </c>
      <c r="K75" s="98">
        <v>445.10310259087152</v>
      </c>
      <c r="L75" s="98">
        <v>604.19024450743495</v>
      </c>
      <c r="M75" s="98">
        <v>623.40953459974662</v>
      </c>
      <c r="N75" s="98">
        <v>611.62371168038192</v>
      </c>
      <c r="O75" s="98">
        <v>697.210909527789</v>
      </c>
      <c r="P75" s="98">
        <v>646.44590934695941</v>
      </c>
      <c r="Q75" s="98">
        <v>692.4826792665915</v>
      </c>
      <c r="R75" s="98">
        <v>690.9172431827235</v>
      </c>
      <c r="S75" s="98">
        <v>626.81870525119325</v>
      </c>
      <c r="T75" s="98">
        <v>636.09919769625071</v>
      </c>
      <c r="U75" s="98">
        <v>651.90415266433877</v>
      </c>
      <c r="V75" s="98">
        <v>654.29922416306533</v>
      </c>
      <c r="W75" s="98">
        <v>666.75441771401131</v>
      </c>
      <c r="DA75" s="63" t="s">
        <v>2480</v>
      </c>
    </row>
    <row r="76" spans="1:105" ht="12" customHeight="1" x14ac:dyDescent="0.25">
      <c r="A76" s="108" t="s">
        <v>52</v>
      </c>
      <c r="B76" s="98">
        <v>420.20838795492432</v>
      </c>
      <c r="C76" s="98">
        <v>403.99267316160922</v>
      </c>
      <c r="D76" s="98">
        <v>404.6877367681389</v>
      </c>
      <c r="E76" s="98">
        <v>400.04668156277296</v>
      </c>
      <c r="F76" s="98">
        <v>413.44137556793703</v>
      </c>
      <c r="G76" s="98">
        <v>414.51609646721607</v>
      </c>
      <c r="H76" s="98">
        <v>419.84765137156114</v>
      </c>
      <c r="I76" s="98">
        <v>406.58692534496004</v>
      </c>
      <c r="J76" s="98">
        <v>434.34378675762042</v>
      </c>
      <c r="K76" s="98">
        <v>457.47579108773618</v>
      </c>
      <c r="L76" s="98">
        <v>460.86323674233012</v>
      </c>
      <c r="M76" s="98">
        <v>484.80267200012474</v>
      </c>
      <c r="N76" s="98">
        <v>498.89590953237587</v>
      </c>
      <c r="O76" s="98">
        <v>505.57485194555159</v>
      </c>
      <c r="P76" s="98">
        <v>514.59231194648191</v>
      </c>
      <c r="Q76" s="98">
        <v>522.68448465877088</v>
      </c>
      <c r="R76" s="98">
        <v>519.52211224868802</v>
      </c>
      <c r="S76" s="98">
        <v>520.78764413711144</v>
      </c>
      <c r="T76" s="98">
        <v>520.19113044344442</v>
      </c>
      <c r="U76" s="98">
        <v>514.6244460961351</v>
      </c>
      <c r="V76" s="98">
        <v>511.04847683491317</v>
      </c>
      <c r="W76" s="98">
        <v>511.63382364146867</v>
      </c>
      <c r="DA76" s="63" t="s">
        <v>2481</v>
      </c>
    </row>
    <row r="77" spans="1:105" ht="12" customHeight="1" x14ac:dyDescent="0.25">
      <c r="A77" s="121" t="s">
        <v>54</v>
      </c>
      <c r="B77" s="122">
        <v>219.12445186017743</v>
      </c>
      <c r="C77" s="122">
        <v>215.44560280494179</v>
      </c>
      <c r="D77" s="122">
        <v>218.46996391002489</v>
      </c>
      <c r="E77" s="122">
        <v>218.68032126240362</v>
      </c>
      <c r="F77" s="122">
        <v>220.29914853077725</v>
      </c>
      <c r="G77" s="122">
        <v>224.13969006023262</v>
      </c>
      <c r="H77" s="122">
        <v>231.69862754996657</v>
      </c>
      <c r="I77" s="122">
        <v>228.29133264413474</v>
      </c>
      <c r="J77" s="122">
        <v>233.99096742421847</v>
      </c>
      <c r="K77" s="122">
        <v>236.08198147772148</v>
      </c>
      <c r="L77" s="122">
        <v>263.81504684223228</v>
      </c>
      <c r="M77" s="122">
        <v>258.11314635588963</v>
      </c>
      <c r="N77" s="122">
        <v>257.98252780195082</v>
      </c>
      <c r="O77" s="122">
        <v>276.72663148497668</v>
      </c>
      <c r="P77" s="122">
        <v>279.9409330473822</v>
      </c>
      <c r="Q77" s="122">
        <v>284.84055765033207</v>
      </c>
      <c r="R77" s="122">
        <v>293.78702460746194</v>
      </c>
      <c r="S77" s="122">
        <v>287.13488877429728</v>
      </c>
      <c r="T77" s="122">
        <v>288.15234477807502</v>
      </c>
      <c r="U77" s="122">
        <v>288.51186540661428</v>
      </c>
      <c r="V77" s="122">
        <v>302.27764805421521</v>
      </c>
      <c r="W77" s="122">
        <v>310.00609619096969</v>
      </c>
      <c r="DA77" s="130" t="s">
        <v>2482</v>
      </c>
    </row>
    <row r="78" spans="1:105" ht="12" customHeight="1" x14ac:dyDescent="0.25">
      <c r="A78" s="97" t="s">
        <v>192</v>
      </c>
      <c r="B78" s="98">
        <v>218.41467860736097</v>
      </c>
      <c r="C78" s="98">
        <v>215.59360588563902</v>
      </c>
      <c r="D78" s="98">
        <v>215.43577615168732</v>
      </c>
      <c r="E78" s="98">
        <v>221.83630437260749</v>
      </c>
      <c r="F78" s="98">
        <v>223.22694188955197</v>
      </c>
      <c r="G78" s="98">
        <v>226.5280308912092</v>
      </c>
      <c r="H78" s="98">
        <v>233.24047808320734</v>
      </c>
      <c r="I78" s="98">
        <v>222.93463224264605</v>
      </c>
      <c r="J78" s="98">
        <v>231.98009093512988</v>
      </c>
      <c r="K78" s="98">
        <v>236.22022977139136</v>
      </c>
      <c r="L78" s="98">
        <v>265.67833646595238</v>
      </c>
      <c r="M78" s="98">
        <v>257.37361936900862</v>
      </c>
      <c r="N78" s="98">
        <v>260.98701973806948</v>
      </c>
      <c r="O78" s="98">
        <v>280.27576577541674</v>
      </c>
      <c r="P78" s="98">
        <v>277.58013556310959</v>
      </c>
      <c r="Q78" s="98">
        <v>281.47048322572596</v>
      </c>
      <c r="R78" s="98">
        <v>293.09126962375905</v>
      </c>
      <c r="S78" s="98">
        <v>291.54769431534311</v>
      </c>
      <c r="T78" s="98">
        <v>292.79159801587525</v>
      </c>
      <c r="U78" s="98">
        <v>293.11152583853016</v>
      </c>
      <c r="V78" s="98">
        <v>292.16927415493393</v>
      </c>
      <c r="W78" s="98">
        <v>310.82035592609702</v>
      </c>
      <c r="DA78" s="63" t="s">
        <v>2483</v>
      </c>
    </row>
    <row r="79" spans="1:105" ht="12" customHeight="1" x14ac:dyDescent="0.25">
      <c r="A79" s="109" t="s">
        <v>120</v>
      </c>
      <c r="B79" s="33">
        <v>219.25910147367827</v>
      </c>
      <c r="C79" s="33">
        <v>215.41755163530271</v>
      </c>
      <c r="D79" s="33">
        <v>219.0442207174313</v>
      </c>
      <c r="E79" s="33">
        <v>218.08406600170682</v>
      </c>
      <c r="F79" s="33">
        <v>219.74707458957931</v>
      </c>
      <c r="G79" s="33">
        <v>223.69039953416166</v>
      </c>
      <c r="H79" s="33">
        <v>231.4094769710463</v>
      </c>
      <c r="I79" s="33">
        <v>229.29171272202541</v>
      </c>
      <c r="J79" s="33">
        <v>234.3632477987573</v>
      </c>
      <c r="K79" s="33">
        <v>236.05669572449986</v>
      </c>
      <c r="L79" s="33">
        <v>263.48133380497933</v>
      </c>
      <c r="M79" s="33">
        <v>258.24363206059763</v>
      </c>
      <c r="N79" s="33">
        <v>257.4608827486224</v>
      </c>
      <c r="O79" s="33">
        <v>276.11925871066546</v>
      </c>
      <c r="P79" s="33">
        <v>280.33967031958952</v>
      </c>
      <c r="Q79" s="33">
        <v>285.40366157291271</v>
      </c>
      <c r="R79" s="33">
        <v>293.90067565184711</v>
      </c>
      <c r="S79" s="33">
        <v>286.43901051609026</v>
      </c>
      <c r="T79" s="33">
        <v>287.46526310153047</v>
      </c>
      <c r="U79" s="33">
        <v>287.87807821892397</v>
      </c>
      <c r="V79" s="33">
        <v>303.54920783320972</v>
      </c>
      <c r="W79" s="33">
        <v>309.90330156389024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10790.577218058559</v>
      </c>
      <c r="C81" s="117">
        <f t="shared" si="28"/>
        <v>11780.044969254493</v>
      </c>
      <c r="D81" s="117">
        <f t="shared" si="28"/>
        <v>11230.670316267824</v>
      </c>
      <c r="E81" s="117">
        <f t="shared" si="28"/>
        <v>11611.792769561227</v>
      </c>
      <c r="F81" s="117">
        <f t="shared" si="28"/>
        <v>11286.048661498746</v>
      </c>
      <c r="G81" s="117">
        <f t="shared" si="28"/>
        <v>11716.008733195196</v>
      </c>
      <c r="H81" s="117">
        <f t="shared" si="28"/>
        <v>11738.754900538652</v>
      </c>
      <c r="I81" s="117">
        <f t="shared" si="28"/>
        <v>12719.389253740572</v>
      </c>
      <c r="J81" s="117">
        <f t="shared" si="28"/>
        <v>12182.666815950233</v>
      </c>
      <c r="K81" s="117">
        <f t="shared" si="28"/>
        <v>12196.80995056798</v>
      </c>
      <c r="L81" s="117">
        <f t="shared" si="28"/>
        <v>13479.986060598549</v>
      </c>
      <c r="M81" s="117">
        <f t="shared" si="28"/>
        <v>12401.457864928563</v>
      </c>
      <c r="N81" s="117">
        <f t="shared" si="28"/>
        <v>12088.72746841463</v>
      </c>
      <c r="O81" s="117">
        <f t="shared" si="28"/>
        <v>12356.362567163904</v>
      </c>
      <c r="P81" s="117">
        <f t="shared" si="28"/>
        <v>11564.177588168957</v>
      </c>
      <c r="Q81" s="117">
        <f t="shared" si="28"/>
        <v>12838.834735114802</v>
      </c>
      <c r="R81" s="117">
        <f t="shared" ref="R81:V81" si="29">R82+R85+R87+R100</f>
        <v>13375.076250746681</v>
      </c>
      <c r="S81" s="117">
        <f t="shared" si="29"/>
        <v>13013.416408022211</v>
      </c>
      <c r="T81" s="117">
        <f t="shared" si="29"/>
        <v>12833.944977217749</v>
      </c>
      <c r="U81" s="117">
        <f t="shared" si="29"/>
        <v>12435.873943442266</v>
      </c>
      <c r="V81" s="117">
        <f t="shared" si="29"/>
        <v>12273.68097527815</v>
      </c>
      <c r="W81" s="117">
        <f t="shared" ref="W81" si="30">W82+W85+W87+W100</f>
        <v>13021.589795502321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9617.235249747624</v>
      </c>
      <c r="C82" s="122">
        <f t="shared" si="31"/>
        <v>10642.093747031304</v>
      </c>
      <c r="D82" s="122">
        <f t="shared" si="31"/>
        <v>10092.311724142493</v>
      </c>
      <c r="E82" s="122">
        <f t="shared" si="31"/>
        <v>10484.265223196877</v>
      </c>
      <c r="F82" s="122">
        <f t="shared" si="31"/>
        <v>10138.754454987764</v>
      </c>
      <c r="G82" s="122">
        <f t="shared" si="31"/>
        <v>10542.455580373267</v>
      </c>
      <c r="H82" s="122">
        <f t="shared" si="31"/>
        <v>10542.854744680171</v>
      </c>
      <c r="I82" s="122">
        <f t="shared" si="31"/>
        <v>11535.202630035459</v>
      </c>
      <c r="J82" s="122">
        <f t="shared" si="31"/>
        <v>10987.138851280479</v>
      </c>
      <c r="K82" s="122">
        <f t="shared" si="31"/>
        <v>11024.34203903478</v>
      </c>
      <c r="L82" s="122">
        <f t="shared" si="31"/>
        <v>12133.539467906501</v>
      </c>
      <c r="M82" s="122">
        <f t="shared" si="31"/>
        <v>10987.994903726933</v>
      </c>
      <c r="N82" s="122">
        <f t="shared" si="31"/>
        <v>10697.343812465217</v>
      </c>
      <c r="O82" s="122">
        <f t="shared" si="31"/>
        <v>10899.820605185678</v>
      </c>
      <c r="P82" s="122">
        <f t="shared" si="31"/>
        <v>10093.931834135075</v>
      </c>
      <c r="Q82" s="122">
        <f t="shared" si="31"/>
        <v>11334.61506618153</v>
      </c>
      <c r="R82" s="122">
        <f t="shared" ref="R82:V82" si="32">SUM(R83:R84)</f>
        <v>11838.89795040392</v>
      </c>
      <c r="S82" s="122">
        <f t="shared" si="32"/>
        <v>11540.647285523124</v>
      </c>
      <c r="T82" s="122">
        <f t="shared" si="32"/>
        <v>11396.95124896748</v>
      </c>
      <c r="U82" s="122">
        <f t="shared" si="32"/>
        <v>10954.479608423851</v>
      </c>
      <c r="V82" s="122">
        <f t="shared" si="32"/>
        <v>10771.547724270593</v>
      </c>
      <c r="W82" s="122">
        <f t="shared" ref="W82" si="33">SUM(W83:W84)</f>
        <v>11488.34484536222</v>
      </c>
      <c r="DA82" s="130" t="s">
        <v>2486</v>
      </c>
    </row>
    <row r="83" spans="1:105" ht="12" customHeight="1" x14ac:dyDescent="0.25">
      <c r="A83" s="97" t="s">
        <v>204</v>
      </c>
      <c r="B83" s="98">
        <v>9546.6580030418281</v>
      </c>
      <c r="C83" s="98">
        <v>10564.29821536192</v>
      </c>
      <c r="D83" s="98">
        <v>10020.622769483196</v>
      </c>
      <c r="E83" s="98">
        <v>10410.406501861546</v>
      </c>
      <c r="F83" s="98">
        <v>10068.486219655313</v>
      </c>
      <c r="G83" s="98">
        <v>10470.319811921698</v>
      </c>
      <c r="H83" s="98">
        <v>10471.651015183828</v>
      </c>
      <c r="I83" s="98">
        <v>11457.953585315481</v>
      </c>
      <c r="J83" s="98">
        <v>10914.960068410308</v>
      </c>
      <c r="K83" s="98">
        <v>10952.773124478103</v>
      </c>
      <c r="L83" s="98">
        <v>12052.001225670296</v>
      </c>
      <c r="M83" s="98">
        <v>10915.803106540387</v>
      </c>
      <c r="N83" s="98">
        <v>10627.102773877323</v>
      </c>
      <c r="O83" s="98">
        <v>10828.202940129384</v>
      </c>
      <c r="P83" s="98">
        <v>10029.966431030341</v>
      </c>
      <c r="Q83" s="98">
        <v>11261.988661329349</v>
      </c>
      <c r="R83" s="98">
        <v>11763.4979271395</v>
      </c>
      <c r="S83" s="98">
        <v>11467.257409853089</v>
      </c>
      <c r="T83" s="98">
        <v>11324.841759517385</v>
      </c>
      <c r="U83" s="98">
        <v>10886.179308113464</v>
      </c>
      <c r="V83" s="98">
        <v>10704.37422086729</v>
      </c>
      <c r="W83" s="98">
        <v>11416.554301267286</v>
      </c>
      <c r="DA83" s="63" t="s">
        <v>2487</v>
      </c>
    </row>
    <row r="84" spans="1:105" ht="12" customHeight="1" x14ac:dyDescent="0.25">
      <c r="A84" s="97" t="s">
        <v>53</v>
      </c>
      <c r="B84" s="98">
        <v>70.577246705796384</v>
      </c>
      <c r="C84" s="98">
        <v>77.795531669384062</v>
      </c>
      <c r="D84" s="98">
        <v>71.688954659297195</v>
      </c>
      <c r="E84" s="98">
        <v>73.85872133533033</v>
      </c>
      <c r="F84" s="98">
        <v>70.268235332451624</v>
      </c>
      <c r="G84" s="98">
        <v>72.135768451568893</v>
      </c>
      <c r="H84" s="98">
        <v>71.20372949634384</v>
      </c>
      <c r="I84" s="98">
        <v>77.249044719977547</v>
      </c>
      <c r="J84" s="98">
        <v>72.178782870170238</v>
      </c>
      <c r="K84" s="98">
        <v>71.568914556677598</v>
      </c>
      <c r="L84" s="98">
        <v>81.538242236204823</v>
      </c>
      <c r="M84" s="98">
        <v>72.191797186546466</v>
      </c>
      <c r="N84" s="98">
        <v>70.241038587892973</v>
      </c>
      <c r="O84" s="98">
        <v>71.617665056294456</v>
      </c>
      <c r="P84" s="98">
        <v>63.965403104733376</v>
      </c>
      <c r="Q84" s="98">
        <v>72.626404852180869</v>
      </c>
      <c r="R84" s="98">
        <v>75.400023264419247</v>
      </c>
      <c r="S84" s="98">
        <v>73.389875670034982</v>
      </c>
      <c r="T84" s="98">
        <v>72.109489450094458</v>
      </c>
      <c r="U84" s="98">
        <v>68.300300310387144</v>
      </c>
      <c r="V84" s="98">
        <v>67.173503403303087</v>
      </c>
      <c r="W84" s="98">
        <v>71.790544094934205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1.6213748940055057</v>
      </c>
      <c r="C85" s="122">
        <f t="shared" si="34"/>
        <v>2.1819225948912941</v>
      </c>
      <c r="D85" s="122">
        <f t="shared" si="34"/>
        <v>2.3879157024642983</v>
      </c>
      <c r="E85" s="122">
        <f t="shared" si="34"/>
        <v>3.4623725452685976</v>
      </c>
      <c r="F85" s="122">
        <f t="shared" si="34"/>
        <v>5.1787525759485202</v>
      </c>
      <c r="G85" s="122">
        <f t="shared" si="34"/>
        <v>6.7626419593209315</v>
      </c>
      <c r="H85" s="122">
        <f t="shared" si="34"/>
        <v>9.1322335753721493</v>
      </c>
      <c r="I85" s="122">
        <f t="shared" si="34"/>
        <v>11.23198230952292</v>
      </c>
      <c r="J85" s="122">
        <f t="shared" si="34"/>
        <v>12.832781424882555</v>
      </c>
      <c r="K85" s="122">
        <f t="shared" si="34"/>
        <v>13.914851065706012</v>
      </c>
      <c r="L85" s="122">
        <f t="shared" si="34"/>
        <v>14.670236190844543</v>
      </c>
      <c r="M85" s="122">
        <f t="shared" si="34"/>
        <v>14.274962089454203</v>
      </c>
      <c r="N85" s="122">
        <f t="shared" si="34"/>
        <v>13.783261690265194</v>
      </c>
      <c r="O85" s="122">
        <f t="shared" si="34"/>
        <v>13.222937543746548</v>
      </c>
      <c r="P85" s="122">
        <f t="shared" si="34"/>
        <v>12.735099364885544</v>
      </c>
      <c r="Q85" s="122">
        <f t="shared" si="34"/>
        <v>13.406878431326396</v>
      </c>
      <c r="R85" s="122">
        <f t="shared" si="34"/>
        <v>16.36178790761366</v>
      </c>
      <c r="S85" s="122">
        <f t="shared" si="34"/>
        <v>19.122367706855606</v>
      </c>
      <c r="T85" s="122">
        <f t="shared" si="34"/>
        <v>25.819149547049658</v>
      </c>
      <c r="U85" s="122">
        <f t="shared" si="34"/>
        <v>23.838645459731477</v>
      </c>
      <c r="V85" s="122">
        <f t="shared" si="34"/>
        <v>25.426753789658036</v>
      </c>
      <c r="W85" s="122">
        <f t="shared" si="34"/>
        <v>25.065203452057307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1.6213748940055057</v>
      </c>
      <c r="C86" s="98">
        <f>IF(RES_hhdet_tes!C86=0,0,RES_hhdet_tes!C86*1000*11630/RES_hhdet_num!C81)</f>
        <v>2.1819225948912941</v>
      </c>
      <c r="D86" s="98">
        <f>IF(RES_hhdet_tes!D86=0,0,RES_hhdet_tes!D86*1000*11630/RES_hhdet_num!D81)</f>
        <v>2.3879157024642983</v>
      </c>
      <c r="E86" s="98">
        <f>IF(RES_hhdet_tes!E86=0,0,RES_hhdet_tes!E86*1000*11630/RES_hhdet_num!E81)</f>
        <v>3.4623725452685976</v>
      </c>
      <c r="F86" s="98">
        <f>IF(RES_hhdet_tes!F86=0,0,RES_hhdet_tes!F86*1000*11630/RES_hhdet_num!F81)</f>
        <v>5.1787525759485202</v>
      </c>
      <c r="G86" s="98">
        <f>IF(RES_hhdet_tes!G86=0,0,RES_hhdet_tes!G86*1000*11630/RES_hhdet_num!G81)</f>
        <v>6.7626419593209315</v>
      </c>
      <c r="H86" s="98">
        <f>IF(RES_hhdet_tes!H86=0,0,RES_hhdet_tes!H86*1000*11630/RES_hhdet_num!H81)</f>
        <v>9.1322335753721493</v>
      </c>
      <c r="I86" s="98">
        <f>IF(RES_hhdet_tes!I86=0,0,RES_hhdet_tes!I86*1000*11630/RES_hhdet_num!I81)</f>
        <v>11.23198230952292</v>
      </c>
      <c r="J86" s="98">
        <f>IF(RES_hhdet_tes!J86=0,0,RES_hhdet_tes!J86*1000*11630/RES_hhdet_num!J81)</f>
        <v>12.832781424882555</v>
      </c>
      <c r="K86" s="98">
        <f>IF(RES_hhdet_tes!K86=0,0,RES_hhdet_tes!K86*1000*11630/RES_hhdet_num!K81)</f>
        <v>13.914851065706012</v>
      </c>
      <c r="L86" s="98">
        <f>IF(RES_hhdet_tes!L86=0,0,RES_hhdet_tes!L86*1000*11630/RES_hhdet_num!L81)</f>
        <v>14.670236190844543</v>
      </c>
      <c r="M86" s="98">
        <f>IF(RES_hhdet_tes!M86=0,0,RES_hhdet_tes!M86*1000*11630/RES_hhdet_num!M81)</f>
        <v>14.274962089454203</v>
      </c>
      <c r="N86" s="98">
        <f>IF(RES_hhdet_tes!N86=0,0,RES_hhdet_tes!N86*1000*11630/RES_hhdet_num!N81)</f>
        <v>13.783261690265194</v>
      </c>
      <c r="O86" s="98">
        <f>IF(RES_hhdet_tes!O86=0,0,RES_hhdet_tes!O86*1000*11630/RES_hhdet_num!O81)</f>
        <v>13.222937543746548</v>
      </c>
      <c r="P86" s="98">
        <f>IF(RES_hhdet_tes!P86=0,0,RES_hhdet_tes!P86*1000*11630/RES_hhdet_num!P81)</f>
        <v>12.735099364885544</v>
      </c>
      <c r="Q86" s="98">
        <f>IF(RES_hhdet_tes!Q86=0,0,RES_hhdet_tes!Q86*1000*11630/RES_hhdet_num!Q81)</f>
        <v>13.406878431326396</v>
      </c>
      <c r="R86" s="98">
        <f>IF(RES_hhdet_tes!R86=0,0,RES_hhdet_tes!R86*1000*11630/RES_hhdet_num!R81)</f>
        <v>16.36178790761366</v>
      </c>
      <c r="S86" s="98">
        <f>IF(RES_hhdet_tes!S86=0,0,RES_hhdet_tes!S86*1000*11630/RES_hhdet_num!S81)</f>
        <v>19.122367706855606</v>
      </c>
      <c r="T86" s="98">
        <f>IF(RES_hhdet_tes!T86=0,0,RES_hhdet_tes!T86*1000*11630/RES_hhdet_num!T81)</f>
        <v>25.819149547049658</v>
      </c>
      <c r="U86" s="98">
        <f>IF(RES_hhdet_tes!U86=0,0,RES_hhdet_tes!U86*1000*11630/RES_hhdet_num!U81)</f>
        <v>23.838645459731477</v>
      </c>
      <c r="V86" s="98">
        <f>IF(RES_hhdet_tes!V86=0,0,RES_hhdet_tes!V86*1000*11630/RES_hhdet_num!V81)</f>
        <v>25.426753789658036</v>
      </c>
      <c r="W86" s="98">
        <f>IF(RES_hhdet_tes!W86=0,0,RES_hhdet_tes!W86*1000*11630/RES_hhdet_num!W81)</f>
        <v>25.065203452057307</v>
      </c>
      <c r="DA86" s="63" t="s">
        <v>2490</v>
      </c>
    </row>
    <row r="87" spans="1:105" ht="12" customHeight="1" x14ac:dyDescent="0.25">
      <c r="A87" s="121" t="s">
        <v>55</v>
      </c>
      <c r="B87" s="122">
        <v>952.46149194324994</v>
      </c>
      <c r="C87" s="122">
        <v>920.35174799299591</v>
      </c>
      <c r="D87" s="122">
        <v>916.92645570543652</v>
      </c>
      <c r="E87" s="122">
        <v>905.98110781737273</v>
      </c>
      <c r="F87" s="122">
        <v>922.36837934545554</v>
      </c>
      <c r="G87" s="122">
        <v>943.10011132844465</v>
      </c>
      <c r="H87" s="122">
        <v>955.35844531206283</v>
      </c>
      <c r="I87" s="122">
        <v>943.66292867356333</v>
      </c>
      <c r="J87" s="122">
        <v>948.3319354461139</v>
      </c>
      <c r="K87" s="122">
        <v>922.49636474299257</v>
      </c>
      <c r="L87" s="122">
        <v>1068.2950226962244</v>
      </c>
      <c r="M87" s="122">
        <v>1140.94436705158</v>
      </c>
      <c r="N87" s="122">
        <v>1120.1395115105254</v>
      </c>
      <c r="O87" s="122">
        <v>1167.199765723813</v>
      </c>
      <c r="P87" s="122">
        <v>1177.1709843494075</v>
      </c>
      <c r="Q87" s="122">
        <v>1205.4091289290332</v>
      </c>
      <c r="R87" s="122">
        <v>1225.9158367833004</v>
      </c>
      <c r="S87" s="122">
        <v>1167.2077442761424</v>
      </c>
      <c r="T87" s="122">
        <v>1123.7093156016902</v>
      </c>
      <c r="U87" s="122">
        <v>1169.6776113397609</v>
      </c>
      <c r="V87" s="122">
        <v>1173.1572893846896</v>
      </c>
      <c r="W87" s="122">
        <v>1198.2764451241526</v>
      </c>
      <c r="DA87" s="130" t="s">
        <v>2491</v>
      </c>
    </row>
    <row r="88" spans="1:105" ht="12" customHeight="1" x14ac:dyDescent="0.25">
      <c r="A88" s="97" t="s">
        <v>132</v>
      </c>
      <c r="B88" s="98">
        <v>910.92867294887503</v>
      </c>
      <c r="C88" s="98">
        <v>921.20088347442459</v>
      </c>
      <c r="D88" s="98">
        <v>902.59346016236009</v>
      </c>
      <c r="E88" s="98">
        <v>905.88587757430059</v>
      </c>
      <c r="F88" s="98">
        <v>910.26607172362992</v>
      </c>
      <c r="G88" s="98">
        <v>933.84774132357666</v>
      </c>
      <c r="H88" s="98">
        <v>939.30903010861607</v>
      </c>
      <c r="I88" s="98">
        <v>958.16961853945111</v>
      </c>
      <c r="J88" s="98">
        <v>950.1379864646126</v>
      </c>
      <c r="K88" s="98">
        <v>936.52668303856603</v>
      </c>
      <c r="L88" s="98">
        <v>1072.5436496008283</v>
      </c>
      <c r="M88" s="98">
        <v>1156.9805830660387</v>
      </c>
      <c r="N88" s="98">
        <v>1121.5764942141889</v>
      </c>
      <c r="O88" s="98">
        <v>1147.7408533671955</v>
      </c>
      <c r="P88" s="98">
        <v>1191.3359245320003</v>
      </c>
      <c r="Q88" s="98">
        <v>1200.9998893444397</v>
      </c>
      <c r="R88" s="98">
        <v>1233.6530824424165</v>
      </c>
      <c r="S88" s="98">
        <v>1173.8603460559907</v>
      </c>
      <c r="T88" s="98">
        <v>1107.9317433631968</v>
      </c>
      <c r="U88" s="98">
        <v>1168.5147323718668</v>
      </c>
      <c r="V88" s="98">
        <v>1174.148475892609</v>
      </c>
      <c r="W88" s="98">
        <v>1200.6068442947299</v>
      </c>
      <c r="DA88" s="63" t="s">
        <v>2492</v>
      </c>
    </row>
    <row r="89" spans="1:105" ht="12" customHeight="1" x14ac:dyDescent="0.25">
      <c r="A89" s="97" t="s">
        <v>131</v>
      </c>
      <c r="B89" s="98">
        <v>910.92867294887515</v>
      </c>
      <c r="C89" s="98">
        <v>921.20563097197612</v>
      </c>
      <c r="D89" s="98">
        <v>902.59779038019735</v>
      </c>
      <c r="E89" s="98">
        <v>905.85945115142465</v>
      </c>
      <c r="F89" s="98">
        <v>910.25438250874879</v>
      </c>
      <c r="G89" s="98">
        <v>933.80026729267797</v>
      </c>
      <c r="H89" s="98">
        <v>939.24918404332539</v>
      </c>
      <c r="I89" s="98">
        <v>957.87179305744917</v>
      </c>
      <c r="J89" s="98">
        <v>949.89251342783064</v>
      </c>
      <c r="K89" s="98">
        <v>936.30619005246388</v>
      </c>
      <c r="L89" s="98">
        <v>1072.3134934364282</v>
      </c>
      <c r="M89" s="98">
        <v>1156.7577621252731</v>
      </c>
      <c r="N89" s="98">
        <v>1121.531227495286</v>
      </c>
      <c r="O89" s="98">
        <v>1148.0621590787071</v>
      </c>
      <c r="P89" s="98">
        <v>1191.2710450217444</v>
      </c>
      <c r="Q89" s="98">
        <v>1201.5463028302452</v>
      </c>
      <c r="R89" s="98">
        <v>1233.7576222552523</v>
      </c>
      <c r="S89" s="98">
        <v>1173.6765228409683</v>
      </c>
      <c r="T89" s="98">
        <v>1107.9779878206741</v>
      </c>
      <c r="U89" s="98">
        <v>1167.9100428368024</v>
      </c>
      <c r="V89" s="98">
        <v>1173.5235049951239</v>
      </c>
      <c r="W89" s="98">
        <v>1199.996803547908</v>
      </c>
      <c r="DA89" s="63" t="s">
        <v>2493</v>
      </c>
    </row>
    <row r="90" spans="1:105" ht="12" customHeight="1" x14ac:dyDescent="0.25">
      <c r="A90" s="100" t="s">
        <v>204</v>
      </c>
      <c r="B90" s="101">
        <v>519.03386374324793</v>
      </c>
      <c r="C90" s="101">
        <v>515.44810613167056</v>
      </c>
      <c r="D90" s="101">
        <v>510.73691001107733</v>
      </c>
      <c r="E90" s="101">
        <v>506.10097143187704</v>
      </c>
      <c r="F90" s="101">
        <v>506.63596449699457</v>
      </c>
      <c r="G90" s="101">
        <v>527.92299221614985</v>
      </c>
      <c r="H90" s="101">
        <v>532.07161232428462</v>
      </c>
      <c r="I90" s="101">
        <v>534.41394491524613</v>
      </c>
      <c r="J90" s="101">
        <v>513.53302035019715</v>
      </c>
      <c r="K90" s="101">
        <v>462.95296675360186</v>
      </c>
      <c r="L90" s="101">
        <v>609.3171101169354</v>
      </c>
      <c r="M90" s="101">
        <v>651.74744225924337</v>
      </c>
      <c r="N90" s="101">
        <v>618.90099715418683</v>
      </c>
      <c r="O90" s="101">
        <v>665.47769041564425</v>
      </c>
      <c r="P90" s="101">
        <v>664.02663887969118</v>
      </c>
      <c r="Q90" s="101">
        <v>684.6198419999422</v>
      </c>
      <c r="R90" s="101">
        <v>704.01872135189808</v>
      </c>
      <c r="S90" s="101">
        <v>641.69447438686427</v>
      </c>
      <c r="T90" s="101">
        <v>608.66505745305858</v>
      </c>
      <c r="U90" s="101">
        <v>652.55458065728362</v>
      </c>
      <c r="V90" s="101">
        <v>658.87863509412318</v>
      </c>
      <c r="W90" s="101">
        <v>679.12243291769801</v>
      </c>
      <c r="DA90" s="131" t="s">
        <v>2494</v>
      </c>
    </row>
    <row r="91" spans="1:105" ht="12" customHeight="1" x14ac:dyDescent="0.25">
      <c r="A91" s="103" t="s">
        <v>52</v>
      </c>
      <c r="B91" s="104">
        <v>391.89480920562721</v>
      </c>
      <c r="C91" s="104">
        <v>405.75752484030556</v>
      </c>
      <c r="D91" s="104">
        <v>391.86088036911997</v>
      </c>
      <c r="E91" s="104">
        <v>399.75847971954761</v>
      </c>
      <c r="F91" s="104">
        <v>403.6184180117541</v>
      </c>
      <c r="G91" s="104">
        <v>405.87727507652835</v>
      </c>
      <c r="H91" s="104">
        <v>407.17757171904066</v>
      </c>
      <c r="I91" s="104">
        <v>423.45784814220298</v>
      </c>
      <c r="J91" s="104">
        <v>436.35949307763332</v>
      </c>
      <c r="K91" s="104">
        <v>473.35322329886196</v>
      </c>
      <c r="L91" s="104">
        <v>462.99638331949274</v>
      </c>
      <c r="M91" s="104">
        <v>505.0103198660297</v>
      </c>
      <c r="N91" s="104">
        <v>502.63023034109909</v>
      </c>
      <c r="O91" s="104">
        <v>482.58446866306286</v>
      </c>
      <c r="P91" s="104">
        <v>527.24440614205332</v>
      </c>
      <c r="Q91" s="104">
        <v>516.92646083030309</v>
      </c>
      <c r="R91" s="104">
        <v>529.73890090335431</v>
      </c>
      <c r="S91" s="104">
        <v>531.9820484541043</v>
      </c>
      <c r="T91" s="104">
        <v>499.31293036761548</v>
      </c>
      <c r="U91" s="104">
        <v>515.35546217951867</v>
      </c>
      <c r="V91" s="104">
        <v>514.64486990100079</v>
      </c>
      <c r="W91" s="104">
        <v>520.87437063020991</v>
      </c>
      <c r="DA91" s="132" t="s">
        <v>2495</v>
      </c>
    </row>
    <row r="92" spans="1:105" ht="12" customHeight="1" x14ac:dyDescent="0.25">
      <c r="A92" s="106" t="s">
        <v>124</v>
      </c>
      <c r="B92" s="101">
        <v>965.33673728862107</v>
      </c>
      <c r="C92" s="101">
        <v>945.80834502372556</v>
      </c>
      <c r="D92" s="101">
        <v>874.47049905371739</v>
      </c>
      <c r="E92" s="101">
        <v>908.0831792279638</v>
      </c>
      <c r="F92" s="101">
        <v>936.44849115815134</v>
      </c>
      <c r="G92" s="101">
        <v>929.85470318822388</v>
      </c>
      <c r="H92" s="101">
        <v>986.98197273249889</v>
      </c>
      <c r="I92" s="101">
        <v>996.18197247384649</v>
      </c>
      <c r="J92" s="101">
        <v>943.02387527195719</v>
      </c>
      <c r="K92" s="101">
        <v>908.03579416567925</v>
      </c>
      <c r="L92" s="101">
        <v>1015.2303788855813</v>
      </c>
      <c r="M92" s="101">
        <v>1159.7849271204018</v>
      </c>
      <c r="N92" s="101">
        <v>1169.5145338025673</v>
      </c>
      <c r="O92" s="101">
        <v>1160.9990205740994</v>
      </c>
      <c r="P92" s="101">
        <v>1026.2748688775569</v>
      </c>
      <c r="Q92" s="101">
        <v>1197.3569025562176</v>
      </c>
      <c r="R92" s="101">
        <v>1209.7942838129072</v>
      </c>
      <c r="S92" s="101">
        <v>1192.9216010929724</v>
      </c>
      <c r="T92" s="101">
        <v>1130.3381498608012</v>
      </c>
      <c r="U92" s="101">
        <v>1172.3734975558054</v>
      </c>
      <c r="V92" s="101">
        <v>1150.5597083403745</v>
      </c>
      <c r="W92" s="101">
        <v>1229.2685404770334</v>
      </c>
      <c r="DA92" s="131" t="s">
        <v>2496</v>
      </c>
    </row>
    <row r="93" spans="1:105" ht="12" customHeight="1" x14ac:dyDescent="0.25">
      <c r="A93" s="107" t="s">
        <v>123</v>
      </c>
      <c r="B93" s="104">
        <v>965.33673728862072</v>
      </c>
      <c r="C93" s="104">
        <v>945.738296635202</v>
      </c>
      <c r="D93" s="104">
        <v>874.46747511241745</v>
      </c>
      <c r="E93" s="104">
        <v>907.9785083082985</v>
      </c>
      <c r="F93" s="104">
        <v>936.38239425967777</v>
      </c>
      <c r="G93" s="104">
        <v>929.86903114205177</v>
      </c>
      <c r="H93" s="104">
        <v>986.94413700679513</v>
      </c>
      <c r="I93" s="104">
        <v>995.86153131029664</v>
      </c>
      <c r="J93" s="104">
        <v>942.72507039471498</v>
      </c>
      <c r="K93" s="104">
        <v>907.7930411912987</v>
      </c>
      <c r="L93" s="104">
        <v>1014.9251535331659</v>
      </c>
      <c r="M93" s="104">
        <v>1159.297740424073</v>
      </c>
      <c r="N93" s="104">
        <v>1169.2560517380018</v>
      </c>
      <c r="O93" s="104">
        <v>1161.3934211222734</v>
      </c>
      <c r="P93" s="104">
        <v>1027.1905343051421</v>
      </c>
      <c r="Q93" s="104">
        <v>1196.3169475700454</v>
      </c>
      <c r="R93" s="104">
        <v>1208.6759988970916</v>
      </c>
      <c r="S93" s="104">
        <v>1192.1500959712325</v>
      </c>
      <c r="T93" s="104">
        <v>1129.4146032708763</v>
      </c>
      <c r="U93" s="104">
        <v>1171.5265245614385</v>
      </c>
      <c r="V93" s="104">
        <v>1149.7663804758579</v>
      </c>
      <c r="W93" s="104">
        <v>1229.0887077638579</v>
      </c>
      <c r="DA93" s="132" t="s">
        <v>2497</v>
      </c>
    </row>
    <row r="94" spans="1:105" ht="12" customHeight="1" x14ac:dyDescent="0.25">
      <c r="A94" s="108" t="s">
        <v>50</v>
      </c>
      <c r="B94" s="98">
        <v>550.20013188334724</v>
      </c>
      <c r="C94" s="98">
        <v>529.24942866764707</v>
      </c>
      <c r="D94" s="98">
        <v>494.71123537689499</v>
      </c>
      <c r="E94" s="98">
        <v>507.25164205401762</v>
      </c>
      <c r="F94" s="98">
        <v>521.25865896385756</v>
      </c>
      <c r="G94" s="98">
        <v>525.65676744464145</v>
      </c>
      <c r="H94" s="98">
        <v>559.2945702309039</v>
      </c>
      <c r="I94" s="98">
        <v>555.83634347962129</v>
      </c>
      <c r="J94" s="98">
        <v>509.6115811892231</v>
      </c>
      <c r="K94" s="98">
        <v>448.51564927033394</v>
      </c>
      <c r="L94" s="98">
        <v>576.32958639197057</v>
      </c>
      <c r="M94" s="98">
        <v>653.03622400340623</v>
      </c>
      <c r="N94" s="98">
        <v>645.47858325485981</v>
      </c>
      <c r="O94" s="98">
        <v>673.17784750225258</v>
      </c>
      <c r="P94" s="98">
        <v>571.68461029914056</v>
      </c>
      <c r="Q94" s="98">
        <v>681.3536137442959</v>
      </c>
      <c r="R94" s="98">
        <v>689.34670028330879</v>
      </c>
      <c r="S94" s="98">
        <v>651.69147771267887</v>
      </c>
      <c r="T94" s="98">
        <v>620.34381357314487</v>
      </c>
      <c r="U94" s="98">
        <v>654.47612324779948</v>
      </c>
      <c r="V94" s="98">
        <v>645.13202115126978</v>
      </c>
      <c r="W94" s="98">
        <v>695.58053561889676</v>
      </c>
      <c r="DA94" s="63" t="s">
        <v>2498</v>
      </c>
    </row>
    <row r="95" spans="1:105" ht="12" customHeight="1" x14ac:dyDescent="0.25">
      <c r="A95" s="108" t="s">
        <v>52</v>
      </c>
      <c r="B95" s="98">
        <v>415.1366054052736</v>
      </c>
      <c r="C95" s="98">
        <v>416.48886796755505</v>
      </c>
      <c r="D95" s="98">
        <v>379.7562397355224</v>
      </c>
      <c r="E95" s="98">
        <v>400.72686625428082</v>
      </c>
      <c r="F95" s="98">
        <v>415.12373529582015</v>
      </c>
      <c r="G95" s="98">
        <v>404.21226369741032</v>
      </c>
      <c r="H95" s="98">
        <v>427.64956677589134</v>
      </c>
      <c r="I95" s="98">
        <v>440.02518783067529</v>
      </c>
      <c r="J95" s="98">
        <v>433.11348920549193</v>
      </c>
      <c r="K95" s="98">
        <v>459.27739192096476</v>
      </c>
      <c r="L95" s="98">
        <v>438.59556714119566</v>
      </c>
      <c r="M95" s="98">
        <v>506.26151642066679</v>
      </c>
      <c r="N95" s="98">
        <v>523.77746848314212</v>
      </c>
      <c r="O95" s="98">
        <v>488.21557362002073</v>
      </c>
      <c r="P95" s="98">
        <v>455.50592400600158</v>
      </c>
      <c r="Q95" s="98">
        <v>514.96333382574937</v>
      </c>
      <c r="R95" s="98">
        <v>519.32929861378273</v>
      </c>
      <c r="S95" s="98">
        <v>540.45861825855332</v>
      </c>
      <c r="T95" s="98">
        <v>509.07078969773136</v>
      </c>
      <c r="U95" s="98">
        <v>517.0504013136391</v>
      </c>
      <c r="V95" s="98">
        <v>504.63435932458816</v>
      </c>
      <c r="W95" s="98">
        <v>533.50817214496135</v>
      </c>
      <c r="DA95" s="63" t="s">
        <v>2499</v>
      </c>
    </row>
    <row r="96" spans="1:105" ht="12" customHeight="1" x14ac:dyDescent="0.25">
      <c r="A96" s="106" t="s">
        <v>122</v>
      </c>
      <c r="B96" s="101">
        <v>977.71435698402922</v>
      </c>
      <c r="C96" s="101">
        <v>916.70461871495991</v>
      </c>
      <c r="D96" s="101">
        <v>932.40262394402748</v>
      </c>
      <c r="E96" s="101">
        <v>905.77063044574174</v>
      </c>
      <c r="F96" s="101">
        <v>931.51596493838406</v>
      </c>
      <c r="G96" s="101">
        <v>953.76373482667952</v>
      </c>
      <c r="H96" s="101">
        <v>969.01887401191914</v>
      </c>
      <c r="I96" s="101">
        <v>920.39180305706964</v>
      </c>
      <c r="J96" s="101">
        <v>946.72890523917329</v>
      </c>
      <c r="K96" s="101">
        <v>903.46338748839969</v>
      </c>
      <c r="L96" s="101">
        <v>1067.0464152382526</v>
      </c>
      <c r="M96" s="101">
        <v>1110.5727930030382</v>
      </c>
      <c r="N96" s="101">
        <v>1112.7896079076336</v>
      </c>
      <c r="O96" s="101">
        <v>1204.5352685966582</v>
      </c>
      <c r="P96" s="101">
        <v>1161.1695516834288</v>
      </c>
      <c r="Q96" s="101">
        <v>1215.0055461996267</v>
      </c>
      <c r="R96" s="101">
        <v>1211.7140526124056</v>
      </c>
      <c r="S96" s="101">
        <v>1150.4565695844417</v>
      </c>
      <c r="T96" s="101">
        <v>1161.0926134260417</v>
      </c>
      <c r="U96" s="101">
        <v>1173.1739678618933</v>
      </c>
      <c r="V96" s="101">
        <v>1172.080666773571</v>
      </c>
      <c r="W96" s="101">
        <v>1182.245255525947</v>
      </c>
      <c r="DA96" s="131" t="s">
        <v>2500</v>
      </c>
    </row>
    <row r="97" spans="1:105" ht="12" customHeight="1" x14ac:dyDescent="0.25">
      <c r="A97" s="107" t="s">
        <v>121</v>
      </c>
      <c r="B97" s="104">
        <v>977.71435698402888</v>
      </c>
      <c r="C97" s="104">
        <v>916.79280042751532</v>
      </c>
      <c r="D97" s="104">
        <v>932.51107744618082</v>
      </c>
      <c r="E97" s="104">
        <v>905.89892611488085</v>
      </c>
      <c r="F97" s="104">
        <v>931.69403482839175</v>
      </c>
      <c r="G97" s="104">
        <v>953.88572600473333</v>
      </c>
      <c r="H97" s="104">
        <v>969.07043519944398</v>
      </c>
      <c r="I97" s="104">
        <v>920.06606732304374</v>
      </c>
      <c r="J97" s="104">
        <v>946.35100511426606</v>
      </c>
      <c r="K97" s="104">
        <v>903.17424764373402</v>
      </c>
      <c r="L97" s="104">
        <v>1066.6529785682621</v>
      </c>
      <c r="M97" s="104">
        <v>1110.3037079844094</v>
      </c>
      <c r="N97" s="104">
        <v>1112.7734941833148</v>
      </c>
      <c r="O97" s="104">
        <v>1204.8459378990208</v>
      </c>
      <c r="P97" s="104">
        <v>1161.9979973461607</v>
      </c>
      <c r="Q97" s="104">
        <v>1214.9830769247726</v>
      </c>
      <c r="R97" s="104">
        <v>1211.1361919096303</v>
      </c>
      <c r="S97" s="104">
        <v>1149.7467574726015</v>
      </c>
      <c r="T97" s="104">
        <v>1160.3542022360728</v>
      </c>
      <c r="U97" s="104">
        <v>1172.5607858736166</v>
      </c>
      <c r="V97" s="104">
        <v>1171.6825609915848</v>
      </c>
      <c r="W97" s="104">
        <v>1182.3048976094572</v>
      </c>
      <c r="DA97" s="132" t="s">
        <v>2501</v>
      </c>
    </row>
    <row r="98" spans="1:105" ht="12" customHeight="1" x14ac:dyDescent="0.25">
      <c r="A98" s="108" t="s">
        <v>53</v>
      </c>
      <c r="B98" s="98">
        <v>557.50596902910456</v>
      </c>
      <c r="C98" s="98">
        <v>512.81683451816514</v>
      </c>
      <c r="D98" s="98">
        <v>527.87069144086502</v>
      </c>
      <c r="E98" s="98">
        <v>505.92488028036928</v>
      </c>
      <c r="F98" s="98">
        <v>518.34181125435771</v>
      </c>
      <c r="G98" s="98">
        <v>539.4798213597378</v>
      </c>
      <c r="H98" s="98">
        <v>549.29676429480753</v>
      </c>
      <c r="I98" s="98">
        <v>513.5911787644925</v>
      </c>
      <c r="J98" s="98">
        <v>511.9953086037271</v>
      </c>
      <c r="K98" s="98">
        <v>445.39669897216669</v>
      </c>
      <c r="L98" s="98">
        <v>605.09761741683837</v>
      </c>
      <c r="M98" s="98">
        <v>624.58607993734915</v>
      </c>
      <c r="N98" s="98">
        <v>612.86504242823764</v>
      </c>
      <c r="O98" s="98">
        <v>698.40511844307957</v>
      </c>
      <c r="P98" s="98">
        <v>646.98029597764139</v>
      </c>
      <c r="Q98" s="98">
        <v>692.37777430933875</v>
      </c>
      <c r="R98" s="98">
        <v>691.31499655741311</v>
      </c>
      <c r="S98" s="98">
        <v>627.98778890502911</v>
      </c>
      <c r="T98" s="98">
        <v>638.3348187935951</v>
      </c>
      <c r="U98" s="98">
        <v>655.27518688748967</v>
      </c>
      <c r="V98" s="98">
        <v>657.85601152828588</v>
      </c>
      <c r="W98" s="98">
        <v>668.97053611061199</v>
      </c>
      <c r="DA98" s="63" t="s">
        <v>2502</v>
      </c>
    </row>
    <row r="99" spans="1:105" ht="12" customHeight="1" x14ac:dyDescent="0.25">
      <c r="A99" s="108" t="s">
        <v>52</v>
      </c>
      <c r="B99" s="98">
        <v>420.20838795492443</v>
      </c>
      <c r="C99" s="98">
        <v>403.97596590934995</v>
      </c>
      <c r="D99" s="98">
        <v>404.64038600531586</v>
      </c>
      <c r="E99" s="98">
        <v>399.97404583451168</v>
      </c>
      <c r="F99" s="98">
        <v>413.3522235740341</v>
      </c>
      <c r="G99" s="98">
        <v>414.40590464499542</v>
      </c>
      <c r="H99" s="98">
        <v>419.77367090463645</v>
      </c>
      <c r="I99" s="98">
        <v>406.47488855855107</v>
      </c>
      <c r="J99" s="98">
        <v>434.35569651053891</v>
      </c>
      <c r="K99" s="98">
        <v>457.77754867156716</v>
      </c>
      <c r="L99" s="98">
        <v>461.55536115142377</v>
      </c>
      <c r="M99" s="98">
        <v>485.7176280470602</v>
      </c>
      <c r="N99" s="98">
        <v>499.90845175507724</v>
      </c>
      <c r="O99" s="98">
        <v>506.44081945594127</v>
      </c>
      <c r="P99" s="98">
        <v>515.01770136851928</v>
      </c>
      <c r="Q99" s="98">
        <v>522.60530261543386</v>
      </c>
      <c r="R99" s="98">
        <v>519.82119535221705</v>
      </c>
      <c r="S99" s="98">
        <v>521.75896856757254</v>
      </c>
      <c r="T99" s="98">
        <v>522.01938344247765</v>
      </c>
      <c r="U99" s="98">
        <v>517.28559898612718</v>
      </c>
      <c r="V99" s="98">
        <v>513.82654946329922</v>
      </c>
      <c r="W99" s="98">
        <v>513.33436149884517</v>
      </c>
      <c r="DA99" s="63" t="s">
        <v>2503</v>
      </c>
    </row>
    <row r="100" spans="1:105" ht="12" customHeight="1" x14ac:dyDescent="0.25">
      <c r="A100" s="121" t="s">
        <v>54</v>
      </c>
      <c r="B100" s="122">
        <v>219.25910147367824</v>
      </c>
      <c r="C100" s="122">
        <v>215.41755163530269</v>
      </c>
      <c r="D100" s="122">
        <v>219.0442207174313</v>
      </c>
      <c r="E100" s="122">
        <v>218.08406600170676</v>
      </c>
      <c r="F100" s="122">
        <v>219.74707458957931</v>
      </c>
      <c r="G100" s="122">
        <v>223.6903995341616</v>
      </c>
      <c r="H100" s="122">
        <v>231.40947697104636</v>
      </c>
      <c r="I100" s="122">
        <v>229.29171272202561</v>
      </c>
      <c r="J100" s="122">
        <v>234.36324779875724</v>
      </c>
      <c r="K100" s="122">
        <v>236.05669572450051</v>
      </c>
      <c r="L100" s="122">
        <v>263.48133380497876</v>
      </c>
      <c r="M100" s="122">
        <v>258.24363206059763</v>
      </c>
      <c r="N100" s="122">
        <v>257.46088274862308</v>
      </c>
      <c r="O100" s="122">
        <v>276.11925871066569</v>
      </c>
      <c r="P100" s="122">
        <v>280.33967031958866</v>
      </c>
      <c r="Q100" s="122">
        <v>285.4036615729122</v>
      </c>
      <c r="R100" s="122">
        <v>293.9006756518466</v>
      </c>
      <c r="S100" s="122">
        <v>286.43901051608913</v>
      </c>
      <c r="T100" s="122">
        <v>287.46526310152814</v>
      </c>
      <c r="U100" s="122">
        <v>287.87807821892244</v>
      </c>
      <c r="V100" s="122">
        <v>303.54920783320927</v>
      </c>
      <c r="W100" s="122">
        <v>309.90330156389058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219.25910147367824</v>
      </c>
      <c r="C103" s="33">
        <v>215.41755163530269</v>
      </c>
      <c r="D103" s="33">
        <v>219.0442207174313</v>
      </c>
      <c r="E103" s="33">
        <v>218.08406600170676</v>
      </c>
      <c r="F103" s="33">
        <v>219.74707458957931</v>
      </c>
      <c r="G103" s="33">
        <v>223.6903995341616</v>
      </c>
      <c r="H103" s="33">
        <v>231.40947697104636</v>
      </c>
      <c r="I103" s="33">
        <v>229.29171272202561</v>
      </c>
      <c r="J103" s="33">
        <v>234.36324779875724</v>
      </c>
      <c r="K103" s="33">
        <v>236.05669572450051</v>
      </c>
      <c r="L103" s="33">
        <v>263.48133380497876</v>
      </c>
      <c r="M103" s="33">
        <v>258.24363206059763</v>
      </c>
      <c r="N103" s="33">
        <v>257.46088274862308</v>
      </c>
      <c r="O103" s="33">
        <v>276.11925871066569</v>
      </c>
      <c r="P103" s="33">
        <v>280.33967031958866</v>
      </c>
      <c r="Q103" s="33">
        <v>285.4036615729122</v>
      </c>
      <c r="R103" s="33">
        <v>293.9006756518466</v>
      </c>
      <c r="S103" s="33">
        <v>286.43901051608913</v>
      </c>
      <c r="T103" s="33">
        <v>287.46526310152814</v>
      </c>
      <c r="U103" s="33">
        <v>287.87807821892244</v>
      </c>
      <c r="V103" s="33">
        <v>303.54920783320927</v>
      </c>
      <c r="W103" s="33">
        <v>309.90330156389058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11142.844663312486</v>
      </c>
      <c r="C124" s="117">
        <f t="shared" si="42"/>
        <v>11846.106581903485</v>
      </c>
      <c r="D124" s="117">
        <f t="shared" si="42"/>
        <v>11477.84680119812</v>
      </c>
      <c r="E124" s="117">
        <f t="shared" si="42"/>
        <v>11706.157393408253</v>
      </c>
      <c r="F124" s="117">
        <f t="shared" si="42"/>
        <v>11731.214446328775</v>
      </c>
      <c r="G124" s="117">
        <f t="shared" si="42"/>
        <v>11736.665462889287</v>
      </c>
      <c r="H124" s="117">
        <f t="shared" si="42"/>
        <v>11921.730908707033</v>
      </c>
      <c r="I124" s="117">
        <f t="shared" si="42"/>
        <v>11814.23869581299</v>
      </c>
      <c r="J124" s="117">
        <f t="shared" si="42"/>
        <v>12019.823636667636</v>
      </c>
      <c r="K124" s="117">
        <f t="shared" si="42"/>
        <v>12183.761941685318</v>
      </c>
      <c r="L124" s="117">
        <f t="shared" si="42"/>
        <v>14028.085972177052</v>
      </c>
      <c r="M124" s="117">
        <f t="shared" si="42"/>
        <v>12306.781186017368</v>
      </c>
      <c r="N124" s="117">
        <f t="shared" si="42"/>
        <v>12501.096702534518</v>
      </c>
      <c r="O124" s="117">
        <f t="shared" si="42"/>
        <v>12573.663766918942</v>
      </c>
      <c r="P124" s="117">
        <f t="shared" si="42"/>
        <v>11636.902191751038</v>
      </c>
      <c r="Q124" s="117">
        <f t="shared" si="42"/>
        <v>12519.59453986848</v>
      </c>
      <c r="R124" s="117">
        <f t="shared" ref="R124:V124" si="43">R125+R128+R130+R139</f>
        <v>12890.715622573029</v>
      </c>
      <c r="S124" s="117">
        <f t="shared" si="43"/>
        <v>12922.292492292012</v>
      </c>
      <c r="T124" s="117">
        <f t="shared" si="43"/>
        <v>12897.59791287432</v>
      </c>
      <c r="U124" s="117">
        <f t="shared" si="43"/>
        <v>12492.675536405186</v>
      </c>
      <c r="V124" s="117">
        <f t="shared" si="43"/>
        <v>12229.103672465042</v>
      </c>
      <c r="W124" s="117">
        <f t="shared" ref="W124" si="44">W125+W128+W130+W139</f>
        <v>13218.880724727633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9960.2304142985995</v>
      </c>
      <c r="C125" s="122">
        <f t="shared" si="45"/>
        <v>10700.356170135083</v>
      </c>
      <c r="D125" s="122">
        <f t="shared" si="45"/>
        <v>10326.564258332963</v>
      </c>
      <c r="E125" s="122">
        <f t="shared" si="45"/>
        <v>10566.06536805504</v>
      </c>
      <c r="F125" s="122">
        <f t="shared" si="45"/>
        <v>10552.989884930703</v>
      </c>
      <c r="G125" s="122">
        <f t="shared" si="45"/>
        <v>10563.449153631624</v>
      </c>
      <c r="H125" s="122">
        <f t="shared" si="45"/>
        <v>10721.983275192311</v>
      </c>
      <c r="I125" s="122">
        <f t="shared" si="45"/>
        <v>10688.998731734308</v>
      </c>
      <c r="J125" s="122">
        <f t="shared" si="45"/>
        <v>10844.644370284483</v>
      </c>
      <c r="K125" s="122">
        <f t="shared" si="45"/>
        <v>11011.05156025277</v>
      </c>
      <c r="L125" s="122">
        <f t="shared" si="45"/>
        <v>12648.068717658442</v>
      </c>
      <c r="M125" s="122">
        <f t="shared" si="45"/>
        <v>10914.482457011874</v>
      </c>
      <c r="N125" s="122">
        <f t="shared" si="45"/>
        <v>11075.648396067596</v>
      </c>
      <c r="O125" s="122">
        <f t="shared" si="45"/>
        <v>11093.292483782609</v>
      </c>
      <c r="P125" s="122">
        <f t="shared" si="45"/>
        <v>10162.103171864273</v>
      </c>
      <c r="Q125" s="122">
        <f t="shared" si="45"/>
        <v>11036.511913396076</v>
      </c>
      <c r="R125" s="122">
        <f t="shared" ref="R125:V125" si="46">SUM(R126:R127)</f>
        <v>11394.239624513006</v>
      </c>
      <c r="S125" s="122">
        <f t="shared" si="46"/>
        <v>11444.243684983867</v>
      </c>
      <c r="T125" s="122">
        <f t="shared" si="46"/>
        <v>11434.313891572538</v>
      </c>
      <c r="U125" s="122">
        <f t="shared" si="46"/>
        <v>11020.439336131478</v>
      </c>
      <c r="V125" s="122">
        <f t="shared" si="46"/>
        <v>10737.16987947398</v>
      </c>
      <c r="W125" s="122">
        <f t="shared" ref="W125" si="47">SUM(W126:W127)</f>
        <v>11694.56629696239</v>
      </c>
      <c r="DA125" s="130" t="s">
        <v>2527</v>
      </c>
    </row>
    <row r="126" spans="1:105" ht="12" customHeight="1" x14ac:dyDescent="0.25">
      <c r="A126" s="97" t="s">
        <v>203</v>
      </c>
      <c r="B126" s="98">
        <v>9923.5486383189618</v>
      </c>
      <c r="C126" s="98">
        <v>10661.101972684444</v>
      </c>
      <c r="D126" s="98">
        <v>10289.757068554834</v>
      </c>
      <c r="E126" s="98">
        <v>10528.716320991805</v>
      </c>
      <c r="F126" s="98">
        <v>10516.293139014977</v>
      </c>
      <c r="G126" s="98">
        <v>10527.185380380817</v>
      </c>
      <c r="H126" s="98">
        <v>10685.653836588563</v>
      </c>
      <c r="I126" s="98">
        <v>10653.087396495857</v>
      </c>
      <c r="J126" s="98">
        <v>10808.905638842481</v>
      </c>
      <c r="K126" s="98">
        <v>10975.193850884107</v>
      </c>
      <c r="L126" s="98">
        <v>12605.427484039277</v>
      </c>
      <c r="M126" s="98">
        <v>10878.509878029756</v>
      </c>
      <c r="N126" s="98">
        <v>11039.166087219666</v>
      </c>
      <c r="O126" s="98">
        <v>11056.727919876548</v>
      </c>
      <c r="P126" s="98">
        <v>10129.802122772538</v>
      </c>
      <c r="Q126" s="98">
        <v>11001.040114534446</v>
      </c>
      <c r="R126" s="98">
        <v>11357.839678625052</v>
      </c>
      <c r="S126" s="98">
        <v>11407.739203924046</v>
      </c>
      <c r="T126" s="98">
        <v>11398.026150696387</v>
      </c>
      <c r="U126" s="98">
        <v>10985.976121487332</v>
      </c>
      <c r="V126" s="98">
        <v>10703.585602194375</v>
      </c>
      <c r="W126" s="98">
        <v>11657.912161441485</v>
      </c>
      <c r="DA126" s="63" t="s">
        <v>2528</v>
      </c>
    </row>
    <row r="127" spans="1:105" ht="12" customHeight="1" x14ac:dyDescent="0.25">
      <c r="A127" s="97" t="s">
        <v>53</v>
      </c>
      <c r="B127" s="98">
        <v>36.681775979638516</v>
      </c>
      <c r="C127" s="98">
        <v>39.254197450639268</v>
      </c>
      <c r="D127" s="98">
        <v>36.807189778128652</v>
      </c>
      <c r="E127" s="98">
        <v>37.349047063235432</v>
      </c>
      <c r="F127" s="98">
        <v>36.696745915725579</v>
      </c>
      <c r="G127" s="98">
        <v>36.263773250805592</v>
      </c>
      <c r="H127" s="98">
        <v>36.329438603749367</v>
      </c>
      <c r="I127" s="98">
        <v>35.911335238450413</v>
      </c>
      <c r="J127" s="98">
        <v>35.738731442001352</v>
      </c>
      <c r="K127" s="98">
        <v>35.857709368663947</v>
      </c>
      <c r="L127" s="98">
        <v>42.641233619163657</v>
      </c>
      <c r="M127" s="98">
        <v>35.972578982118883</v>
      </c>
      <c r="N127" s="98">
        <v>36.482308847929225</v>
      </c>
      <c r="O127" s="98">
        <v>36.564563906060137</v>
      </c>
      <c r="P127" s="98">
        <v>32.301049091734946</v>
      </c>
      <c r="Q127" s="98">
        <v>35.471798861629829</v>
      </c>
      <c r="R127" s="98">
        <v>36.399945887953947</v>
      </c>
      <c r="S127" s="98">
        <v>36.50448105982192</v>
      </c>
      <c r="T127" s="98">
        <v>36.287740876150124</v>
      </c>
      <c r="U127" s="98">
        <v>34.46321464414499</v>
      </c>
      <c r="V127" s="98">
        <v>33.584277279606141</v>
      </c>
      <c r="W127" s="98">
        <v>36.654135520904582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1.621308281891765</v>
      </c>
      <c r="C128" s="122">
        <f t="shared" si="48"/>
        <v>2.1280395204882807</v>
      </c>
      <c r="D128" s="122">
        <f t="shared" si="48"/>
        <v>2.3872752506714088</v>
      </c>
      <c r="E128" s="122">
        <f t="shared" si="48"/>
        <v>3.1136264669168838</v>
      </c>
      <c r="F128" s="122">
        <f t="shared" si="48"/>
        <v>4.1662905544525906</v>
      </c>
      <c r="G128" s="122">
        <f t="shared" si="48"/>
        <v>5.2122924598481051</v>
      </c>
      <c r="H128" s="122">
        <f t="shared" si="48"/>
        <v>6.6377537975465506</v>
      </c>
      <c r="I128" s="122">
        <f t="shared" si="48"/>
        <v>8.0632588432733776</v>
      </c>
      <c r="J128" s="122">
        <f t="shared" si="48"/>
        <v>9.1410729560703672</v>
      </c>
      <c r="K128" s="122">
        <f t="shared" si="48"/>
        <v>9.9351807207637783</v>
      </c>
      <c r="L128" s="122">
        <f t="shared" si="48"/>
        <v>11.004293494447881</v>
      </c>
      <c r="M128" s="122">
        <f t="shared" si="48"/>
        <v>12.288737917266852</v>
      </c>
      <c r="N128" s="122">
        <f t="shared" si="48"/>
        <v>13.69995911919653</v>
      </c>
      <c r="O128" s="122">
        <f t="shared" si="48"/>
        <v>15.114028243484185</v>
      </c>
      <c r="P128" s="122">
        <f t="shared" si="48"/>
        <v>16.214178010799127</v>
      </c>
      <c r="Q128" s="122">
        <f t="shared" si="48"/>
        <v>16.731218042295044</v>
      </c>
      <c r="R128" s="122">
        <f t="shared" si="48"/>
        <v>17.952739438503993</v>
      </c>
      <c r="S128" s="122">
        <f t="shared" si="48"/>
        <v>18.409017691887886</v>
      </c>
      <c r="T128" s="122">
        <f t="shared" si="48"/>
        <v>22.764204160822615</v>
      </c>
      <c r="U128" s="122">
        <f t="shared" si="48"/>
        <v>19.559696953479914</v>
      </c>
      <c r="V128" s="122">
        <f t="shared" si="48"/>
        <v>21.134815327211474</v>
      </c>
      <c r="W128" s="122">
        <f t="shared" si="48"/>
        <v>21.016682062204879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1.621308281891765</v>
      </c>
      <c r="C129" s="98">
        <f>IF(RES_hhdet_tes!C129=0,0,RES_hhdet_tes!C129*1000*11630/RES_hhdet_num!C124)</f>
        <v>2.1280395204882807</v>
      </c>
      <c r="D129" s="98">
        <f>IF(RES_hhdet_tes!D129=0,0,RES_hhdet_tes!D129*1000*11630/RES_hhdet_num!D124)</f>
        <v>2.3872752506714088</v>
      </c>
      <c r="E129" s="98">
        <f>IF(RES_hhdet_tes!E129=0,0,RES_hhdet_tes!E129*1000*11630/RES_hhdet_num!E124)</f>
        <v>3.1136264669168838</v>
      </c>
      <c r="F129" s="98">
        <f>IF(RES_hhdet_tes!F129=0,0,RES_hhdet_tes!F129*1000*11630/RES_hhdet_num!F124)</f>
        <v>4.1662905544525906</v>
      </c>
      <c r="G129" s="98">
        <f>IF(RES_hhdet_tes!G129=0,0,RES_hhdet_tes!G129*1000*11630/RES_hhdet_num!G124)</f>
        <v>5.2122924598481051</v>
      </c>
      <c r="H129" s="98">
        <f>IF(RES_hhdet_tes!H129=0,0,RES_hhdet_tes!H129*1000*11630/RES_hhdet_num!H124)</f>
        <v>6.6377537975465506</v>
      </c>
      <c r="I129" s="98">
        <f>IF(RES_hhdet_tes!I129=0,0,RES_hhdet_tes!I129*1000*11630/RES_hhdet_num!I124)</f>
        <v>8.0632588432733776</v>
      </c>
      <c r="J129" s="98">
        <f>IF(RES_hhdet_tes!J129=0,0,RES_hhdet_tes!J129*1000*11630/RES_hhdet_num!J124)</f>
        <v>9.1410729560703672</v>
      </c>
      <c r="K129" s="98">
        <f>IF(RES_hhdet_tes!K129=0,0,RES_hhdet_tes!K129*1000*11630/RES_hhdet_num!K124)</f>
        <v>9.9351807207637783</v>
      </c>
      <c r="L129" s="98">
        <f>IF(RES_hhdet_tes!L129=0,0,RES_hhdet_tes!L129*1000*11630/RES_hhdet_num!L124)</f>
        <v>11.004293494447881</v>
      </c>
      <c r="M129" s="98">
        <f>IF(RES_hhdet_tes!M129=0,0,RES_hhdet_tes!M129*1000*11630/RES_hhdet_num!M124)</f>
        <v>12.288737917266852</v>
      </c>
      <c r="N129" s="98">
        <f>IF(RES_hhdet_tes!N129=0,0,RES_hhdet_tes!N129*1000*11630/RES_hhdet_num!N124)</f>
        <v>13.69995911919653</v>
      </c>
      <c r="O129" s="98">
        <f>IF(RES_hhdet_tes!O129=0,0,RES_hhdet_tes!O129*1000*11630/RES_hhdet_num!O124)</f>
        <v>15.114028243484185</v>
      </c>
      <c r="P129" s="98">
        <f>IF(RES_hhdet_tes!P129=0,0,RES_hhdet_tes!P129*1000*11630/RES_hhdet_num!P124)</f>
        <v>16.214178010799127</v>
      </c>
      <c r="Q129" s="98">
        <f>IF(RES_hhdet_tes!Q129=0,0,RES_hhdet_tes!Q129*1000*11630/RES_hhdet_num!Q124)</f>
        <v>16.731218042295044</v>
      </c>
      <c r="R129" s="98">
        <f>IF(RES_hhdet_tes!R129=0,0,RES_hhdet_tes!R129*1000*11630/RES_hhdet_num!R124)</f>
        <v>17.952739438503993</v>
      </c>
      <c r="S129" s="98">
        <f>IF(RES_hhdet_tes!S129=0,0,RES_hhdet_tes!S129*1000*11630/RES_hhdet_num!S124)</f>
        <v>18.409017691887886</v>
      </c>
      <c r="T129" s="98">
        <f>IF(RES_hhdet_tes!T129=0,0,RES_hhdet_tes!T129*1000*11630/RES_hhdet_num!T124)</f>
        <v>22.764204160822615</v>
      </c>
      <c r="U129" s="98">
        <f>IF(RES_hhdet_tes!U129=0,0,RES_hhdet_tes!U129*1000*11630/RES_hhdet_num!U124)</f>
        <v>19.559696953479914</v>
      </c>
      <c r="V129" s="98">
        <f>IF(RES_hhdet_tes!V129=0,0,RES_hhdet_tes!V129*1000*11630/RES_hhdet_num!V124)</f>
        <v>21.134815327211474</v>
      </c>
      <c r="W129" s="98">
        <f>IF(RES_hhdet_tes!W129=0,0,RES_hhdet_tes!W129*1000*11630/RES_hhdet_num!W124)</f>
        <v>21.016682062204879</v>
      </c>
      <c r="DA129" s="63" t="s">
        <v>2531</v>
      </c>
    </row>
    <row r="130" spans="1:105" ht="12" customHeight="1" x14ac:dyDescent="0.25">
      <c r="A130" s="121" t="s">
        <v>55</v>
      </c>
      <c r="B130" s="122">
        <v>961.73383925831524</v>
      </c>
      <c r="C130" s="122">
        <v>928.20482061261021</v>
      </c>
      <c r="D130" s="122">
        <v>929.85104689705361</v>
      </c>
      <c r="E130" s="122">
        <v>918.89433288458804</v>
      </c>
      <c r="F130" s="122">
        <v>954.31119625403994</v>
      </c>
      <c r="G130" s="122">
        <v>944.31361726365344</v>
      </c>
      <c r="H130" s="122">
        <v>961.7004027461295</v>
      </c>
      <c r="I130" s="122">
        <v>887.88499251338294</v>
      </c>
      <c r="J130" s="122">
        <v>931.67494562832474</v>
      </c>
      <c r="K130" s="122">
        <v>926.71850498728406</v>
      </c>
      <c r="L130" s="122">
        <v>1105.5316272191831</v>
      </c>
      <c r="M130" s="122">
        <v>1121.7663590276297</v>
      </c>
      <c r="N130" s="122">
        <v>1154.2874645991028</v>
      </c>
      <c r="O130" s="122">
        <v>1189.1379961821835</v>
      </c>
      <c r="P130" s="122">
        <v>1178.2451715563764</v>
      </c>
      <c r="Q130" s="122">
        <v>1180.9477468571956</v>
      </c>
      <c r="R130" s="122">
        <v>1184.62258296967</v>
      </c>
      <c r="S130" s="122">
        <v>1173.2007791001686</v>
      </c>
      <c r="T130" s="122">
        <v>1153.0545540394296</v>
      </c>
      <c r="U130" s="122">
        <v>1164.7984251013054</v>
      </c>
      <c r="V130" s="122">
        <v>1167.2497698306397</v>
      </c>
      <c r="W130" s="122">
        <v>1193.3944441391473</v>
      </c>
      <c r="DA130" s="130" t="s">
        <v>2532</v>
      </c>
    </row>
    <row r="131" spans="1:105" ht="12" customHeight="1" x14ac:dyDescent="0.25">
      <c r="A131" s="97" t="s">
        <v>128</v>
      </c>
      <c r="B131" s="98">
        <v>961.38143582423038</v>
      </c>
      <c r="C131" s="98">
        <v>928.45245536880066</v>
      </c>
      <c r="D131" s="98">
        <v>929.79446469799416</v>
      </c>
      <c r="E131" s="98">
        <v>919.15404372906187</v>
      </c>
      <c r="F131" s="98">
        <v>954.7742637457427</v>
      </c>
      <c r="G131" s="98">
        <v>944.10663862747333</v>
      </c>
      <c r="H131" s="98">
        <v>961.54762387389485</v>
      </c>
      <c r="I131" s="98">
        <v>887.36861490544277</v>
      </c>
      <c r="J131" s="98">
        <v>931.49619570397738</v>
      </c>
      <c r="K131" s="98">
        <v>926.94834472549724</v>
      </c>
      <c r="L131" s="98">
        <v>1106.1079121040354</v>
      </c>
      <c r="M131" s="98">
        <v>1122.0250896520881</v>
      </c>
      <c r="N131" s="98">
        <v>1155.2886605883093</v>
      </c>
      <c r="O131" s="98">
        <v>1188.8467074367595</v>
      </c>
      <c r="P131" s="98">
        <v>1178.6751993468711</v>
      </c>
      <c r="Q131" s="98">
        <v>1180.0162322589229</v>
      </c>
      <c r="R131" s="98">
        <v>1183.8956324710862</v>
      </c>
      <c r="S131" s="98">
        <v>1173.7564540288274</v>
      </c>
      <c r="T131" s="98">
        <v>1152.9121820063158</v>
      </c>
      <c r="U131" s="98">
        <v>1164.7592602675215</v>
      </c>
      <c r="V131" s="98">
        <v>1167.3039715090986</v>
      </c>
      <c r="W131" s="98">
        <v>1193.7873890734679</v>
      </c>
      <c r="DA131" s="63" t="s">
        <v>2533</v>
      </c>
    </row>
    <row r="132" spans="1:105" ht="12" customHeight="1" x14ac:dyDescent="0.25">
      <c r="A132" s="97" t="s">
        <v>127</v>
      </c>
      <c r="B132" s="98">
        <v>961.38143582423049</v>
      </c>
      <c r="C132" s="98">
        <v>928.41582896220518</v>
      </c>
      <c r="D132" s="98">
        <v>929.74398163291812</v>
      </c>
      <c r="E132" s="98">
        <v>919.03934818416246</v>
      </c>
      <c r="F132" s="98">
        <v>954.64425918851498</v>
      </c>
      <c r="G132" s="98">
        <v>943.95797488550886</v>
      </c>
      <c r="H132" s="98">
        <v>961.33345803316604</v>
      </c>
      <c r="I132" s="98">
        <v>887.01062026308125</v>
      </c>
      <c r="J132" s="98">
        <v>931.04753743997344</v>
      </c>
      <c r="K132" s="98">
        <v>926.35325264091568</v>
      </c>
      <c r="L132" s="98">
        <v>1105.4995855881878</v>
      </c>
      <c r="M132" s="98">
        <v>1121.7163810565412</v>
      </c>
      <c r="N132" s="98">
        <v>1155.2296245744553</v>
      </c>
      <c r="O132" s="98">
        <v>1189.3874548210783</v>
      </c>
      <c r="P132" s="98">
        <v>1179.6868205477672</v>
      </c>
      <c r="Q132" s="98">
        <v>1181.8065839970438</v>
      </c>
      <c r="R132" s="98">
        <v>1185.6442403480908</v>
      </c>
      <c r="S132" s="98">
        <v>1174.4786780577213</v>
      </c>
      <c r="T132" s="98">
        <v>1153.5880317374722</v>
      </c>
      <c r="U132" s="98">
        <v>1164.7726539653859</v>
      </c>
      <c r="V132" s="98">
        <v>1166.9090012510233</v>
      </c>
      <c r="W132" s="98">
        <v>1192.8677365558931</v>
      </c>
      <c r="DA132" s="63" t="s">
        <v>2534</v>
      </c>
    </row>
    <row r="133" spans="1:105" ht="12" customHeight="1" x14ac:dyDescent="0.25">
      <c r="A133" s="100" t="s">
        <v>203</v>
      </c>
      <c r="B133" s="101">
        <v>547.94091456116166</v>
      </c>
      <c r="C133" s="101">
        <v>519.50727418295287</v>
      </c>
      <c r="D133" s="101">
        <v>526.19902321151153</v>
      </c>
      <c r="E133" s="101">
        <v>513.52699824956881</v>
      </c>
      <c r="F133" s="101">
        <v>531.53778579317998</v>
      </c>
      <c r="G133" s="101">
        <v>533.71175371459435</v>
      </c>
      <c r="H133" s="101">
        <v>544.6869742133814</v>
      </c>
      <c r="I133" s="101">
        <v>494.45869023119775</v>
      </c>
      <c r="J133" s="101">
        <v>503.21988753860882</v>
      </c>
      <c r="K133" s="101">
        <v>457.94434431457518</v>
      </c>
      <c r="L133" s="101">
        <v>628.43326414686703</v>
      </c>
      <c r="M133" s="101">
        <v>631.76560449909095</v>
      </c>
      <c r="N133" s="101">
        <v>637.75176842107635</v>
      </c>
      <c r="O133" s="101">
        <v>689.8679460475372</v>
      </c>
      <c r="P133" s="101">
        <v>657.4818527036083</v>
      </c>
      <c r="Q133" s="101">
        <v>673.42433140580101</v>
      </c>
      <c r="R133" s="101">
        <v>676.37620972561342</v>
      </c>
      <c r="S133" s="101">
        <v>642.12895974509377</v>
      </c>
      <c r="T133" s="101">
        <v>634.03740708650184</v>
      </c>
      <c r="U133" s="101">
        <v>650.80153839483444</v>
      </c>
      <c r="V133" s="101">
        <v>655.13006874113989</v>
      </c>
      <c r="W133" s="101">
        <v>675.04839888604477</v>
      </c>
      <c r="DA133" s="131" t="s">
        <v>2535</v>
      </c>
    </row>
    <row r="134" spans="1:105" ht="12" customHeight="1" x14ac:dyDescent="0.25">
      <c r="A134" s="103" t="s">
        <v>52</v>
      </c>
      <c r="B134" s="104">
        <v>413.44052126306883</v>
      </c>
      <c r="C134" s="104">
        <v>408.90855477925203</v>
      </c>
      <c r="D134" s="104">
        <v>403.54495842140636</v>
      </c>
      <c r="E134" s="104">
        <v>405.51234993459366</v>
      </c>
      <c r="F134" s="104">
        <v>423.106473395335</v>
      </c>
      <c r="G134" s="104">
        <v>410.24622117091468</v>
      </c>
      <c r="H134" s="104">
        <v>416.64648381978469</v>
      </c>
      <c r="I134" s="104">
        <v>392.55193003188367</v>
      </c>
      <c r="J134" s="104">
        <v>427.82764990136468</v>
      </c>
      <c r="K134" s="104">
        <v>468.40890832634034</v>
      </c>
      <c r="L134" s="104">
        <v>477.06632144132072</v>
      </c>
      <c r="M134" s="104">
        <v>489.9507765574503</v>
      </c>
      <c r="N134" s="104">
        <v>517.47785615337898</v>
      </c>
      <c r="O134" s="104">
        <v>499.51950877354096</v>
      </c>
      <c r="P134" s="104">
        <v>522.20496784415877</v>
      </c>
      <c r="Q134" s="104">
        <v>508.38225259124289</v>
      </c>
      <c r="R134" s="104">
        <v>509.2680306224774</v>
      </c>
      <c r="S134" s="104">
        <v>532.34971831262737</v>
      </c>
      <c r="T134" s="104">
        <v>519.55062465097058</v>
      </c>
      <c r="U134" s="104">
        <v>513.97111557055143</v>
      </c>
      <c r="V134" s="104">
        <v>511.77893250988336</v>
      </c>
      <c r="W134" s="104">
        <v>517.81933766984821</v>
      </c>
      <c r="DA134" s="132" t="s">
        <v>2536</v>
      </c>
    </row>
    <row r="135" spans="1:105" ht="12" customHeight="1" x14ac:dyDescent="0.25">
      <c r="A135" s="106" t="s">
        <v>122</v>
      </c>
      <c r="B135" s="101">
        <v>977.71435698402877</v>
      </c>
      <c r="C135" s="101">
        <v>916.7260212679912</v>
      </c>
      <c r="D135" s="101">
        <v>932.52237876455854</v>
      </c>
      <c r="E135" s="101">
        <v>906.00688372546267</v>
      </c>
      <c r="F135" s="101">
        <v>931.76621248158085</v>
      </c>
      <c r="G135" s="101">
        <v>953.97940451450972</v>
      </c>
      <c r="H135" s="101">
        <v>969.2263061993051</v>
      </c>
      <c r="I135" s="101">
        <v>920.44345867722745</v>
      </c>
      <c r="J135" s="101">
        <v>946.70506527742566</v>
      </c>
      <c r="K135" s="101">
        <v>903.72442757443628</v>
      </c>
      <c r="L135" s="101">
        <v>1065.7171079502496</v>
      </c>
      <c r="M135" s="101">
        <v>1107.7379423077643</v>
      </c>
      <c r="N135" s="101">
        <v>1109.3348810443911</v>
      </c>
      <c r="O135" s="101">
        <v>1201.6433713039009</v>
      </c>
      <c r="P135" s="101">
        <v>1160.5144560963631</v>
      </c>
      <c r="Q135" s="101">
        <v>1214.5590504792624</v>
      </c>
      <c r="R135" s="101">
        <v>1212.7274072999542</v>
      </c>
      <c r="S135" s="101">
        <v>1150.9473576891949</v>
      </c>
      <c r="T135" s="101">
        <v>1159.6786207127207</v>
      </c>
      <c r="U135" s="101">
        <v>1166.9416856075602</v>
      </c>
      <c r="V135" s="101">
        <v>1164.8486007499973</v>
      </c>
      <c r="W135" s="101">
        <v>1174.8489209755692</v>
      </c>
      <c r="DA135" s="131" t="s">
        <v>2537</v>
      </c>
    </row>
    <row r="136" spans="1:105" ht="12" customHeight="1" x14ac:dyDescent="0.25">
      <c r="A136" s="107" t="s">
        <v>121</v>
      </c>
      <c r="B136" s="104">
        <v>977.71435698402877</v>
      </c>
      <c r="C136" s="104">
        <v>916.82750671826159</v>
      </c>
      <c r="D136" s="104">
        <v>932.64366352175409</v>
      </c>
      <c r="E136" s="104">
        <v>906.13561955420403</v>
      </c>
      <c r="F136" s="104">
        <v>931.91293953971433</v>
      </c>
      <c r="G136" s="104">
        <v>954.05705710163875</v>
      </c>
      <c r="H136" s="104">
        <v>969.27121045397519</v>
      </c>
      <c r="I136" s="104">
        <v>920.58440494035654</v>
      </c>
      <c r="J136" s="104">
        <v>946.93705262003436</v>
      </c>
      <c r="K136" s="104">
        <v>904.07871859863508</v>
      </c>
      <c r="L136" s="104">
        <v>1065.230555836338</v>
      </c>
      <c r="M136" s="104">
        <v>1107.411841732388</v>
      </c>
      <c r="N136" s="104">
        <v>1109.1470337108858</v>
      </c>
      <c r="O136" s="104">
        <v>1201.3348754105368</v>
      </c>
      <c r="P136" s="104">
        <v>1160.1264070877787</v>
      </c>
      <c r="Q136" s="104">
        <v>1213.6961843143488</v>
      </c>
      <c r="R136" s="104">
        <v>1212.0861225833544</v>
      </c>
      <c r="S136" s="104">
        <v>1150.2146853945505</v>
      </c>
      <c r="T136" s="104">
        <v>1158.6443894993647</v>
      </c>
      <c r="U136" s="104">
        <v>1165.9953571141589</v>
      </c>
      <c r="V136" s="104">
        <v>1164.5664536091651</v>
      </c>
      <c r="W136" s="104">
        <v>1174.9785258068457</v>
      </c>
      <c r="DA136" s="132" t="s">
        <v>2538</v>
      </c>
    </row>
    <row r="137" spans="1:105" ht="12" customHeight="1" x14ac:dyDescent="0.25">
      <c r="A137" s="108" t="s">
        <v>53</v>
      </c>
      <c r="B137" s="98">
        <v>557.50596902910445</v>
      </c>
      <c r="C137" s="98">
        <v>512.8362478143323</v>
      </c>
      <c r="D137" s="98">
        <v>527.94574503012632</v>
      </c>
      <c r="E137" s="98">
        <v>506.05706842686175</v>
      </c>
      <c r="F137" s="98">
        <v>518.46359744200879</v>
      </c>
      <c r="G137" s="98">
        <v>539.57671941265153</v>
      </c>
      <c r="H137" s="98">
        <v>549.41056943595993</v>
      </c>
      <c r="I137" s="98">
        <v>513.88052062517897</v>
      </c>
      <c r="J137" s="98">
        <v>512.31237232738874</v>
      </c>
      <c r="K137" s="98">
        <v>445.84273513703761</v>
      </c>
      <c r="L137" s="98">
        <v>604.29069649378198</v>
      </c>
      <c r="M137" s="98">
        <v>622.95930035166975</v>
      </c>
      <c r="N137" s="98">
        <v>610.86775289634511</v>
      </c>
      <c r="O137" s="98">
        <v>696.36988394877858</v>
      </c>
      <c r="P137" s="98">
        <v>645.93822703941407</v>
      </c>
      <c r="Q137" s="98">
        <v>691.6444177233069</v>
      </c>
      <c r="R137" s="98">
        <v>691.85721577670665</v>
      </c>
      <c r="S137" s="98">
        <v>628.24336955282126</v>
      </c>
      <c r="T137" s="98">
        <v>637.3942154835413</v>
      </c>
      <c r="U137" s="98">
        <v>651.60615530364316</v>
      </c>
      <c r="V137" s="98">
        <v>653.86058292325129</v>
      </c>
      <c r="W137" s="98">
        <v>664.82513598375158</v>
      </c>
      <c r="DA137" s="63" t="s">
        <v>2539</v>
      </c>
    </row>
    <row r="138" spans="1:105" ht="12" customHeight="1" x14ac:dyDescent="0.25">
      <c r="A138" s="108" t="s">
        <v>52</v>
      </c>
      <c r="B138" s="98">
        <v>420.20838795492426</v>
      </c>
      <c r="C138" s="98">
        <v>403.99125890392946</v>
      </c>
      <c r="D138" s="98">
        <v>404.69791849162766</v>
      </c>
      <c r="E138" s="98">
        <v>400.07855112734228</v>
      </c>
      <c r="F138" s="98">
        <v>413.44934209770554</v>
      </c>
      <c r="G138" s="98">
        <v>414.48033768898733</v>
      </c>
      <c r="H138" s="98">
        <v>419.86064101801526</v>
      </c>
      <c r="I138" s="98">
        <v>406.70388431517756</v>
      </c>
      <c r="J138" s="98">
        <v>434.62468029264579</v>
      </c>
      <c r="K138" s="98">
        <v>458.23598346159741</v>
      </c>
      <c r="L138" s="98">
        <v>460.93985934255596</v>
      </c>
      <c r="M138" s="98">
        <v>484.45254138071823</v>
      </c>
      <c r="N138" s="98">
        <v>498.27928081454064</v>
      </c>
      <c r="O138" s="98">
        <v>504.9649914617583</v>
      </c>
      <c r="P138" s="98">
        <v>514.18818004836476</v>
      </c>
      <c r="Q138" s="98">
        <v>522.051766591042</v>
      </c>
      <c r="R138" s="98">
        <v>520.22890680664784</v>
      </c>
      <c r="S138" s="98">
        <v>521.97131584172939</v>
      </c>
      <c r="T138" s="98">
        <v>521.2501740158234</v>
      </c>
      <c r="U138" s="98">
        <v>514.38920181051537</v>
      </c>
      <c r="V138" s="98">
        <v>510.70587068591385</v>
      </c>
      <c r="W138" s="98">
        <v>510.15338982309413</v>
      </c>
      <c r="DA138" s="63" t="s">
        <v>2540</v>
      </c>
    </row>
    <row r="139" spans="1:105" ht="12" customHeight="1" x14ac:dyDescent="0.25">
      <c r="A139" s="121" t="s">
        <v>54</v>
      </c>
      <c r="B139" s="122">
        <v>219.25910147367821</v>
      </c>
      <c r="C139" s="122">
        <v>215.41755163530266</v>
      </c>
      <c r="D139" s="122">
        <v>219.04422071743127</v>
      </c>
      <c r="E139" s="122">
        <v>218.08406600170684</v>
      </c>
      <c r="F139" s="122">
        <v>219.74707458957937</v>
      </c>
      <c r="G139" s="122">
        <v>223.69039953416166</v>
      </c>
      <c r="H139" s="122">
        <v>231.4094769710463</v>
      </c>
      <c r="I139" s="122">
        <v>229.29171272202549</v>
      </c>
      <c r="J139" s="122">
        <v>234.36324779875699</v>
      </c>
      <c r="K139" s="122">
        <v>236.05669572449997</v>
      </c>
      <c r="L139" s="122">
        <v>263.4813338049791</v>
      </c>
      <c r="M139" s="122">
        <v>258.24363206059735</v>
      </c>
      <c r="N139" s="122">
        <v>257.46088274862268</v>
      </c>
      <c r="O139" s="122">
        <v>276.11925871066552</v>
      </c>
      <c r="P139" s="122">
        <v>280.33967031958935</v>
      </c>
      <c r="Q139" s="122">
        <v>285.40366157291294</v>
      </c>
      <c r="R139" s="122">
        <v>293.90067565184825</v>
      </c>
      <c r="S139" s="122">
        <v>286.43901051608947</v>
      </c>
      <c r="T139" s="122">
        <v>287.46526310152973</v>
      </c>
      <c r="U139" s="122">
        <v>287.87807821892198</v>
      </c>
      <c r="V139" s="122">
        <v>303.54920783320972</v>
      </c>
      <c r="W139" s="122">
        <v>309.90330156389035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219.25910147367821</v>
      </c>
      <c r="C141" s="33">
        <v>215.41755163530266</v>
      </c>
      <c r="D141" s="33">
        <v>219.04422071743127</v>
      </c>
      <c r="E141" s="33">
        <v>218.08406600170684</v>
      </c>
      <c r="F141" s="33">
        <v>219.74707458957937</v>
      </c>
      <c r="G141" s="33">
        <v>223.69039953416166</v>
      </c>
      <c r="H141" s="33">
        <v>231.4094769710463</v>
      </c>
      <c r="I141" s="33">
        <v>229.29171272202549</v>
      </c>
      <c r="J141" s="33">
        <v>234.36324779875699</v>
      </c>
      <c r="K141" s="33">
        <v>236.05669572449997</v>
      </c>
      <c r="L141" s="33">
        <v>263.4813338049791</v>
      </c>
      <c r="M141" s="33">
        <v>258.24363206059735</v>
      </c>
      <c r="N141" s="33">
        <v>257.46088274862268</v>
      </c>
      <c r="O141" s="33">
        <v>276.11925871066552</v>
      </c>
      <c r="P141" s="33">
        <v>280.33967031958935</v>
      </c>
      <c r="Q141" s="33">
        <v>285.40366157291294</v>
      </c>
      <c r="R141" s="33">
        <v>293.90067565184825</v>
      </c>
      <c r="S141" s="33">
        <v>286.43901051608947</v>
      </c>
      <c r="T141" s="33">
        <v>287.46526310152973</v>
      </c>
      <c r="U141" s="33">
        <v>287.87807821892198</v>
      </c>
      <c r="V141" s="33">
        <v>303.54920783320972</v>
      </c>
      <c r="W141" s="33">
        <v>309.90330156389035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11387.152053824471</v>
      </c>
      <c r="C143" s="117">
        <f t="shared" si="49"/>
        <v>11609.746794903056</v>
      </c>
      <c r="D143" s="117">
        <f t="shared" si="49"/>
        <v>11599.046837291955</v>
      </c>
      <c r="E143" s="117">
        <f t="shared" si="49"/>
        <v>11615.890516136231</v>
      </c>
      <c r="F143" s="117">
        <f t="shared" si="49"/>
        <v>11531.044091496697</v>
      </c>
      <c r="G143" s="117">
        <f t="shared" si="49"/>
        <v>11799.927945651472</v>
      </c>
      <c r="H143" s="117">
        <f t="shared" si="49"/>
        <v>12335.457384958261</v>
      </c>
      <c r="I143" s="117">
        <f t="shared" si="49"/>
        <v>11738.825789189461</v>
      </c>
      <c r="J143" s="117">
        <f t="shared" si="49"/>
        <v>12180.830608680935</v>
      </c>
      <c r="K143" s="117">
        <f t="shared" si="49"/>
        <v>12450.592427620548</v>
      </c>
      <c r="L143" s="117">
        <f t="shared" si="49"/>
        <v>12967.208396425867</v>
      </c>
      <c r="M143" s="117">
        <f t="shared" si="49"/>
        <v>12699.899703599605</v>
      </c>
      <c r="N143" s="117">
        <f t="shared" si="49"/>
        <v>12451.122512136912</v>
      </c>
      <c r="O143" s="117">
        <f t="shared" si="49"/>
        <v>12278.647873818074</v>
      </c>
      <c r="P143" s="117">
        <f t="shared" si="49"/>
        <v>11960.268318400225</v>
      </c>
      <c r="Q143" s="117">
        <f t="shared" si="49"/>
        <v>12655.948185647339</v>
      </c>
      <c r="R143" s="117">
        <f t="shared" ref="R143:V143" si="50">R144+R146+R148+R157</f>
        <v>13181.49822522366</v>
      </c>
      <c r="S143" s="117">
        <f t="shared" si="50"/>
        <v>12532.397003268963</v>
      </c>
      <c r="T143" s="117">
        <f t="shared" si="50"/>
        <v>12645.545433837558</v>
      </c>
      <c r="U143" s="117">
        <f t="shared" si="50"/>
        <v>12557.983011029413</v>
      </c>
      <c r="V143" s="117">
        <f t="shared" si="50"/>
        <v>12564.545635870727</v>
      </c>
      <c r="W143" s="117">
        <f t="shared" ref="W143" si="51">W144+W146+W148+W157</f>
        <v>13548.87998544431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10175.321207415875</v>
      </c>
      <c r="C144" s="122">
        <f t="shared" si="52"/>
        <v>10455.117821810996</v>
      </c>
      <c r="D144" s="122">
        <f t="shared" si="52"/>
        <v>10432.167793806384</v>
      </c>
      <c r="E144" s="122">
        <f t="shared" si="52"/>
        <v>10469.219391826469</v>
      </c>
      <c r="F144" s="122">
        <f t="shared" si="52"/>
        <v>10355.207056745983</v>
      </c>
      <c r="G144" s="122">
        <f t="shared" si="52"/>
        <v>10599.308332189046</v>
      </c>
      <c r="H144" s="122">
        <f t="shared" si="52"/>
        <v>11104.780826859795</v>
      </c>
      <c r="I144" s="122">
        <f t="shared" si="52"/>
        <v>10548.699289313452</v>
      </c>
      <c r="J144" s="122">
        <f t="shared" si="52"/>
        <v>10963.216602509079</v>
      </c>
      <c r="K144" s="122">
        <f t="shared" si="52"/>
        <v>11270.371518676824</v>
      </c>
      <c r="L144" s="122">
        <f t="shared" si="52"/>
        <v>11595.809007680746</v>
      </c>
      <c r="M144" s="122">
        <f t="shared" si="52"/>
        <v>11277.118580394652</v>
      </c>
      <c r="N144" s="122">
        <f t="shared" si="52"/>
        <v>11020.02086001269</v>
      </c>
      <c r="O144" s="122">
        <f t="shared" si="52"/>
        <v>10740.020328030201</v>
      </c>
      <c r="P144" s="122">
        <f t="shared" si="52"/>
        <v>10457.69370572367</v>
      </c>
      <c r="Q144" s="122">
        <f t="shared" si="52"/>
        <v>11075.916310961795</v>
      </c>
      <c r="R144" s="122">
        <f t="shared" si="52"/>
        <v>11584.1441201039</v>
      </c>
      <c r="S144" s="122">
        <f t="shared" si="52"/>
        <v>10994.175213713075</v>
      </c>
      <c r="T144" s="122">
        <f t="shared" si="52"/>
        <v>11082.88870280724</v>
      </c>
      <c r="U144" s="122">
        <f t="shared" si="52"/>
        <v>10994.409970730698</v>
      </c>
      <c r="V144" s="122">
        <f t="shared" si="52"/>
        <v>10981.512187643144</v>
      </c>
      <c r="W144" s="122">
        <f t="shared" si="52"/>
        <v>11930.773663542239</v>
      </c>
      <c r="DA144" s="130" t="s">
        <v>2545</v>
      </c>
    </row>
    <row r="145" spans="1:105" ht="12" customHeight="1" x14ac:dyDescent="0.25">
      <c r="A145" s="97" t="s">
        <v>53</v>
      </c>
      <c r="B145" s="98">
        <v>10175.321207415875</v>
      </c>
      <c r="C145" s="98">
        <v>10455.117821810996</v>
      </c>
      <c r="D145" s="98">
        <v>10432.167793806384</v>
      </c>
      <c r="E145" s="98">
        <v>10469.219391826469</v>
      </c>
      <c r="F145" s="98">
        <v>10355.207056745983</v>
      </c>
      <c r="G145" s="98">
        <v>10599.308332189046</v>
      </c>
      <c r="H145" s="98">
        <v>11104.780826859795</v>
      </c>
      <c r="I145" s="98">
        <v>10548.699289313452</v>
      </c>
      <c r="J145" s="98">
        <v>10963.216602509079</v>
      </c>
      <c r="K145" s="98">
        <v>11270.371518676824</v>
      </c>
      <c r="L145" s="98">
        <v>11595.809007680746</v>
      </c>
      <c r="M145" s="98">
        <v>11277.118580394652</v>
      </c>
      <c r="N145" s="98">
        <v>11020.02086001269</v>
      </c>
      <c r="O145" s="98">
        <v>10740.020328030201</v>
      </c>
      <c r="P145" s="98">
        <v>10457.69370572367</v>
      </c>
      <c r="Q145" s="98">
        <v>11075.916310961795</v>
      </c>
      <c r="R145" s="98">
        <v>11584.1441201039</v>
      </c>
      <c r="S145" s="98">
        <v>10994.175213713075</v>
      </c>
      <c r="T145" s="98">
        <v>11082.88870280724</v>
      </c>
      <c r="U145" s="98">
        <v>10994.409970730698</v>
      </c>
      <c r="V145" s="98">
        <v>10981.512187643144</v>
      </c>
      <c r="W145" s="98">
        <v>11930.773663542239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16.21423748162703</v>
      </c>
      <c r="C146" s="122">
        <f t="shared" si="53"/>
        <v>19.26231711235846</v>
      </c>
      <c r="D146" s="122">
        <f t="shared" si="53"/>
        <v>21.14629515607551</v>
      </c>
      <c r="E146" s="122">
        <f t="shared" si="53"/>
        <v>21.962590143055259</v>
      </c>
      <c r="F146" s="122">
        <f t="shared" si="53"/>
        <v>23.113874827275481</v>
      </c>
      <c r="G146" s="122">
        <f t="shared" si="53"/>
        <v>24.378337670437887</v>
      </c>
      <c r="H146" s="122">
        <f t="shared" si="53"/>
        <v>26.728085321233589</v>
      </c>
      <c r="I146" s="122">
        <f t="shared" si="53"/>
        <v>31.065433093753132</v>
      </c>
      <c r="J146" s="122">
        <f t="shared" si="53"/>
        <v>35.678238785915234</v>
      </c>
      <c r="K146" s="122">
        <f t="shared" si="53"/>
        <v>39.374649694816355</v>
      </c>
      <c r="L146" s="122">
        <f t="shared" si="53"/>
        <v>44.920077080969996</v>
      </c>
      <c r="M146" s="122">
        <f t="shared" si="53"/>
        <v>49.587831299937868</v>
      </c>
      <c r="N146" s="122">
        <f t="shared" si="53"/>
        <v>56.262486377923651</v>
      </c>
      <c r="O146" s="122">
        <f t="shared" si="53"/>
        <v>61.098802410303705</v>
      </c>
      <c r="P146" s="122">
        <f t="shared" si="53"/>
        <v>68.91897399500219</v>
      </c>
      <c r="Q146" s="122">
        <f t="shared" si="53"/>
        <v>76.877099800126629</v>
      </c>
      <c r="R146" s="122">
        <f t="shared" si="53"/>
        <v>87.545941442037986</v>
      </c>
      <c r="S146" s="122">
        <f t="shared" si="53"/>
        <v>93.1437724401585</v>
      </c>
      <c r="T146" s="122">
        <f t="shared" si="53"/>
        <v>114.53948804101367</v>
      </c>
      <c r="U146" s="122">
        <f t="shared" si="53"/>
        <v>101.71135163555455</v>
      </c>
      <c r="V146" s="122">
        <f t="shared" si="53"/>
        <v>110.00189830621645</v>
      </c>
      <c r="W146" s="122">
        <f t="shared" si="53"/>
        <v>118.59397677042162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16.21423748162703</v>
      </c>
      <c r="C147" s="98">
        <f>IF(RES_hhdet_tes!C147=0,0,RES_hhdet_tes!C147*1000*11630/RES_hhdet_num!C143)</f>
        <v>19.26231711235846</v>
      </c>
      <c r="D147" s="98">
        <f>IF(RES_hhdet_tes!D147=0,0,RES_hhdet_tes!D147*1000*11630/RES_hhdet_num!D143)</f>
        <v>21.14629515607551</v>
      </c>
      <c r="E147" s="98">
        <f>IF(RES_hhdet_tes!E147=0,0,RES_hhdet_tes!E147*1000*11630/RES_hhdet_num!E143)</f>
        <v>21.962590143055259</v>
      </c>
      <c r="F147" s="98">
        <f>IF(RES_hhdet_tes!F147=0,0,RES_hhdet_tes!F147*1000*11630/RES_hhdet_num!F143)</f>
        <v>23.113874827275481</v>
      </c>
      <c r="G147" s="98">
        <f>IF(RES_hhdet_tes!G147=0,0,RES_hhdet_tes!G147*1000*11630/RES_hhdet_num!G143)</f>
        <v>24.378337670437887</v>
      </c>
      <c r="H147" s="98">
        <f>IF(RES_hhdet_tes!H147=0,0,RES_hhdet_tes!H147*1000*11630/RES_hhdet_num!H143)</f>
        <v>26.728085321233589</v>
      </c>
      <c r="I147" s="98">
        <f>IF(RES_hhdet_tes!I147=0,0,RES_hhdet_tes!I147*1000*11630/RES_hhdet_num!I143)</f>
        <v>31.065433093753132</v>
      </c>
      <c r="J147" s="98">
        <f>IF(RES_hhdet_tes!J147=0,0,RES_hhdet_tes!J147*1000*11630/RES_hhdet_num!J143)</f>
        <v>35.678238785915234</v>
      </c>
      <c r="K147" s="98">
        <f>IF(RES_hhdet_tes!K147=0,0,RES_hhdet_tes!K147*1000*11630/RES_hhdet_num!K143)</f>
        <v>39.374649694816355</v>
      </c>
      <c r="L147" s="98">
        <f>IF(RES_hhdet_tes!L147=0,0,RES_hhdet_tes!L147*1000*11630/RES_hhdet_num!L143)</f>
        <v>44.920077080969996</v>
      </c>
      <c r="M147" s="98">
        <f>IF(RES_hhdet_tes!M147=0,0,RES_hhdet_tes!M147*1000*11630/RES_hhdet_num!M143)</f>
        <v>49.587831299937868</v>
      </c>
      <c r="N147" s="98">
        <f>IF(RES_hhdet_tes!N147=0,0,RES_hhdet_tes!N147*1000*11630/RES_hhdet_num!N143)</f>
        <v>56.262486377923651</v>
      </c>
      <c r="O147" s="98">
        <f>IF(RES_hhdet_tes!O147=0,0,RES_hhdet_tes!O147*1000*11630/RES_hhdet_num!O143)</f>
        <v>61.098802410303705</v>
      </c>
      <c r="P147" s="98">
        <f>IF(RES_hhdet_tes!P147=0,0,RES_hhdet_tes!P147*1000*11630/RES_hhdet_num!P143)</f>
        <v>68.91897399500219</v>
      </c>
      <c r="Q147" s="98">
        <f>IF(RES_hhdet_tes!Q147=0,0,RES_hhdet_tes!Q147*1000*11630/RES_hhdet_num!Q143)</f>
        <v>76.877099800126629</v>
      </c>
      <c r="R147" s="98">
        <f>IF(RES_hhdet_tes!R147=0,0,RES_hhdet_tes!R147*1000*11630/RES_hhdet_num!R143)</f>
        <v>87.545941442037986</v>
      </c>
      <c r="S147" s="98">
        <f>IF(RES_hhdet_tes!S147=0,0,RES_hhdet_tes!S147*1000*11630/RES_hhdet_num!S143)</f>
        <v>93.1437724401585</v>
      </c>
      <c r="T147" s="98">
        <f>IF(RES_hhdet_tes!T147=0,0,RES_hhdet_tes!T147*1000*11630/RES_hhdet_num!T143)</f>
        <v>114.53948804101367</v>
      </c>
      <c r="U147" s="98">
        <f>IF(RES_hhdet_tes!U147=0,0,RES_hhdet_tes!U147*1000*11630/RES_hhdet_num!U143)</f>
        <v>101.71135163555455</v>
      </c>
      <c r="V147" s="98">
        <f>IF(RES_hhdet_tes!V147=0,0,RES_hhdet_tes!V147*1000*11630/RES_hhdet_num!V143)</f>
        <v>110.00189830621645</v>
      </c>
      <c r="W147" s="98">
        <f>IF(RES_hhdet_tes!W147=0,0,RES_hhdet_tes!W147*1000*11630/RES_hhdet_num!W143)</f>
        <v>118.59397677042162</v>
      </c>
      <c r="DA147" s="63" t="s">
        <v>2548</v>
      </c>
    </row>
    <row r="148" spans="1:105" ht="12" customHeight="1" x14ac:dyDescent="0.25">
      <c r="A148" s="121" t="s">
        <v>55</v>
      </c>
      <c r="B148" s="122">
        <v>976.35750745329108</v>
      </c>
      <c r="C148" s="122">
        <v>919.94910434439919</v>
      </c>
      <c r="D148" s="122">
        <v>926.68852761206517</v>
      </c>
      <c r="E148" s="122">
        <v>906.62446816499937</v>
      </c>
      <c r="F148" s="122">
        <v>932.97608533385869</v>
      </c>
      <c r="G148" s="122">
        <v>952.55087625782721</v>
      </c>
      <c r="H148" s="122">
        <v>972.53899580618622</v>
      </c>
      <c r="I148" s="122">
        <v>929.76935406023028</v>
      </c>
      <c r="J148" s="122">
        <v>947.57251958718405</v>
      </c>
      <c r="K148" s="122">
        <v>904.78956352440844</v>
      </c>
      <c r="L148" s="122">
        <v>1062.9979778591737</v>
      </c>
      <c r="M148" s="122">
        <v>1114.9496598444175</v>
      </c>
      <c r="N148" s="122">
        <v>1117.3782829976756</v>
      </c>
      <c r="O148" s="122">
        <v>1201.4094846669013</v>
      </c>
      <c r="P148" s="122">
        <v>1153.3159683619642</v>
      </c>
      <c r="Q148" s="122">
        <v>1217.7511133125045</v>
      </c>
      <c r="R148" s="122">
        <v>1215.9074880258759</v>
      </c>
      <c r="S148" s="122">
        <v>1158.6390065996384</v>
      </c>
      <c r="T148" s="122">
        <v>1160.6519798877748</v>
      </c>
      <c r="U148" s="122">
        <v>1173.9836104442363</v>
      </c>
      <c r="V148" s="122">
        <v>1169.4823420881573</v>
      </c>
      <c r="W148" s="122">
        <v>1189.6090435677577</v>
      </c>
      <c r="DA148" s="130" t="s">
        <v>2549</v>
      </c>
    </row>
    <row r="149" spans="1:105" ht="12" customHeight="1" x14ac:dyDescent="0.25">
      <c r="A149" s="97" t="s">
        <v>124</v>
      </c>
      <c r="B149" s="98">
        <v>965.33673728862095</v>
      </c>
      <c r="C149" s="98">
        <v>945.89077840942355</v>
      </c>
      <c r="D149" s="98">
        <v>874.71275658729019</v>
      </c>
      <c r="E149" s="98">
        <v>908.64920376437158</v>
      </c>
      <c r="F149" s="98">
        <v>937.35567941408522</v>
      </c>
      <c r="G149" s="98">
        <v>931.14703390289048</v>
      </c>
      <c r="H149" s="98">
        <v>988.63377048903192</v>
      </c>
      <c r="I149" s="98">
        <v>997.95550222274164</v>
      </c>
      <c r="J149" s="98">
        <v>944.50060530654912</v>
      </c>
      <c r="K149" s="98">
        <v>909.27721754556319</v>
      </c>
      <c r="L149" s="98">
        <v>1016.2011997425187</v>
      </c>
      <c r="M149" s="98">
        <v>1160.142773863098</v>
      </c>
      <c r="N149" s="98">
        <v>1169.373414407042</v>
      </c>
      <c r="O149" s="98">
        <v>1160.9415178857541</v>
      </c>
      <c r="P149" s="98">
        <v>1027.9662396052008</v>
      </c>
      <c r="Q149" s="98">
        <v>1201.8688385251442</v>
      </c>
      <c r="R149" s="98">
        <v>1214.8234410690911</v>
      </c>
      <c r="S149" s="98">
        <v>1197.6014166375201</v>
      </c>
      <c r="T149" s="98">
        <v>1133.7709392870304</v>
      </c>
      <c r="U149" s="98">
        <v>1173.6602808292032</v>
      </c>
      <c r="V149" s="98">
        <v>1150.9855315652908</v>
      </c>
      <c r="W149" s="98">
        <v>1230.7384705386896</v>
      </c>
      <c r="DA149" s="63" t="s">
        <v>2550</v>
      </c>
    </row>
    <row r="150" spans="1:105" ht="12" customHeight="1" x14ac:dyDescent="0.25">
      <c r="A150" s="97" t="s">
        <v>123</v>
      </c>
      <c r="B150" s="98">
        <v>965.33673728862084</v>
      </c>
      <c r="C150" s="98">
        <v>945.89582459313772</v>
      </c>
      <c r="D150" s="98">
        <v>874.71203410644432</v>
      </c>
      <c r="E150" s="98">
        <v>908.66943452927933</v>
      </c>
      <c r="F150" s="98">
        <v>937.3915569253802</v>
      </c>
      <c r="G150" s="98">
        <v>931.11588738984324</v>
      </c>
      <c r="H150" s="98">
        <v>988.62859949551068</v>
      </c>
      <c r="I150" s="98">
        <v>997.80255714689235</v>
      </c>
      <c r="J150" s="98">
        <v>944.48277383205868</v>
      </c>
      <c r="K150" s="98">
        <v>908.96900124101001</v>
      </c>
      <c r="L150" s="98">
        <v>1016.2244132867745</v>
      </c>
      <c r="M150" s="98">
        <v>1160.3444547774545</v>
      </c>
      <c r="N150" s="98">
        <v>1169.6423851616416</v>
      </c>
      <c r="O150" s="98">
        <v>1161.7138133292624</v>
      </c>
      <c r="P150" s="98">
        <v>1028.3787048533593</v>
      </c>
      <c r="Q150" s="98">
        <v>1202.1319336635979</v>
      </c>
      <c r="R150" s="98">
        <v>1214.4584869629709</v>
      </c>
      <c r="S150" s="98">
        <v>1197.1454746868378</v>
      </c>
      <c r="T150" s="98">
        <v>1134.0063569375468</v>
      </c>
      <c r="U150" s="98">
        <v>1173.2131643227699</v>
      </c>
      <c r="V150" s="98">
        <v>1151.1816568848972</v>
      </c>
      <c r="W150" s="98">
        <v>1230.7230451573303</v>
      </c>
      <c r="DA150" s="63" t="s">
        <v>2551</v>
      </c>
    </row>
    <row r="151" spans="1:105" ht="12" customHeight="1" x14ac:dyDescent="0.25">
      <c r="A151" s="100" t="s">
        <v>50</v>
      </c>
      <c r="B151" s="101">
        <v>550.20013188334724</v>
      </c>
      <c r="C151" s="101">
        <v>529.33758369111729</v>
      </c>
      <c r="D151" s="101">
        <v>494.8495893871937</v>
      </c>
      <c r="E151" s="101">
        <v>507.63763517711908</v>
      </c>
      <c r="F151" s="101">
        <v>521.82043242417183</v>
      </c>
      <c r="G151" s="101">
        <v>526.36161770067952</v>
      </c>
      <c r="H151" s="101">
        <v>560.24914373549302</v>
      </c>
      <c r="I151" s="101">
        <v>556.91971970180896</v>
      </c>
      <c r="J151" s="101">
        <v>510.561747951619</v>
      </c>
      <c r="K151" s="101">
        <v>449.09665888516861</v>
      </c>
      <c r="L151" s="101">
        <v>577.06737659630824</v>
      </c>
      <c r="M151" s="101">
        <v>653.62584163579493</v>
      </c>
      <c r="N151" s="101">
        <v>645.69185557496826</v>
      </c>
      <c r="O151" s="101">
        <v>673.36355626582474</v>
      </c>
      <c r="P151" s="101">
        <v>572.34588860549286</v>
      </c>
      <c r="Q151" s="101">
        <v>684.66549676723764</v>
      </c>
      <c r="R151" s="101">
        <v>692.64463874761088</v>
      </c>
      <c r="S151" s="101">
        <v>654.42221249843203</v>
      </c>
      <c r="T151" s="101">
        <v>622.86588648801717</v>
      </c>
      <c r="U151" s="101">
        <v>655.41836862523553</v>
      </c>
      <c r="V151" s="101">
        <v>645.92613041186007</v>
      </c>
      <c r="W151" s="101">
        <v>696.50545932241175</v>
      </c>
      <c r="DA151" s="131" t="s">
        <v>2552</v>
      </c>
    </row>
    <row r="152" spans="1:105" ht="12" customHeight="1" x14ac:dyDescent="0.25">
      <c r="A152" s="103" t="s">
        <v>52</v>
      </c>
      <c r="B152" s="104">
        <v>415.13660540527371</v>
      </c>
      <c r="C152" s="104">
        <v>416.55824090202032</v>
      </c>
      <c r="D152" s="104">
        <v>379.86244471925073</v>
      </c>
      <c r="E152" s="104">
        <v>401.03179935216042</v>
      </c>
      <c r="F152" s="104">
        <v>415.57112450120843</v>
      </c>
      <c r="G152" s="104">
        <v>404.75426968916383</v>
      </c>
      <c r="H152" s="104">
        <v>428.37945576001772</v>
      </c>
      <c r="I152" s="104">
        <v>440.88283744508345</v>
      </c>
      <c r="J152" s="104">
        <v>433.92102588043974</v>
      </c>
      <c r="K152" s="104">
        <v>459.87234235584123</v>
      </c>
      <c r="L152" s="104">
        <v>439.15703669046621</v>
      </c>
      <c r="M152" s="104">
        <v>506.7186131416596</v>
      </c>
      <c r="N152" s="104">
        <v>523.95052958667338</v>
      </c>
      <c r="O152" s="104">
        <v>488.35025706343765</v>
      </c>
      <c r="P152" s="104">
        <v>456.03281624786655</v>
      </c>
      <c r="Q152" s="104">
        <v>517.46643689636028</v>
      </c>
      <c r="R152" s="104">
        <v>521.81384821536017</v>
      </c>
      <c r="S152" s="104">
        <v>542.7232621884059</v>
      </c>
      <c r="T152" s="104">
        <v>511.14047044952946</v>
      </c>
      <c r="U152" s="104">
        <v>517.79479569753414</v>
      </c>
      <c r="V152" s="104">
        <v>505.25552647303709</v>
      </c>
      <c r="W152" s="104">
        <v>534.21758583491874</v>
      </c>
      <c r="DA152" s="132" t="s">
        <v>2553</v>
      </c>
    </row>
    <row r="153" spans="1:105" ht="12" customHeight="1" x14ac:dyDescent="0.25">
      <c r="A153" s="106" t="s">
        <v>122</v>
      </c>
      <c r="B153" s="101">
        <v>977.714356984029</v>
      </c>
      <c r="C153" s="101">
        <v>916.7763033385512</v>
      </c>
      <c r="D153" s="101">
        <v>932.67025610178257</v>
      </c>
      <c r="E153" s="101">
        <v>906.30755209555559</v>
      </c>
      <c r="F153" s="101">
        <v>932.39346180429698</v>
      </c>
      <c r="G153" s="101">
        <v>955.02856901279449</v>
      </c>
      <c r="H153" s="101">
        <v>970.58610487499516</v>
      </c>
      <c r="I153" s="101">
        <v>921.97326114528494</v>
      </c>
      <c r="J153" s="101">
        <v>948.17056440425927</v>
      </c>
      <c r="K153" s="101">
        <v>904.64198185032819</v>
      </c>
      <c r="L153" s="101">
        <v>1067.8985237373201</v>
      </c>
      <c r="M153" s="101">
        <v>1110.7386474639945</v>
      </c>
      <c r="N153" s="101">
        <v>1112.5719155571242</v>
      </c>
      <c r="O153" s="101">
        <v>1204.6511525001602</v>
      </c>
      <c r="P153" s="101">
        <v>1163.4563276429624</v>
      </c>
      <c r="Q153" s="101">
        <v>1219.0303300143175</v>
      </c>
      <c r="R153" s="101">
        <v>1216.0948600639772</v>
      </c>
      <c r="S153" s="101">
        <v>1154.4345221561005</v>
      </c>
      <c r="T153" s="101">
        <v>1163.994243495775</v>
      </c>
      <c r="U153" s="101">
        <v>1174.14422633562</v>
      </c>
      <c r="V153" s="101">
        <v>1172.0552791011821</v>
      </c>
      <c r="W153" s="101">
        <v>1183.4783730197782</v>
      </c>
      <c r="DA153" s="131" t="s">
        <v>2554</v>
      </c>
    </row>
    <row r="154" spans="1:105" ht="12" customHeight="1" x14ac:dyDescent="0.25">
      <c r="A154" s="107" t="s">
        <v>121</v>
      </c>
      <c r="B154" s="104">
        <v>977.71435698402888</v>
      </c>
      <c r="C154" s="104">
        <v>916.92265687873271</v>
      </c>
      <c r="D154" s="104">
        <v>932.85844519023533</v>
      </c>
      <c r="E154" s="104">
        <v>906.53553309641939</v>
      </c>
      <c r="F154" s="104">
        <v>932.59037421237394</v>
      </c>
      <c r="G154" s="104">
        <v>955.17632596298813</v>
      </c>
      <c r="H154" s="104">
        <v>970.64116210963664</v>
      </c>
      <c r="I154" s="104">
        <v>921.70158375948699</v>
      </c>
      <c r="J154" s="104">
        <v>947.65548932289437</v>
      </c>
      <c r="K154" s="104">
        <v>904.05927662395663</v>
      </c>
      <c r="L154" s="104">
        <v>1067.285247259465</v>
      </c>
      <c r="M154" s="104">
        <v>1110.5484847457951</v>
      </c>
      <c r="N154" s="104">
        <v>1112.7467876209992</v>
      </c>
      <c r="O154" s="104">
        <v>1205.0053884374306</v>
      </c>
      <c r="P154" s="104">
        <v>1163.8909990965835</v>
      </c>
      <c r="Q154" s="104">
        <v>1219.2956315429753</v>
      </c>
      <c r="R154" s="104">
        <v>1215.9348650207146</v>
      </c>
      <c r="S154" s="104">
        <v>1154.1499607643527</v>
      </c>
      <c r="T154" s="104">
        <v>1163.7743778241731</v>
      </c>
      <c r="U154" s="104">
        <v>1173.9239314555068</v>
      </c>
      <c r="V154" s="104">
        <v>1172.0983585447057</v>
      </c>
      <c r="W154" s="104">
        <v>1183.6747960243458</v>
      </c>
      <c r="DA154" s="132" t="s">
        <v>2555</v>
      </c>
    </row>
    <row r="155" spans="1:105" ht="12" customHeight="1" x14ac:dyDescent="0.25">
      <c r="A155" s="108" t="s">
        <v>53</v>
      </c>
      <c r="B155" s="98">
        <v>557.50596902910445</v>
      </c>
      <c r="C155" s="98">
        <v>512.8894709679978</v>
      </c>
      <c r="D155" s="98">
        <v>528.06732744409669</v>
      </c>
      <c r="E155" s="98">
        <v>506.28041145679055</v>
      </c>
      <c r="F155" s="98">
        <v>518.84048373955557</v>
      </c>
      <c r="G155" s="98">
        <v>540.20973335647398</v>
      </c>
      <c r="H155" s="98">
        <v>550.18709711069005</v>
      </c>
      <c r="I155" s="98">
        <v>514.50414234864661</v>
      </c>
      <c r="J155" s="98">
        <v>512.70106132270348</v>
      </c>
      <c r="K155" s="98">
        <v>445.8331474064683</v>
      </c>
      <c r="L155" s="98">
        <v>605.45629478079923</v>
      </c>
      <c r="M155" s="98">
        <v>624.7237757378349</v>
      </c>
      <c r="N155" s="98">
        <v>612.85033366807011</v>
      </c>
      <c r="O155" s="98">
        <v>698.4975460876949</v>
      </c>
      <c r="P155" s="98">
        <v>648.0342864626266</v>
      </c>
      <c r="Q155" s="98">
        <v>694.8353533693662</v>
      </c>
      <c r="R155" s="98">
        <v>694.05407306047596</v>
      </c>
      <c r="S155" s="98">
        <v>630.39280364528759</v>
      </c>
      <c r="T155" s="98">
        <v>640.21632804315539</v>
      </c>
      <c r="U155" s="98">
        <v>656.03696869589487</v>
      </c>
      <c r="V155" s="98">
        <v>658.08946632995765</v>
      </c>
      <c r="W155" s="98">
        <v>669.74565061692806</v>
      </c>
      <c r="DA155" s="63" t="s">
        <v>2556</v>
      </c>
    </row>
    <row r="156" spans="1:105" ht="12" customHeight="1" x14ac:dyDescent="0.25">
      <c r="A156" s="108" t="s">
        <v>52</v>
      </c>
      <c r="B156" s="98">
        <v>420.20838795492432</v>
      </c>
      <c r="C156" s="98">
        <v>404.03318591073491</v>
      </c>
      <c r="D156" s="98">
        <v>404.79111774613864</v>
      </c>
      <c r="E156" s="98">
        <v>400.25512163962878</v>
      </c>
      <c r="F156" s="98">
        <v>413.74989047281838</v>
      </c>
      <c r="G156" s="98">
        <v>414.96659260651398</v>
      </c>
      <c r="H156" s="98">
        <v>420.45406499894671</v>
      </c>
      <c r="I156" s="98">
        <v>407.19744141084033</v>
      </c>
      <c r="J156" s="98">
        <v>434.95442800019094</v>
      </c>
      <c r="K156" s="98">
        <v>458.22612921748839</v>
      </c>
      <c r="L156" s="98">
        <v>461.8289524786656</v>
      </c>
      <c r="M156" s="98">
        <v>485.82470900796017</v>
      </c>
      <c r="N156" s="98">
        <v>499.89645395292899</v>
      </c>
      <c r="O156" s="98">
        <v>506.50784234973554</v>
      </c>
      <c r="P156" s="98">
        <v>515.85671263395716</v>
      </c>
      <c r="Q156" s="98">
        <v>524.46027817360937</v>
      </c>
      <c r="R156" s="98">
        <v>521.88079196023853</v>
      </c>
      <c r="S156" s="98">
        <v>523.75715711906525</v>
      </c>
      <c r="T156" s="98">
        <v>523.55804978101776</v>
      </c>
      <c r="U156" s="98">
        <v>517.88696275961172</v>
      </c>
      <c r="V156" s="98">
        <v>514.00889221474813</v>
      </c>
      <c r="W156" s="98">
        <v>513.92914540741765</v>
      </c>
      <c r="DA156" s="63" t="s">
        <v>2557</v>
      </c>
    </row>
    <row r="157" spans="1:105" ht="12" customHeight="1" x14ac:dyDescent="0.25">
      <c r="A157" s="121" t="s">
        <v>54</v>
      </c>
      <c r="B157" s="122">
        <v>219.25910147367821</v>
      </c>
      <c r="C157" s="122">
        <v>215.41755163530269</v>
      </c>
      <c r="D157" s="122">
        <v>219.04422071743127</v>
      </c>
      <c r="E157" s="122">
        <v>218.08406600170684</v>
      </c>
      <c r="F157" s="122">
        <v>219.74707458957931</v>
      </c>
      <c r="G157" s="122">
        <v>223.69039953416143</v>
      </c>
      <c r="H157" s="122">
        <v>231.40947697104636</v>
      </c>
      <c r="I157" s="122">
        <v>229.29171272202552</v>
      </c>
      <c r="J157" s="122">
        <v>234.36324779875721</v>
      </c>
      <c r="K157" s="122">
        <v>236.05669572449975</v>
      </c>
      <c r="L157" s="122">
        <v>263.48133380497899</v>
      </c>
      <c r="M157" s="122">
        <v>258.24363206059701</v>
      </c>
      <c r="N157" s="122">
        <v>257.46088274862291</v>
      </c>
      <c r="O157" s="122">
        <v>276.11925871066626</v>
      </c>
      <c r="P157" s="122">
        <v>280.339670319589</v>
      </c>
      <c r="Q157" s="122">
        <v>285.4036615729122</v>
      </c>
      <c r="R157" s="122">
        <v>293.90067565184694</v>
      </c>
      <c r="S157" s="122">
        <v>286.43901051609129</v>
      </c>
      <c r="T157" s="122">
        <v>287.46526310153081</v>
      </c>
      <c r="U157" s="122">
        <v>287.87807821892414</v>
      </c>
      <c r="V157" s="122">
        <v>303.54920783320995</v>
      </c>
      <c r="W157" s="122">
        <v>309.90330156389047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219.25910147367821</v>
      </c>
      <c r="C159" s="33">
        <v>215.41755163530269</v>
      </c>
      <c r="D159" s="33">
        <v>219.04422071743127</v>
      </c>
      <c r="E159" s="33">
        <v>218.08406600170684</v>
      </c>
      <c r="F159" s="33">
        <v>219.74707458957931</v>
      </c>
      <c r="G159" s="33">
        <v>223.69039953416143</v>
      </c>
      <c r="H159" s="33">
        <v>231.40947697104636</v>
      </c>
      <c r="I159" s="33">
        <v>229.29171272202552</v>
      </c>
      <c r="J159" s="33">
        <v>234.36324779875721</v>
      </c>
      <c r="K159" s="33">
        <v>236.05669572449975</v>
      </c>
      <c r="L159" s="33">
        <v>263.48133380497899</v>
      </c>
      <c r="M159" s="33">
        <v>258.24363206059701</v>
      </c>
      <c r="N159" s="33">
        <v>257.46088274862291</v>
      </c>
      <c r="O159" s="33">
        <v>276.11925871066626</v>
      </c>
      <c r="P159" s="33">
        <v>280.339670319589</v>
      </c>
      <c r="Q159" s="33">
        <v>285.4036615729122</v>
      </c>
      <c r="R159" s="33">
        <v>293.90067565184694</v>
      </c>
      <c r="S159" s="33">
        <v>286.43901051609129</v>
      </c>
      <c r="T159" s="33">
        <v>287.46526310153081</v>
      </c>
      <c r="U159" s="33">
        <v>287.87807821892414</v>
      </c>
      <c r="V159" s="33">
        <v>303.54920783320995</v>
      </c>
      <c r="W159" s="33">
        <v>309.90330156389047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12231.942420787274</v>
      </c>
      <c r="C161" s="117">
        <f t="shared" si="54"/>
        <v>11154.146776376656</v>
      </c>
      <c r="D161" s="117">
        <f t="shared" si="54"/>
        <v>11130.638259513627</v>
      </c>
      <c r="E161" s="117">
        <f t="shared" si="54"/>
        <v>10123.160516308128</v>
      </c>
      <c r="F161" s="117">
        <f t="shared" si="54"/>
        <v>12224.194651633165</v>
      </c>
      <c r="G161" s="117">
        <f t="shared" si="54"/>
        <v>14319.261672020755</v>
      </c>
      <c r="H161" s="117">
        <f t="shared" si="54"/>
        <v>13724.677401900828</v>
      </c>
      <c r="I161" s="117">
        <f t="shared" si="54"/>
        <v>8342.0998915113341</v>
      </c>
      <c r="J161" s="117">
        <f t="shared" si="54"/>
        <v>3168.9122973641656</v>
      </c>
      <c r="K161" s="117">
        <f t="shared" si="54"/>
        <v>1344.9733816820701</v>
      </c>
      <c r="L161" s="117">
        <f t="shared" si="54"/>
        <v>10215.015361599708</v>
      </c>
      <c r="M161" s="117">
        <f t="shared" si="54"/>
        <v>7243.4650002241215</v>
      </c>
      <c r="N161" s="117">
        <f t="shared" si="54"/>
        <v>9365.4813025960739</v>
      </c>
      <c r="O161" s="117">
        <f t="shared" si="54"/>
        <v>17387.881007476633</v>
      </c>
      <c r="P161" s="117">
        <f t="shared" si="54"/>
        <v>9912.7428550222048</v>
      </c>
      <c r="Q161" s="117">
        <f t="shared" si="54"/>
        <v>18695.35088166807</v>
      </c>
      <c r="R161" s="117">
        <f t="shared" ref="R161:V161" si="55">R162+R164+R166+R175</f>
        <v>15902.812795251453</v>
      </c>
      <c r="S161" s="117">
        <f t="shared" si="55"/>
        <v>12238.731908964883</v>
      </c>
      <c r="T161" s="117">
        <f t="shared" si="55"/>
        <v>10078.366407979845</v>
      </c>
      <c r="U161" s="117">
        <f t="shared" si="55"/>
        <v>18271.78040886825</v>
      </c>
      <c r="V161" s="117">
        <f t="shared" si="55"/>
        <v>3228.9775385694943</v>
      </c>
      <c r="W161" s="117">
        <f t="shared" ref="W161" si="56">W162+W164+W166+W175</f>
        <v>18505.23380549908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11028.21866978616</v>
      </c>
      <c r="C162" s="122">
        <f t="shared" si="57"/>
        <v>10007.916554033971</v>
      </c>
      <c r="D162" s="122">
        <f t="shared" si="57"/>
        <v>9971.922458014662</v>
      </c>
      <c r="E162" s="122">
        <f t="shared" si="57"/>
        <v>8983.9798340723082</v>
      </c>
      <c r="F162" s="122">
        <f t="shared" si="57"/>
        <v>11057.097429016101</v>
      </c>
      <c r="G162" s="122">
        <f t="shared" si="57"/>
        <v>13128.987439415234</v>
      </c>
      <c r="H162" s="122">
        <f t="shared" si="57"/>
        <v>12507.338478447333</v>
      </c>
      <c r="I162" s="122">
        <f t="shared" si="57"/>
        <v>7169.2062283819278</v>
      </c>
      <c r="J162" s="122">
        <f t="shared" si="57"/>
        <v>1972.5050231558189</v>
      </c>
      <c r="K162" s="122">
        <f t="shared" si="57"/>
        <v>187.96768102623409</v>
      </c>
      <c r="L162" s="122">
        <f t="shared" si="57"/>
        <v>8865.7180567219148</v>
      </c>
      <c r="M162" s="122">
        <f t="shared" si="57"/>
        <v>5836.1168779214477</v>
      </c>
      <c r="N162" s="122">
        <f t="shared" si="57"/>
        <v>7943.3742186945183</v>
      </c>
      <c r="O162" s="122">
        <f t="shared" si="57"/>
        <v>15864.587565284637</v>
      </c>
      <c r="P162" s="122">
        <f t="shared" si="57"/>
        <v>8414.7572931800842</v>
      </c>
      <c r="Q162" s="122">
        <f t="shared" si="57"/>
        <v>17111.86306694815</v>
      </c>
      <c r="R162" s="122">
        <f t="shared" si="57"/>
        <v>14301.007273597275</v>
      </c>
      <c r="S162" s="122">
        <f t="shared" si="57"/>
        <v>10694.609814331614</v>
      </c>
      <c r="T162" s="122">
        <f t="shared" si="57"/>
        <v>8512.6155075296865</v>
      </c>
      <c r="U162" s="122">
        <f t="shared" si="57"/>
        <v>16715.04783260222</v>
      </c>
      <c r="V162" s="122">
        <f t="shared" si="57"/>
        <v>1675.0168054375022</v>
      </c>
      <c r="W162" s="122">
        <f t="shared" si="57"/>
        <v>16939.894357320347</v>
      </c>
      <c r="DA162" s="130" t="s">
        <v>2562</v>
      </c>
    </row>
    <row r="163" spans="1:105" ht="12" customHeight="1" x14ac:dyDescent="0.25">
      <c r="A163" s="97" t="s">
        <v>53</v>
      </c>
      <c r="B163" s="33">
        <v>11028.21866978616</v>
      </c>
      <c r="C163" s="33">
        <v>10007.916554033971</v>
      </c>
      <c r="D163" s="33">
        <v>9971.922458014662</v>
      </c>
      <c r="E163" s="33">
        <v>8983.9798340723082</v>
      </c>
      <c r="F163" s="33">
        <v>11057.097429016101</v>
      </c>
      <c r="G163" s="33">
        <v>13128.987439415234</v>
      </c>
      <c r="H163" s="33">
        <v>12507.338478447333</v>
      </c>
      <c r="I163" s="33">
        <v>7169.2062283819278</v>
      </c>
      <c r="J163" s="33">
        <v>1972.5050231558189</v>
      </c>
      <c r="K163" s="33">
        <v>187.96768102623409</v>
      </c>
      <c r="L163" s="33">
        <v>8865.7180567219148</v>
      </c>
      <c r="M163" s="33">
        <v>5836.1168779214477</v>
      </c>
      <c r="N163" s="33">
        <v>7943.3742186945183</v>
      </c>
      <c r="O163" s="33">
        <v>15864.587565284637</v>
      </c>
      <c r="P163" s="33">
        <v>8414.7572931800842</v>
      </c>
      <c r="Q163" s="33">
        <v>17111.86306694815</v>
      </c>
      <c r="R163" s="33">
        <v>14301.007273597275</v>
      </c>
      <c r="S163" s="33">
        <v>10694.609814331614</v>
      </c>
      <c r="T163" s="33">
        <v>8512.6155075296865</v>
      </c>
      <c r="U163" s="33">
        <v>16715.04783260222</v>
      </c>
      <c r="V163" s="33">
        <v>1675.0168054375022</v>
      </c>
      <c r="W163" s="33">
        <v>16939.894357320347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8.107123337756466</v>
      </c>
      <c r="C164" s="122">
        <f t="shared" si="58"/>
        <v>10.768565618544862</v>
      </c>
      <c r="D164" s="122">
        <f t="shared" si="58"/>
        <v>13.156463670795439</v>
      </c>
      <c r="E164" s="122">
        <f t="shared" si="58"/>
        <v>14.202873839136192</v>
      </c>
      <c r="F164" s="122">
        <f t="shared" si="58"/>
        <v>13.83325145876098</v>
      </c>
      <c r="G164" s="122">
        <f t="shared" si="58"/>
        <v>13.276103212924506</v>
      </c>
      <c r="H164" s="122">
        <f t="shared" si="58"/>
        <v>11.988184050502374</v>
      </c>
      <c r="I164" s="122">
        <f t="shared" si="58"/>
        <v>11.686842998217315</v>
      </c>
      <c r="J164" s="122">
        <f t="shared" si="58"/>
        <v>12.311479087971883</v>
      </c>
      <c r="K164" s="122">
        <f t="shared" si="58"/>
        <v>14.488666447284695</v>
      </c>
      <c r="L164" s="122">
        <f t="shared" si="58"/>
        <v>22.134225499979138</v>
      </c>
      <c r="M164" s="122">
        <f t="shared" si="58"/>
        <v>34.454106328988743</v>
      </c>
      <c r="N164" s="122">
        <f t="shared" si="58"/>
        <v>49.190715441123807</v>
      </c>
      <c r="O164" s="122">
        <f t="shared" si="58"/>
        <v>50.222369956096735</v>
      </c>
      <c r="P164" s="122">
        <f t="shared" si="58"/>
        <v>67.371191789572379</v>
      </c>
      <c r="Q164" s="122">
        <f t="shared" si="58"/>
        <v>82.105980693015866</v>
      </c>
      <c r="R164" s="122">
        <f t="shared" si="58"/>
        <v>91.380158321581291</v>
      </c>
      <c r="S164" s="122">
        <f t="shared" si="58"/>
        <v>96.626321677263064</v>
      </c>
      <c r="T164" s="122">
        <f t="shared" si="58"/>
        <v>111.00424195776975</v>
      </c>
      <c r="U164" s="122">
        <f t="shared" si="58"/>
        <v>84.350529661977149</v>
      </c>
      <c r="V164" s="122">
        <f t="shared" si="58"/>
        <v>68.967643249426473</v>
      </c>
      <c r="W164" s="122">
        <f t="shared" si="58"/>
        <v>54.258701862368191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8.107123337756466</v>
      </c>
      <c r="C165" s="98">
        <f>IF(RES_hhdet_tes!C165=0,0,RES_hhdet_tes!C165*1000*11630/RES_hhdet_num!C161)</f>
        <v>10.768565618544862</v>
      </c>
      <c r="D165" s="98">
        <f>IF(RES_hhdet_tes!D165=0,0,RES_hhdet_tes!D165*1000*11630/RES_hhdet_num!D161)</f>
        <v>13.156463670795439</v>
      </c>
      <c r="E165" s="98">
        <f>IF(RES_hhdet_tes!E165=0,0,RES_hhdet_tes!E165*1000*11630/RES_hhdet_num!E161)</f>
        <v>14.202873839136192</v>
      </c>
      <c r="F165" s="98">
        <f>IF(RES_hhdet_tes!F165=0,0,RES_hhdet_tes!F165*1000*11630/RES_hhdet_num!F161)</f>
        <v>13.83325145876098</v>
      </c>
      <c r="G165" s="98">
        <f>IF(RES_hhdet_tes!G165=0,0,RES_hhdet_tes!G165*1000*11630/RES_hhdet_num!G161)</f>
        <v>13.276103212924506</v>
      </c>
      <c r="H165" s="98">
        <f>IF(RES_hhdet_tes!H165=0,0,RES_hhdet_tes!H165*1000*11630/RES_hhdet_num!H161)</f>
        <v>11.988184050502374</v>
      </c>
      <c r="I165" s="98">
        <f>IF(RES_hhdet_tes!I165=0,0,RES_hhdet_tes!I165*1000*11630/RES_hhdet_num!I161)</f>
        <v>11.686842998217315</v>
      </c>
      <c r="J165" s="98">
        <f>IF(RES_hhdet_tes!J165=0,0,RES_hhdet_tes!J165*1000*11630/RES_hhdet_num!J161)</f>
        <v>12.311479087971883</v>
      </c>
      <c r="K165" s="98">
        <f>IF(RES_hhdet_tes!K165=0,0,RES_hhdet_tes!K165*1000*11630/RES_hhdet_num!K161)</f>
        <v>14.488666447284695</v>
      </c>
      <c r="L165" s="98">
        <f>IF(RES_hhdet_tes!L165=0,0,RES_hhdet_tes!L165*1000*11630/RES_hhdet_num!L161)</f>
        <v>22.134225499979138</v>
      </c>
      <c r="M165" s="98">
        <f>IF(RES_hhdet_tes!M165=0,0,RES_hhdet_tes!M165*1000*11630/RES_hhdet_num!M161)</f>
        <v>34.454106328988743</v>
      </c>
      <c r="N165" s="98">
        <f>IF(RES_hhdet_tes!N165=0,0,RES_hhdet_tes!N165*1000*11630/RES_hhdet_num!N161)</f>
        <v>49.190715441123807</v>
      </c>
      <c r="O165" s="98">
        <f>IF(RES_hhdet_tes!O165=0,0,RES_hhdet_tes!O165*1000*11630/RES_hhdet_num!O161)</f>
        <v>50.222369956096735</v>
      </c>
      <c r="P165" s="98">
        <f>IF(RES_hhdet_tes!P165=0,0,RES_hhdet_tes!P165*1000*11630/RES_hhdet_num!P161)</f>
        <v>67.371191789572379</v>
      </c>
      <c r="Q165" s="98">
        <f>IF(RES_hhdet_tes!Q165=0,0,RES_hhdet_tes!Q165*1000*11630/RES_hhdet_num!Q161)</f>
        <v>82.105980693015866</v>
      </c>
      <c r="R165" s="98">
        <f>IF(RES_hhdet_tes!R165=0,0,RES_hhdet_tes!R165*1000*11630/RES_hhdet_num!R161)</f>
        <v>91.380158321581291</v>
      </c>
      <c r="S165" s="98">
        <f>IF(RES_hhdet_tes!S165=0,0,RES_hhdet_tes!S165*1000*11630/RES_hhdet_num!S161)</f>
        <v>96.626321677263064</v>
      </c>
      <c r="T165" s="98">
        <f>IF(RES_hhdet_tes!T165=0,0,RES_hhdet_tes!T165*1000*11630/RES_hhdet_num!T161)</f>
        <v>111.00424195776975</v>
      </c>
      <c r="U165" s="98">
        <f>IF(RES_hhdet_tes!U165=0,0,RES_hhdet_tes!U165*1000*11630/RES_hhdet_num!U161)</f>
        <v>84.350529661977149</v>
      </c>
      <c r="V165" s="98">
        <f>IF(RES_hhdet_tes!V165=0,0,RES_hhdet_tes!V165*1000*11630/RES_hhdet_num!V161)</f>
        <v>68.967643249426473</v>
      </c>
      <c r="W165" s="98">
        <f>IF(RES_hhdet_tes!W165=0,0,RES_hhdet_tes!W165*1000*11630/RES_hhdet_num!W161)</f>
        <v>54.258701862368191</v>
      </c>
      <c r="DA165" s="63" t="s">
        <v>2565</v>
      </c>
    </row>
    <row r="166" spans="1:105" ht="12" customHeight="1" x14ac:dyDescent="0.25">
      <c r="A166" s="121" t="s">
        <v>55</v>
      </c>
      <c r="B166" s="122">
        <v>976.35752618967797</v>
      </c>
      <c r="C166" s="122">
        <v>920.04410508883893</v>
      </c>
      <c r="D166" s="122">
        <v>926.51511711073908</v>
      </c>
      <c r="E166" s="122">
        <v>906.89374239497624</v>
      </c>
      <c r="F166" s="122">
        <v>933.51689656872179</v>
      </c>
      <c r="G166" s="122">
        <v>953.30772985843578</v>
      </c>
      <c r="H166" s="122">
        <v>973.94126243194728</v>
      </c>
      <c r="I166" s="122">
        <v>931.9151074091634</v>
      </c>
      <c r="J166" s="122">
        <v>949.73254732161763</v>
      </c>
      <c r="K166" s="122">
        <v>906.46033848405125</v>
      </c>
      <c r="L166" s="122">
        <v>1063.6817455728342</v>
      </c>
      <c r="M166" s="122">
        <v>1114.6503839130869</v>
      </c>
      <c r="N166" s="122">
        <v>1115.4554857118098</v>
      </c>
      <c r="O166" s="122">
        <v>1196.9518135252326</v>
      </c>
      <c r="P166" s="122">
        <v>1150.2746997329598</v>
      </c>
      <c r="Q166" s="122">
        <v>1215.9781724539916</v>
      </c>
      <c r="R166" s="122">
        <v>1216.5246876807491</v>
      </c>
      <c r="S166" s="122">
        <v>1161.0567624399155</v>
      </c>
      <c r="T166" s="122">
        <v>1167.2813953908608</v>
      </c>
      <c r="U166" s="122">
        <v>1184.503968385131</v>
      </c>
      <c r="V166" s="122">
        <v>1181.4438820493574</v>
      </c>
      <c r="W166" s="122">
        <v>1201.1774447524763</v>
      </c>
      <c r="DA166" s="130" t="s">
        <v>2566</v>
      </c>
    </row>
    <row r="167" spans="1:105" ht="12" customHeight="1" x14ac:dyDescent="0.25">
      <c r="A167" s="97" t="s">
        <v>124</v>
      </c>
      <c r="B167" s="98">
        <v>965.33673728862107</v>
      </c>
      <c r="C167" s="98">
        <v>945.92467337946675</v>
      </c>
      <c r="D167" s="98">
        <v>874.82020368469887</v>
      </c>
      <c r="E167" s="98">
        <v>908.90726224101707</v>
      </c>
      <c r="F167" s="98">
        <v>937.88694692175318</v>
      </c>
      <c r="G167" s="98">
        <v>932.03876312949126</v>
      </c>
      <c r="H167" s="98">
        <v>990.02033011074309</v>
      </c>
      <c r="I167" s="98">
        <v>999.78188293717028</v>
      </c>
      <c r="J167" s="98">
        <v>946.58450512455704</v>
      </c>
      <c r="K167" s="98">
        <v>911.13353940357729</v>
      </c>
      <c r="L167" s="98">
        <v>1017.5931545230136</v>
      </c>
      <c r="M167" s="98">
        <v>1160.202168227037</v>
      </c>
      <c r="N167" s="98">
        <v>1167.5837871466442</v>
      </c>
      <c r="O167" s="98">
        <v>1156.5530901637092</v>
      </c>
      <c r="P167" s="98">
        <v>1025.2050843791924</v>
      </c>
      <c r="Q167" s="98">
        <v>1200.4297873756266</v>
      </c>
      <c r="R167" s="98">
        <v>1216.4671482002186</v>
      </c>
      <c r="S167" s="98">
        <v>1202.1328857871554</v>
      </c>
      <c r="T167" s="98">
        <v>1141.2649772769239</v>
      </c>
      <c r="U167" s="98">
        <v>1185.7945670220311</v>
      </c>
      <c r="V167" s="98">
        <v>1163.4128435351822</v>
      </c>
      <c r="W167" s="98">
        <v>1243.137302942175</v>
      </c>
      <c r="DA167" s="63" t="s">
        <v>2567</v>
      </c>
    </row>
    <row r="168" spans="1:105" ht="12" customHeight="1" x14ac:dyDescent="0.25">
      <c r="A168" s="97" t="s">
        <v>123</v>
      </c>
      <c r="B168" s="98">
        <v>965.33673728862118</v>
      </c>
      <c r="C168" s="98">
        <v>945.95146879718459</v>
      </c>
      <c r="D168" s="98">
        <v>874.82648640590867</v>
      </c>
      <c r="E168" s="98">
        <v>908.95963472581718</v>
      </c>
      <c r="F168" s="98">
        <v>937.92144531899351</v>
      </c>
      <c r="G168" s="98">
        <v>932.06220142498546</v>
      </c>
      <c r="H168" s="98">
        <v>990.04119556885803</v>
      </c>
      <c r="I168" s="98">
        <v>999.98214428692586</v>
      </c>
      <c r="J168" s="98">
        <v>946.8732948498274</v>
      </c>
      <c r="K168" s="98">
        <v>910.15250682601584</v>
      </c>
      <c r="L168" s="98">
        <v>1017.0343221463995</v>
      </c>
      <c r="M168" s="98">
        <v>1158.0328862306988</v>
      </c>
      <c r="N168" s="98">
        <v>1168.7183082626057</v>
      </c>
      <c r="O168" s="98">
        <v>1159.2619653359566</v>
      </c>
      <c r="P168" s="98">
        <v>1028.4720945467902</v>
      </c>
      <c r="Q168" s="98">
        <v>1206.2029803836801</v>
      </c>
      <c r="R168" s="98">
        <v>1224.6801622070138</v>
      </c>
      <c r="S168" s="98">
        <v>1207.9431701692163</v>
      </c>
      <c r="T168" s="98">
        <v>1157.0396846443075</v>
      </c>
      <c r="U168" s="98">
        <v>1191.0367766493894</v>
      </c>
      <c r="V168" s="98">
        <v>1172.3605088315358</v>
      </c>
      <c r="W168" s="98">
        <v>1243.2391828162122</v>
      </c>
      <c r="DA168" s="63" t="s">
        <v>2568</v>
      </c>
    </row>
    <row r="169" spans="1:105" ht="12" customHeight="1" x14ac:dyDescent="0.25">
      <c r="A169" s="100" t="s">
        <v>50</v>
      </c>
      <c r="B169" s="101">
        <v>550.20013188334735</v>
      </c>
      <c r="C169" s="101">
        <v>529.36872302776601</v>
      </c>
      <c r="D169" s="101">
        <v>494.91433832305592</v>
      </c>
      <c r="E169" s="101">
        <v>507.7997585367263</v>
      </c>
      <c r="F169" s="101">
        <v>522.11540690804543</v>
      </c>
      <c r="G169" s="101">
        <v>526.89657086079217</v>
      </c>
      <c r="H169" s="101">
        <v>561.04965238043894</v>
      </c>
      <c r="I169" s="101">
        <v>558.13624801234357</v>
      </c>
      <c r="J169" s="101">
        <v>511.85399871908942</v>
      </c>
      <c r="K169" s="101">
        <v>449.68139654208812</v>
      </c>
      <c r="L169" s="101">
        <v>577.52728680393091</v>
      </c>
      <c r="M169" s="101">
        <v>652.32372748283706</v>
      </c>
      <c r="N169" s="101">
        <v>645.18172620961514</v>
      </c>
      <c r="O169" s="101">
        <v>671.94239292486043</v>
      </c>
      <c r="P169" s="101">
        <v>572.39786479560746</v>
      </c>
      <c r="Q169" s="101">
        <v>686.98413180796354</v>
      </c>
      <c r="R169" s="101">
        <v>698.47438808265019</v>
      </c>
      <c r="S169" s="101">
        <v>660.32479653427026</v>
      </c>
      <c r="T169" s="101">
        <v>635.51720364604864</v>
      </c>
      <c r="U169" s="101">
        <v>665.37557271172795</v>
      </c>
      <c r="V169" s="101">
        <v>657.80954933418366</v>
      </c>
      <c r="W169" s="101">
        <v>703.58874117314485</v>
      </c>
      <c r="DA169" s="131" t="s">
        <v>2569</v>
      </c>
    </row>
    <row r="170" spans="1:105" ht="12" customHeight="1" x14ac:dyDescent="0.25">
      <c r="A170" s="103" t="s">
        <v>52</v>
      </c>
      <c r="B170" s="104">
        <v>415.13660540527383</v>
      </c>
      <c r="C170" s="104">
        <v>416.58274576941847</v>
      </c>
      <c r="D170" s="104">
        <v>379.9121480828527</v>
      </c>
      <c r="E170" s="104">
        <v>401.15987618909099</v>
      </c>
      <c r="F170" s="104">
        <v>415.80603841094785</v>
      </c>
      <c r="G170" s="104">
        <v>405.16563056419341</v>
      </c>
      <c r="H170" s="104">
        <v>428.99154318841903</v>
      </c>
      <c r="I170" s="104">
        <v>441.84589627458229</v>
      </c>
      <c r="J170" s="104">
        <v>435.01929613073787</v>
      </c>
      <c r="K170" s="104">
        <v>460.47111028392777</v>
      </c>
      <c r="L170" s="104">
        <v>439.50703534246855</v>
      </c>
      <c r="M170" s="104">
        <v>505.70915874786181</v>
      </c>
      <c r="N170" s="104">
        <v>523.53658205299041</v>
      </c>
      <c r="O170" s="104">
        <v>487.31957241109643</v>
      </c>
      <c r="P170" s="104">
        <v>456.07422975118277</v>
      </c>
      <c r="Q170" s="104">
        <v>519.21884857571672</v>
      </c>
      <c r="R170" s="104">
        <v>526.20577412436342</v>
      </c>
      <c r="S170" s="104">
        <v>547.61837363494612</v>
      </c>
      <c r="T170" s="104">
        <v>521.52248099825886</v>
      </c>
      <c r="U170" s="104">
        <v>525.6612039376613</v>
      </c>
      <c r="V170" s="104">
        <v>514.5509594973521</v>
      </c>
      <c r="W170" s="104">
        <v>539.65044164306721</v>
      </c>
      <c r="DA170" s="132" t="s">
        <v>2570</v>
      </c>
    </row>
    <row r="171" spans="1:105" ht="12" customHeight="1" x14ac:dyDescent="0.25">
      <c r="A171" s="106" t="s">
        <v>122</v>
      </c>
      <c r="B171" s="101">
        <v>977.71435698402911</v>
      </c>
      <c r="C171" s="101">
        <v>916.80548533024194</v>
      </c>
      <c r="D171" s="101">
        <v>932.78877388687772</v>
      </c>
      <c r="E171" s="101">
        <v>906.55110283681518</v>
      </c>
      <c r="F171" s="101">
        <v>932.90167542075471</v>
      </c>
      <c r="G171" s="101">
        <v>955.88387345460762</v>
      </c>
      <c r="H171" s="101">
        <v>971.88784530241253</v>
      </c>
      <c r="I171" s="101">
        <v>923.49596558969199</v>
      </c>
      <c r="J171" s="101">
        <v>950.08567637324381</v>
      </c>
      <c r="K171" s="101">
        <v>906.30414973884467</v>
      </c>
      <c r="L171" s="101">
        <v>1069.0395934929445</v>
      </c>
      <c r="M171" s="101">
        <v>1110.4573063163741</v>
      </c>
      <c r="N171" s="101">
        <v>1110.6352732090477</v>
      </c>
      <c r="O171" s="101">
        <v>1200.2724814814883</v>
      </c>
      <c r="P171" s="101">
        <v>1160.6173343397111</v>
      </c>
      <c r="Q171" s="101">
        <v>1217.2351539313713</v>
      </c>
      <c r="R171" s="101">
        <v>1216.2585010113792</v>
      </c>
      <c r="S171" s="101">
        <v>1156.7151011792751</v>
      </c>
      <c r="T171" s="101">
        <v>1169.5142656022642</v>
      </c>
      <c r="U171" s="101">
        <v>1183.9179786817174</v>
      </c>
      <c r="V171" s="101">
        <v>1183.5357813170208</v>
      </c>
      <c r="W171" s="101">
        <v>1194.7984651834563</v>
      </c>
      <c r="DA171" s="131" t="s">
        <v>2571</v>
      </c>
    </row>
    <row r="172" spans="1:105" ht="12" customHeight="1" x14ac:dyDescent="0.25">
      <c r="A172" s="107" t="s">
        <v>121</v>
      </c>
      <c r="B172" s="104">
        <v>977.714356984029</v>
      </c>
      <c r="C172" s="104">
        <v>916.97930909038269</v>
      </c>
      <c r="D172" s="104">
        <v>933.02788956452036</v>
      </c>
      <c r="E172" s="104">
        <v>906.85794677755939</v>
      </c>
      <c r="F172" s="104">
        <v>933.142860482625</v>
      </c>
      <c r="G172" s="104">
        <v>956.09554859613399</v>
      </c>
      <c r="H172" s="104">
        <v>971.96567021602209</v>
      </c>
      <c r="I172" s="104">
        <v>923.67208454272486</v>
      </c>
      <c r="J172" s="104">
        <v>950.14864170781323</v>
      </c>
      <c r="K172" s="104">
        <v>905.56087064798896</v>
      </c>
      <c r="L172" s="104">
        <v>1067.8716751519453</v>
      </c>
      <c r="M172" s="104">
        <v>1109.806560550383</v>
      </c>
      <c r="N172" s="104">
        <v>1110.6656293762921</v>
      </c>
      <c r="O172" s="104">
        <v>1200.2650255512663</v>
      </c>
      <c r="P172" s="104">
        <v>1160.4353487312408</v>
      </c>
      <c r="Q172" s="104">
        <v>1217.3800992235222</v>
      </c>
      <c r="R172" s="104">
        <v>1216.8130185127966</v>
      </c>
      <c r="S172" s="104">
        <v>1157.5440681550836</v>
      </c>
      <c r="T172" s="104">
        <v>1170.3912714790886</v>
      </c>
      <c r="U172" s="104">
        <v>1184.764582322078</v>
      </c>
      <c r="V172" s="104">
        <v>1184.0439625338313</v>
      </c>
      <c r="W172" s="104">
        <v>1195.2474006402792</v>
      </c>
      <c r="DA172" s="132" t="s">
        <v>2572</v>
      </c>
    </row>
    <row r="173" spans="1:105" ht="12" customHeight="1" x14ac:dyDescent="0.25">
      <c r="A173" s="108" t="s">
        <v>53</v>
      </c>
      <c r="B173" s="98">
        <v>557.50596902910468</v>
      </c>
      <c r="C173" s="98">
        <v>512.9211599252335</v>
      </c>
      <c r="D173" s="98">
        <v>528.16324557437736</v>
      </c>
      <c r="E173" s="98">
        <v>506.46047249707806</v>
      </c>
      <c r="F173" s="98">
        <v>519.14785582020625</v>
      </c>
      <c r="G173" s="98">
        <v>540.72960911139955</v>
      </c>
      <c r="H173" s="98">
        <v>550.93786608546532</v>
      </c>
      <c r="I173" s="98">
        <v>515.60409794527459</v>
      </c>
      <c r="J173" s="98">
        <v>514.04990791114085</v>
      </c>
      <c r="K173" s="98">
        <v>446.57365237906407</v>
      </c>
      <c r="L173" s="98">
        <v>605.78896728784355</v>
      </c>
      <c r="M173" s="98">
        <v>624.30641648604626</v>
      </c>
      <c r="N173" s="98">
        <v>611.70412633781859</v>
      </c>
      <c r="O173" s="98">
        <v>695.74973111912868</v>
      </c>
      <c r="P173" s="98">
        <v>646.11024037883737</v>
      </c>
      <c r="Q173" s="98">
        <v>693.74375626883966</v>
      </c>
      <c r="R173" s="98">
        <v>694.5553219558617</v>
      </c>
      <c r="S173" s="98">
        <v>632.24665361856103</v>
      </c>
      <c r="T173" s="98">
        <v>643.85641794333128</v>
      </c>
      <c r="U173" s="98">
        <v>662.09517020506632</v>
      </c>
      <c r="V173" s="98">
        <v>664.79647696339487</v>
      </c>
      <c r="W173" s="98">
        <v>676.29364980882008</v>
      </c>
      <c r="DA173" s="63" t="s">
        <v>2573</v>
      </c>
    </row>
    <row r="174" spans="1:105" ht="12" customHeight="1" x14ac:dyDescent="0.25">
      <c r="A174" s="115" t="s">
        <v>52</v>
      </c>
      <c r="B174" s="33">
        <v>420.20838795492432</v>
      </c>
      <c r="C174" s="33">
        <v>404.05814916514902</v>
      </c>
      <c r="D174" s="33">
        <v>404.86464399014301</v>
      </c>
      <c r="E174" s="33">
        <v>400.39747428048128</v>
      </c>
      <c r="F174" s="33">
        <v>413.99500466241869</v>
      </c>
      <c r="G174" s="33">
        <v>415.36593948473455</v>
      </c>
      <c r="H174" s="33">
        <v>421.02780413055666</v>
      </c>
      <c r="I174" s="33">
        <v>408.06798659745044</v>
      </c>
      <c r="J174" s="33">
        <v>436.09873379667232</v>
      </c>
      <c r="K174" s="33">
        <v>458.98721826892501</v>
      </c>
      <c r="L174" s="33">
        <v>462.08270786410168</v>
      </c>
      <c r="M174" s="33">
        <v>485.50014406433667</v>
      </c>
      <c r="N174" s="33">
        <v>498.96150303847361</v>
      </c>
      <c r="O174" s="33">
        <v>504.51529443213786</v>
      </c>
      <c r="P174" s="33">
        <v>514.32510835240362</v>
      </c>
      <c r="Q174" s="33">
        <v>523.6363429546825</v>
      </c>
      <c r="R174" s="33">
        <v>522.257696556935</v>
      </c>
      <c r="S174" s="33">
        <v>525.29741453652252</v>
      </c>
      <c r="T174" s="33">
        <v>526.53485353575763</v>
      </c>
      <c r="U174" s="33">
        <v>522.66941211701169</v>
      </c>
      <c r="V174" s="33">
        <v>519.24748557043654</v>
      </c>
      <c r="W174" s="33">
        <v>518.95375083145939</v>
      </c>
      <c r="DA174" s="60" t="s">
        <v>2574</v>
      </c>
    </row>
    <row r="175" spans="1:105" ht="12" customHeight="1" x14ac:dyDescent="0.25">
      <c r="A175" s="121" t="s">
        <v>54</v>
      </c>
      <c r="B175" s="122">
        <v>219.25910147367821</v>
      </c>
      <c r="C175" s="122">
        <v>215.41755163530269</v>
      </c>
      <c r="D175" s="122">
        <v>219.04422071743127</v>
      </c>
      <c r="E175" s="122">
        <v>218.08406600170682</v>
      </c>
      <c r="F175" s="122">
        <v>219.74707458957934</v>
      </c>
      <c r="G175" s="122">
        <v>223.6903995341616</v>
      </c>
      <c r="H175" s="122">
        <v>231.40947697104625</v>
      </c>
      <c r="I175" s="122">
        <v>229.29171272202541</v>
      </c>
      <c r="J175" s="122">
        <v>234.36324779875713</v>
      </c>
      <c r="K175" s="122">
        <v>236.0566957245</v>
      </c>
      <c r="L175" s="122">
        <v>263.4813338049791</v>
      </c>
      <c r="M175" s="122">
        <v>258.24363206059763</v>
      </c>
      <c r="N175" s="122">
        <v>257.46088274862251</v>
      </c>
      <c r="O175" s="122">
        <v>276.11925871066569</v>
      </c>
      <c r="P175" s="122">
        <v>280.33967031958866</v>
      </c>
      <c r="Q175" s="122">
        <v>285.40366157291317</v>
      </c>
      <c r="R175" s="122">
        <v>293.90067565184825</v>
      </c>
      <c r="S175" s="122">
        <v>286.43901051609078</v>
      </c>
      <c r="T175" s="122">
        <v>287.46526310152819</v>
      </c>
      <c r="U175" s="122">
        <v>287.87807821892147</v>
      </c>
      <c r="V175" s="122">
        <v>303.54920783320864</v>
      </c>
      <c r="W175" s="122">
        <v>309.90330156388978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219.25910147367821</v>
      </c>
      <c r="C177" s="33">
        <v>215.41755163530269</v>
      </c>
      <c r="D177" s="33">
        <v>219.04422071743127</v>
      </c>
      <c r="E177" s="33">
        <v>218.08406600170682</v>
      </c>
      <c r="F177" s="33">
        <v>219.74707458957934</v>
      </c>
      <c r="G177" s="33">
        <v>223.6903995341616</v>
      </c>
      <c r="H177" s="33">
        <v>231.40947697104625</v>
      </c>
      <c r="I177" s="33">
        <v>229.29171272202541</v>
      </c>
      <c r="J177" s="33">
        <v>234.36324779875713</v>
      </c>
      <c r="K177" s="33">
        <v>236.0566957245</v>
      </c>
      <c r="L177" s="33">
        <v>263.4813338049791</v>
      </c>
      <c r="M177" s="33">
        <v>258.24363206059763</v>
      </c>
      <c r="N177" s="33">
        <v>257.46088274862251</v>
      </c>
      <c r="O177" s="33">
        <v>276.11925871066569</v>
      </c>
      <c r="P177" s="33">
        <v>280.33967031958866</v>
      </c>
      <c r="Q177" s="33">
        <v>285.40366157291317</v>
      </c>
      <c r="R177" s="33">
        <v>293.90067565184825</v>
      </c>
      <c r="S177" s="33">
        <v>286.43901051609078</v>
      </c>
      <c r="T177" s="33">
        <v>287.46526310152819</v>
      </c>
      <c r="U177" s="33">
        <v>287.87807821892147</v>
      </c>
      <c r="V177" s="33">
        <v>303.54920783320864</v>
      </c>
      <c r="W177" s="33">
        <v>309.90330156388978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4367.2628289493287</v>
      </c>
      <c r="C24" s="117">
        <f t="shared" si="7"/>
        <v>4651.4688544416713</v>
      </c>
      <c r="D24" s="117">
        <f t="shared" si="7"/>
        <v>4114.9954959365459</v>
      </c>
      <c r="E24" s="117">
        <f t="shared" si="7"/>
        <v>4321.0412196682737</v>
      </c>
      <c r="F24" s="117">
        <f t="shared" si="7"/>
        <v>4308.3251267150554</v>
      </c>
      <c r="G24" s="117">
        <f t="shared" si="7"/>
        <v>4253.3517057590543</v>
      </c>
      <c r="H24" s="117">
        <f t="shared" si="7"/>
        <v>4479.5274865372512</v>
      </c>
      <c r="I24" s="117">
        <f t="shared" si="7"/>
        <v>4476.3625013083974</v>
      </c>
      <c r="J24" s="117">
        <f t="shared" si="7"/>
        <v>4183.4269026024831</v>
      </c>
      <c r="K24" s="117">
        <f t="shared" si="7"/>
        <v>3882.9871979699683</v>
      </c>
      <c r="L24" s="117">
        <f t="shared" si="7"/>
        <v>4572.5112428275879</v>
      </c>
      <c r="M24" s="117">
        <f t="shared" si="7"/>
        <v>4400.9936606500651</v>
      </c>
      <c r="N24" s="117">
        <f t="shared" si="7"/>
        <v>4090.3960179192504</v>
      </c>
      <c r="O24" s="117">
        <f t="shared" si="7"/>
        <v>3773.7778578485863</v>
      </c>
      <c r="P24" s="117">
        <f t="shared" si="7"/>
        <v>2873.9629415706731</v>
      </c>
      <c r="Q24" s="117">
        <f t="shared" si="7"/>
        <v>3907.048685654001</v>
      </c>
      <c r="R24" s="117">
        <f t="shared" ref="R24:V24" si="8">R25+R28+R30+R39</f>
        <v>3935.2594567223118</v>
      </c>
      <c r="S24" s="117">
        <f t="shared" si="8"/>
        <v>3902.8470123492098</v>
      </c>
      <c r="T24" s="117">
        <f t="shared" si="8"/>
        <v>3809.6820288144977</v>
      </c>
      <c r="U24" s="117">
        <f t="shared" si="8"/>
        <v>3502.3321803366412</v>
      </c>
      <c r="V24" s="117">
        <f t="shared" si="8"/>
        <v>3398.6457463522138</v>
      </c>
      <c r="W24" s="117">
        <f t="shared" ref="W24" si="9">W25+W28+W30+W39</f>
        <v>3542.5995720053525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4329.5112674193333</v>
      </c>
      <c r="C25" s="122">
        <f t="shared" si="10"/>
        <v>4615.2227257336417</v>
      </c>
      <c r="D25" s="122">
        <f t="shared" si="10"/>
        <v>4082.6514606909263</v>
      </c>
      <c r="E25" s="122">
        <f t="shared" si="10"/>
        <v>4287.7761103170651</v>
      </c>
      <c r="F25" s="122">
        <f t="shared" si="10"/>
        <v>4273.9851850115865</v>
      </c>
      <c r="G25" s="122">
        <f t="shared" si="10"/>
        <v>4218.8940871282311</v>
      </c>
      <c r="H25" s="122">
        <f t="shared" si="10"/>
        <v>4442.9130609651329</v>
      </c>
      <c r="I25" s="122">
        <f t="shared" si="10"/>
        <v>4440.5046080345783</v>
      </c>
      <c r="J25" s="122">
        <f t="shared" si="10"/>
        <v>4150.1109509503631</v>
      </c>
      <c r="K25" s="122">
        <f t="shared" si="10"/>
        <v>3852.2053377210755</v>
      </c>
      <c r="L25" s="122">
        <f t="shared" si="10"/>
        <v>4540.146866703004</v>
      </c>
      <c r="M25" s="122">
        <f t="shared" si="10"/>
        <v>4365.1974904814215</v>
      </c>
      <c r="N25" s="122">
        <f t="shared" si="10"/>
        <v>4056.9521285085962</v>
      </c>
      <c r="O25" s="122">
        <f t="shared" si="10"/>
        <v>3743.3993787857821</v>
      </c>
      <c r="P25" s="122">
        <f t="shared" si="10"/>
        <v>2848.4054857601441</v>
      </c>
      <c r="Q25" s="122">
        <f t="shared" si="10"/>
        <v>3876.2722820794584</v>
      </c>
      <c r="R25" s="122">
        <f t="shared" ref="R25:V25" si="11">SUM(R26:R27)</f>
        <v>3902.0804119623463</v>
      </c>
      <c r="S25" s="122">
        <f t="shared" si="11"/>
        <v>3867.4871376629526</v>
      </c>
      <c r="T25" s="122">
        <f t="shared" si="11"/>
        <v>3775.3949166097709</v>
      </c>
      <c r="U25" s="122">
        <f t="shared" si="11"/>
        <v>3464.9942279484599</v>
      </c>
      <c r="V25" s="122">
        <f t="shared" si="11"/>
        <v>3360.9312469437605</v>
      </c>
      <c r="W25" s="122">
        <f t="shared" ref="W25" si="12">SUM(W26:W27)</f>
        <v>3500.7509788827579</v>
      </c>
      <c r="DA25" s="130" t="s">
        <v>2600</v>
      </c>
    </row>
    <row r="26" spans="1:105" ht="12" customHeight="1" x14ac:dyDescent="0.25">
      <c r="A26" s="97" t="s">
        <v>74</v>
      </c>
      <c r="B26" s="98">
        <v>4329.5112674193333</v>
      </c>
      <c r="C26" s="98">
        <v>4615.2227257336417</v>
      </c>
      <c r="D26" s="98">
        <v>4082.6514606909263</v>
      </c>
      <c r="E26" s="98">
        <v>4287.7761103170651</v>
      </c>
      <c r="F26" s="98">
        <v>4273.9851850115865</v>
      </c>
      <c r="G26" s="98">
        <v>4218.8940871282311</v>
      </c>
      <c r="H26" s="98">
        <v>4442.9130609651329</v>
      </c>
      <c r="I26" s="98">
        <v>4440.5046080345783</v>
      </c>
      <c r="J26" s="98">
        <v>4150.1109509503631</v>
      </c>
      <c r="K26" s="98">
        <v>3852.2053377210755</v>
      </c>
      <c r="L26" s="98">
        <v>4540.146866703004</v>
      </c>
      <c r="M26" s="98">
        <v>4365.1974904814215</v>
      </c>
      <c r="N26" s="98">
        <v>4056.9521285085962</v>
      </c>
      <c r="O26" s="98">
        <v>3743.3993787857821</v>
      </c>
      <c r="P26" s="98">
        <v>2848.4054857601441</v>
      </c>
      <c r="Q26" s="98">
        <v>3876.2722820794584</v>
      </c>
      <c r="R26" s="98">
        <v>3902.0804119623463</v>
      </c>
      <c r="S26" s="98">
        <v>3867.4871376629526</v>
      </c>
      <c r="T26" s="98">
        <v>3775.3949166097709</v>
      </c>
      <c r="U26" s="98">
        <v>3464.9942279484599</v>
      </c>
      <c r="V26" s="98">
        <v>3360.9312469437605</v>
      </c>
      <c r="W26" s="98">
        <v>3500.7509788827579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37.751561529995669</v>
      </c>
      <c r="C30" s="122">
        <v>36.246128708029808</v>
      </c>
      <c r="D30" s="122">
        <v>32.344035245619452</v>
      </c>
      <c r="E30" s="122">
        <v>33.265109351208714</v>
      </c>
      <c r="F30" s="122">
        <v>34.339941703468874</v>
      </c>
      <c r="G30" s="122">
        <v>34.45761863082334</v>
      </c>
      <c r="H30" s="122">
        <v>36.614425572118755</v>
      </c>
      <c r="I30" s="122">
        <v>35.857893273818824</v>
      </c>
      <c r="J30" s="122">
        <v>33.315951652119914</v>
      </c>
      <c r="K30" s="122">
        <v>30.78186024889305</v>
      </c>
      <c r="L30" s="122">
        <v>32.364376124584197</v>
      </c>
      <c r="M30" s="122">
        <v>35.796170168643847</v>
      </c>
      <c r="N30" s="122">
        <v>33.443889410654336</v>
      </c>
      <c r="O30" s="122">
        <v>30.378479062804278</v>
      </c>
      <c r="P30" s="122">
        <v>25.557455810529085</v>
      </c>
      <c r="Q30" s="122">
        <v>30.776403574542588</v>
      </c>
      <c r="R30" s="122">
        <v>33.179044759965684</v>
      </c>
      <c r="S30" s="122">
        <v>35.35987468625698</v>
      </c>
      <c r="T30" s="122">
        <v>34.287112204726753</v>
      </c>
      <c r="U30" s="122">
        <v>37.337952388181137</v>
      </c>
      <c r="V30" s="122">
        <v>37.714499408453371</v>
      </c>
      <c r="W30" s="122">
        <v>41.848593122594671</v>
      </c>
      <c r="DA30" s="130" t="s">
        <v>2605</v>
      </c>
    </row>
    <row r="31" spans="1:105" ht="12" customHeight="1" x14ac:dyDescent="0.25">
      <c r="A31" s="97" t="s">
        <v>141</v>
      </c>
      <c r="B31" s="98">
        <v>345.11461079247499</v>
      </c>
      <c r="C31" s="98">
        <v>336.99158595320824</v>
      </c>
      <c r="D31" s="98">
        <v>310.24768112372374</v>
      </c>
      <c r="E31" s="98">
        <v>319.85718723089542</v>
      </c>
      <c r="F31" s="98">
        <v>327.04269919570231</v>
      </c>
      <c r="G31" s="98">
        <v>321.97562143972686</v>
      </c>
      <c r="H31" s="98">
        <v>339.02480702201842</v>
      </c>
      <c r="I31" s="98">
        <v>341.04540147560419</v>
      </c>
      <c r="J31" s="98">
        <v>322.48099680584045</v>
      </c>
      <c r="K31" s="98">
        <v>309.93672974868628</v>
      </c>
      <c r="L31" s="98">
        <v>344.8619053284454</v>
      </c>
      <c r="M31" s="98">
        <v>390.28647762917745</v>
      </c>
      <c r="N31" s="98">
        <v>388.00767282500141</v>
      </c>
      <c r="O31" s="98">
        <v>378.39631063596335</v>
      </c>
      <c r="P31" s="98">
        <v>329.98591838776332</v>
      </c>
      <c r="Q31" s="98">
        <v>376.55309453322792</v>
      </c>
      <c r="R31" s="98">
        <v>367.47282148522476</v>
      </c>
      <c r="S31" s="98">
        <v>349.85709017407697</v>
      </c>
      <c r="T31" s="98">
        <v>322.21358709783459</v>
      </c>
      <c r="U31" s="98">
        <v>325.59514456548817</v>
      </c>
      <c r="V31" s="98">
        <v>313.70494785553666</v>
      </c>
      <c r="W31" s="98">
        <v>331.0665242930051</v>
      </c>
      <c r="DA31" s="63" t="s">
        <v>2606</v>
      </c>
    </row>
    <row r="32" spans="1:105" ht="12" customHeight="1" x14ac:dyDescent="0.25">
      <c r="A32" s="97" t="s">
        <v>140</v>
      </c>
      <c r="B32" s="98">
        <v>196.70038136766564</v>
      </c>
      <c r="C32" s="98">
        <v>189.25300753245298</v>
      </c>
      <c r="D32" s="98">
        <v>176.93532489576174</v>
      </c>
      <c r="E32" s="98">
        <v>181.54195241770674</v>
      </c>
      <c r="F32" s="98">
        <v>186.65989647294538</v>
      </c>
      <c r="G32" s="98">
        <v>188.36919590489455</v>
      </c>
      <c r="H32" s="98">
        <v>190.77492388956318</v>
      </c>
      <c r="I32" s="98">
        <v>189.50769357997953</v>
      </c>
      <c r="J32" s="98">
        <v>173.79317521910744</v>
      </c>
      <c r="K32" s="98">
        <v>153.03344366852281</v>
      </c>
      <c r="L32" s="98">
        <v>196.69170719421808</v>
      </c>
      <c r="M32" s="98">
        <v>223.08184730503618</v>
      </c>
      <c r="N32" s="98">
        <v>220.63942375004262</v>
      </c>
      <c r="O32" s="98">
        <v>229.59241158972338</v>
      </c>
      <c r="P32" s="98">
        <v>0</v>
      </c>
      <c r="Q32" s="98">
        <v>0</v>
      </c>
      <c r="R32" s="98">
        <v>0</v>
      </c>
      <c r="S32" s="98">
        <v>174.5827054053876</v>
      </c>
      <c r="T32" s="98">
        <v>166.47574921185102</v>
      </c>
      <c r="U32" s="98">
        <v>175.97623952164173</v>
      </c>
      <c r="V32" s="98">
        <v>173.69633585028663</v>
      </c>
      <c r="W32" s="98">
        <v>187.8825978972084</v>
      </c>
      <c r="DA32" s="63" t="s">
        <v>2607</v>
      </c>
    </row>
    <row r="33" spans="1:105" ht="12" customHeight="1" x14ac:dyDescent="0.25">
      <c r="A33" s="100" t="s">
        <v>50</v>
      </c>
      <c r="B33" s="101">
        <v>196.70038136766564</v>
      </c>
      <c r="C33" s="101">
        <v>189.25300753245298</v>
      </c>
      <c r="D33" s="101">
        <v>176.93532489576174</v>
      </c>
      <c r="E33" s="101">
        <v>181.54195241770674</v>
      </c>
      <c r="F33" s="101">
        <v>186.65989647294538</v>
      </c>
      <c r="G33" s="101">
        <v>188.36919590489455</v>
      </c>
      <c r="H33" s="101">
        <v>190.77492388956318</v>
      </c>
      <c r="I33" s="101">
        <v>189.50769357997953</v>
      </c>
      <c r="J33" s="101">
        <v>173.79317521910744</v>
      </c>
      <c r="K33" s="101">
        <v>153.03344366852281</v>
      </c>
      <c r="L33" s="101">
        <v>196.69170719421808</v>
      </c>
      <c r="M33" s="101">
        <v>223.08184730503618</v>
      </c>
      <c r="N33" s="101">
        <v>220.63942375004262</v>
      </c>
      <c r="O33" s="101">
        <v>229.59241158972338</v>
      </c>
      <c r="P33" s="101">
        <v>0</v>
      </c>
      <c r="Q33" s="101">
        <v>0</v>
      </c>
      <c r="R33" s="101">
        <v>0</v>
      </c>
      <c r="S33" s="101">
        <v>174.5827054053876</v>
      </c>
      <c r="T33" s="101">
        <v>166.47574921185102</v>
      </c>
      <c r="U33" s="101">
        <v>175.97623952164173</v>
      </c>
      <c r="V33" s="101">
        <v>173.69633585028663</v>
      </c>
      <c r="W33" s="101">
        <v>187.8825978972084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5544.9515201920449</v>
      </c>
      <c r="C43" s="117">
        <f t="shared" si="14"/>
        <v>5869.3908707309438</v>
      </c>
      <c r="D43" s="117">
        <f t="shared" si="14"/>
        <v>5728.320241987647</v>
      </c>
      <c r="E43" s="117">
        <f t="shared" si="14"/>
        <v>5703.661457566719</v>
      </c>
      <c r="F43" s="117">
        <f t="shared" si="14"/>
        <v>5714.6057317851228</v>
      </c>
      <c r="G43" s="117">
        <f t="shared" si="14"/>
        <v>5872.1794353240302</v>
      </c>
      <c r="H43" s="117">
        <f t="shared" si="14"/>
        <v>5733.8232504404114</v>
      </c>
      <c r="I43" s="117">
        <f t="shared" si="14"/>
        <v>5663.3309787586641</v>
      </c>
      <c r="J43" s="117">
        <f t="shared" si="14"/>
        <v>5683.0284727415174</v>
      </c>
      <c r="K43" s="117">
        <f t="shared" si="14"/>
        <v>5694.7023857591576</v>
      </c>
      <c r="L43" s="117">
        <f t="shared" si="14"/>
        <v>6326.4338741132797</v>
      </c>
      <c r="M43" s="117">
        <f t="shared" si="14"/>
        <v>5621.1563396777483</v>
      </c>
      <c r="N43" s="117">
        <f t="shared" si="14"/>
        <v>5184.6915641920841</v>
      </c>
      <c r="O43" s="117">
        <f t="shared" si="14"/>
        <v>5398.4670049320739</v>
      </c>
      <c r="P43" s="117">
        <f t="shared" si="14"/>
        <v>4503.822418471791</v>
      </c>
      <c r="Q43" s="117">
        <f t="shared" si="14"/>
        <v>5039.4365566883071</v>
      </c>
      <c r="R43" s="117">
        <f t="shared" ref="R43:V43" si="15">R44+R47+R49+R58</f>
        <v>5241.1443510508816</v>
      </c>
      <c r="S43" s="117">
        <f t="shared" si="15"/>
        <v>5073.5747006980673</v>
      </c>
      <c r="T43" s="117">
        <f t="shared" si="15"/>
        <v>5318.6551281302091</v>
      </c>
      <c r="U43" s="117">
        <f t="shared" si="15"/>
        <v>5164.1730276139569</v>
      </c>
      <c r="V43" s="117">
        <f t="shared" si="15"/>
        <v>4886.7813940626211</v>
      </c>
      <c r="W43" s="117">
        <f t="shared" ref="W43" si="16">W44+W47+W49+W58</f>
        <v>4817.1853793072041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5298.5801077754631</v>
      </c>
      <c r="C44" s="122">
        <f t="shared" si="17"/>
        <v>5620.9064535514126</v>
      </c>
      <c r="D44" s="122">
        <f t="shared" si="17"/>
        <v>5463.9025924200123</v>
      </c>
      <c r="E44" s="122">
        <f t="shared" si="17"/>
        <v>5435.630347701147</v>
      </c>
      <c r="F44" s="122">
        <f t="shared" si="17"/>
        <v>5421.5309641377844</v>
      </c>
      <c r="G44" s="122">
        <f t="shared" si="17"/>
        <v>5559.1765292317659</v>
      </c>
      <c r="H44" s="122">
        <f t="shared" si="17"/>
        <v>5410.7555899763947</v>
      </c>
      <c r="I44" s="122">
        <f t="shared" si="17"/>
        <v>5349.1037098086817</v>
      </c>
      <c r="J44" s="122">
        <f t="shared" si="17"/>
        <v>5337.8625293260802</v>
      </c>
      <c r="K44" s="122">
        <f t="shared" si="17"/>
        <v>5334.2241412274007</v>
      </c>
      <c r="L44" s="122">
        <f t="shared" si="17"/>
        <v>5886.5211147559021</v>
      </c>
      <c r="M44" s="122">
        <f t="shared" si="17"/>
        <v>5138.7709462615494</v>
      </c>
      <c r="N44" s="122">
        <f t="shared" si="17"/>
        <v>4726.6949835752603</v>
      </c>
      <c r="O44" s="122">
        <f t="shared" si="17"/>
        <v>4900.966444837115</v>
      </c>
      <c r="P44" s="122">
        <f t="shared" si="17"/>
        <v>4063.79214044629</v>
      </c>
      <c r="Q44" s="122">
        <f t="shared" si="17"/>
        <v>4589.1862983464398</v>
      </c>
      <c r="R44" s="122">
        <f t="shared" ref="R44:V44" si="18">SUM(R45:R46)</f>
        <v>4789.7829002786866</v>
      </c>
      <c r="S44" s="122">
        <f t="shared" si="18"/>
        <v>4645.1443122625451</v>
      </c>
      <c r="T44" s="122">
        <f t="shared" si="18"/>
        <v>4877.9695246202537</v>
      </c>
      <c r="U44" s="122">
        <f t="shared" si="18"/>
        <v>4723.3270021133712</v>
      </c>
      <c r="V44" s="122">
        <f t="shared" si="18"/>
        <v>4464.0703692815769</v>
      </c>
      <c r="W44" s="122">
        <f t="shared" ref="W44" si="19">SUM(W45:W46)</f>
        <v>4430.1218051184351</v>
      </c>
      <c r="DA44" s="130" t="s">
        <v>2618</v>
      </c>
    </row>
    <row r="45" spans="1:105" ht="12" customHeight="1" x14ac:dyDescent="0.25">
      <c r="A45" s="97" t="s">
        <v>216</v>
      </c>
      <c r="B45" s="98">
        <v>5298.5801077754631</v>
      </c>
      <c r="C45" s="98">
        <v>5620.9064535514126</v>
      </c>
      <c r="D45" s="98">
        <v>5463.9025924200123</v>
      </c>
      <c r="E45" s="98">
        <v>5435.630347701147</v>
      </c>
      <c r="F45" s="98">
        <v>5421.5309641377844</v>
      </c>
      <c r="G45" s="98">
        <v>5559.1765292317659</v>
      </c>
      <c r="H45" s="98">
        <v>5410.7555899763947</v>
      </c>
      <c r="I45" s="98">
        <v>5349.1037098086817</v>
      </c>
      <c r="J45" s="98">
        <v>5337.8625293260802</v>
      </c>
      <c r="K45" s="98">
        <v>5334.2241412274007</v>
      </c>
      <c r="L45" s="98">
        <v>5886.5211147559021</v>
      </c>
      <c r="M45" s="98">
        <v>5138.7709462615494</v>
      </c>
      <c r="N45" s="98">
        <v>4726.6949835752603</v>
      </c>
      <c r="O45" s="98">
        <v>4900.966444837115</v>
      </c>
      <c r="P45" s="98">
        <v>4063.79214044629</v>
      </c>
      <c r="Q45" s="98">
        <v>4589.1862983464398</v>
      </c>
      <c r="R45" s="98">
        <v>4789.7829002786866</v>
      </c>
      <c r="S45" s="98">
        <v>4645.1443122625451</v>
      </c>
      <c r="T45" s="98">
        <v>4877.9695246202537</v>
      </c>
      <c r="U45" s="98">
        <v>4723.3270021133712</v>
      </c>
      <c r="V45" s="98">
        <v>4464.0703692815769</v>
      </c>
      <c r="W45" s="98">
        <v>4430.1218051184351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246.37141241658148</v>
      </c>
      <c r="C49" s="122">
        <v>248.48441717953096</v>
      </c>
      <c r="D49" s="122">
        <v>264.41764956763461</v>
      </c>
      <c r="E49" s="122">
        <v>268.03110986557226</v>
      </c>
      <c r="F49" s="122">
        <v>293.07476764733798</v>
      </c>
      <c r="G49" s="122">
        <v>313.00290609226403</v>
      </c>
      <c r="H49" s="122">
        <v>323.06766046401629</v>
      </c>
      <c r="I49" s="122">
        <v>314.22726894998209</v>
      </c>
      <c r="J49" s="122">
        <v>345.16594341543731</v>
      </c>
      <c r="K49" s="122">
        <v>360.4782445317569</v>
      </c>
      <c r="L49" s="122">
        <v>439.91275935737804</v>
      </c>
      <c r="M49" s="122">
        <v>482.38539341619929</v>
      </c>
      <c r="N49" s="122">
        <v>457.99658061682408</v>
      </c>
      <c r="O49" s="122">
        <v>497.5005600949591</v>
      </c>
      <c r="P49" s="122">
        <v>440.03027802550127</v>
      </c>
      <c r="Q49" s="122">
        <v>450.2502583418671</v>
      </c>
      <c r="R49" s="122">
        <v>451.3614507721951</v>
      </c>
      <c r="S49" s="122">
        <v>428.43038843552205</v>
      </c>
      <c r="T49" s="122">
        <v>440.68560350995574</v>
      </c>
      <c r="U49" s="122">
        <v>440.84602550058582</v>
      </c>
      <c r="V49" s="122">
        <v>422.71102478104433</v>
      </c>
      <c r="W49" s="122">
        <v>387.06357418876888</v>
      </c>
      <c r="DA49" s="130" t="s">
        <v>2623</v>
      </c>
    </row>
    <row r="50" spans="1:105" ht="12" customHeight="1" x14ac:dyDescent="0.25">
      <c r="A50" s="97" t="s">
        <v>138</v>
      </c>
      <c r="B50" s="98">
        <v>442.10699849365801</v>
      </c>
      <c r="C50" s="98">
        <v>430.94167354783212</v>
      </c>
      <c r="D50" s="98">
        <v>436.06907915751066</v>
      </c>
      <c r="E50" s="98">
        <v>419.91503591983189</v>
      </c>
      <c r="F50" s="98">
        <v>436.17554369911511</v>
      </c>
      <c r="G50" s="98">
        <v>442.78189533749361</v>
      </c>
      <c r="H50" s="98">
        <v>434.43830312728016</v>
      </c>
      <c r="I50" s="98">
        <v>401.05542712340076</v>
      </c>
      <c r="J50" s="98">
        <v>417.92610592107593</v>
      </c>
      <c r="K50" s="98">
        <v>414.23214365942158</v>
      </c>
      <c r="L50" s="98">
        <v>483.46899527477353</v>
      </c>
      <c r="M50" s="98">
        <v>511.88014043243481</v>
      </c>
      <c r="N50" s="98">
        <v>478.75102840793977</v>
      </c>
      <c r="O50" s="98">
        <v>517.01224534283244</v>
      </c>
      <c r="P50" s="98">
        <v>457.48117740633478</v>
      </c>
      <c r="Q50" s="98">
        <v>468.21077211146167</v>
      </c>
      <c r="R50" s="98">
        <v>469.27930882090067</v>
      </c>
      <c r="S50" s="98">
        <v>445.34043872658418</v>
      </c>
      <c r="T50" s="98">
        <v>458.07261845687026</v>
      </c>
      <c r="U50" s="98">
        <v>458.1481643705975</v>
      </c>
      <c r="V50" s="98">
        <v>439.19166649305214</v>
      </c>
      <c r="W50" s="98">
        <v>401.36566047574536</v>
      </c>
      <c r="DA50" s="63" t="s">
        <v>2624</v>
      </c>
    </row>
    <row r="51" spans="1:105" ht="12" customHeight="1" x14ac:dyDescent="0.25">
      <c r="A51" s="97" t="s">
        <v>137</v>
      </c>
      <c r="B51" s="98">
        <v>251.96598119586707</v>
      </c>
      <c r="C51" s="98">
        <v>240.17686974514993</v>
      </c>
      <c r="D51" s="98">
        <v>245.62585916602043</v>
      </c>
      <c r="E51" s="98">
        <v>233.18301712987591</v>
      </c>
      <c r="F51" s="98">
        <v>241.29506692348687</v>
      </c>
      <c r="G51" s="98">
        <v>248.53350762549726</v>
      </c>
      <c r="H51" s="98">
        <v>244.29088732297294</v>
      </c>
      <c r="I51" s="98">
        <v>221.28373729630925</v>
      </c>
      <c r="J51" s="98">
        <v>223.59684915939451</v>
      </c>
      <c r="K51" s="98">
        <v>202.43805833970626</v>
      </c>
      <c r="L51" s="98">
        <v>272.761031683537</v>
      </c>
      <c r="M51" s="98">
        <v>287.35090721860212</v>
      </c>
      <c r="N51" s="98">
        <v>266.3655952870505</v>
      </c>
      <c r="O51" s="98">
        <v>306.21048150437355</v>
      </c>
      <c r="P51" s="98">
        <v>264.47886345322104</v>
      </c>
      <c r="Q51" s="98">
        <v>281.22434453320994</v>
      </c>
      <c r="R51" s="98">
        <v>286.54881968289703</v>
      </c>
      <c r="S51" s="98">
        <v>262.19079244017922</v>
      </c>
      <c r="T51" s="98">
        <v>266.71433385651966</v>
      </c>
      <c r="U51" s="98">
        <v>270.34272899439537</v>
      </c>
      <c r="V51" s="98">
        <v>262.48295082832112</v>
      </c>
      <c r="W51" s="98">
        <v>244.89148839477335</v>
      </c>
      <c r="DA51" s="63" t="s">
        <v>2625</v>
      </c>
    </row>
    <row r="52" spans="1:105" ht="12" customHeight="1" x14ac:dyDescent="0.25">
      <c r="A52" s="100" t="s">
        <v>216</v>
      </c>
      <c r="B52" s="101">
        <v>251.96598119586707</v>
      </c>
      <c r="C52" s="101">
        <v>240.17686974514993</v>
      </c>
      <c r="D52" s="101">
        <v>245.62585916602043</v>
      </c>
      <c r="E52" s="101">
        <v>233.18301712987591</v>
      </c>
      <c r="F52" s="101">
        <v>241.29506692348687</v>
      </c>
      <c r="G52" s="101">
        <v>248.53350762549726</v>
      </c>
      <c r="H52" s="101">
        <v>244.29088732297294</v>
      </c>
      <c r="I52" s="101">
        <v>221.28373729630925</v>
      </c>
      <c r="J52" s="101">
        <v>223.59684915939451</v>
      </c>
      <c r="K52" s="101">
        <v>202.43805833970626</v>
      </c>
      <c r="L52" s="101">
        <v>272.761031683537</v>
      </c>
      <c r="M52" s="101">
        <v>287.35090721860212</v>
      </c>
      <c r="N52" s="101">
        <v>266.3655952870505</v>
      </c>
      <c r="O52" s="101">
        <v>306.21048150437355</v>
      </c>
      <c r="P52" s="101">
        <v>264.47886345322104</v>
      </c>
      <c r="Q52" s="101">
        <v>281.22434453320994</v>
      </c>
      <c r="R52" s="101">
        <v>286.54881968289703</v>
      </c>
      <c r="S52" s="101">
        <v>262.19079244017922</v>
      </c>
      <c r="T52" s="101">
        <v>266.71433385651966</v>
      </c>
      <c r="U52" s="101">
        <v>270.34272899439537</v>
      </c>
      <c r="V52" s="101">
        <v>262.48295082832112</v>
      </c>
      <c r="W52" s="101">
        <v>244.89148839477335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3873.1953640029051</v>
      </c>
      <c r="C62" s="117">
        <f t="shared" si="21"/>
        <v>4080.6570796202809</v>
      </c>
      <c r="D62" s="117">
        <f t="shared" si="21"/>
        <v>3814.9487280273734</v>
      </c>
      <c r="E62" s="117">
        <f t="shared" si="21"/>
        <v>3961.2853256567114</v>
      </c>
      <c r="F62" s="117">
        <f t="shared" si="21"/>
        <v>3888.4340809490091</v>
      </c>
      <c r="G62" s="117">
        <f t="shared" si="21"/>
        <v>3871.4682121452947</v>
      </c>
      <c r="H62" s="117">
        <f t="shared" si="21"/>
        <v>3832.6166419157103</v>
      </c>
      <c r="I62" s="117">
        <f t="shared" si="21"/>
        <v>3657.1248957362241</v>
      </c>
      <c r="J62" s="117">
        <f t="shared" si="21"/>
        <v>3650.1858081389228</v>
      </c>
      <c r="K62" s="117">
        <f t="shared" si="21"/>
        <v>3621.5100443984443</v>
      </c>
      <c r="L62" s="117">
        <f t="shared" si="21"/>
        <v>4145.5234559025639</v>
      </c>
      <c r="M62" s="117">
        <f t="shared" si="21"/>
        <v>3527.6567848510567</v>
      </c>
      <c r="N62" s="117">
        <f t="shared" si="21"/>
        <v>3491.4900899615063</v>
      </c>
      <c r="O62" s="117">
        <f t="shared" si="21"/>
        <v>3509.1748986901193</v>
      </c>
      <c r="P62" s="117">
        <f t="shared" si="21"/>
        <v>3120.7418973145368</v>
      </c>
      <c r="Q62" s="117">
        <f t="shared" si="21"/>
        <v>3310.7594722707477</v>
      </c>
      <c r="R62" s="117">
        <f t="shared" ref="R62:V62" si="22">R63+R66+R68+R77</f>
        <v>3450.7387644230757</v>
      </c>
      <c r="S62" s="117">
        <f t="shared" si="22"/>
        <v>3379.4150199584637</v>
      </c>
      <c r="T62" s="117">
        <f t="shared" si="22"/>
        <v>3274.8464974361514</v>
      </c>
      <c r="U62" s="117">
        <f t="shared" si="22"/>
        <v>3241.6001692522154</v>
      </c>
      <c r="V62" s="117">
        <f t="shared" si="22"/>
        <v>3115.9210702670771</v>
      </c>
      <c r="W62" s="117">
        <f t="shared" ref="W62" si="23">W63+W66+W68+W77</f>
        <v>3155.9790356968037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3547.3996466231524</v>
      </c>
      <c r="C63" s="122">
        <f t="shared" si="24"/>
        <v>3767.5185505422346</v>
      </c>
      <c r="D63" s="122">
        <f t="shared" si="24"/>
        <v>3509.7448833908952</v>
      </c>
      <c r="E63" s="122">
        <f t="shared" si="24"/>
        <v>3652.0129610813146</v>
      </c>
      <c r="F63" s="122">
        <f t="shared" si="24"/>
        <v>3572.2695799619291</v>
      </c>
      <c r="G63" s="122">
        <f t="shared" si="24"/>
        <v>3558.708526434586</v>
      </c>
      <c r="H63" s="122">
        <f t="shared" si="24"/>
        <v>3520.132464370598</v>
      </c>
      <c r="I63" s="122">
        <f t="shared" si="24"/>
        <v>3376.7402238499731</v>
      </c>
      <c r="J63" s="122">
        <f t="shared" si="24"/>
        <v>3359.3610273672039</v>
      </c>
      <c r="K63" s="122">
        <f t="shared" si="24"/>
        <v>3336.0405782100547</v>
      </c>
      <c r="L63" s="122">
        <f t="shared" si="24"/>
        <v>3806.8395147929405</v>
      </c>
      <c r="M63" s="122">
        <f t="shared" si="24"/>
        <v>3193.0973907433472</v>
      </c>
      <c r="N63" s="122">
        <f t="shared" si="24"/>
        <v>3155.5320644330286</v>
      </c>
      <c r="O63" s="122">
        <f t="shared" si="24"/>
        <v>3161.7893599103018</v>
      </c>
      <c r="P63" s="122">
        <f t="shared" si="24"/>
        <v>2789.3153521974045</v>
      </c>
      <c r="Q63" s="122">
        <f t="shared" si="24"/>
        <v>2984.8787865393706</v>
      </c>
      <c r="R63" s="122">
        <f t="shared" ref="R63:V63" si="25">SUM(R64:R65)</f>
        <v>3120.4621492711849</v>
      </c>
      <c r="S63" s="122">
        <f t="shared" si="25"/>
        <v>3061.3849924466645</v>
      </c>
      <c r="T63" s="122">
        <f t="shared" si="25"/>
        <v>2972.8937248580287</v>
      </c>
      <c r="U63" s="122">
        <f t="shared" si="25"/>
        <v>2932.8397654608184</v>
      </c>
      <c r="V63" s="122">
        <f t="shared" si="25"/>
        <v>2813.2174509615256</v>
      </c>
      <c r="W63" s="122">
        <f t="shared" ref="W63" si="26">SUM(W64:W65)</f>
        <v>2866.6261522483978</v>
      </c>
      <c r="DA63" s="130" t="s">
        <v>2636</v>
      </c>
    </row>
    <row r="64" spans="1:105" ht="12" customHeight="1" x14ac:dyDescent="0.25">
      <c r="A64" s="97" t="s">
        <v>217</v>
      </c>
      <c r="B64" s="98">
        <v>3547.3996466231524</v>
      </c>
      <c r="C64" s="98">
        <v>3767.5185505422346</v>
      </c>
      <c r="D64" s="98">
        <v>3509.7448833908952</v>
      </c>
      <c r="E64" s="98">
        <v>3652.0129610813146</v>
      </c>
      <c r="F64" s="98">
        <v>3572.2695799619291</v>
      </c>
      <c r="G64" s="98">
        <v>3558.708526434586</v>
      </c>
      <c r="H64" s="98">
        <v>3520.132464370598</v>
      </c>
      <c r="I64" s="98">
        <v>3376.7402238499731</v>
      </c>
      <c r="J64" s="98">
        <v>3359.3610273672039</v>
      </c>
      <c r="K64" s="98">
        <v>3336.0405782100547</v>
      </c>
      <c r="L64" s="98">
        <v>3806.8395147929405</v>
      </c>
      <c r="M64" s="98">
        <v>3193.0973907433472</v>
      </c>
      <c r="N64" s="98">
        <v>3155.5320644330286</v>
      </c>
      <c r="O64" s="98">
        <v>3161.7893599103018</v>
      </c>
      <c r="P64" s="98">
        <v>2789.3153521974045</v>
      </c>
      <c r="Q64" s="98">
        <v>2984.8787865393706</v>
      </c>
      <c r="R64" s="98">
        <v>3120.4621492711849</v>
      </c>
      <c r="S64" s="98">
        <v>3061.3849924466645</v>
      </c>
      <c r="T64" s="98">
        <v>2972.8937248580287</v>
      </c>
      <c r="U64" s="98">
        <v>2932.8397654608184</v>
      </c>
      <c r="V64" s="98">
        <v>2813.2174509615256</v>
      </c>
      <c r="W64" s="98">
        <v>2866.6261522483978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314.30994503358431</v>
      </c>
      <c r="C68" s="122">
        <v>301.82918267118947</v>
      </c>
      <c r="D68" s="122">
        <v>293.93753204785094</v>
      </c>
      <c r="E68" s="122">
        <v>297.71051557682915</v>
      </c>
      <c r="F68" s="122">
        <v>304.57018584284464</v>
      </c>
      <c r="G68" s="122">
        <v>301.03845422336184</v>
      </c>
      <c r="H68" s="122">
        <v>300.47022390417595</v>
      </c>
      <c r="I68" s="122">
        <v>268.95242810107362</v>
      </c>
      <c r="J68" s="122">
        <v>279.01987349742245</v>
      </c>
      <c r="K68" s="122">
        <v>273.57707410628342</v>
      </c>
      <c r="L68" s="122">
        <v>325.55097254537702</v>
      </c>
      <c r="M68" s="122">
        <v>322.00283757315964</v>
      </c>
      <c r="N68" s="122">
        <v>323.40328499336431</v>
      </c>
      <c r="O68" s="122">
        <v>334.07147185520762</v>
      </c>
      <c r="P68" s="122">
        <v>318.38906098558982</v>
      </c>
      <c r="Q68" s="122">
        <v>312.78299838157483</v>
      </c>
      <c r="R68" s="122">
        <v>316.90466844920979</v>
      </c>
      <c r="S68" s="122">
        <v>305.13542426847187</v>
      </c>
      <c r="T68" s="122">
        <v>289.70227046311891</v>
      </c>
      <c r="U68" s="122">
        <v>297.26249255019911</v>
      </c>
      <c r="V68" s="122">
        <v>292.14374939326206</v>
      </c>
      <c r="W68" s="122">
        <v>278.10287126875932</v>
      </c>
      <c r="DA68" s="130" t="s">
        <v>2641</v>
      </c>
    </row>
    <row r="69" spans="1:105" ht="12" customHeight="1" x14ac:dyDescent="0.25">
      <c r="A69" s="97" t="s">
        <v>134</v>
      </c>
      <c r="B69" s="98">
        <v>326.38529186622964</v>
      </c>
      <c r="C69" s="98">
        <v>313.3942984561761</v>
      </c>
      <c r="D69" s="98">
        <v>304.92660043583203</v>
      </c>
      <c r="E69" s="98">
        <v>308.66311142838538</v>
      </c>
      <c r="F69" s="98">
        <v>315.62803084652103</v>
      </c>
      <c r="G69" s="98">
        <v>312.01785962652156</v>
      </c>
      <c r="H69" s="98">
        <v>311.66434683659497</v>
      </c>
      <c r="I69" s="98">
        <v>279.08718590351981</v>
      </c>
      <c r="J69" s="98">
        <v>289.58810988783716</v>
      </c>
      <c r="K69" s="98">
        <v>283.77071573397831</v>
      </c>
      <c r="L69" s="98">
        <v>337.9782372212523</v>
      </c>
      <c r="M69" s="98">
        <v>334.37843686304393</v>
      </c>
      <c r="N69" s="98">
        <v>335.97455725975584</v>
      </c>
      <c r="O69" s="98">
        <v>346.86439127366384</v>
      </c>
      <c r="P69" s="98">
        <v>330.57569434343657</v>
      </c>
      <c r="Q69" s="98">
        <v>324.68650015394121</v>
      </c>
      <c r="R69" s="98">
        <v>328.97045589626316</v>
      </c>
      <c r="S69" s="98">
        <v>316.87834258856037</v>
      </c>
      <c r="T69" s="98">
        <v>300.91923181919918</v>
      </c>
      <c r="U69" s="98">
        <v>308.79359098604431</v>
      </c>
      <c r="V69" s="98">
        <v>303.54903609511587</v>
      </c>
      <c r="W69" s="98">
        <v>288.36998085440229</v>
      </c>
      <c r="DA69" s="63" t="s">
        <v>2642</v>
      </c>
    </row>
    <row r="70" spans="1:105" ht="12" customHeight="1" x14ac:dyDescent="0.25">
      <c r="A70" s="97" t="s">
        <v>133</v>
      </c>
      <c r="B70" s="98">
        <v>186.01998741153403</v>
      </c>
      <c r="C70" s="98">
        <v>173.50200892835645</v>
      </c>
      <c r="D70" s="98">
        <v>170.74475379560255</v>
      </c>
      <c r="E70" s="98">
        <v>169.3823586007918</v>
      </c>
      <c r="F70" s="98">
        <v>172.67373220210126</v>
      </c>
      <c r="G70" s="98">
        <v>173.18826429102131</v>
      </c>
      <c r="H70" s="98">
        <v>173.07314145383714</v>
      </c>
      <c r="I70" s="98">
        <v>151.80541877758844</v>
      </c>
      <c r="J70" s="98">
        <v>152.54774932153168</v>
      </c>
      <c r="K70" s="98">
        <v>136.25827148864516</v>
      </c>
      <c r="L70" s="98">
        <v>187.91738431077908</v>
      </c>
      <c r="M70" s="98">
        <v>186.08176264790691</v>
      </c>
      <c r="N70" s="98">
        <v>184.94759199858919</v>
      </c>
      <c r="O70" s="98">
        <v>203.54819213452137</v>
      </c>
      <c r="P70" s="98">
        <v>187.23968028515216</v>
      </c>
      <c r="Q70" s="98">
        <v>189.51140365700292</v>
      </c>
      <c r="R70" s="98">
        <v>192.53175283110261</v>
      </c>
      <c r="S70" s="98">
        <v>175.39168609131988</v>
      </c>
      <c r="T70" s="98">
        <v>167.60317648701823</v>
      </c>
      <c r="U70" s="98">
        <v>172.43975179805634</v>
      </c>
      <c r="V70" s="98">
        <v>169.49073416385988</v>
      </c>
      <c r="W70" s="98">
        <v>162.42722971440728</v>
      </c>
      <c r="DA70" s="63" t="s">
        <v>2643</v>
      </c>
    </row>
    <row r="71" spans="1:105" ht="12" customHeight="1" x14ac:dyDescent="0.25">
      <c r="A71" s="100" t="s">
        <v>217</v>
      </c>
      <c r="B71" s="101">
        <v>186.01998741153403</v>
      </c>
      <c r="C71" s="101">
        <v>173.50200892835645</v>
      </c>
      <c r="D71" s="101">
        <v>170.74475379560255</v>
      </c>
      <c r="E71" s="101">
        <v>169.3823586007918</v>
      </c>
      <c r="F71" s="101">
        <v>172.67373220210126</v>
      </c>
      <c r="G71" s="101">
        <v>173.18826429102131</v>
      </c>
      <c r="H71" s="101">
        <v>173.07314145383714</v>
      </c>
      <c r="I71" s="101">
        <v>151.80541877758844</v>
      </c>
      <c r="J71" s="101">
        <v>152.54774932153168</v>
      </c>
      <c r="K71" s="101">
        <v>136.25827148864516</v>
      </c>
      <c r="L71" s="101">
        <v>187.91738431077908</v>
      </c>
      <c r="M71" s="101">
        <v>186.08176264790691</v>
      </c>
      <c r="N71" s="101">
        <v>184.94759199858919</v>
      </c>
      <c r="O71" s="101">
        <v>203.54819213452137</v>
      </c>
      <c r="P71" s="101">
        <v>187.23968028515216</v>
      </c>
      <c r="Q71" s="101">
        <v>189.51140365700292</v>
      </c>
      <c r="R71" s="101">
        <v>192.53175283110261</v>
      </c>
      <c r="S71" s="101">
        <v>175.39168609131988</v>
      </c>
      <c r="T71" s="101">
        <v>167.60317648701823</v>
      </c>
      <c r="U71" s="101">
        <v>172.43975179805634</v>
      </c>
      <c r="V71" s="101">
        <v>169.49073416385988</v>
      </c>
      <c r="W71" s="101">
        <v>162.42722971440728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11.485772346168323</v>
      </c>
      <c r="C77" s="122">
        <v>11.309346406857118</v>
      </c>
      <c r="D77" s="122">
        <v>11.266312588627319</v>
      </c>
      <c r="E77" s="122">
        <v>11.561848998567633</v>
      </c>
      <c r="F77" s="122">
        <v>11.594315144235216</v>
      </c>
      <c r="G77" s="122">
        <v>11.721231487346589</v>
      </c>
      <c r="H77" s="122">
        <v>12.013953640936595</v>
      </c>
      <c r="I77" s="122">
        <v>11.432243785177624</v>
      </c>
      <c r="J77" s="122">
        <v>11.804907274296644</v>
      </c>
      <c r="K77" s="122">
        <v>11.892392082106168</v>
      </c>
      <c r="L77" s="122">
        <v>13.132968564246578</v>
      </c>
      <c r="M77" s="122">
        <v>12.556556534550115</v>
      </c>
      <c r="N77" s="122">
        <v>12.554740535113664</v>
      </c>
      <c r="O77" s="122">
        <v>13.314066924610085</v>
      </c>
      <c r="P77" s="122">
        <v>13.037484131542266</v>
      </c>
      <c r="Q77" s="122">
        <v>13.097687349801891</v>
      </c>
      <c r="R77" s="122">
        <v>13.371946702681146</v>
      </c>
      <c r="S77" s="122">
        <v>12.894603243327136</v>
      </c>
      <c r="T77" s="122">
        <v>12.250502115003568</v>
      </c>
      <c r="U77" s="122">
        <v>11.49791124119786</v>
      </c>
      <c r="V77" s="122">
        <v>10.559869912289331</v>
      </c>
      <c r="W77" s="122">
        <v>11.250012179646331</v>
      </c>
      <c r="DA77" s="130" t="s">
        <v>2650</v>
      </c>
    </row>
    <row r="78" spans="1:105" ht="12" customHeight="1" x14ac:dyDescent="0.25">
      <c r="A78" s="97" t="s">
        <v>192</v>
      </c>
      <c r="B78" s="98">
        <v>72.030275871224433</v>
      </c>
      <c r="C78" s="98">
        <v>70.979518111661619</v>
      </c>
      <c r="D78" s="98">
        <v>70.79387464297649</v>
      </c>
      <c r="E78" s="98">
        <v>72.758793608435965</v>
      </c>
      <c r="F78" s="98">
        <v>73.082018775336294</v>
      </c>
      <c r="G78" s="98">
        <v>74.029012591405376</v>
      </c>
      <c r="H78" s="98">
        <v>76.076494676755161</v>
      </c>
      <c r="I78" s="98">
        <v>72.648081872540388</v>
      </c>
      <c r="J78" s="98">
        <v>75.569242214497578</v>
      </c>
      <c r="K78" s="98">
        <v>76.913311118692519</v>
      </c>
      <c r="L78" s="98">
        <v>86.461011891050873</v>
      </c>
      <c r="M78" s="98">
        <v>83.720769046374969</v>
      </c>
      <c r="N78" s="98">
        <v>84.865627904087106</v>
      </c>
      <c r="O78" s="98">
        <v>91.1137534860259</v>
      </c>
      <c r="P78" s="98">
        <v>90.228310985033559</v>
      </c>
      <c r="Q78" s="98">
        <v>91.484960797954813</v>
      </c>
      <c r="R78" s="98">
        <v>95.233038349809732</v>
      </c>
      <c r="S78" s="98">
        <v>94.663757503661643</v>
      </c>
      <c r="T78" s="98">
        <v>94.967278797996386</v>
      </c>
      <c r="U78" s="98">
        <v>94.943093493226783</v>
      </c>
      <c r="V78" s="98">
        <v>94.506464610018512</v>
      </c>
      <c r="W78" s="98">
        <v>100.36392987975272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23.980162789520662</v>
      </c>
      <c r="C81" s="117">
        <f t="shared" si="28"/>
        <v>22.232231276308326</v>
      </c>
      <c r="D81" s="117">
        <f t="shared" si="28"/>
        <v>18.8526123550857</v>
      </c>
      <c r="E81" s="117">
        <f t="shared" si="28"/>
        <v>18.785538645876894</v>
      </c>
      <c r="F81" s="117">
        <f t="shared" si="28"/>
        <v>18.684010289645791</v>
      </c>
      <c r="G81" s="117">
        <f t="shared" si="28"/>
        <v>18.012337192147246</v>
      </c>
      <c r="H81" s="117">
        <f t="shared" si="28"/>
        <v>18.367214055483387</v>
      </c>
      <c r="I81" s="117">
        <f t="shared" si="28"/>
        <v>16.968302668350944</v>
      </c>
      <c r="J81" s="117">
        <f t="shared" si="28"/>
        <v>14.858945012239163</v>
      </c>
      <c r="K81" s="117">
        <f t="shared" si="28"/>
        <v>12.847893944127831</v>
      </c>
      <c r="L81" s="117">
        <f t="shared" si="28"/>
        <v>12.989100640524969</v>
      </c>
      <c r="M81" s="117">
        <f t="shared" si="28"/>
        <v>13.582797001614805</v>
      </c>
      <c r="N81" s="117">
        <f t="shared" si="28"/>
        <v>12.403732868073552</v>
      </c>
      <c r="O81" s="117">
        <f t="shared" si="28"/>
        <v>10.967056596109598</v>
      </c>
      <c r="P81" s="117">
        <f t="shared" si="28"/>
        <v>8.7591622066834525</v>
      </c>
      <c r="Q81" s="117">
        <f t="shared" si="28"/>
        <v>10.605077748222168</v>
      </c>
      <c r="R81" s="117">
        <f t="shared" ref="R81:V81" si="29">R82+R85+R87+R100</f>
        <v>11.051172568060068</v>
      </c>
      <c r="S81" s="117">
        <f t="shared" si="29"/>
        <v>11.144497869244528</v>
      </c>
      <c r="T81" s="117">
        <f t="shared" si="29"/>
        <v>10.105827432726318</v>
      </c>
      <c r="U81" s="117">
        <f t="shared" si="29"/>
        <v>9.1307101643157509</v>
      </c>
      <c r="V81" s="117">
        <f t="shared" si="29"/>
        <v>7.4576902579034963</v>
      </c>
      <c r="W81" s="117">
        <f t="shared" ref="W81" si="30">W82+W85+W87+W100</f>
        <v>7.1585954296653913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23.980162789520662</v>
      </c>
      <c r="C87" s="122">
        <v>22.232231276308326</v>
      </c>
      <c r="D87" s="122">
        <v>18.8526123550857</v>
      </c>
      <c r="E87" s="122">
        <v>18.785538645876894</v>
      </c>
      <c r="F87" s="122">
        <v>18.684010289645791</v>
      </c>
      <c r="G87" s="122">
        <v>18.012337192147246</v>
      </c>
      <c r="H87" s="122">
        <v>18.367214055483387</v>
      </c>
      <c r="I87" s="122">
        <v>16.968302668350944</v>
      </c>
      <c r="J87" s="122">
        <v>14.858945012239163</v>
      </c>
      <c r="K87" s="122">
        <v>12.847893944127831</v>
      </c>
      <c r="L87" s="122">
        <v>12.989100640524969</v>
      </c>
      <c r="M87" s="122">
        <v>13.582797001614805</v>
      </c>
      <c r="N87" s="122">
        <v>12.403732868073552</v>
      </c>
      <c r="O87" s="122">
        <v>10.967056596109598</v>
      </c>
      <c r="P87" s="122">
        <v>8.7591622066834525</v>
      </c>
      <c r="Q87" s="122">
        <v>10.605077748222168</v>
      </c>
      <c r="R87" s="122">
        <v>11.051172568060068</v>
      </c>
      <c r="S87" s="122">
        <v>11.144497869244528</v>
      </c>
      <c r="T87" s="122">
        <v>10.105827432726318</v>
      </c>
      <c r="U87" s="122">
        <v>9.1307101643157509</v>
      </c>
      <c r="V87" s="122">
        <v>7.4576902579034963</v>
      </c>
      <c r="W87" s="122">
        <v>7.1585954296653913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345.11461079247505</v>
      </c>
      <c r="C92" s="101">
        <v>336.21236127385862</v>
      </c>
      <c r="D92" s="101">
        <v>308.88121370752236</v>
      </c>
      <c r="E92" s="101">
        <v>318.32310562195823</v>
      </c>
      <c r="F92" s="101">
        <v>325.86293218847811</v>
      </c>
      <c r="G92" s="101">
        <v>321.16248253340211</v>
      </c>
      <c r="H92" s="101">
        <v>338.56853515750919</v>
      </c>
      <c r="I92" s="101">
        <v>340.56406801932673</v>
      </c>
      <c r="J92" s="101">
        <v>321.94048124665613</v>
      </c>
      <c r="K92" s="101">
        <v>309.30125071205384</v>
      </c>
      <c r="L92" s="101">
        <v>344.689735555109</v>
      </c>
      <c r="M92" s="101">
        <v>390.85354729080831</v>
      </c>
      <c r="N92" s="101">
        <v>389.22050091978127</v>
      </c>
      <c r="O92" s="101">
        <v>378.54969324802846</v>
      </c>
      <c r="P92" s="101">
        <v>326.25022811904643</v>
      </c>
      <c r="Q92" s="101">
        <v>369.11168350269458</v>
      </c>
      <c r="R92" s="101">
        <v>364.60967360619094</v>
      </c>
      <c r="S92" s="101">
        <v>352.0671341980555</v>
      </c>
      <c r="T92" s="101">
        <v>327.76881650357859</v>
      </c>
      <c r="U92" s="101">
        <v>334.84610692221537</v>
      </c>
      <c r="V92" s="101">
        <v>323.71657994864262</v>
      </c>
      <c r="W92" s="101">
        <v>337.5628567038886</v>
      </c>
      <c r="DA92" s="131" t="s">
        <v>2664</v>
      </c>
    </row>
    <row r="93" spans="1:105" ht="12" customHeight="1" x14ac:dyDescent="0.25">
      <c r="A93" s="107" t="s">
        <v>123</v>
      </c>
      <c r="B93" s="104">
        <v>196.70038136766567</v>
      </c>
      <c r="C93" s="104">
        <v>187.27920725748535</v>
      </c>
      <c r="D93" s="104">
        <v>174.31330206980081</v>
      </c>
      <c r="E93" s="104">
        <v>177.08912298651163</v>
      </c>
      <c r="F93" s="104">
        <v>180.91467597492198</v>
      </c>
      <c r="G93" s="104">
        <v>181.30541824639982</v>
      </c>
      <c r="H93" s="104">
        <v>191.71710404959308</v>
      </c>
      <c r="I93" s="104">
        <v>189.63793990161722</v>
      </c>
      <c r="J93" s="104">
        <v>173.7298437090611</v>
      </c>
      <c r="K93" s="104">
        <v>152.34623726147493</v>
      </c>
      <c r="L93" s="104">
        <v>195.5378468540712</v>
      </c>
      <c r="M93" s="104">
        <v>219.73235440128639</v>
      </c>
      <c r="N93" s="104">
        <v>215.37582619490459</v>
      </c>
      <c r="O93" s="104">
        <v>222.65427872553752</v>
      </c>
      <c r="P93" s="104">
        <v>184.96275462329072</v>
      </c>
      <c r="Q93" s="104">
        <v>209.14460150467994</v>
      </c>
      <c r="R93" s="104">
        <v>206.7168002523357</v>
      </c>
      <c r="S93" s="104">
        <v>190.54291897929369</v>
      </c>
      <c r="T93" s="104">
        <v>179.22144674258172</v>
      </c>
      <c r="U93" s="104">
        <v>185.50763666802925</v>
      </c>
      <c r="V93" s="104">
        <v>181.10867240198399</v>
      </c>
      <c r="W93" s="104">
        <v>191.63710869934246</v>
      </c>
      <c r="DA93" s="132" t="s">
        <v>2665</v>
      </c>
    </row>
    <row r="94" spans="1:105" ht="12" customHeight="1" x14ac:dyDescent="0.25">
      <c r="A94" s="108" t="s">
        <v>50</v>
      </c>
      <c r="B94" s="98">
        <v>196.70038136766567</v>
      </c>
      <c r="C94" s="98">
        <v>187.27920725748535</v>
      </c>
      <c r="D94" s="98">
        <v>174.31330206980081</v>
      </c>
      <c r="E94" s="98">
        <v>177.08912298651163</v>
      </c>
      <c r="F94" s="98">
        <v>180.91467597492198</v>
      </c>
      <c r="G94" s="98">
        <v>181.30541824639982</v>
      </c>
      <c r="H94" s="98">
        <v>191.71710404959308</v>
      </c>
      <c r="I94" s="98">
        <v>189.63793990161722</v>
      </c>
      <c r="J94" s="98">
        <v>173.7298437090611</v>
      </c>
      <c r="K94" s="98">
        <v>152.34623726147493</v>
      </c>
      <c r="L94" s="98">
        <v>195.5378468540712</v>
      </c>
      <c r="M94" s="98">
        <v>219.73235440128639</v>
      </c>
      <c r="N94" s="98">
        <v>215.37582619490459</v>
      </c>
      <c r="O94" s="98">
        <v>222.65427872553752</v>
      </c>
      <c r="P94" s="98">
        <v>184.96275462329072</v>
      </c>
      <c r="Q94" s="98">
        <v>209.14460150467994</v>
      </c>
      <c r="R94" s="98">
        <v>206.7168002523357</v>
      </c>
      <c r="S94" s="98">
        <v>190.54291897929369</v>
      </c>
      <c r="T94" s="98">
        <v>179.22144674258172</v>
      </c>
      <c r="U94" s="98">
        <v>185.50763666802925</v>
      </c>
      <c r="V94" s="98">
        <v>181.10867240198399</v>
      </c>
      <c r="W94" s="98">
        <v>191.63710869934246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37.776863797060678</v>
      </c>
      <c r="C143" s="117">
        <f t="shared" si="49"/>
        <v>36.153487783976161</v>
      </c>
      <c r="D143" s="117">
        <f t="shared" si="49"/>
        <v>32.254945564236849</v>
      </c>
      <c r="E143" s="117">
        <f t="shared" si="49"/>
        <v>33.20190529995989</v>
      </c>
      <c r="F143" s="117">
        <f t="shared" si="49"/>
        <v>34.155235020488618</v>
      </c>
      <c r="G143" s="117">
        <f t="shared" si="49"/>
        <v>34.118048736612472</v>
      </c>
      <c r="H143" s="117">
        <f t="shared" si="49"/>
        <v>36.283061500962326</v>
      </c>
      <c r="I143" s="117">
        <f t="shared" si="49"/>
        <v>35.426247722952397</v>
      </c>
      <c r="J143" s="117">
        <f t="shared" si="49"/>
        <v>32.139972894170242</v>
      </c>
      <c r="K143" s="117">
        <f t="shared" si="49"/>
        <v>28.778711112209294</v>
      </c>
      <c r="L143" s="117">
        <f t="shared" si="49"/>
        <v>30.468743628287363</v>
      </c>
      <c r="M143" s="117">
        <f t="shared" si="49"/>
        <v>33.83135617129858</v>
      </c>
      <c r="N143" s="117">
        <f t="shared" si="49"/>
        <v>32.071604861283241</v>
      </c>
      <c r="O143" s="117">
        <f t="shared" si="49"/>
        <v>29.426989819463905</v>
      </c>
      <c r="P143" s="117">
        <f t="shared" si="49"/>
        <v>25.009013782192653</v>
      </c>
      <c r="Q143" s="117">
        <f t="shared" si="49"/>
        <v>30.442927107531226</v>
      </c>
      <c r="R143" s="117">
        <f t="shared" ref="R143:V143" si="50">R144+R146+R148+R157</f>
        <v>32.762542286373829</v>
      </c>
      <c r="S143" s="117">
        <f t="shared" si="50"/>
        <v>34.988984639950218</v>
      </c>
      <c r="T143" s="117">
        <f t="shared" si="50"/>
        <v>34.287127086155564</v>
      </c>
      <c r="U143" s="117">
        <f t="shared" si="50"/>
        <v>37.772926690154605</v>
      </c>
      <c r="V143" s="117">
        <f t="shared" si="50"/>
        <v>37.971757419542556</v>
      </c>
      <c r="W143" s="117">
        <f t="shared" ref="W143" si="51">W144+W146+W148+W157</f>
        <v>41.620911192496294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37.776863797060678</v>
      </c>
      <c r="C148" s="122">
        <v>36.153487783976161</v>
      </c>
      <c r="D148" s="122">
        <v>32.254945564236849</v>
      </c>
      <c r="E148" s="122">
        <v>33.20190529995989</v>
      </c>
      <c r="F148" s="122">
        <v>34.155235020488618</v>
      </c>
      <c r="G148" s="122">
        <v>34.118048736612472</v>
      </c>
      <c r="H148" s="122">
        <v>36.283061500962326</v>
      </c>
      <c r="I148" s="122">
        <v>35.426247722952397</v>
      </c>
      <c r="J148" s="122">
        <v>32.139972894170242</v>
      </c>
      <c r="K148" s="122">
        <v>28.778711112209294</v>
      </c>
      <c r="L148" s="122">
        <v>30.468743628287363</v>
      </c>
      <c r="M148" s="122">
        <v>33.83135617129858</v>
      </c>
      <c r="N148" s="122">
        <v>32.071604861283241</v>
      </c>
      <c r="O148" s="122">
        <v>29.426989819463905</v>
      </c>
      <c r="P148" s="122">
        <v>25.009013782192653</v>
      </c>
      <c r="Q148" s="122">
        <v>30.442927107531226</v>
      </c>
      <c r="R148" s="122">
        <v>32.762542286373829</v>
      </c>
      <c r="S148" s="122">
        <v>34.988984639950218</v>
      </c>
      <c r="T148" s="122">
        <v>34.287127086155564</v>
      </c>
      <c r="U148" s="122">
        <v>37.772926690154605</v>
      </c>
      <c r="V148" s="122">
        <v>37.971757419542556</v>
      </c>
      <c r="W148" s="122">
        <v>41.620911192496294</v>
      </c>
      <c r="DA148" s="130" t="s">
        <v>2717</v>
      </c>
    </row>
    <row r="149" spans="1:105" ht="12" customHeight="1" x14ac:dyDescent="0.25">
      <c r="A149" s="97" t="s">
        <v>124</v>
      </c>
      <c r="B149" s="98">
        <v>345.11461079247499</v>
      </c>
      <c r="C149" s="98">
        <v>336.82471042803894</v>
      </c>
      <c r="D149" s="98">
        <v>310.04564850231526</v>
      </c>
      <c r="E149" s="98">
        <v>320.11269927940265</v>
      </c>
      <c r="F149" s="98">
        <v>327.75354756862453</v>
      </c>
      <c r="G149" s="98">
        <v>322.81911532509014</v>
      </c>
      <c r="H149" s="98">
        <v>339.54510962742586</v>
      </c>
      <c r="I149" s="98">
        <v>341.24697142285567</v>
      </c>
      <c r="J149" s="98">
        <v>322.30729198782001</v>
      </c>
      <c r="K149" s="98">
        <v>309.35217071710588</v>
      </c>
      <c r="L149" s="98">
        <v>344.18355120601814</v>
      </c>
      <c r="M149" s="98">
        <v>389.27540463664405</v>
      </c>
      <c r="N149" s="98">
        <v>387.2131423272682</v>
      </c>
      <c r="O149" s="98">
        <v>377.66136961763465</v>
      </c>
      <c r="P149" s="98">
        <v>328.31476222745363</v>
      </c>
      <c r="Q149" s="98">
        <v>373.87462208469742</v>
      </c>
      <c r="R149" s="98">
        <v>366.37308804777393</v>
      </c>
      <c r="S149" s="98">
        <v>349.52056026469847</v>
      </c>
      <c r="T149" s="98">
        <v>320.6266101476723</v>
      </c>
      <c r="U149" s="98">
        <v>322.03317829623012</v>
      </c>
      <c r="V149" s="98">
        <v>309.42522320767335</v>
      </c>
      <c r="W149" s="98">
        <v>326.7481767764508</v>
      </c>
      <c r="DA149" s="63" t="s">
        <v>2718</v>
      </c>
    </row>
    <row r="150" spans="1:105" ht="12" customHeight="1" x14ac:dyDescent="0.25">
      <c r="A150" s="97" t="s">
        <v>123</v>
      </c>
      <c r="B150" s="98">
        <v>196.70038136766564</v>
      </c>
      <c r="C150" s="98">
        <v>187.86645750381084</v>
      </c>
      <c r="D150" s="98">
        <v>175.02513188636988</v>
      </c>
      <c r="E150" s="98">
        <v>178.14565242151824</v>
      </c>
      <c r="F150" s="98">
        <v>181.9101954470911</v>
      </c>
      <c r="G150" s="98">
        <v>182.11435125042925</v>
      </c>
      <c r="H150" s="98">
        <v>192.23645746520549</v>
      </c>
      <c r="I150" s="98">
        <v>190.08086130580716</v>
      </c>
      <c r="J150" s="98">
        <v>174.11906744362696</v>
      </c>
      <c r="K150" s="98">
        <v>152.27507567092167</v>
      </c>
      <c r="L150" s="98">
        <v>195.43126742117934</v>
      </c>
      <c r="M150" s="98">
        <v>219.00889227951251</v>
      </c>
      <c r="N150" s="98">
        <v>214.48568178318612</v>
      </c>
      <c r="O150" s="98">
        <v>222.17504557405928</v>
      </c>
      <c r="P150" s="98">
        <v>186.37057989060162</v>
      </c>
      <c r="Q150" s="98">
        <v>212.8178535858973</v>
      </c>
      <c r="R150" s="98">
        <v>207.87541677030171</v>
      </c>
      <c r="S150" s="98">
        <v>188.42605939677458</v>
      </c>
      <c r="T150" s="98">
        <v>175.39430451001996</v>
      </c>
      <c r="U150" s="98">
        <v>178.21841125793355</v>
      </c>
      <c r="V150" s="98">
        <v>173.74575396961063</v>
      </c>
      <c r="W150" s="98">
        <v>185.38954986596863</v>
      </c>
      <c r="DA150" s="63" t="s">
        <v>2719</v>
      </c>
    </row>
    <row r="151" spans="1:105" ht="12" customHeight="1" x14ac:dyDescent="0.25">
      <c r="A151" s="100" t="s">
        <v>50</v>
      </c>
      <c r="B151" s="101">
        <v>196.70038136766564</v>
      </c>
      <c r="C151" s="101">
        <v>187.86645750381084</v>
      </c>
      <c r="D151" s="101">
        <v>175.02513188636988</v>
      </c>
      <c r="E151" s="101">
        <v>178.14565242151824</v>
      </c>
      <c r="F151" s="101">
        <v>181.9101954470911</v>
      </c>
      <c r="G151" s="101">
        <v>182.11435125042925</v>
      </c>
      <c r="H151" s="101">
        <v>192.23645746520549</v>
      </c>
      <c r="I151" s="101">
        <v>190.08086130580716</v>
      </c>
      <c r="J151" s="101">
        <v>174.11906744362696</v>
      </c>
      <c r="K151" s="101">
        <v>152.27507567092167</v>
      </c>
      <c r="L151" s="101">
        <v>195.43126742117934</v>
      </c>
      <c r="M151" s="101">
        <v>219.00889227951251</v>
      </c>
      <c r="N151" s="101">
        <v>214.48568178318612</v>
      </c>
      <c r="O151" s="101">
        <v>222.17504557405928</v>
      </c>
      <c r="P151" s="101">
        <v>186.37057989060162</v>
      </c>
      <c r="Q151" s="101">
        <v>212.8178535858973</v>
      </c>
      <c r="R151" s="101">
        <v>207.87541677030171</v>
      </c>
      <c r="S151" s="101">
        <v>188.42605939677458</v>
      </c>
      <c r="T151" s="101">
        <v>175.39430451001996</v>
      </c>
      <c r="U151" s="101">
        <v>178.21841125793355</v>
      </c>
      <c r="V151" s="101">
        <v>173.74575396961063</v>
      </c>
      <c r="W151" s="101">
        <v>185.38954986596863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37.776018398047292</v>
      </c>
      <c r="C161" s="117">
        <f t="shared" si="54"/>
        <v>37.015354622944216</v>
      </c>
      <c r="D161" s="117">
        <f t="shared" si="54"/>
        <v>34.132363067444494</v>
      </c>
      <c r="E161" s="117">
        <f t="shared" si="54"/>
        <v>35.275551064960901</v>
      </c>
      <c r="F161" s="117">
        <f t="shared" si="54"/>
        <v>36.199521028478117</v>
      </c>
      <c r="G161" s="117">
        <f t="shared" si="54"/>
        <v>35.989967104578923</v>
      </c>
      <c r="H161" s="117">
        <f t="shared" si="54"/>
        <v>37.956545291218674</v>
      </c>
      <c r="I161" s="117">
        <f t="shared" si="54"/>
        <v>37.263761402718039</v>
      </c>
      <c r="J161" s="117">
        <f t="shared" si="54"/>
        <v>34.827936796427231</v>
      </c>
      <c r="K161" s="117">
        <f t="shared" si="54"/>
        <v>31.076567470347904</v>
      </c>
      <c r="L161" s="117">
        <f t="shared" si="54"/>
        <v>32.201833641388632</v>
      </c>
      <c r="M161" s="117">
        <f t="shared" si="54"/>
        <v>35.094311172331892</v>
      </c>
      <c r="N161" s="117">
        <f t="shared" si="54"/>
        <v>32.379729258070931</v>
      </c>
      <c r="O161" s="117">
        <f t="shared" si="54"/>
        <v>27.949670236407414</v>
      </c>
      <c r="P161" s="117">
        <f t="shared" si="54"/>
        <v>24.563505024968141</v>
      </c>
      <c r="Q161" s="117">
        <f t="shared" si="54"/>
        <v>29.49533250977424</v>
      </c>
      <c r="R161" s="117">
        <f t="shared" ref="R161:V161" si="55">R162+R164+R166+R175</f>
        <v>30.689707643159274</v>
      </c>
      <c r="S161" s="117">
        <f t="shared" si="55"/>
        <v>31.69487098565525</v>
      </c>
      <c r="T161" s="117">
        <f t="shared" si="55"/>
        <v>31.036258676783682</v>
      </c>
      <c r="U161" s="117">
        <f t="shared" si="55"/>
        <v>34.833697481050599</v>
      </c>
      <c r="V161" s="117">
        <f t="shared" si="55"/>
        <v>36.456081148002141</v>
      </c>
      <c r="W161" s="117">
        <f t="shared" ref="W161" si="56">W162+W164+W166+W175</f>
        <v>41.802031782152731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37.776018398047292</v>
      </c>
      <c r="C166" s="122">
        <v>37.015354622944216</v>
      </c>
      <c r="D166" s="122">
        <v>34.132363067444494</v>
      </c>
      <c r="E166" s="122">
        <v>35.275551064960901</v>
      </c>
      <c r="F166" s="122">
        <v>36.199521028478117</v>
      </c>
      <c r="G166" s="122">
        <v>35.989967104578923</v>
      </c>
      <c r="H166" s="122">
        <v>37.956545291218674</v>
      </c>
      <c r="I166" s="122">
        <v>37.263761402718039</v>
      </c>
      <c r="J166" s="122">
        <v>34.827936796427231</v>
      </c>
      <c r="K166" s="122">
        <v>31.076567470347904</v>
      </c>
      <c r="L166" s="122">
        <v>32.201833641388632</v>
      </c>
      <c r="M166" s="122">
        <v>35.094311172331892</v>
      </c>
      <c r="N166" s="122">
        <v>32.379729258070931</v>
      </c>
      <c r="O166" s="122">
        <v>27.949670236407414</v>
      </c>
      <c r="P166" s="122">
        <v>24.563505024968141</v>
      </c>
      <c r="Q166" s="122">
        <v>29.49533250977424</v>
      </c>
      <c r="R166" s="122">
        <v>30.689707643159274</v>
      </c>
      <c r="S166" s="122">
        <v>31.69487098565525</v>
      </c>
      <c r="T166" s="122">
        <v>31.036258676783682</v>
      </c>
      <c r="U166" s="122">
        <v>34.833697481050599</v>
      </c>
      <c r="V166" s="122">
        <v>36.456081148002141</v>
      </c>
      <c r="W166" s="122">
        <v>41.802031782152731</v>
      </c>
      <c r="DA166" s="130" t="s">
        <v>2734</v>
      </c>
    </row>
    <row r="167" spans="1:105" ht="12" customHeight="1" x14ac:dyDescent="0.25">
      <c r="A167" s="97" t="s">
        <v>124</v>
      </c>
      <c r="B167" s="98">
        <v>345.11461079247505</v>
      </c>
      <c r="C167" s="98">
        <v>338.17466266670152</v>
      </c>
      <c r="D167" s="98">
        <v>312.63414500287439</v>
      </c>
      <c r="E167" s="98">
        <v>323.71384932920751</v>
      </c>
      <c r="F167" s="98">
        <v>330.98535253734082</v>
      </c>
      <c r="G167" s="98">
        <v>325.29154594894152</v>
      </c>
      <c r="H167" s="98">
        <v>340.36379223836281</v>
      </c>
      <c r="I167" s="98">
        <v>341.34684517198428</v>
      </c>
      <c r="J167" s="98">
        <v>323.03491023084888</v>
      </c>
      <c r="K167" s="98">
        <v>310.33875947740734</v>
      </c>
      <c r="L167" s="98">
        <v>345.1105778103742</v>
      </c>
      <c r="M167" s="98">
        <v>389.10717525481624</v>
      </c>
      <c r="N167" s="98">
        <v>384.92422851667192</v>
      </c>
      <c r="O167" s="98">
        <v>368.88914458855282</v>
      </c>
      <c r="P167" s="98">
        <v>324.66969006653812</v>
      </c>
      <c r="Q167" s="98">
        <v>375.10305526006061</v>
      </c>
      <c r="R167" s="98">
        <v>374.32418750535999</v>
      </c>
      <c r="S167" s="98">
        <v>362.54783452769408</v>
      </c>
      <c r="T167" s="98">
        <v>334.03787472744966</v>
      </c>
      <c r="U167" s="98">
        <v>333.10752714433187</v>
      </c>
      <c r="V167" s="98">
        <v>315.07503378843546</v>
      </c>
      <c r="W167" s="98">
        <v>328.01202451658497</v>
      </c>
      <c r="DA167" s="63" t="s">
        <v>2735</v>
      </c>
    </row>
    <row r="168" spans="1:105" ht="12" customHeight="1" x14ac:dyDescent="0.25">
      <c r="A168" s="97" t="s">
        <v>123</v>
      </c>
      <c r="B168" s="98">
        <v>196.70038136766567</v>
      </c>
      <c r="C168" s="98">
        <v>189.25300753245298</v>
      </c>
      <c r="D168" s="98">
        <v>176.93532489576177</v>
      </c>
      <c r="E168" s="98">
        <v>180.76326762076394</v>
      </c>
      <c r="F168" s="98">
        <v>184.13060216190502</v>
      </c>
      <c r="G168" s="98">
        <v>183.37306538876913</v>
      </c>
      <c r="H168" s="98">
        <v>192.40148481770694</v>
      </c>
      <c r="I168" s="98">
        <v>190.21775865691069</v>
      </c>
      <c r="J168" s="98">
        <v>174.44435967500382</v>
      </c>
      <c r="K168" s="98">
        <v>152.8334679775032</v>
      </c>
      <c r="L168" s="98">
        <v>195.85105189420239</v>
      </c>
      <c r="M168" s="98">
        <v>218.46061947819783</v>
      </c>
      <c r="N168" s="98">
        <v>214.37985233198253</v>
      </c>
      <c r="O168" s="98">
        <v>218.68708115925617</v>
      </c>
      <c r="P168" s="98">
        <v>186.28980643574263</v>
      </c>
      <c r="Q168" s="98">
        <v>223.58249184704917</v>
      </c>
      <c r="R168" s="98">
        <v>224.75006051955057</v>
      </c>
      <c r="S168" s="98">
        <v>211.56063344094284</v>
      </c>
      <c r="T168" s="98">
        <v>202.21100987935949</v>
      </c>
      <c r="U168" s="98">
        <v>180.74042049996561</v>
      </c>
      <c r="V168" s="98">
        <v>171.94946576988139</v>
      </c>
      <c r="W168" s="98">
        <v>182.83729105143291</v>
      </c>
      <c r="DA168" s="63" t="s">
        <v>2736</v>
      </c>
    </row>
    <row r="169" spans="1:105" ht="12" customHeight="1" x14ac:dyDescent="0.25">
      <c r="A169" s="100" t="s">
        <v>50</v>
      </c>
      <c r="B169" s="101">
        <v>196.70038136766567</v>
      </c>
      <c r="C169" s="101">
        <v>189.25300753245298</v>
      </c>
      <c r="D169" s="101">
        <v>176.93532489576177</v>
      </c>
      <c r="E169" s="101">
        <v>180.76326762076394</v>
      </c>
      <c r="F169" s="101">
        <v>184.13060216190502</v>
      </c>
      <c r="G169" s="101">
        <v>183.37306538876913</v>
      </c>
      <c r="H169" s="101">
        <v>192.40148481770694</v>
      </c>
      <c r="I169" s="101">
        <v>190.21775865691069</v>
      </c>
      <c r="J169" s="101">
        <v>174.44435967500382</v>
      </c>
      <c r="K169" s="101">
        <v>152.8334679775032</v>
      </c>
      <c r="L169" s="101">
        <v>195.85105189420239</v>
      </c>
      <c r="M169" s="101">
        <v>218.46061947819783</v>
      </c>
      <c r="N169" s="101">
        <v>214.37985233198253</v>
      </c>
      <c r="O169" s="101">
        <v>218.68708115925617</v>
      </c>
      <c r="P169" s="101">
        <v>186.28980643574263</v>
      </c>
      <c r="Q169" s="101">
        <v>223.58249184704917</v>
      </c>
      <c r="R169" s="101">
        <v>224.75006051955057</v>
      </c>
      <c r="S169" s="101">
        <v>211.56063344094284</v>
      </c>
      <c r="T169" s="101">
        <v>202.21100987935949</v>
      </c>
      <c r="U169" s="101">
        <v>180.74042049996561</v>
      </c>
      <c r="V169" s="101">
        <v>171.94946576988139</v>
      </c>
      <c r="W169" s="101">
        <v>182.83729105143291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181.38433884773718</v>
      </c>
      <c r="C24" s="118">
        <f t="shared" si="7"/>
        <v>191.58410218547479</v>
      </c>
      <c r="D24" s="118">
        <f t="shared" si="7"/>
        <v>170.97919429095165</v>
      </c>
      <c r="E24" s="118">
        <f t="shared" si="7"/>
        <v>178.51262849571896</v>
      </c>
      <c r="F24" s="118">
        <f t="shared" si="7"/>
        <v>178.16883534390416</v>
      </c>
      <c r="G24" s="118">
        <f t="shared" si="7"/>
        <v>176.16118102415473</v>
      </c>
      <c r="H24" s="118">
        <f t="shared" si="7"/>
        <v>184.97785554462487</v>
      </c>
      <c r="I24" s="118">
        <f t="shared" si="7"/>
        <v>184.2306967280073</v>
      </c>
      <c r="J24" s="118">
        <f t="shared" si="7"/>
        <v>173.14546608529332</v>
      </c>
      <c r="K24" s="118">
        <f t="shared" si="7"/>
        <v>161.02562715086998</v>
      </c>
      <c r="L24" s="118">
        <f t="shared" si="7"/>
        <v>189.59850993766744</v>
      </c>
      <c r="M24" s="118">
        <f t="shared" si="7"/>
        <v>183.23577370408165</v>
      </c>
      <c r="N24" s="118">
        <f t="shared" si="7"/>
        <v>171.23440618705024</v>
      </c>
      <c r="O24" s="118">
        <f t="shared" si="7"/>
        <v>160.16978705104091</v>
      </c>
      <c r="P24" s="118">
        <f t="shared" si="7"/>
        <v>125.05900304962098</v>
      </c>
      <c r="Q24" s="118">
        <f t="shared" si="7"/>
        <v>165.18631107615732</v>
      </c>
      <c r="R24" s="118">
        <f t="shared" ref="R24:V24" si="8">R25+R28+R30+R39</f>
        <v>165.99651453992396</v>
      </c>
      <c r="S24" s="118">
        <f t="shared" si="8"/>
        <v>163.69160498317297</v>
      </c>
      <c r="T24" s="118">
        <f t="shared" si="8"/>
        <v>159.93838657605036</v>
      </c>
      <c r="U24" s="118">
        <f t="shared" si="8"/>
        <v>147.91083591288941</v>
      </c>
      <c r="V24" s="118">
        <f t="shared" si="8"/>
        <v>143.82615979990831</v>
      </c>
      <c r="W24" s="118">
        <f t="shared" ref="W24" si="9">W25+W28+W30+W39</f>
        <v>149.24151630240095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167.18993187328095</v>
      </c>
      <c r="C25" s="123">
        <f t="shared" si="10"/>
        <v>178.18717495977657</v>
      </c>
      <c r="D25" s="123">
        <f t="shared" si="10"/>
        <v>157.55678772970452</v>
      </c>
      <c r="E25" s="123">
        <f t="shared" si="10"/>
        <v>165.44122719002499</v>
      </c>
      <c r="F25" s="123">
        <f t="shared" si="10"/>
        <v>164.86613679960439</v>
      </c>
      <c r="G25" s="123">
        <f t="shared" si="10"/>
        <v>162.69794281995539</v>
      </c>
      <c r="H25" s="123">
        <f t="shared" si="10"/>
        <v>171.29266788735299</v>
      </c>
      <c r="I25" s="123">
        <f t="shared" si="10"/>
        <v>171.14296062378196</v>
      </c>
      <c r="J25" s="123">
        <f t="shared" si="10"/>
        <v>159.8677641789123</v>
      </c>
      <c r="K25" s="123">
        <f t="shared" si="10"/>
        <v>148.32274728956392</v>
      </c>
      <c r="L25" s="123">
        <f t="shared" si="10"/>
        <v>174.81956845128585</v>
      </c>
      <c r="M25" s="123">
        <f t="shared" si="10"/>
        <v>167.99169944844641</v>
      </c>
      <c r="N25" s="123">
        <f t="shared" si="10"/>
        <v>156.07980344452798</v>
      </c>
      <c r="O25" s="123">
        <f t="shared" si="10"/>
        <v>143.97227451294421</v>
      </c>
      <c r="P25" s="123">
        <f t="shared" si="10"/>
        <v>109.4591848739077</v>
      </c>
      <c r="Q25" s="123">
        <f t="shared" si="10"/>
        <v>148.90705727464541</v>
      </c>
      <c r="R25" s="123">
        <f t="shared" ref="R25:V25" si="11">SUM(R26:R27)</f>
        <v>149.83452973799851</v>
      </c>
      <c r="S25" s="123">
        <f t="shared" si="11"/>
        <v>148.44862529629458</v>
      </c>
      <c r="T25" s="123">
        <f t="shared" si="11"/>
        <v>144.84664579327068</v>
      </c>
      <c r="U25" s="123">
        <f t="shared" si="11"/>
        <v>132.84898858499912</v>
      </c>
      <c r="V25" s="123">
        <f t="shared" si="11"/>
        <v>128.81151839918718</v>
      </c>
      <c r="W25" s="123">
        <f t="shared" ref="W25" si="12">SUM(W26:W27)</f>
        <v>134.1005476388236</v>
      </c>
      <c r="DA25" s="130" t="s">
        <v>2768</v>
      </c>
    </row>
    <row r="26" spans="1:105" ht="12" customHeight="1" x14ac:dyDescent="0.25">
      <c r="A26" s="97" t="s">
        <v>74</v>
      </c>
      <c r="B26" s="99">
        <v>165.59756669422887</v>
      </c>
      <c r="C26" s="99">
        <v>176.48854223309999</v>
      </c>
      <c r="D26" s="99">
        <v>156.085655331422</v>
      </c>
      <c r="E26" s="99">
        <v>163.88662004118947</v>
      </c>
      <c r="F26" s="99">
        <v>163.31256693931903</v>
      </c>
      <c r="G26" s="99">
        <v>161.15429539715177</v>
      </c>
      <c r="H26" s="99">
        <v>169.6601387254702</v>
      </c>
      <c r="I26" s="99">
        <v>169.50561225611997</v>
      </c>
      <c r="J26" s="99">
        <v>158.35352231592924</v>
      </c>
      <c r="K26" s="99">
        <v>146.91930184956834</v>
      </c>
      <c r="L26" s="99">
        <v>173.07755190795365</v>
      </c>
      <c r="M26" s="99">
        <v>166.32265587748583</v>
      </c>
      <c r="N26" s="99">
        <v>154.49349179474871</v>
      </c>
      <c r="O26" s="99">
        <v>142.47310902764391</v>
      </c>
      <c r="P26" s="99">
        <v>108.351158570447</v>
      </c>
      <c r="Q26" s="99">
        <v>147.36210129323226</v>
      </c>
      <c r="R26" s="99">
        <v>148.25154832297716</v>
      </c>
      <c r="S26" s="99">
        <v>146.84408067799663</v>
      </c>
      <c r="T26" s="99">
        <v>143.25873383142797</v>
      </c>
      <c r="U26" s="99">
        <v>131.3897288929783</v>
      </c>
      <c r="V26" s="99">
        <v>127.37345087323145</v>
      </c>
      <c r="W26" s="99">
        <v>132.57770977195958</v>
      </c>
      <c r="DA26" s="63" t="s">
        <v>2769</v>
      </c>
    </row>
    <row r="27" spans="1:105" ht="12" customHeight="1" x14ac:dyDescent="0.25">
      <c r="A27" s="97" t="s">
        <v>53</v>
      </c>
      <c r="B27" s="99">
        <v>1.5923651790520692</v>
      </c>
      <c r="C27" s="99">
        <v>1.6986327266765777</v>
      </c>
      <c r="D27" s="99">
        <v>1.4711323982825228</v>
      </c>
      <c r="E27" s="99">
        <v>1.5546071488355035</v>
      </c>
      <c r="F27" s="99">
        <v>1.5535698602853538</v>
      </c>
      <c r="G27" s="99">
        <v>1.5436474228036192</v>
      </c>
      <c r="H27" s="99">
        <v>1.6325291618827893</v>
      </c>
      <c r="I27" s="99">
        <v>1.6373483676619931</v>
      </c>
      <c r="J27" s="99">
        <v>1.5142418629830563</v>
      </c>
      <c r="K27" s="99">
        <v>1.4034454399955854</v>
      </c>
      <c r="L27" s="99">
        <v>1.7420165433321986</v>
      </c>
      <c r="M27" s="99">
        <v>1.6690435709605727</v>
      </c>
      <c r="N27" s="99">
        <v>1.5863116497792891</v>
      </c>
      <c r="O27" s="99">
        <v>1.4991654853002898</v>
      </c>
      <c r="P27" s="99">
        <v>1.1080263034607014</v>
      </c>
      <c r="Q27" s="99">
        <v>1.5449559814131542</v>
      </c>
      <c r="R27" s="99">
        <v>1.5829814150213479</v>
      </c>
      <c r="S27" s="99">
        <v>1.6045446182979393</v>
      </c>
      <c r="T27" s="99">
        <v>1.5879119618427138</v>
      </c>
      <c r="U27" s="99">
        <v>1.459259692020809</v>
      </c>
      <c r="V27" s="99">
        <v>1.4380675259557261</v>
      </c>
      <c r="W27" s="99">
        <v>1.5228378668640328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6.3175657050182224E-3</v>
      </c>
      <c r="C28" s="123">
        <f t="shared" si="13"/>
        <v>7.4353575716761102E-3</v>
      </c>
      <c r="D28" s="123">
        <f t="shared" si="13"/>
        <v>7.9330059737173411E-3</v>
      </c>
      <c r="E28" s="123">
        <f t="shared" si="13"/>
        <v>8.906529140244656E-3</v>
      </c>
      <c r="F28" s="123">
        <f t="shared" si="13"/>
        <v>1.1267979595741672E-2</v>
      </c>
      <c r="G28" s="123">
        <f t="shared" si="13"/>
        <v>1.4445942517775335E-2</v>
      </c>
      <c r="H28" s="123">
        <f t="shared" si="13"/>
        <v>1.8971029549084712E-2</v>
      </c>
      <c r="I28" s="123">
        <f t="shared" si="13"/>
        <v>2.3660404787087298E-2</v>
      </c>
      <c r="J28" s="123">
        <f t="shared" si="13"/>
        <v>2.7251387758442748E-2</v>
      </c>
      <c r="K28" s="123">
        <f t="shared" si="13"/>
        <v>2.7955727114387027E-2</v>
      </c>
      <c r="L28" s="123">
        <f t="shared" si="13"/>
        <v>2.7422107961968718E-2</v>
      </c>
      <c r="M28" s="123">
        <f t="shared" si="13"/>
        <v>2.700375455581585E-2</v>
      </c>
      <c r="N28" s="123">
        <f t="shared" si="13"/>
        <v>2.6255571555220375E-2</v>
      </c>
      <c r="O28" s="123">
        <f t="shared" si="13"/>
        <v>2.551985919404107E-2</v>
      </c>
      <c r="P28" s="123">
        <f t="shared" si="13"/>
        <v>2.4299509347203273E-2</v>
      </c>
      <c r="Q28" s="123">
        <f t="shared" si="13"/>
        <v>2.3293643259536218E-2</v>
      </c>
      <c r="R28" s="123">
        <f t="shared" si="13"/>
        <v>2.5253217233560346E-2</v>
      </c>
      <c r="S28" s="123">
        <f t="shared" si="13"/>
        <v>2.7801526304675073E-2</v>
      </c>
      <c r="T28" s="123">
        <f t="shared" si="13"/>
        <v>3.8091005210942754E-2</v>
      </c>
      <c r="U28" s="123">
        <f t="shared" si="13"/>
        <v>3.5065780512500588E-2</v>
      </c>
      <c r="V28" s="123">
        <f t="shared" si="13"/>
        <v>3.6569026211045796E-2</v>
      </c>
      <c r="W28" s="123">
        <f t="shared" si="13"/>
        <v>3.6207578977632805E-2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6.3175657050182224E-3</v>
      </c>
      <c r="C29" s="99">
        <f>RES_hhdet_fech!C29/RES_summary!C$19</f>
        <v>7.4353575716761102E-3</v>
      </c>
      <c r="D29" s="99">
        <f>RES_hhdet_fech!D29/RES_summary!D$19</f>
        <v>7.9330059737173411E-3</v>
      </c>
      <c r="E29" s="99">
        <f>RES_hhdet_fech!E29/RES_summary!E$19</f>
        <v>8.906529140244656E-3</v>
      </c>
      <c r="F29" s="99">
        <f>RES_hhdet_fech!F29/RES_summary!F$19</f>
        <v>1.1267979595741672E-2</v>
      </c>
      <c r="G29" s="99">
        <f>RES_hhdet_fech!G29/RES_summary!G$19</f>
        <v>1.4445942517775335E-2</v>
      </c>
      <c r="H29" s="99">
        <f>RES_hhdet_fech!H29/RES_summary!H$19</f>
        <v>1.8971029549084712E-2</v>
      </c>
      <c r="I29" s="99">
        <f>RES_hhdet_fech!I29/RES_summary!I$19</f>
        <v>2.3660404787087298E-2</v>
      </c>
      <c r="J29" s="99">
        <f>RES_hhdet_fech!J29/RES_summary!J$19</f>
        <v>2.7251387758442748E-2</v>
      </c>
      <c r="K29" s="99">
        <f>RES_hhdet_fech!K29/RES_summary!K$19</f>
        <v>2.7955727114387027E-2</v>
      </c>
      <c r="L29" s="99">
        <f>RES_hhdet_fech!L29/RES_summary!L$19</f>
        <v>2.7422107961968718E-2</v>
      </c>
      <c r="M29" s="99">
        <f>RES_hhdet_fech!M29/RES_summary!M$19</f>
        <v>2.700375455581585E-2</v>
      </c>
      <c r="N29" s="99">
        <f>RES_hhdet_fech!N29/RES_summary!N$19</f>
        <v>2.6255571555220375E-2</v>
      </c>
      <c r="O29" s="99">
        <f>RES_hhdet_fech!O29/RES_summary!O$19</f>
        <v>2.551985919404107E-2</v>
      </c>
      <c r="P29" s="99">
        <f>RES_hhdet_fech!P29/RES_summary!P$19</f>
        <v>2.4299509347203273E-2</v>
      </c>
      <c r="Q29" s="99">
        <f>RES_hhdet_fech!Q29/RES_summary!Q$19</f>
        <v>2.3293643259536218E-2</v>
      </c>
      <c r="R29" s="99">
        <f>RES_hhdet_fech!R29/RES_summary!R$19</f>
        <v>2.5253217233560346E-2</v>
      </c>
      <c r="S29" s="99">
        <f>RES_hhdet_fech!S29/RES_summary!S$19</f>
        <v>2.7801526304675073E-2</v>
      </c>
      <c r="T29" s="99">
        <f>RES_hhdet_fech!T29/RES_summary!T$19</f>
        <v>3.8091005210942754E-2</v>
      </c>
      <c r="U29" s="99">
        <f>RES_hhdet_fech!U29/RES_summary!U$19</f>
        <v>3.5065780512500588E-2</v>
      </c>
      <c r="V29" s="99">
        <f>RES_hhdet_fech!V29/RES_summary!V$19</f>
        <v>3.6569026211045796E-2</v>
      </c>
      <c r="W29" s="99">
        <f>RES_hhdet_fech!W29/RES_summary!W$19</f>
        <v>3.6207578977632805E-2</v>
      </c>
      <c r="DA29" s="63" t="s">
        <v>2772</v>
      </c>
    </row>
    <row r="30" spans="1:105" ht="12" customHeight="1" x14ac:dyDescent="0.25">
      <c r="A30" s="121" t="s">
        <v>55</v>
      </c>
      <c r="B30" s="123">
        <v>11.677014209241266</v>
      </c>
      <c r="C30" s="123">
        <v>10.928529887166382</v>
      </c>
      <c r="D30" s="123">
        <v>10.920199106180497</v>
      </c>
      <c r="E30" s="123">
        <v>10.589978854025322</v>
      </c>
      <c r="F30" s="123">
        <v>10.812462518049479</v>
      </c>
      <c r="G30" s="123">
        <v>10.938027819223818</v>
      </c>
      <c r="H30" s="123">
        <v>11.081392192346815</v>
      </c>
      <c r="I30" s="123">
        <v>10.509206708399454</v>
      </c>
      <c r="J30" s="123">
        <v>10.642218159764077</v>
      </c>
      <c r="K30" s="123">
        <v>10.052649318887905</v>
      </c>
      <c r="L30" s="123">
        <v>11.832685105452962</v>
      </c>
      <c r="M30" s="123">
        <v>12.366311767987829</v>
      </c>
      <c r="N30" s="123">
        <v>12.298582625357122</v>
      </c>
      <c r="O30" s="123">
        <v>13.151764097363095</v>
      </c>
      <c r="P30" s="123">
        <v>12.520935091538211</v>
      </c>
      <c r="Q30" s="123">
        <v>13.161136858782211</v>
      </c>
      <c r="R30" s="123">
        <v>12.975576192800657</v>
      </c>
      <c r="S30" s="123">
        <v>12.167801294535257</v>
      </c>
      <c r="T30" s="123">
        <v>12.032359811022365</v>
      </c>
      <c r="U30" s="123">
        <v>12.038823018400853</v>
      </c>
      <c r="V30" s="123">
        <v>11.867648895035412</v>
      </c>
      <c r="W30" s="123">
        <v>11.969323959044019</v>
      </c>
      <c r="DA30" s="130" t="s">
        <v>2773</v>
      </c>
    </row>
    <row r="31" spans="1:105" ht="12" customHeight="1" x14ac:dyDescent="0.25">
      <c r="A31" s="97" t="s">
        <v>141</v>
      </c>
      <c r="B31" s="99">
        <v>13.20013651608415</v>
      </c>
      <c r="C31" s="99">
        <v>12.886735328737119</v>
      </c>
      <c r="D31" s="99">
        <v>11.861216439733809</v>
      </c>
      <c r="E31" s="99">
        <v>12.225524832096953</v>
      </c>
      <c r="F31" s="99">
        <v>12.496576471934802</v>
      </c>
      <c r="G31" s="99">
        <v>12.298899506979296</v>
      </c>
      <c r="H31" s="99">
        <v>12.946234824193606</v>
      </c>
      <c r="I31" s="99">
        <v>13.018590157446893</v>
      </c>
      <c r="J31" s="99">
        <v>12.304731687345079</v>
      </c>
      <c r="K31" s="99">
        <v>11.820680353232092</v>
      </c>
      <c r="L31" s="99">
        <v>13.14667918747403</v>
      </c>
      <c r="M31" s="99">
        <v>14.870686527677513</v>
      </c>
      <c r="N31" s="99">
        <v>14.775786925522725</v>
      </c>
      <c r="O31" s="99">
        <v>14.401695722453908</v>
      </c>
      <c r="P31" s="99">
        <v>12.552411076299235</v>
      </c>
      <c r="Q31" s="99">
        <v>14.315210909053505</v>
      </c>
      <c r="R31" s="99">
        <v>13.961376752971759</v>
      </c>
      <c r="S31" s="99">
        <v>13.283675147872863</v>
      </c>
      <c r="T31" s="99">
        <v>12.226511803530475</v>
      </c>
      <c r="U31" s="99">
        <v>12.346299866322864</v>
      </c>
      <c r="V31" s="99">
        <v>11.888872109687476</v>
      </c>
      <c r="W31" s="99">
        <v>12.537893108563033</v>
      </c>
      <c r="DA31" s="63" t="s">
        <v>2774</v>
      </c>
    </row>
    <row r="32" spans="1:105" ht="12" customHeight="1" x14ac:dyDescent="0.25">
      <c r="A32" s="97" t="s">
        <v>140</v>
      </c>
      <c r="B32" s="99">
        <v>11.130438218028589</v>
      </c>
      <c r="C32" s="99">
        <v>10.855871195863273</v>
      </c>
      <c r="D32" s="99">
        <v>10.063898487470386</v>
      </c>
      <c r="E32" s="99">
        <v>10.421922717972331</v>
      </c>
      <c r="F32" s="99">
        <v>10.741617402236415</v>
      </c>
      <c r="G32" s="99">
        <v>10.711037164054847</v>
      </c>
      <c r="H32" s="99">
        <v>11.006344760154363</v>
      </c>
      <c r="I32" s="99">
        <v>11.06537471616862</v>
      </c>
      <c r="J32" s="99">
        <v>10.401913596839609</v>
      </c>
      <c r="K32" s="99">
        <v>9.8350569706594566</v>
      </c>
      <c r="L32" s="99">
        <v>11.315842042381972</v>
      </c>
      <c r="M32" s="99">
        <v>12.908397936948251</v>
      </c>
      <c r="N32" s="99">
        <v>12.963665402284937</v>
      </c>
      <c r="O32" s="99">
        <v>12.990516167070869</v>
      </c>
      <c r="P32" s="99">
        <v>0</v>
      </c>
      <c r="Q32" s="99">
        <v>0</v>
      </c>
      <c r="R32" s="99">
        <v>0</v>
      </c>
      <c r="S32" s="99">
        <v>11.21842119431094</v>
      </c>
      <c r="T32" s="99">
        <v>10.645029470443101</v>
      </c>
      <c r="U32" s="99">
        <v>11.074250557144733</v>
      </c>
      <c r="V32" s="99">
        <v>10.881860630009497</v>
      </c>
      <c r="W32" s="99">
        <v>11.671786886372335</v>
      </c>
      <c r="DA32" s="63" t="s">
        <v>2775</v>
      </c>
    </row>
    <row r="33" spans="1:105" ht="12" customHeight="1" x14ac:dyDescent="0.25">
      <c r="A33" s="100" t="s">
        <v>50</v>
      </c>
      <c r="B33" s="102">
        <v>7.5235061212181416</v>
      </c>
      <c r="C33" s="102">
        <v>7.2371344564574738</v>
      </c>
      <c r="D33" s="102">
        <v>6.7644927331022453</v>
      </c>
      <c r="E33" s="102">
        <v>6.9388643930889229</v>
      </c>
      <c r="F33" s="102">
        <v>7.1324315639951408</v>
      </c>
      <c r="G33" s="102">
        <v>7.1953702590445374</v>
      </c>
      <c r="H33" s="102">
        <v>7.2850626623365109</v>
      </c>
      <c r="I33" s="102">
        <v>7.2340016423803393</v>
      </c>
      <c r="J33" s="102">
        <v>6.6313314934659644</v>
      </c>
      <c r="K33" s="102">
        <v>5.8365441954129205</v>
      </c>
      <c r="L33" s="102">
        <v>7.4981977810979554</v>
      </c>
      <c r="M33" s="102">
        <v>8.4998594915203611</v>
      </c>
      <c r="N33" s="102">
        <v>8.4022078454389799</v>
      </c>
      <c r="O33" s="102">
        <v>8.7382460107562689</v>
      </c>
      <c r="P33" s="102">
        <v>0</v>
      </c>
      <c r="Q33" s="102">
        <v>0</v>
      </c>
      <c r="R33" s="102">
        <v>0</v>
      </c>
      <c r="S33" s="102">
        <v>6.6287064352134486</v>
      </c>
      <c r="T33" s="102">
        <v>6.3169828779512542</v>
      </c>
      <c r="U33" s="102">
        <v>6.6728741467612736</v>
      </c>
      <c r="V33" s="102">
        <v>6.5827891366136617</v>
      </c>
      <c r="W33" s="102">
        <v>7.1153431607887256</v>
      </c>
      <c r="DA33" s="131" t="s">
        <v>2776</v>
      </c>
    </row>
    <row r="34" spans="1:105" ht="12" customHeight="1" x14ac:dyDescent="0.25">
      <c r="A34" s="103" t="s">
        <v>52</v>
      </c>
      <c r="B34" s="105">
        <v>3.6069320968104472</v>
      </c>
      <c r="C34" s="105">
        <v>3.6187367394057959</v>
      </c>
      <c r="D34" s="105">
        <v>3.2994057543681397</v>
      </c>
      <c r="E34" s="105">
        <v>3.4830583248834075</v>
      </c>
      <c r="F34" s="105">
        <v>3.6091858382412729</v>
      </c>
      <c r="G34" s="105">
        <v>3.5156669050103106</v>
      </c>
      <c r="H34" s="105">
        <v>3.7212820978178525</v>
      </c>
      <c r="I34" s="105">
        <v>3.8313730737882787</v>
      </c>
      <c r="J34" s="105">
        <v>3.7705821033736444</v>
      </c>
      <c r="K34" s="105">
        <v>3.9985127752465344</v>
      </c>
      <c r="L34" s="105">
        <v>3.8176442612840154</v>
      </c>
      <c r="M34" s="105">
        <v>4.4085384454278884</v>
      </c>
      <c r="N34" s="105">
        <v>4.5614575568459585</v>
      </c>
      <c r="O34" s="105">
        <v>4.2522701563146006</v>
      </c>
      <c r="P34" s="105">
        <v>0</v>
      </c>
      <c r="Q34" s="105">
        <v>0</v>
      </c>
      <c r="R34" s="105">
        <v>0</v>
      </c>
      <c r="S34" s="105">
        <v>4.5897147590974914</v>
      </c>
      <c r="T34" s="105">
        <v>4.3280465924918463</v>
      </c>
      <c r="U34" s="105">
        <v>4.4013764103834587</v>
      </c>
      <c r="V34" s="105">
        <v>4.2990714933958358</v>
      </c>
      <c r="W34" s="105">
        <v>4.556443725583609</v>
      </c>
      <c r="DA34" s="132" t="s">
        <v>2777</v>
      </c>
    </row>
    <row r="35" spans="1:105" ht="12" customHeight="1" x14ac:dyDescent="0.25">
      <c r="A35" s="106" t="s">
        <v>122</v>
      </c>
      <c r="B35" s="102">
        <v>11.933446458851662</v>
      </c>
      <c r="C35" s="102">
        <v>11.151527040530246</v>
      </c>
      <c r="D35" s="102">
        <v>11.286671072872128</v>
      </c>
      <c r="E35" s="102">
        <v>10.89308746025946</v>
      </c>
      <c r="F35" s="102">
        <v>11.110622698335947</v>
      </c>
      <c r="G35" s="102">
        <v>11.289251906930527</v>
      </c>
      <c r="H35" s="102">
        <v>11.382907950051719</v>
      </c>
      <c r="I35" s="102">
        <v>10.776786865458734</v>
      </c>
      <c r="J35" s="102">
        <v>11.074777829234261</v>
      </c>
      <c r="K35" s="102">
        <v>10.553418646517828</v>
      </c>
      <c r="L35" s="102">
        <v>12.421714226693831</v>
      </c>
      <c r="M35" s="102">
        <v>12.864375148802218</v>
      </c>
      <c r="N35" s="102">
        <v>12.797427192134043</v>
      </c>
      <c r="O35" s="102">
        <v>13.745806682582208</v>
      </c>
      <c r="P35" s="102">
        <v>13.197752107805103</v>
      </c>
      <c r="Q35" s="102">
        <v>13.731192161346554</v>
      </c>
      <c r="R35" s="102">
        <v>13.551061841934166</v>
      </c>
      <c r="S35" s="102">
        <v>12.699767586473898</v>
      </c>
      <c r="T35" s="102">
        <v>12.63682768831538</v>
      </c>
      <c r="U35" s="102">
        <v>12.594307555842187</v>
      </c>
      <c r="V35" s="102">
        <v>12.418133743515568</v>
      </c>
      <c r="W35" s="102">
        <v>12.404024192210828</v>
      </c>
      <c r="DA35" s="131" t="s">
        <v>2778</v>
      </c>
    </row>
    <row r="36" spans="1:105" ht="12" customHeight="1" x14ac:dyDescent="0.25">
      <c r="A36" s="107" t="s">
        <v>121</v>
      </c>
      <c r="B36" s="105">
        <v>10.455611299449902</v>
      </c>
      <c r="C36" s="105">
        <v>9.729019447099402</v>
      </c>
      <c r="D36" s="105">
        <v>9.8781942799899625</v>
      </c>
      <c r="E36" s="105">
        <v>9.5276317423041448</v>
      </c>
      <c r="F36" s="105">
        <v>9.7505872524491544</v>
      </c>
      <c r="G36" s="105">
        <v>9.9668226562958857</v>
      </c>
      <c r="H36" s="105">
        <v>10.091692599512321</v>
      </c>
      <c r="I36" s="105">
        <v>9.5397126654130329</v>
      </c>
      <c r="J36" s="105">
        <v>9.7544807259897937</v>
      </c>
      <c r="K36" s="105">
        <v>9.1670705272138697</v>
      </c>
      <c r="L36" s="105">
        <v>11.035826418073352</v>
      </c>
      <c r="M36" s="105">
        <v>11.441953981040879</v>
      </c>
      <c r="N36" s="105">
        <v>11.390878966026246</v>
      </c>
      <c r="O36" s="105">
        <v>12.377383152674454</v>
      </c>
      <c r="P36" s="105">
        <v>11.840273411195117</v>
      </c>
      <c r="Q36" s="105">
        <v>12.366424048718802</v>
      </c>
      <c r="R36" s="105">
        <v>12.210620707551044</v>
      </c>
      <c r="S36" s="105">
        <v>11.410083508217877</v>
      </c>
      <c r="T36" s="105">
        <v>11.425022282361354</v>
      </c>
      <c r="U36" s="105">
        <v>11.475574240813492</v>
      </c>
      <c r="V36" s="105">
        <v>11.398388384811284</v>
      </c>
      <c r="W36" s="105">
        <v>11.457084255210512</v>
      </c>
      <c r="DA36" s="132" t="s">
        <v>2779</v>
      </c>
    </row>
    <row r="37" spans="1:105" ht="12" customHeight="1" x14ac:dyDescent="0.25">
      <c r="A37" s="108" t="s">
        <v>53</v>
      </c>
      <c r="B37" s="99">
        <v>6.804612803704293</v>
      </c>
      <c r="C37" s="99">
        <v>6.2192304284092152</v>
      </c>
      <c r="D37" s="99">
        <v>6.3626189035560339</v>
      </c>
      <c r="E37" s="99">
        <v>6.0527527859314159</v>
      </c>
      <c r="F37" s="99">
        <v>6.1601128825546843</v>
      </c>
      <c r="G37" s="99">
        <v>6.367645173474517</v>
      </c>
      <c r="H37" s="99">
        <v>6.446192269955028</v>
      </c>
      <c r="I37" s="99">
        <v>6.0098226055463968</v>
      </c>
      <c r="J37" s="99">
        <v>5.9835255728718266</v>
      </c>
      <c r="K37" s="99">
        <v>5.1942404250142902</v>
      </c>
      <c r="L37" s="99">
        <v>7.0336485344798527</v>
      </c>
      <c r="M37" s="99">
        <v>7.2332245892384668</v>
      </c>
      <c r="N37" s="99">
        <v>7.0621822459467705</v>
      </c>
      <c r="O37" s="99">
        <v>7.993323403808275</v>
      </c>
      <c r="P37" s="99">
        <v>7.3742664912397569</v>
      </c>
      <c r="Q37" s="99">
        <v>7.8295214443360468</v>
      </c>
      <c r="R37" s="99">
        <v>7.7043582391935344</v>
      </c>
      <c r="S37" s="99">
        <v>6.8931847100195256</v>
      </c>
      <c r="T37" s="99">
        <v>6.9102201368136651</v>
      </c>
      <c r="U37" s="99">
        <v>7.0063195691257416</v>
      </c>
      <c r="V37" s="99">
        <v>6.9606669349453734</v>
      </c>
      <c r="W37" s="99">
        <v>7.0202140892886673</v>
      </c>
      <c r="DA37" s="63" t="s">
        <v>2780</v>
      </c>
    </row>
    <row r="38" spans="1:105" ht="12" customHeight="1" x14ac:dyDescent="0.25">
      <c r="A38" s="108" t="s">
        <v>52</v>
      </c>
      <c r="B38" s="99">
        <v>3.6509984957456108</v>
      </c>
      <c r="C38" s="99">
        <v>3.5097890186901863</v>
      </c>
      <c r="D38" s="99">
        <v>3.5155753764339295</v>
      </c>
      <c r="E38" s="99">
        <v>3.4748789563727276</v>
      </c>
      <c r="F38" s="99">
        <v>3.590474369894471</v>
      </c>
      <c r="G38" s="99">
        <v>3.599177482821367</v>
      </c>
      <c r="H38" s="99">
        <v>3.6455003295572914</v>
      </c>
      <c r="I38" s="99">
        <v>3.5298900598666356</v>
      </c>
      <c r="J38" s="99">
        <v>3.7709551531179675</v>
      </c>
      <c r="K38" s="99">
        <v>3.9728301021995769</v>
      </c>
      <c r="L38" s="99">
        <v>4.0021778835934976</v>
      </c>
      <c r="M38" s="99">
        <v>4.2087293918024127</v>
      </c>
      <c r="N38" s="99">
        <v>4.3286967200794777</v>
      </c>
      <c r="O38" s="99">
        <v>4.3840597488661821</v>
      </c>
      <c r="P38" s="99">
        <v>4.4660069199553591</v>
      </c>
      <c r="Q38" s="99">
        <v>4.5369026043827558</v>
      </c>
      <c r="R38" s="99">
        <v>4.5062624683575097</v>
      </c>
      <c r="S38" s="99">
        <v>4.5168987981983522</v>
      </c>
      <c r="T38" s="99">
        <v>4.5148021455476899</v>
      </c>
      <c r="U38" s="99">
        <v>4.4692546716877493</v>
      </c>
      <c r="V38" s="99">
        <v>4.4377214498659123</v>
      </c>
      <c r="W38" s="99">
        <v>4.4368701659218459</v>
      </c>
      <c r="DA38" s="63" t="s">
        <v>2781</v>
      </c>
    </row>
    <row r="39" spans="1:105" ht="12" customHeight="1" x14ac:dyDescent="0.25">
      <c r="A39" s="121" t="s">
        <v>54</v>
      </c>
      <c r="B39" s="123">
        <v>2.5110751995099423</v>
      </c>
      <c r="C39" s="123">
        <v>2.4609619809601866</v>
      </c>
      <c r="D39" s="123">
        <v>2.4942744490929343</v>
      </c>
      <c r="E39" s="123">
        <v>2.4725159225284097</v>
      </c>
      <c r="F39" s="123">
        <v>2.4789680466545638</v>
      </c>
      <c r="G39" s="123">
        <v>2.5107644424577624</v>
      </c>
      <c r="H39" s="123">
        <v>2.5848244353759888</v>
      </c>
      <c r="I39" s="123">
        <v>2.5548689910387923</v>
      </c>
      <c r="J39" s="123">
        <v>2.6082323588585035</v>
      </c>
      <c r="K39" s="123">
        <v>2.6222748153037623</v>
      </c>
      <c r="L39" s="123">
        <v>2.9188342729666741</v>
      </c>
      <c r="M39" s="123">
        <v>2.8507587330916087</v>
      </c>
      <c r="N39" s="123">
        <v>2.8297645456099318</v>
      </c>
      <c r="O39" s="123">
        <v>3.0202285815395631</v>
      </c>
      <c r="P39" s="123">
        <v>3.0545835748278782</v>
      </c>
      <c r="Q39" s="123">
        <v>3.0948232994701752</v>
      </c>
      <c r="R39" s="123">
        <v>3.1611553918912332</v>
      </c>
      <c r="S39" s="123">
        <v>3.0473768660384568</v>
      </c>
      <c r="T39" s="123">
        <v>3.0212899665463779</v>
      </c>
      <c r="U39" s="123">
        <v>2.9879585289769381</v>
      </c>
      <c r="V39" s="123">
        <v>3.1104234794746617</v>
      </c>
      <c r="W39" s="123">
        <v>3.1354371255557187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2.5110751995099423</v>
      </c>
      <c r="C41" s="110">
        <v>2.4609619809601866</v>
      </c>
      <c r="D41" s="110">
        <v>2.4942744490929343</v>
      </c>
      <c r="E41" s="110">
        <v>2.4725159225284097</v>
      </c>
      <c r="F41" s="110">
        <v>2.4789680466545638</v>
      </c>
      <c r="G41" s="110">
        <v>2.5107644424577624</v>
      </c>
      <c r="H41" s="110">
        <v>2.5848244353759888</v>
      </c>
      <c r="I41" s="110">
        <v>2.5548689910387923</v>
      </c>
      <c r="J41" s="110">
        <v>2.6082323588585035</v>
      </c>
      <c r="K41" s="110">
        <v>2.6222748153037623</v>
      </c>
      <c r="L41" s="110">
        <v>2.9188342729666741</v>
      </c>
      <c r="M41" s="110">
        <v>2.8507587330916087</v>
      </c>
      <c r="N41" s="110">
        <v>2.8297645456099318</v>
      </c>
      <c r="O41" s="110">
        <v>3.0202285815395631</v>
      </c>
      <c r="P41" s="110">
        <v>3.0545835748278782</v>
      </c>
      <c r="Q41" s="110">
        <v>3.0948232994701752</v>
      </c>
      <c r="R41" s="110">
        <v>3.1611553918912332</v>
      </c>
      <c r="S41" s="110">
        <v>3.0473768660384568</v>
      </c>
      <c r="T41" s="110">
        <v>3.0212899665463779</v>
      </c>
      <c r="U41" s="110">
        <v>2.9879585289769381</v>
      </c>
      <c r="V41" s="110">
        <v>3.1104234794746617</v>
      </c>
      <c r="W41" s="110">
        <v>3.1354371255557187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190.29230074711245</v>
      </c>
      <c r="C43" s="118">
        <f t="shared" si="14"/>
        <v>200.31658557072117</v>
      </c>
      <c r="D43" s="118">
        <f t="shared" si="14"/>
        <v>195.35521085997561</v>
      </c>
      <c r="E43" s="118">
        <f t="shared" si="14"/>
        <v>194.07979525077789</v>
      </c>
      <c r="F43" s="118">
        <f t="shared" si="14"/>
        <v>194.09894740117429</v>
      </c>
      <c r="G43" s="118">
        <f t="shared" si="14"/>
        <v>198.8005894211116</v>
      </c>
      <c r="H43" s="118">
        <f t="shared" si="14"/>
        <v>193.98889242251167</v>
      </c>
      <c r="I43" s="118">
        <f t="shared" si="14"/>
        <v>191.05521138145144</v>
      </c>
      <c r="J43" s="118">
        <f t="shared" si="14"/>
        <v>191.90966930471208</v>
      </c>
      <c r="K43" s="118">
        <f t="shared" si="14"/>
        <v>191.93857799566698</v>
      </c>
      <c r="L43" s="118">
        <f t="shared" si="14"/>
        <v>212.55633638418792</v>
      </c>
      <c r="M43" s="118">
        <f t="shared" si="14"/>
        <v>188.32203816280435</v>
      </c>
      <c r="N43" s="118">
        <f t="shared" si="14"/>
        <v>177.02519136863435</v>
      </c>
      <c r="O43" s="118">
        <f t="shared" si="14"/>
        <v>182.21563324397979</v>
      </c>
      <c r="P43" s="118">
        <f t="shared" si="14"/>
        <v>151.82128345374753</v>
      </c>
      <c r="Q43" s="118">
        <f t="shared" si="14"/>
        <v>169.49863874118481</v>
      </c>
      <c r="R43" s="118">
        <f t="shared" ref="R43:V43" si="15">R44+R47+R49+R58</f>
        <v>175.90458485594257</v>
      </c>
      <c r="S43" s="118">
        <f t="shared" si="15"/>
        <v>170.21360198792206</v>
      </c>
      <c r="T43" s="118">
        <f t="shared" si="15"/>
        <v>178.12130221326643</v>
      </c>
      <c r="U43" s="118">
        <f t="shared" si="15"/>
        <v>172.92011743328163</v>
      </c>
      <c r="V43" s="118">
        <f t="shared" si="15"/>
        <v>163.72028761655261</v>
      </c>
      <c r="W43" s="118">
        <f t="shared" ref="W43" si="16">W44+W47+W49+W58</f>
        <v>161.37880289282651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174.64338373575941</v>
      </c>
      <c r="C44" s="123">
        <f t="shared" si="17"/>
        <v>185.2062976545333</v>
      </c>
      <c r="D44" s="123">
        <f t="shared" si="17"/>
        <v>179.94903060685778</v>
      </c>
      <c r="E44" s="123">
        <f t="shared" si="17"/>
        <v>179.04961191864194</v>
      </c>
      <c r="F44" s="123">
        <f t="shared" si="17"/>
        <v>178.51816010794948</v>
      </c>
      <c r="G44" s="123">
        <f t="shared" si="17"/>
        <v>182.87358351204</v>
      </c>
      <c r="H44" s="123">
        <f t="shared" si="17"/>
        <v>178.05598278500256</v>
      </c>
      <c r="I44" s="123">
        <f t="shared" si="17"/>
        <v>176.01813512682881</v>
      </c>
      <c r="J44" s="123">
        <f t="shared" si="17"/>
        <v>176.16419930162286</v>
      </c>
      <c r="K44" s="123">
        <f t="shared" si="17"/>
        <v>176.20720634944797</v>
      </c>
      <c r="L44" s="123">
        <f t="shared" si="17"/>
        <v>194.17986032839249</v>
      </c>
      <c r="M44" s="123">
        <f t="shared" si="17"/>
        <v>169.02462993802621</v>
      </c>
      <c r="N44" s="123">
        <f t="shared" si="17"/>
        <v>158.43290193079238</v>
      </c>
      <c r="O44" s="123">
        <f t="shared" si="17"/>
        <v>162.35523583492636</v>
      </c>
      <c r="P44" s="123">
        <f t="shared" si="17"/>
        <v>133.8958792561437</v>
      </c>
      <c r="Q44" s="123">
        <f t="shared" si="17"/>
        <v>151.17262400661045</v>
      </c>
      <c r="R44" s="123">
        <f t="shared" ref="R44:V44" si="18">SUM(R45:R46)</f>
        <v>157.49933516300086</v>
      </c>
      <c r="S44" s="123">
        <f t="shared" si="18"/>
        <v>152.70981174493005</v>
      </c>
      <c r="T44" s="123">
        <f t="shared" si="18"/>
        <v>160.25911330423045</v>
      </c>
      <c r="U44" s="123">
        <f t="shared" si="18"/>
        <v>155.10950896411958</v>
      </c>
      <c r="V44" s="123">
        <f t="shared" si="18"/>
        <v>146.40977713003639</v>
      </c>
      <c r="W44" s="123">
        <f t="shared" ref="W44" si="19">SUM(W45:W46)</f>
        <v>145.23574024832899</v>
      </c>
      <c r="DA44" s="130" t="s">
        <v>2786</v>
      </c>
    </row>
    <row r="45" spans="1:105" ht="12" customHeight="1" x14ac:dyDescent="0.25">
      <c r="A45" s="97" t="s">
        <v>216</v>
      </c>
      <c r="B45" s="99">
        <v>173.06160269980569</v>
      </c>
      <c r="C45" s="99">
        <v>183.52291724398233</v>
      </c>
      <c r="D45" s="99">
        <v>178.3527587074241</v>
      </c>
      <c r="E45" s="99">
        <v>177.4679830344389</v>
      </c>
      <c r="F45" s="99">
        <v>176.95951122723619</v>
      </c>
      <c r="G45" s="99">
        <v>181.28860140229807</v>
      </c>
      <c r="H45" s="99">
        <v>176.52319631952557</v>
      </c>
      <c r="I45" s="99">
        <v>174.50089782201567</v>
      </c>
      <c r="J45" s="99">
        <v>174.65226950371414</v>
      </c>
      <c r="K45" s="99">
        <v>174.68230838282301</v>
      </c>
      <c r="L45" s="99">
        <v>192.39775505357633</v>
      </c>
      <c r="M45" s="99">
        <v>167.46032627234422</v>
      </c>
      <c r="N45" s="99">
        <v>156.91049982743107</v>
      </c>
      <c r="O45" s="99">
        <v>160.72796915696111</v>
      </c>
      <c r="P45" s="99">
        <v>132.59786719749366</v>
      </c>
      <c r="Q45" s="99">
        <v>149.68782754385177</v>
      </c>
      <c r="R45" s="99">
        <v>155.95612125161404</v>
      </c>
      <c r="S45" s="99">
        <v>151.20072138940145</v>
      </c>
      <c r="T45" s="99">
        <v>158.66897365908758</v>
      </c>
      <c r="U45" s="99">
        <v>153.58529044658877</v>
      </c>
      <c r="V45" s="99">
        <v>144.96350209761158</v>
      </c>
      <c r="W45" s="99">
        <v>143.79041892651125</v>
      </c>
      <c r="DA45" s="63" t="s">
        <v>2787</v>
      </c>
    </row>
    <row r="46" spans="1:105" ht="12" customHeight="1" x14ac:dyDescent="0.25">
      <c r="A46" s="97" t="s">
        <v>53</v>
      </c>
      <c r="B46" s="99">
        <v>1.5817810359537221</v>
      </c>
      <c r="C46" s="99">
        <v>1.6833804105509702</v>
      </c>
      <c r="D46" s="99">
        <v>1.5962718994336864</v>
      </c>
      <c r="E46" s="99">
        <v>1.5816288842030506</v>
      </c>
      <c r="F46" s="99">
        <v>1.5586488807132901</v>
      </c>
      <c r="G46" s="99">
        <v>1.5849821097419305</v>
      </c>
      <c r="H46" s="99">
        <v>1.5327864654769834</v>
      </c>
      <c r="I46" s="99">
        <v>1.5172373048131329</v>
      </c>
      <c r="J46" s="99">
        <v>1.511929797908717</v>
      </c>
      <c r="K46" s="99">
        <v>1.5248979666249551</v>
      </c>
      <c r="L46" s="99">
        <v>1.7821052748161677</v>
      </c>
      <c r="M46" s="99">
        <v>1.5643036656819846</v>
      </c>
      <c r="N46" s="99">
        <v>1.5224021033613122</v>
      </c>
      <c r="O46" s="99">
        <v>1.6272666779652645</v>
      </c>
      <c r="P46" s="99">
        <v>1.2980120586500532</v>
      </c>
      <c r="Q46" s="99">
        <v>1.4847964627586825</v>
      </c>
      <c r="R46" s="99">
        <v>1.5432139113868153</v>
      </c>
      <c r="S46" s="99">
        <v>1.5090903555286013</v>
      </c>
      <c r="T46" s="99">
        <v>1.5901396451428782</v>
      </c>
      <c r="U46" s="99">
        <v>1.5242185175308236</v>
      </c>
      <c r="V46" s="99">
        <v>1.4462750324248079</v>
      </c>
      <c r="W46" s="99">
        <v>1.4453213218177341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6.237029066853278E-3</v>
      </c>
      <c r="C47" s="123">
        <f t="shared" si="20"/>
        <v>7.4341527596373958E-3</v>
      </c>
      <c r="D47" s="123">
        <f t="shared" si="20"/>
        <v>8.0609816158003708E-3</v>
      </c>
      <c r="E47" s="123">
        <f t="shared" si="20"/>
        <v>8.9617367075195357E-3</v>
      </c>
      <c r="F47" s="123">
        <f t="shared" si="20"/>
        <v>9.8670530119843846E-3</v>
      </c>
      <c r="G47" s="123">
        <f t="shared" si="20"/>
        <v>1.0563513979894742E-2</v>
      </c>
      <c r="H47" s="123">
        <f t="shared" si="20"/>
        <v>1.1519095124600063E-2</v>
      </c>
      <c r="I47" s="123">
        <f t="shared" si="20"/>
        <v>1.3230842745139804E-2</v>
      </c>
      <c r="J47" s="123">
        <f t="shared" si="20"/>
        <v>1.5126458566605102E-2</v>
      </c>
      <c r="K47" s="123">
        <f t="shared" si="20"/>
        <v>1.6474018518517659E-2</v>
      </c>
      <c r="L47" s="123">
        <f t="shared" si="20"/>
        <v>1.9324401624622321E-2</v>
      </c>
      <c r="M47" s="123">
        <f t="shared" si="20"/>
        <v>2.3383899652950679E-2</v>
      </c>
      <c r="N47" s="123">
        <f t="shared" si="20"/>
        <v>2.880961861153078E-2</v>
      </c>
      <c r="O47" s="123">
        <f t="shared" si="20"/>
        <v>3.2527116782154107E-2</v>
      </c>
      <c r="P47" s="123">
        <f t="shared" si="20"/>
        <v>3.8058845424466844E-2</v>
      </c>
      <c r="Q47" s="123">
        <f t="shared" si="20"/>
        <v>3.9705133034784103E-2</v>
      </c>
      <c r="R47" s="123">
        <f t="shared" si="20"/>
        <v>3.936427413931002E-2</v>
      </c>
      <c r="S47" s="123">
        <f t="shared" si="20"/>
        <v>3.4324655511849052E-2</v>
      </c>
      <c r="T47" s="123">
        <f t="shared" si="20"/>
        <v>3.3913028256496849E-2</v>
      </c>
      <c r="U47" s="123">
        <f t="shared" si="20"/>
        <v>2.3767497678208245E-2</v>
      </c>
      <c r="V47" s="123">
        <f t="shared" si="20"/>
        <v>1.9984779379236796E-2</v>
      </c>
      <c r="W47" s="123">
        <f t="shared" si="20"/>
        <v>1.6227609642870362E-2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6.237029066853278E-3</v>
      </c>
      <c r="C48" s="99">
        <f>RES_hhdet_fech!C48/RES_summary!C$19</f>
        <v>7.4341527596373958E-3</v>
      </c>
      <c r="D48" s="99">
        <f>RES_hhdet_fech!D48/RES_summary!D$19</f>
        <v>8.0609816158003708E-3</v>
      </c>
      <c r="E48" s="99">
        <f>RES_hhdet_fech!E48/RES_summary!E$19</f>
        <v>8.9617367075195357E-3</v>
      </c>
      <c r="F48" s="99">
        <f>RES_hhdet_fech!F48/RES_summary!F$19</f>
        <v>9.8670530119843846E-3</v>
      </c>
      <c r="G48" s="99">
        <f>RES_hhdet_fech!G48/RES_summary!G$19</f>
        <v>1.0563513979894742E-2</v>
      </c>
      <c r="H48" s="99">
        <f>RES_hhdet_fech!H48/RES_summary!H$19</f>
        <v>1.1519095124600063E-2</v>
      </c>
      <c r="I48" s="99">
        <f>RES_hhdet_fech!I48/RES_summary!I$19</f>
        <v>1.3230842745139804E-2</v>
      </c>
      <c r="J48" s="99">
        <f>RES_hhdet_fech!J48/RES_summary!J$19</f>
        <v>1.5126458566605102E-2</v>
      </c>
      <c r="K48" s="99">
        <f>RES_hhdet_fech!K48/RES_summary!K$19</f>
        <v>1.6474018518517659E-2</v>
      </c>
      <c r="L48" s="99">
        <f>RES_hhdet_fech!L48/RES_summary!L$19</f>
        <v>1.9324401624622321E-2</v>
      </c>
      <c r="M48" s="99">
        <f>RES_hhdet_fech!M48/RES_summary!M$19</f>
        <v>2.3383899652950679E-2</v>
      </c>
      <c r="N48" s="99">
        <f>RES_hhdet_fech!N48/RES_summary!N$19</f>
        <v>2.880961861153078E-2</v>
      </c>
      <c r="O48" s="99">
        <f>RES_hhdet_fech!O48/RES_summary!O$19</f>
        <v>3.2527116782154107E-2</v>
      </c>
      <c r="P48" s="99">
        <f>RES_hhdet_fech!P48/RES_summary!P$19</f>
        <v>3.8058845424466844E-2</v>
      </c>
      <c r="Q48" s="99">
        <f>RES_hhdet_fech!Q48/RES_summary!Q$19</f>
        <v>3.9705133034784103E-2</v>
      </c>
      <c r="R48" s="99">
        <f>RES_hhdet_fech!R48/RES_summary!R$19</f>
        <v>3.936427413931002E-2</v>
      </c>
      <c r="S48" s="99">
        <f>RES_hhdet_fech!S48/RES_summary!S$19</f>
        <v>3.4324655511849052E-2</v>
      </c>
      <c r="T48" s="99">
        <f>RES_hhdet_fech!T48/RES_summary!T$19</f>
        <v>3.3913028256496849E-2</v>
      </c>
      <c r="U48" s="99">
        <f>RES_hhdet_fech!U48/RES_summary!U$19</f>
        <v>2.3767497678208245E-2</v>
      </c>
      <c r="V48" s="99">
        <f>RES_hhdet_fech!V48/RES_summary!V$19</f>
        <v>1.9984779379236796E-2</v>
      </c>
      <c r="W48" s="99">
        <f>RES_hhdet_fech!W48/RES_summary!W$19</f>
        <v>1.6227609642870362E-2</v>
      </c>
      <c r="DA48" s="63" t="s">
        <v>2790</v>
      </c>
    </row>
    <row r="49" spans="1:105" ht="12" customHeight="1" x14ac:dyDescent="0.25">
      <c r="A49" s="121" t="s">
        <v>55</v>
      </c>
      <c r="B49" s="123">
        <v>13.131604782776247</v>
      </c>
      <c r="C49" s="123">
        <v>12.642809268553833</v>
      </c>
      <c r="D49" s="123">
        <v>12.903478735146779</v>
      </c>
      <c r="E49" s="123">
        <v>12.545307931017915</v>
      </c>
      <c r="F49" s="123">
        <v>13.085651854597568</v>
      </c>
      <c r="G49" s="123">
        <v>13.398582030720382</v>
      </c>
      <c r="H49" s="123">
        <v>13.332140854496188</v>
      </c>
      <c r="I49" s="123">
        <v>12.467002251675195</v>
      </c>
      <c r="J49" s="123">
        <v>13.121367759916762</v>
      </c>
      <c r="K49" s="123">
        <v>13.093887688245694</v>
      </c>
      <c r="L49" s="123">
        <v>15.439049711003733</v>
      </c>
      <c r="M49" s="123">
        <v>16.422479148547978</v>
      </c>
      <c r="N49" s="123">
        <v>15.73077177437224</v>
      </c>
      <c r="O49" s="123">
        <v>16.802965964928486</v>
      </c>
      <c r="P49" s="123">
        <v>14.821943615962905</v>
      </c>
      <c r="Q49" s="123">
        <v>15.177040793631811</v>
      </c>
      <c r="R49" s="123">
        <v>15.185976968423551</v>
      </c>
      <c r="S49" s="123">
        <v>14.407630686187895</v>
      </c>
      <c r="T49" s="123">
        <v>14.800954049184675</v>
      </c>
      <c r="U49" s="123">
        <v>14.800951089005228</v>
      </c>
      <c r="V49" s="123">
        <v>14.18291253052165</v>
      </c>
      <c r="W49" s="123">
        <v>12.986461579505383</v>
      </c>
      <c r="DA49" s="130" t="s">
        <v>2791</v>
      </c>
    </row>
    <row r="50" spans="1:105" ht="12" customHeight="1" x14ac:dyDescent="0.25">
      <c r="A50" s="97" t="s">
        <v>138</v>
      </c>
      <c r="B50" s="99">
        <v>14.440046987651465</v>
      </c>
      <c r="C50" s="99">
        <v>14.070270292709234</v>
      </c>
      <c r="D50" s="99">
        <v>14.234170895111303</v>
      </c>
      <c r="E50" s="99">
        <v>13.709812791453592</v>
      </c>
      <c r="F50" s="99">
        <v>14.236829326039755</v>
      </c>
      <c r="G50" s="99">
        <v>14.439424635987557</v>
      </c>
      <c r="H50" s="99">
        <v>14.173332466490688</v>
      </c>
      <c r="I50" s="99">
        <v>13.08341283065692</v>
      </c>
      <c r="J50" s="99">
        <v>13.674339210302021</v>
      </c>
      <c r="K50" s="99">
        <v>13.565051851035113</v>
      </c>
      <c r="L50" s="99">
        <v>15.80192230954594</v>
      </c>
      <c r="M50" s="99">
        <v>16.680956638378643</v>
      </c>
      <c r="N50" s="99">
        <v>15.892936485519764</v>
      </c>
      <c r="O50" s="99">
        <v>16.955498299885992</v>
      </c>
      <c r="P50" s="99">
        <v>14.927197629851301</v>
      </c>
      <c r="Q50" s="99">
        <v>15.271869293091703</v>
      </c>
      <c r="R50" s="99">
        <v>15.279811697329274</v>
      </c>
      <c r="S50" s="99">
        <v>14.495953424218662</v>
      </c>
      <c r="T50" s="99">
        <v>14.90003409513729</v>
      </c>
      <c r="U50" s="99">
        <v>14.89729990342531</v>
      </c>
      <c r="V50" s="99">
        <v>14.262042665148508</v>
      </c>
      <c r="W50" s="99">
        <v>13.027302408670547</v>
      </c>
      <c r="DA50" s="63" t="s">
        <v>2792</v>
      </c>
    </row>
    <row r="51" spans="1:105" ht="12" customHeight="1" x14ac:dyDescent="0.25">
      <c r="A51" s="97" t="s">
        <v>137</v>
      </c>
      <c r="B51" s="99">
        <v>11.785851652941126</v>
      </c>
      <c r="C51" s="99">
        <v>11.401269861599587</v>
      </c>
      <c r="D51" s="99">
        <v>11.575904314068968</v>
      </c>
      <c r="E51" s="99">
        <v>11.107501915928633</v>
      </c>
      <c r="F51" s="99">
        <v>11.53137467345349</v>
      </c>
      <c r="G51" s="99">
        <v>11.75052774940746</v>
      </c>
      <c r="H51" s="99">
        <v>11.551197323528072</v>
      </c>
      <c r="I51" s="99">
        <v>10.608911382312039</v>
      </c>
      <c r="J51" s="99">
        <v>11.024829218705161</v>
      </c>
      <c r="K51" s="99">
        <v>10.713960209558815</v>
      </c>
      <c r="L51" s="99">
        <v>13.017513176256466</v>
      </c>
      <c r="M51" s="99">
        <v>13.798995040622298</v>
      </c>
      <c r="N51" s="99">
        <v>13.255427647197816</v>
      </c>
      <c r="O51" s="99">
        <v>14.548337698299934</v>
      </c>
      <c r="P51" s="99">
        <v>12.876047054349677</v>
      </c>
      <c r="Q51" s="99">
        <v>13.46152521741223</v>
      </c>
      <c r="R51" s="99">
        <v>13.689496363589441</v>
      </c>
      <c r="S51" s="99">
        <v>12.989131666314719</v>
      </c>
      <c r="T51" s="99">
        <v>13.289286595818751</v>
      </c>
      <c r="U51" s="99">
        <v>13.392901467488945</v>
      </c>
      <c r="V51" s="99">
        <v>13.002807974585695</v>
      </c>
      <c r="W51" s="99">
        <v>12.091185753150823</v>
      </c>
      <c r="DA51" s="63" t="s">
        <v>2793</v>
      </c>
    </row>
    <row r="52" spans="1:105" ht="12" customHeight="1" x14ac:dyDescent="0.25">
      <c r="A52" s="100" t="s">
        <v>216</v>
      </c>
      <c r="B52" s="102">
        <v>8.2296833575463477</v>
      </c>
      <c r="C52" s="102">
        <v>7.8417885361369866</v>
      </c>
      <c r="D52" s="102">
        <v>8.0177215554529102</v>
      </c>
      <c r="E52" s="102">
        <v>7.61319609333363</v>
      </c>
      <c r="F52" s="102">
        <v>7.875903944249484</v>
      </c>
      <c r="G52" s="102">
        <v>8.1048500190837078</v>
      </c>
      <c r="H52" s="102">
        <v>7.9698680793993111</v>
      </c>
      <c r="I52" s="102">
        <v>7.2188188762932244</v>
      </c>
      <c r="J52" s="102">
        <v>7.3159803095375464</v>
      </c>
      <c r="K52" s="102">
        <v>6.6293328512400382</v>
      </c>
      <c r="L52" s="102">
        <v>8.9150466190396198</v>
      </c>
      <c r="M52" s="102">
        <v>9.3640828090398518</v>
      </c>
      <c r="N52" s="102">
        <v>8.8424488651282207</v>
      </c>
      <c r="O52" s="102">
        <v>10.042221137551349</v>
      </c>
      <c r="P52" s="102">
        <v>8.629706441841515</v>
      </c>
      <c r="Q52" s="102">
        <v>9.1728377208804375</v>
      </c>
      <c r="R52" s="102">
        <v>9.3300768317437957</v>
      </c>
      <c r="S52" s="102">
        <v>8.5343822050825597</v>
      </c>
      <c r="T52" s="102">
        <v>8.6755953270281516</v>
      </c>
      <c r="U52" s="102">
        <v>8.7905551604091645</v>
      </c>
      <c r="V52" s="102">
        <v>8.5237114662939888</v>
      </c>
      <c r="W52" s="102">
        <v>7.9485511362548058</v>
      </c>
      <c r="DA52" s="131" t="s">
        <v>2794</v>
      </c>
    </row>
    <row r="53" spans="1:105" ht="12" customHeight="1" x14ac:dyDescent="0.25">
      <c r="A53" s="103" t="s">
        <v>52</v>
      </c>
      <c r="B53" s="105">
        <v>3.5561682953947789</v>
      </c>
      <c r="C53" s="105">
        <v>3.5594813254626025</v>
      </c>
      <c r="D53" s="105">
        <v>3.5581827586160557</v>
      </c>
      <c r="E53" s="105">
        <v>3.4943058225950012</v>
      </c>
      <c r="F53" s="105">
        <v>3.6554707292040067</v>
      </c>
      <c r="G53" s="105">
        <v>3.6456777303237513</v>
      </c>
      <c r="H53" s="105">
        <v>3.5813292441287619</v>
      </c>
      <c r="I53" s="105">
        <v>3.3900925060188127</v>
      </c>
      <c r="J53" s="105">
        <v>3.7088489091676138</v>
      </c>
      <c r="K53" s="105">
        <v>4.0846273583187758</v>
      </c>
      <c r="L53" s="105">
        <v>4.1024665572168466</v>
      </c>
      <c r="M53" s="105">
        <v>4.4349122315824507</v>
      </c>
      <c r="N53" s="105">
        <v>4.4129787820695947</v>
      </c>
      <c r="O53" s="105">
        <v>4.5061165607485822</v>
      </c>
      <c r="P53" s="105">
        <v>4.2463406125081615</v>
      </c>
      <c r="Q53" s="105">
        <v>4.288687496531792</v>
      </c>
      <c r="R53" s="105">
        <v>4.3594195318456466</v>
      </c>
      <c r="S53" s="105">
        <v>4.4547494612321596</v>
      </c>
      <c r="T53" s="105">
        <v>4.6136912687906007</v>
      </c>
      <c r="U53" s="105">
        <v>4.6023463070797819</v>
      </c>
      <c r="V53" s="105">
        <v>4.4790965082917094</v>
      </c>
      <c r="W53" s="105">
        <v>4.1426346168960189</v>
      </c>
      <c r="DA53" s="132" t="s">
        <v>2795</v>
      </c>
    </row>
    <row r="54" spans="1:105" ht="12" customHeight="1" x14ac:dyDescent="0.25">
      <c r="A54" s="106" t="s">
        <v>122</v>
      </c>
      <c r="B54" s="102">
        <v>11.933446458851664</v>
      </c>
      <c r="C54" s="102">
        <v>11.157714551561522</v>
      </c>
      <c r="D54" s="102">
        <v>11.324275370861887</v>
      </c>
      <c r="E54" s="102">
        <v>10.970857105937299</v>
      </c>
      <c r="F54" s="102">
        <v>11.231171358392077</v>
      </c>
      <c r="G54" s="102">
        <v>11.417143793482715</v>
      </c>
      <c r="H54" s="102">
        <v>11.449319020273412</v>
      </c>
      <c r="I54" s="102">
        <v>10.786393530478405</v>
      </c>
      <c r="J54" s="102">
        <v>11.07862412020668</v>
      </c>
      <c r="K54" s="102">
        <v>10.558089810960039</v>
      </c>
      <c r="L54" s="102">
        <v>12.457111528424752</v>
      </c>
      <c r="M54" s="102">
        <v>12.961876496859485</v>
      </c>
      <c r="N54" s="102">
        <v>12.992485116125872</v>
      </c>
      <c r="O54" s="102">
        <v>13.712979216618805</v>
      </c>
      <c r="P54" s="102">
        <v>12.936857846421558</v>
      </c>
      <c r="Q54" s="102">
        <v>13.55519615907011</v>
      </c>
      <c r="R54" s="102">
        <v>13.532607254658418</v>
      </c>
      <c r="S54" s="102">
        <v>12.861023161510127</v>
      </c>
      <c r="T54" s="102">
        <v>12.986017909306641</v>
      </c>
      <c r="U54" s="102">
        <v>13.040668632546213</v>
      </c>
      <c r="V54" s="102">
        <v>12.816761116805816</v>
      </c>
      <c r="W54" s="102">
        <v>12.474131894987872</v>
      </c>
      <c r="DA54" s="131" t="s">
        <v>2796</v>
      </c>
    </row>
    <row r="55" spans="1:105" ht="12" customHeight="1" x14ac:dyDescent="0.25">
      <c r="A55" s="107" t="s">
        <v>121</v>
      </c>
      <c r="B55" s="105">
        <v>10.455611299449901</v>
      </c>
      <c r="C55" s="105">
        <v>9.7350583037147889</v>
      </c>
      <c r="D55" s="105">
        <v>9.9043672512168541</v>
      </c>
      <c r="E55" s="105">
        <v>9.5754377165833748</v>
      </c>
      <c r="F55" s="105">
        <v>9.8112887710615801</v>
      </c>
      <c r="G55" s="105">
        <v>10.025569170115881</v>
      </c>
      <c r="H55" s="105">
        <v>10.119068138170688</v>
      </c>
      <c r="I55" s="105">
        <v>9.5542640710761955</v>
      </c>
      <c r="J55" s="105">
        <v>9.766491331339676</v>
      </c>
      <c r="K55" s="105">
        <v>9.1824961616170953</v>
      </c>
      <c r="L55" s="105">
        <v>11.0740621844065</v>
      </c>
      <c r="M55" s="105">
        <v>11.506640291091921</v>
      </c>
      <c r="N55" s="105">
        <v>11.490760131213968</v>
      </c>
      <c r="O55" s="105">
        <v>12.316074098524243</v>
      </c>
      <c r="P55" s="105">
        <v>11.665256276443591</v>
      </c>
      <c r="Q55" s="105">
        <v>12.257421328886696</v>
      </c>
      <c r="R55" s="105">
        <v>12.246347870076237</v>
      </c>
      <c r="S55" s="105">
        <v>11.572544634595788</v>
      </c>
      <c r="T55" s="105">
        <v>11.693206843993012</v>
      </c>
      <c r="U55" s="105">
        <v>11.773400095421184</v>
      </c>
      <c r="V55" s="105">
        <v>11.63635013842114</v>
      </c>
      <c r="W55" s="105">
        <v>11.521183868043982</v>
      </c>
      <c r="DA55" s="132" t="s">
        <v>2797</v>
      </c>
    </row>
    <row r="56" spans="1:105" ht="12" customHeight="1" x14ac:dyDescent="0.25">
      <c r="A56" s="108" t="s">
        <v>53</v>
      </c>
      <c r="B56" s="99">
        <v>6.8046128037042921</v>
      </c>
      <c r="C56" s="99">
        <v>6.2255024065361102</v>
      </c>
      <c r="D56" s="99">
        <v>6.3890465545166304</v>
      </c>
      <c r="E56" s="99">
        <v>6.1004446749986458</v>
      </c>
      <c r="F56" s="99">
        <v>6.2202180499644113</v>
      </c>
      <c r="G56" s="99">
        <v>6.425387620684293</v>
      </c>
      <c r="H56" s="99">
        <v>6.4728719315810981</v>
      </c>
      <c r="I56" s="99">
        <v>6.0228078936725993</v>
      </c>
      <c r="J56" s="99">
        <v>5.994021923269182</v>
      </c>
      <c r="K56" s="99">
        <v>5.2073194380461905</v>
      </c>
      <c r="L56" s="99">
        <v>7.0671817339885639</v>
      </c>
      <c r="M56" s="99">
        <v>7.2903842689720406</v>
      </c>
      <c r="N56" s="99">
        <v>7.151867950499196</v>
      </c>
      <c r="O56" s="99">
        <v>7.9428993369326264</v>
      </c>
      <c r="P56" s="99">
        <v>7.2134677664700728</v>
      </c>
      <c r="Q56" s="99">
        <v>7.7255211599115734</v>
      </c>
      <c r="R56" s="99">
        <v>7.7281127725997445</v>
      </c>
      <c r="S56" s="99">
        <v>7.0304204405079647</v>
      </c>
      <c r="T56" s="99">
        <v>7.1459197011022431</v>
      </c>
      <c r="U56" s="99">
        <v>7.2641165467132272</v>
      </c>
      <c r="V56" s="99">
        <v>7.1531757899842727</v>
      </c>
      <c r="W56" s="99">
        <v>7.0332756740144848</v>
      </c>
      <c r="DA56" s="63" t="s">
        <v>2798</v>
      </c>
    </row>
    <row r="57" spans="1:105" ht="12" customHeight="1" x14ac:dyDescent="0.25">
      <c r="A57" s="108" t="s">
        <v>52</v>
      </c>
      <c r="B57" s="99">
        <v>3.6509984957456108</v>
      </c>
      <c r="C57" s="99">
        <v>3.5095558971786778</v>
      </c>
      <c r="D57" s="99">
        <v>3.5153206967002246</v>
      </c>
      <c r="E57" s="99">
        <v>3.4749930415847299</v>
      </c>
      <c r="F57" s="99">
        <v>3.5910707210971715</v>
      </c>
      <c r="G57" s="99">
        <v>3.600181549431591</v>
      </c>
      <c r="H57" s="99">
        <v>3.6461962065895897</v>
      </c>
      <c r="I57" s="99">
        <v>3.5314561774036002</v>
      </c>
      <c r="J57" s="99">
        <v>3.7724694080704939</v>
      </c>
      <c r="K57" s="99">
        <v>3.9751767235709035</v>
      </c>
      <c r="L57" s="99">
        <v>4.0068804504179365</v>
      </c>
      <c r="M57" s="99">
        <v>4.2162560221198806</v>
      </c>
      <c r="N57" s="99">
        <v>4.3388921807147716</v>
      </c>
      <c r="O57" s="99">
        <v>4.3731747615916161</v>
      </c>
      <c r="P57" s="99">
        <v>4.4517885099735199</v>
      </c>
      <c r="Q57" s="99">
        <v>4.5319001689751213</v>
      </c>
      <c r="R57" s="99">
        <v>4.5182350974764933</v>
      </c>
      <c r="S57" s="99">
        <v>4.5421241940878225</v>
      </c>
      <c r="T57" s="99">
        <v>4.5472871428907684</v>
      </c>
      <c r="U57" s="99">
        <v>4.5092835487079563</v>
      </c>
      <c r="V57" s="99">
        <v>4.4831743484368651</v>
      </c>
      <c r="W57" s="99">
        <v>4.4879081940294974</v>
      </c>
      <c r="DA57" s="63" t="s">
        <v>2799</v>
      </c>
    </row>
    <row r="58" spans="1:105" ht="12" customHeight="1" x14ac:dyDescent="0.25">
      <c r="A58" s="121" t="s">
        <v>54</v>
      </c>
      <c r="B58" s="123">
        <v>2.5110751995099414</v>
      </c>
      <c r="C58" s="123">
        <v>2.4600444948743978</v>
      </c>
      <c r="D58" s="123">
        <v>2.4946405363552371</v>
      </c>
      <c r="E58" s="123">
        <v>2.4759136644105002</v>
      </c>
      <c r="F58" s="123">
        <v>2.4852683856152518</v>
      </c>
      <c r="G58" s="123">
        <v>2.5178603643713386</v>
      </c>
      <c r="H58" s="123">
        <v>2.5892496878883167</v>
      </c>
      <c r="I58" s="123">
        <v>2.5568431602022983</v>
      </c>
      <c r="J58" s="123">
        <v>2.6089757846058723</v>
      </c>
      <c r="K58" s="123">
        <v>2.6210099394547686</v>
      </c>
      <c r="L58" s="123">
        <v>2.9181019431670325</v>
      </c>
      <c r="M58" s="123">
        <v>2.8515451765772135</v>
      </c>
      <c r="N58" s="123">
        <v>2.8327080448582089</v>
      </c>
      <c r="O58" s="123">
        <v>3.0249043273427931</v>
      </c>
      <c r="P58" s="123">
        <v>3.0654017362164541</v>
      </c>
      <c r="Q58" s="123">
        <v>3.1092688079077777</v>
      </c>
      <c r="R58" s="123">
        <v>3.1799084503788517</v>
      </c>
      <c r="S58" s="123">
        <v>3.0618349012922521</v>
      </c>
      <c r="T58" s="123">
        <v>3.0273218315947972</v>
      </c>
      <c r="U58" s="123">
        <v>2.9858898824786038</v>
      </c>
      <c r="V58" s="123">
        <v>3.1076131766153199</v>
      </c>
      <c r="W58" s="123">
        <v>3.1403734553492688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2.5110751995099414</v>
      </c>
      <c r="C60" s="110">
        <v>2.4600444948743978</v>
      </c>
      <c r="D60" s="110">
        <v>2.4946405363552371</v>
      </c>
      <c r="E60" s="110">
        <v>2.4759136644105002</v>
      </c>
      <c r="F60" s="110">
        <v>2.4852683856152518</v>
      </c>
      <c r="G60" s="110">
        <v>2.5178603643713386</v>
      </c>
      <c r="H60" s="110">
        <v>2.5892496878883167</v>
      </c>
      <c r="I60" s="110">
        <v>2.5568431602022983</v>
      </c>
      <c r="J60" s="110">
        <v>2.6089757846058723</v>
      </c>
      <c r="K60" s="110">
        <v>2.6210099394547686</v>
      </c>
      <c r="L60" s="110">
        <v>2.9181019431670325</v>
      </c>
      <c r="M60" s="110">
        <v>2.8515451765772135</v>
      </c>
      <c r="N60" s="110">
        <v>2.8327080448582089</v>
      </c>
      <c r="O60" s="110">
        <v>3.0249043273427931</v>
      </c>
      <c r="P60" s="110">
        <v>3.0654017362164541</v>
      </c>
      <c r="Q60" s="110">
        <v>3.1092688079077777</v>
      </c>
      <c r="R60" s="110">
        <v>3.1799084503788517</v>
      </c>
      <c r="S60" s="110">
        <v>3.0618349012922521</v>
      </c>
      <c r="T60" s="110">
        <v>3.0273218315947972</v>
      </c>
      <c r="U60" s="110">
        <v>2.9858898824786038</v>
      </c>
      <c r="V60" s="110">
        <v>3.1076131766153199</v>
      </c>
      <c r="W60" s="110">
        <v>3.1403734553492688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170.73110775698424</v>
      </c>
      <c r="C62" s="118">
        <f t="shared" si="21"/>
        <v>179.65847972589026</v>
      </c>
      <c r="D62" s="118">
        <f t="shared" si="21"/>
        <v>168.07907649907827</v>
      </c>
      <c r="E62" s="118">
        <f t="shared" si="21"/>
        <v>174.37094772065589</v>
      </c>
      <c r="F62" s="118">
        <f t="shared" si="21"/>
        <v>171.16841205549221</v>
      </c>
      <c r="G62" s="118">
        <f t="shared" si="21"/>
        <v>170.41880853627188</v>
      </c>
      <c r="H62" s="118">
        <f t="shared" si="21"/>
        <v>168.75998271220826</v>
      </c>
      <c r="I62" s="118">
        <f t="shared" si="21"/>
        <v>161.06730168640482</v>
      </c>
      <c r="J62" s="118">
        <f t="shared" si="21"/>
        <v>160.75246132393826</v>
      </c>
      <c r="K62" s="118">
        <f t="shared" si="21"/>
        <v>159.44186276325158</v>
      </c>
      <c r="L62" s="118">
        <f t="shared" si="21"/>
        <v>182.49143121912499</v>
      </c>
      <c r="M62" s="118">
        <f t="shared" si="21"/>
        <v>155.59835832112822</v>
      </c>
      <c r="N62" s="118">
        <f t="shared" si="21"/>
        <v>153.98584029689994</v>
      </c>
      <c r="O62" s="118">
        <f t="shared" si="21"/>
        <v>154.90416317878871</v>
      </c>
      <c r="P62" s="118">
        <f t="shared" si="21"/>
        <v>137.98884700347114</v>
      </c>
      <c r="Q62" s="118">
        <f t="shared" si="21"/>
        <v>146.2112681355149</v>
      </c>
      <c r="R62" s="118">
        <f t="shared" ref="R62:V62" si="22">R63+R66+R68+R77</f>
        <v>152.24378217945403</v>
      </c>
      <c r="S62" s="118">
        <f t="shared" si="22"/>
        <v>148.98341352108969</v>
      </c>
      <c r="T62" s="118">
        <f t="shared" si="22"/>
        <v>144.40217693407612</v>
      </c>
      <c r="U62" s="118">
        <f t="shared" si="22"/>
        <v>142.84941579746661</v>
      </c>
      <c r="V62" s="118">
        <f t="shared" si="22"/>
        <v>137.5063447235446</v>
      </c>
      <c r="W62" s="118">
        <f t="shared" ref="W62" si="23">W63+W66+W68+W77</f>
        <v>139.16724901840664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154.17742342845591</v>
      </c>
      <c r="C63" s="123">
        <f t="shared" si="24"/>
        <v>163.725623551512</v>
      </c>
      <c r="D63" s="123">
        <f t="shared" si="24"/>
        <v>152.46852814828551</v>
      </c>
      <c r="E63" s="123">
        <f t="shared" si="24"/>
        <v>158.6240888115295</v>
      </c>
      <c r="F63" s="123">
        <f t="shared" si="24"/>
        <v>155.11525559047084</v>
      </c>
      <c r="G63" s="123">
        <f t="shared" si="24"/>
        <v>154.47753825853312</v>
      </c>
      <c r="H63" s="123">
        <f t="shared" si="24"/>
        <v>152.75739024856466</v>
      </c>
      <c r="I63" s="123">
        <f t="shared" si="24"/>
        <v>146.48974790217397</v>
      </c>
      <c r="J63" s="123">
        <f t="shared" si="24"/>
        <v>145.67418085404816</v>
      </c>
      <c r="K63" s="123">
        <f t="shared" si="24"/>
        <v>144.61244417738223</v>
      </c>
      <c r="L63" s="123">
        <f t="shared" si="24"/>
        <v>165.05131331559997</v>
      </c>
      <c r="M63" s="123">
        <f t="shared" si="24"/>
        <v>138.37452163753346</v>
      </c>
      <c r="N63" s="123">
        <f t="shared" si="24"/>
        <v>136.71331856212694</v>
      </c>
      <c r="O63" s="123">
        <f t="shared" si="24"/>
        <v>136.94761059598287</v>
      </c>
      <c r="P63" s="123">
        <f t="shared" si="24"/>
        <v>120.70546854963554</v>
      </c>
      <c r="Q63" s="123">
        <f t="shared" si="24"/>
        <v>129.1184499162768</v>
      </c>
      <c r="R63" s="123">
        <f t="shared" ref="R63:V63" si="25">SUM(R64:R65)</f>
        <v>134.90964064952405</v>
      </c>
      <c r="S63" s="123">
        <f t="shared" si="25"/>
        <v>132.29502804728691</v>
      </c>
      <c r="T63" s="123">
        <f t="shared" si="25"/>
        <v>128.40855934828997</v>
      </c>
      <c r="U63" s="123">
        <f t="shared" si="25"/>
        <v>126.59029588434885</v>
      </c>
      <c r="V63" s="123">
        <f t="shared" si="25"/>
        <v>121.37798850242029</v>
      </c>
      <c r="W63" s="123">
        <f t="shared" ref="W63" si="26">SUM(W64:W65)</f>
        <v>123.61027650949413</v>
      </c>
      <c r="DA63" s="130" t="s">
        <v>2804</v>
      </c>
    </row>
    <row r="64" spans="1:105" ht="12" customHeight="1" x14ac:dyDescent="0.25">
      <c r="A64" s="97" t="s">
        <v>217</v>
      </c>
      <c r="B64" s="99">
        <v>152.61305746193051</v>
      </c>
      <c r="C64" s="99">
        <v>162.04877368417112</v>
      </c>
      <c r="D64" s="99">
        <v>150.92553856466932</v>
      </c>
      <c r="E64" s="99">
        <v>157.00381540262066</v>
      </c>
      <c r="F64" s="99">
        <v>153.5314374172527</v>
      </c>
      <c r="G64" s="99">
        <v>152.89813205848236</v>
      </c>
      <c r="H64" s="99">
        <v>151.19502711759958</v>
      </c>
      <c r="I64" s="99">
        <v>144.98260748117298</v>
      </c>
      <c r="J64" s="99">
        <v>144.17541097556307</v>
      </c>
      <c r="K64" s="99">
        <v>143.10909978160217</v>
      </c>
      <c r="L64" s="99">
        <v>163.23072458314394</v>
      </c>
      <c r="M64" s="99">
        <v>136.84413140462681</v>
      </c>
      <c r="N64" s="99">
        <v>135.16037916793573</v>
      </c>
      <c r="O64" s="99">
        <v>135.35246492758472</v>
      </c>
      <c r="P64" s="99">
        <v>119.3427005646252</v>
      </c>
      <c r="Q64" s="99">
        <v>127.63351430717213</v>
      </c>
      <c r="R64" s="99">
        <v>133.34859369294472</v>
      </c>
      <c r="S64" s="99">
        <v>130.74106354880098</v>
      </c>
      <c r="T64" s="99">
        <v>126.88334050649253</v>
      </c>
      <c r="U64" s="99">
        <v>125.08744883123759</v>
      </c>
      <c r="V64" s="99">
        <v>119.91930075186458</v>
      </c>
      <c r="W64" s="99">
        <v>122.10876818590395</v>
      </c>
      <c r="DA64" s="63" t="s">
        <v>2805</v>
      </c>
    </row>
    <row r="65" spans="1:105" ht="12" customHeight="1" x14ac:dyDescent="0.25">
      <c r="A65" s="97" t="s">
        <v>53</v>
      </c>
      <c r="B65" s="99">
        <v>1.5643659665253979</v>
      </c>
      <c r="C65" s="99">
        <v>1.6768498673408745</v>
      </c>
      <c r="D65" s="99">
        <v>1.542989583616196</v>
      </c>
      <c r="E65" s="99">
        <v>1.6202734089088442</v>
      </c>
      <c r="F65" s="99">
        <v>1.5838181732181245</v>
      </c>
      <c r="G65" s="99">
        <v>1.5794062000507674</v>
      </c>
      <c r="H65" s="99">
        <v>1.5623631309650683</v>
      </c>
      <c r="I65" s="99">
        <v>1.5071404210010106</v>
      </c>
      <c r="J65" s="99">
        <v>1.4987698784850827</v>
      </c>
      <c r="K65" s="99">
        <v>1.5033443957800674</v>
      </c>
      <c r="L65" s="99">
        <v>1.8205887324560266</v>
      </c>
      <c r="M65" s="99">
        <v>1.5303902329066672</v>
      </c>
      <c r="N65" s="99">
        <v>1.5529393941912037</v>
      </c>
      <c r="O65" s="99">
        <v>1.5951456683981506</v>
      </c>
      <c r="P65" s="99">
        <v>1.3627679850103387</v>
      </c>
      <c r="Q65" s="99">
        <v>1.4849356091046795</v>
      </c>
      <c r="R65" s="99">
        <v>1.5610469565793372</v>
      </c>
      <c r="S65" s="99">
        <v>1.5539644984859156</v>
      </c>
      <c r="T65" s="99">
        <v>1.5252188417974497</v>
      </c>
      <c r="U65" s="99">
        <v>1.5028470531112559</v>
      </c>
      <c r="V65" s="99">
        <v>1.4586877505557088</v>
      </c>
      <c r="W65" s="99">
        <v>1.5015083235901687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6.2371422967319396E-3</v>
      </c>
      <c r="C66" s="123">
        <f t="shared" si="27"/>
        <v>7.484931361723967E-3</v>
      </c>
      <c r="D66" s="123">
        <f t="shared" si="27"/>
        <v>7.901487453937657E-3</v>
      </c>
      <c r="E66" s="123">
        <f t="shared" si="27"/>
        <v>9.5719793704636402E-3</v>
      </c>
      <c r="F66" s="123">
        <f t="shared" si="27"/>
        <v>1.2342106897200333E-2</v>
      </c>
      <c r="G66" s="123">
        <f t="shared" si="27"/>
        <v>1.4947353594583537E-2</v>
      </c>
      <c r="H66" s="123">
        <f t="shared" si="27"/>
        <v>1.817318109041682E-2</v>
      </c>
      <c r="I66" s="123">
        <f t="shared" si="27"/>
        <v>2.1105175956101525E-2</v>
      </c>
      <c r="J66" s="123">
        <f t="shared" si="27"/>
        <v>2.2987826065260706E-2</v>
      </c>
      <c r="K66" s="123">
        <f t="shared" si="27"/>
        <v>2.3702677619265169E-2</v>
      </c>
      <c r="L66" s="123">
        <f t="shared" si="27"/>
        <v>2.4828782341199226E-2</v>
      </c>
      <c r="M66" s="123">
        <f t="shared" si="27"/>
        <v>2.639393617200823E-2</v>
      </c>
      <c r="N66" s="123">
        <f t="shared" si="27"/>
        <v>2.8307079254612941E-2</v>
      </c>
      <c r="O66" s="123">
        <f t="shared" si="27"/>
        <v>3.0074673769116468E-2</v>
      </c>
      <c r="P66" s="123">
        <f t="shared" si="27"/>
        <v>3.1598637395107723E-2</v>
      </c>
      <c r="Q66" s="123">
        <f t="shared" si="27"/>
        <v>3.1852707162051783E-2</v>
      </c>
      <c r="R66" s="123">
        <f t="shared" si="27"/>
        <v>3.2686399425742287E-2</v>
      </c>
      <c r="S66" s="123">
        <f t="shared" si="27"/>
        <v>3.2240601156667603E-2</v>
      </c>
      <c r="T66" s="123">
        <f t="shared" si="27"/>
        <v>3.8474316326687054E-2</v>
      </c>
      <c r="U66" s="123">
        <f t="shared" si="27"/>
        <v>3.2517823258183323E-2</v>
      </c>
      <c r="V66" s="123">
        <f t="shared" si="27"/>
        <v>3.4334461392246871E-2</v>
      </c>
      <c r="W66" s="123">
        <f t="shared" si="27"/>
        <v>3.518416117053156E-2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6.2371422967319396E-3</v>
      </c>
      <c r="C67" s="99">
        <f>RES_hhdet_fech!C67/RES_summary!C$19</f>
        <v>7.484931361723967E-3</v>
      </c>
      <c r="D67" s="99">
        <f>RES_hhdet_fech!D67/RES_summary!D$19</f>
        <v>7.901487453937657E-3</v>
      </c>
      <c r="E67" s="99">
        <f>RES_hhdet_fech!E67/RES_summary!E$19</f>
        <v>9.5719793704636402E-3</v>
      </c>
      <c r="F67" s="99">
        <f>RES_hhdet_fech!F67/RES_summary!F$19</f>
        <v>1.2342106897200333E-2</v>
      </c>
      <c r="G67" s="99">
        <f>RES_hhdet_fech!G67/RES_summary!G$19</f>
        <v>1.4947353594583537E-2</v>
      </c>
      <c r="H67" s="99">
        <f>RES_hhdet_fech!H67/RES_summary!H$19</f>
        <v>1.817318109041682E-2</v>
      </c>
      <c r="I67" s="99">
        <f>RES_hhdet_fech!I67/RES_summary!I$19</f>
        <v>2.1105175956101525E-2</v>
      </c>
      <c r="J67" s="99">
        <f>RES_hhdet_fech!J67/RES_summary!J$19</f>
        <v>2.2987826065260706E-2</v>
      </c>
      <c r="K67" s="99">
        <f>RES_hhdet_fech!K67/RES_summary!K$19</f>
        <v>2.3702677619265169E-2</v>
      </c>
      <c r="L67" s="99">
        <f>RES_hhdet_fech!L67/RES_summary!L$19</f>
        <v>2.4828782341199226E-2</v>
      </c>
      <c r="M67" s="99">
        <f>RES_hhdet_fech!M67/RES_summary!M$19</f>
        <v>2.639393617200823E-2</v>
      </c>
      <c r="N67" s="99">
        <f>RES_hhdet_fech!N67/RES_summary!N$19</f>
        <v>2.8307079254612941E-2</v>
      </c>
      <c r="O67" s="99">
        <f>RES_hhdet_fech!O67/RES_summary!O$19</f>
        <v>3.0074673769116468E-2</v>
      </c>
      <c r="P67" s="99">
        <f>RES_hhdet_fech!P67/RES_summary!P$19</f>
        <v>3.1598637395107723E-2</v>
      </c>
      <c r="Q67" s="99">
        <f>RES_hhdet_fech!Q67/RES_summary!Q$19</f>
        <v>3.1852707162051783E-2</v>
      </c>
      <c r="R67" s="99">
        <f>RES_hhdet_fech!R67/RES_summary!R$19</f>
        <v>3.2686399425742287E-2</v>
      </c>
      <c r="S67" s="99">
        <f>RES_hhdet_fech!S67/RES_summary!S$19</f>
        <v>3.2240601156667603E-2</v>
      </c>
      <c r="T67" s="99">
        <f>RES_hhdet_fech!T67/RES_summary!T$19</f>
        <v>3.8474316326687054E-2</v>
      </c>
      <c r="U67" s="99">
        <f>RES_hhdet_fech!U67/RES_summary!U$19</f>
        <v>3.2517823258183323E-2</v>
      </c>
      <c r="V67" s="99">
        <f>RES_hhdet_fech!V67/RES_summary!V$19</f>
        <v>3.4334461392246871E-2</v>
      </c>
      <c r="W67" s="99">
        <f>RES_hhdet_fech!W67/RES_summary!W$19</f>
        <v>3.518416117053156E-2</v>
      </c>
      <c r="DA67" s="63" t="s">
        <v>2808</v>
      </c>
    </row>
    <row r="68" spans="1:105" ht="12" customHeight="1" x14ac:dyDescent="0.25">
      <c r="A68" s="121" t="s">
        <v>55</v>
      </c>
      <c r="B68" s="123">
        <v>13.942651288193813</v>
      </c>
      <c r="C68" s="123">
        <v>13.371715786775116</v>
      </c>
      <c r="D68" s="123">
        <v>13.023686917601211</v>
      </c>
      <c r="E68" s="123">
        <v>13.162727819950391</v>
      </c>
      <c r="F68" s="123">
        <v>13.456992270570485</v>
      </c>
      <c r="G68" s="123">
        <v>13.30796490466664</v>
      </c>
      <c r="H68" s="123">
        <v>13.28972763446664</v>
      </c>
      <c r="I68" s="123">
        <v>11.911301189978039</v>
      </c>
      <c r="J68" s="123">
        <v>12.347828086258513</v>
      </c>
      <c r="K68" s="123">
        <v>12.080761198220626</v>
      </c>
      <c r="L68" s="123">
        <v>14.379594537353494</v>
      </c>
      <c r="M68" s="123">
        <v>14.238113193503631</v>
      </c>
      <c r="N68" s="123">
        <v>14.29522699678547</v>
      </c>
      <c r="O68" s="123">
        <v>14.774636181200284</v>
      </c>
      <c r="P68" s="123">
        <v>14.07584183143601</v>
      </c>
      <c r="Q68" s="123">
        <v>13.844469818738974</v>
      </c>
      <c r="R68" s="123">
        <v>14.008018911189078</v>
      </c>
      <c r="S68" s="123">
        <v>13.471041256694678</v>
      </c>
      <c r="T68" s="123">
        <v>12.803668992496871</v>
      </c>
      <c r="U68" s="123">
        <v>13.117588324702954</v>
      </c>
      <c r="V68" s="123">
        <v>12.890103621678147</v>
      </c>
      <c r="W68" s="123">
        <v>12.261129553630921</v>
      </c>
      <c r="DA68" s="130" t="s">
        <v>2809</v>
      </c>
    </row>
    <row r="69" spans="1:105" ht="12" customHeight="1" x14ac:dyDescent="0.25">
      <c r="A69" s="97" t="s">
        <v>134</v>
      </c>
      <c r="B69" s="99">
        <v>14.041456352324367</v>
      </c>
      <c r="C69" s="99">
        <v>13.479737674317564</v>
      </c>
      <c r="D69" s="99">
        <v>13.11240928400724</v>
      </c>
      <c r="E69" s="99">
        <v>13.269746489057361</v>
      </c>
      <c r="F69" s="99">
        <v>13.565276690445012</v>
      </c>
      <c r="G69" s="99">
        <v>13.405691292615561</v>
      </c>
      <c r="H69" s="99">
        <v>13.386456290636609</v>
      </c>
      <c r="I69" s="99">
        <v>11.982795608938414</v>
      </c>
      <c r="J69" s="99">
        <v>12.428400644225158</v>
      </c>
      <c r="K69" s="99">
        <v>12.1731647805255</v>
      </c>
      <c r="L69" s="99">
        <v>14.491924952596648</v>
      </c>
      <c r="M69" s="99">
        <v>14.330200790495708</v>
      </c>
      <c r="N69" s="99">
        <v>14.390742233882852</v>
      </c>
      <c r="O69" s="99">
        <v>14.848854559947194</v>
      </c>
      <c r="P69" s="99">
        <v>14.143899531794407</v>
      </c>
      <c r="Q69" s="99">
        <v>13.883605340902207</v>
      </c>
      <c r="R69" s="99">
        <v>14.058093180376936</v>
      </c>
      <c r="S69" s="99">
        <v>13.53276756364431</v>
      </c>
      <c r="T69" s="99">
        <v>12.843256735553499</v>
      </c>
      <c r="U69" s="99">
        <v>13.170239631489666</v>
      </c>
      <c r="V69" s="99">
        <v>12.939415024596554</v>
      </c>
      <c r="W69" s="99">
        <v>12.283604932685535</v>
      </c>
      <c r="DA69" s="63" t="s">
        <v>2810</v>
      </c>
    </row>
    <row r="70" spans="1:105" ht="12" customHeight="1" x14ac:dyDescent="0.25">
      <c r="A70" s="97" t="s">
        <v>133</v>
      </c>
      <c r="B70" s="99">
        <v>11.580556739553391</v>
      </c>
      <c r="C70" s="99">
        <v>11.008699032153752</v>
      </c>
      <c r="D70" s="99">
        <v>10.778036930943722</v>
      </c>
      <c r="E70" s="99">
        <v>10.854789500919599</v>
      </c>
      <c r="F70" s="99">
        <v>11.128300022839706</v>
      </c>
      <c r="G70" s="99">
        <v>11.065980714869207</v>
      </c>
      <c r="H70" s="99">
        <v>11.075613929611592</v>
      </c>
      <c r="I70" s="99">
        <v>9.8793385545442014</v>
      </c>
      <c r="J70" s="99">
        <v>10.216637415642603</v>
      </c>
      <c r="K70" s="99">
        <v>9.8648599131252581</v>
      </c>
      <c r="L70" s="99">
        <v>12.216742221133366</v>
      </c>
      <c r="M70" s="99">
        <v>12.221164358172222</v>
      </c>
      <c r="N70" s="99">
        <v>12.394375539040295</v>
      </c>
      <c r="O70" s="99">
        <v>13.130068302731139</v>
      </c>
      <c r="P70" s="99">
        <v>12.472752899825137</v>
      </c>
      <c r="Q70" s="99">
        <v>12.404062748210237</v>
      </c>
      <c r="R70" s="99">
        <v>12.649239908239123</v>
      </c>
      <c r="S70" s="99">
        <v>12.082877600199408</v>
      </c>
      <c r="T70" s="99">
        <v>11.58760077897459</v>
      </c>
      <c r="U70" s="99">
        <v>11.898822840329634</v>
      </c>
      <c r="V70" s="99">
        <v>11.743400993890587</v>
      </c>
      <c r="W70" s="99">
        <v>11.229059679497881</v>
      </c>
      <c r="DA70" s="63" t="s">
        <v>2811</v>
      </c>
    </row>
    <row r="71" spans="1:105" ht="12" customHeight="1" x14ac:dyDescent="0.25">
      <c r="A71" s="100" t="s">
        <v>217</v>
      </c>
      <c r="B71" s="102">
        <v>8.0027856615840349</v>
      </c>
      <c r="C71" s="102">
        <v>7.4626806481241479</v>
      </c>
      <c r="D71" s="102">
        <v>7.3423410475339361</v>
      </c>
      <c r="E71" s="102">
        <v>7.2819228314965123</v>
      </c>
      <c r="F71" s="102">
        <v>7.4212893836172613</v>
      </c>
      <c r="G71" s="102">
        <v>7.4409471604233826</v>
      </c>
      <c r="H71" s="102">
        <v>7.4337538658846691</v>
      </c>
      <c r="I71" s="102">
        <v>6.5178675246307751</v>
      </c>
      <c r="J71" s="102">
        <v>6.5469695792315115</v>
      </c>
      <c r="K71" s="102">
        <v>5.8451922611204381</v>
      </c>
      <c r="L71" s="102">
        <v>8.0575739228360916</v>
      </c>
      <c r="M71" s="102">
        <v>7.9747637054899645</v>
      </c>
      <c r="N71" s="102">
        <v>7.9218293936802189</v>
      </c>
      <c r="O71" s="102">
        <v>8.7136574897395054</v>
      </c>
      <c r="P71" s="102">
        <v>8.0111734517516204</v>
      </c>
      <c r="Q71" s="102">
        <v>8.1035138040133354</v>
      </c>
      <c r="R71" s="102">
        <v>8.2275756772956026</v>
      </c>
      <c r="S71" s="102">
        <v>7.4903664954828795</v>
      </c>
      <c r="T71" s="102">
        <v>7.1533168960446663</v>
      </c>
      <c r="U71" s="102">
        <v>7.3546631778301457</v>
      </c>
      <c r="V71" s="102">
        <v>7.2248984229439204</v>
      </c>
      <c r="W71" s="102">
        <v>6.9188613676459951</v>
      </c>
      <c r="DA71" s="131" t="s">
        <v>2812</v>
      </c>
    </row>
    <row r="72" spans="1:105" ht="12" customHeight="1" x14ac:dyDescent="0.25">
      <c r="A72" s="103" t="s">
        <v>52</v>
      </c>
      <c r="B72" s="105">
        <v>3.577771077969357</v>
      </c>
      <c r="C72" s="105">
        <v>3.5460183840296038</v>
      </c>
      <c r="D72" s="105">
        <v>3.4356958834097866</v>
      </c>
      <c r="E72" s="105">
        <v>3.5728666694230866</v>
      </c>
      <c r="F72" s="105">
        <v>3.7070106392224433</v>
      </c>
      <c r="G72" s="105">
        <v>3.6250335544458241</v>
      </c>
      <c r="H72" s="105">
        <v>3.6418600637269245</v>
      </c>
      <c r="I72" s="105">
        <v>3.3614710299134263</v>
      </c>
      <c r="J72" s="105">
        <v>3.6696678364110924</v>
      </c>
      <c r="K72" s="105">
        <v>4.0196676520048209</v>
      </c>
      <c r="L72" s="105">
        <v>4.1591682982972777</v>
      </c>
      <c r="M72" s="105">
        <v>4.246400652682258</v>
      </c>
      <c r="N72" s="105">
        <v>4.4725461453600772</v>
      </c>
      <c r="O72" s="105">
        <v>4.416410812991634</v>
      </c>
      <c r="P72" s="105">
        <v>4.4615794480735138</v>
      </c>
      <c r="Q72" s="105">
        <v>4.3005489441969003</v>
      </c>
      <c r="R72" s="105">
        <v>4.4216642309435183</v>
      </c>
      <c r="S72" s="105">
        <v>4.5925111047165297</v>
      </c>
      <c r="T72" s="105">
        <v>4.4342838829299245</v>
      </c>
      <c r="U72" s="105">
        <v>4.5441596624994887</v>
      </c>
      <c r="V72" s="105">
        <v>4.5185025709466684</v>
      </c>
      <c r="W72" s="105">
        <v>4.3101983118518836</v>
      </c>
      <c r="DA72" s="132" t="s">
        <v>2813</v>
      </c>
    </row>
    <row r="73" spans="1:105" ht="12" customHeight="1" x14ac:dyDescent="0.25">
      <c r="A73" s="106" t="s">
        <v>122</v>
      </c>
      <c r="B73" s="102">
        <v>11.933446458851662</v>
      </c>
      <c r="C73" s="102">
        <v>11.14115257837085</v>
      </c>
      <c r="D73" s="102">
        <v>11.270214006848425</v>
      </c>
      <c r="E73" s="102">
        <v>10.88351267893934</v>
      </c>
      <c r="F73" s="102">
        <v>11.1154911916957</v>
      </c>
      <c r="G73" s="102">
        <v>11.299103941694701</v>
      </c>
      <c r="H73" s="102">
        <v>11.383307061849015</v>
      </c>
      <c r="I73" s="102">
        <v>10.769673651884657</v>
      </c>
      <c r="J73" s="102">
        <v>11.061771813413197</v>
      </c>
      <c r="K73" s="102">
        <v>10.530828942902234</v>
      </c>
      <c r="L73" s="102">
        <v>12.378320886005579</v>
      </c>
      <c r="M73" s="102">
        <v>12.818757869843269</v>
      </c>
      <c r="N73" s="102">
        <v>12.767187678102543</v>
      </c>
      <c r="O73" s="102">
        <v>13.738208740273226</v>
      </c>
      <c r="P73" s="102">
        <v>13.158549075161879</v>
      </c>
      <c r="Q73" s="102">
        <v>13.682988752563036</v>
      </c>
      <c r="R73" s="102">
        <v>13.512504788266339</v>
      </c>
      <c r="S73" s="102">
        <v>12.65092268527513</v>
      </c>
      <c r="T73" s="102">
        <v>12.53839796054924</v>
      </c>
      <c r="U73" s="102">
        <v>12.46729027571317</v>
      </c>
      <c r="V73" s="102">
        <v>12.284976348347742</v>
      </c>
      <c r="W73" s="102">
        <v>12.321429367950508</v>
      </c>
      <c r="DA73" s="131" t="s">
        <v>2814</v>
      </c>
    </row>
    <row r="74" spans="1:105" ht="12" customHeight="1" x14ac:dyDescent="0.25">
      <c r="A74" s="107" t="s">
        <v>121</v>
      </c>
      <c r="B74" s="105">
        <v>10.455611299449899</v>
      </c>
      <c r="C74" s="105">
        <v>9.7185786490267549</v>
      </c>
      <c r="D74" s="105">
        <v>9.8648261067485166</v>
      </c>
      <c r="E74" s="105">
        <v>9.5198800970312405</v>
      </c>
      <c r="F74" s="105">
        <v>9.7487944255704964</v>
      </c>
      <c r="G74" s="105">
        <v>9.96776931369644</v>
      </c>
      <c r="H74" s="105">
        <v>10.087548133369593</v>
      </c>
      <c r="I74" s="105">
        <v>9.5309435307996626</v>
      </c>
      <c r="J74" s="105">
        <v>9.7381792661416853</v>
      </c>
      <c r="K74" s="105">
        <v>9.1422440119688577</v>
      </c>
      <c r="L74" s="105">
        <v>10.998401761928685</v>
      </c>
      <c r="M74" s="105">
        <v>11.404037404754702</v>
      </c>
      <c r="N74" s="105">
        <v>11.360818458485525</v>
      </c>
      <c r="O74" s="105">
        <v>12.360585087818567</v>
      </c>
      <c r="P74" s="105">
        <v>11.806566702243186</v>
      </c>
      <c r="Q74" s="105">
        <v>12.326056069458701</v>
      </c>
      <c r="R74" s="105">
        <v>12.177908731397075</v>
      </c>
      <c r="S74" s="105">
        <v>11.363302237268019</v>
      </c>
      <c r="T74" s="105">
        <v>11.342813314912883</v>
      </c>
      <c r="U74" s="105">
        <v>11.370756200400633</v>
      </c>
      <c r="V74" s="105">
        <v>11.288499786805531</v>
      </c>
      <c r="W74" s="105">
        <v>11.373763759091256</v>
      </c>
      <c r="DA74" s="132" t="s">
        <v>2815</v>
      </c>
    </row>
    <row r="75" spans="1:105" ht="12" customHeight="1" x14ac:dyDescent="0.25">
      <c r="A75" s="108" t="s">
        <v>53</v>
      </c>
      <c r="B75" s="99">
        <v>6.8046128037042921</v>
      </c>
      <c r="C75" s="99">
        <v>6.2092083170402503</v>
      </c>
      <c r="D75" s="99">
        <v>6.3502529240983421</v>
      </c>
      <c r="E75" s="99">
        <v>6.046487050358718</v>
      </c>
      <c r="F75" s="99">
        <v>6.1601338006662507</v>
      </c>
      <c r="G75" s="99">
        <v>6.3709673837929568</v>
      </c>
      <c r="H75" s="99">
        <v>6.4455846176141174</v>
      </c>
      <c r="I75" s="99">
        <v>6.0053111529604681</v>
      </c>
      <c r="J75" s="99">
        <v>5.9734522215564514</v>
      </c>
      <c r="K75" s="99">
        <v>5.1788303315194852</v>
      </c>
      <c r="L75" s="99">
        <v>7.0074657235349713</v>
      </c>
      <c r="M75" s="99">
        <v>7.2079514180182915</v>
      </c>
      <c r="N75" s="99">
        <v>7.0451098985168743</v>
      </c>
      <c r="O75" s="99">
        <v>7.9895523330073175</v>
      </c>
      <c r="P75" s="99">
        <v>7.3599786215252569</v>
      </c>
      <c r="Q75" s="99">
        <v>7.8122489346695945</v>
      </c>
      <c r="R75" s="99">
        <v>7.6941842293014417</v>
      </c>
      <c r="S75" s="99">
        <v>6.8715054664678235</v>
      </c>
      <c r="T75" s="99">
        <v>6.858938029303447</v>
      </c>
      <c r="U75" s="99">
        <v>6.9379252075345432</v>
      </c>
      <c r="V75" s="99">
        <v>6.8888992642137454</v>
      </c>
      <c r="W75" s="99">
        <v>6.9722668508111285</v>
      </c>
      <c r="DA75" s="63" t="s">
        <v>2816</v>
      </c>
    </row>
    <row r="76" spans="1:105" ht="12" customHeight="1" x14ac:dyDescent="0.25">
      <c r="A76" s="108" t="s">
        <v>52</v>
      </c>
      <c r="B76" s="99">
        <v>3.650998495745609</v>
      </c>
      <c r="C76" s="99">
        <v>3.5093703319865037</v>
      </c>
      <c r="D76" s="99">
        <v>3.5145731826501758</v>
      </c>
      <c r="E76" s="99">
        <v>3.4733930466725207</v>
      </c>
      <c r="F76" s="99">
        <v>3.5886606249042434</v>
      </c>
      <c r="G76" s="99">
        <v>3.5968019299034837</v>
      </c>
      <c r="H76" s="99">
        <v>3.6419635157554757</v>
      </c>
      <c r="I76" s="99">
        <v>3.5256323778391927</v>
      </c>
      <c r="J76" s="99">
        <v>3.7647270445852365</v>
      </c>
      <c r="K76" s="99">
        <v>3.9634136804493694</v>
      </c>
      <c r="L76" s="99">
        <v>3.9909360383937154</v>
      </c>
      <c r="M76" s="99">
        <v>4.19608598673641</v>
      </c>
      <c r="N76" s="99">
        <v>4.31570855996865</v>
      </c>
      <c r="O76" s="99">
        <v>4.3710327548112522</v>
      </c>
      <c r="P76" s="99">
        <v>4.4465880807179303</v>
      </c>
      <c r="Q76" s="99">
        <v>4.5138071347891069</v>
      </c>
      <c r="R76" s="99">
        <v>4.4837245020956358</v>
      </c>
      <c r="S76" s="99">
        <v>4.4917967708001951</v>
      </c>
      <c r="T76" s="99">
        <v>4.4838752856094359</v>
      </c>
      <c r="U76" s="99">
        <v>4.4328309928660916</v>
      </c>
      <c r="V76" s="99">
        <v>4.3996005225917836</v>
      </c>
      <c r="W76" s="99">
        <v>4.4014969082801256</v>
      </c>
      <c r="DA76" s="63" t="s">
        <v>2817</v>
      </c>
    </row>
    <row r="77" spans="1:105" ht="12" customHeight="1" x14ac:dyDescent="0.25">
      <c r="A77" s="121" t="s">
        <v>54</v>
      </c>
      <c r="B77" s="123">
        <v>2.6047958980378052</v>
      </c>
      <c r="C77" s="123">
        <v>2.5536554562414233</v>
      </c>
      <c r="D77" s="123">
        <v>2.5789599457376031</v>
      </c>
      <c r="E77" s="123">
        <v>2.574559109805548</v>
      </c>
      <c r="F77" s="123">
        <v>2.5838220875536866</v>
      </c>
      <c r="G77" s="123">
        <v>2.6183580194775522</v>
      </c>
      <c r="H77" s="123">
        <v>2.6946916480865473</v>
      </c>
      <c r="I77" s="123">
        <v>2.6451474182966757</v>
      </c>
      <c r="J77" s="123">
        <v>2.7074645575663272</v>
      </c>
      <c r="K77" s="123">
        <v>2.7249547100294658</v>
      </c>
      <c r="L77" s="123">
        <v>3.0356945838303373</v>
      </c>
      <c r="M77" s="123">
        <v>2.9593295539190962</v>
      </c>
      <c r="N77" s="123">
        <v>2.9489876587329382</v>
      </c>
      <c r="O77" s="123">
        <v>3.1518417278364264</v>
      </c>
      <c r="P77" s="123">
        <v>3.1759379850044738</v>
      </c>
      <c r="Q77" s="123">
        <v>3.2164956933370656</v>
      </c>
      <c r="R77" s="123">
        <v>3.2934362193151414</v>
      </c>
      <c r="S77" s="123">
        <v>3.1851036159514248</v>
      </c>
      <c r="T77" s="123">
        <v>3.1514742769625861</v>
      </c>
      <c r="U77" s="123">
        <v>3.1090137651566092</v>
      </c>
      <c r="V77" s="123">
        <v>3.2039181380539228</v>
      </c>
      <c r="W77" s="123">
        <v>3.2606587941110714</v>
      </c>
      <c r="DA77" s="130" t="s">
        <v>2818</v>
      </c>
    </row>
    <row r="78" spans="1:105" ht="12" customHeight="1" x14ac:dyDescent="0.25">
      <c r="A78" s="97" t="s">
        <v>192</v>
      </c>
      <c r="B78" s="99">
        <v>3.0988221586474287</v>
      </c>
      <c r="C78" s="99">
        <v>3.0529760404319042</v>
      </c>
      <c r="D78" s="99">
        <v>3.0442678919865305</v>
      </c>
      <c r="E78" s="99">
        <v>3.1279758101498989</v>
      </c>
      <c r="F78" s="99">
        <v>3.1409688268967688</v>
      </c>
      <c r="G78" s="99">
        <v>3.1806195026317527</v>
      </c>
      <c r="H78" s="99">
        <v>3.267600805392008</v>
      </c>
      <c r="I78" s="99">
        <v>3.1191941458789003</v>
      </c>
      <c r="J78" s="99">
        <v>3.2432437194539507</v>
      </c>
      <c r="K78" s="99">
        <v>3.2994187143023783</v>
      </c>
      <c r="L78" s="99">
        <v>3.707299339603416</v>
      </c>
      <c r="M78" s="99">
        <v>3.5879569329426095</v>
      </c>
      <c r="N78" s="99">
        <v>3.6350353004263707</v>
      </c>
      <c r="O78" s="99">
        <v>3.9004720806220257</v>
      </c>
      <c r="P78" s="99">
        <v>3.8604779096977015</v>
      </c>
      <c r="Q78" s="99">
        <v>3.9118999088182367</v>
      </c>
      <c r="R78" s="99">
        <v>4.0696509457803955</v>
      </c>
      <c r="S78" s="99">
        <v>4.0427585442833305</v>
      </c>
      <c r="T78" s="99">
        <v>4.0532110085020356</v>
      </c>
      <c r="U78" s="99">
        <v>4.0493822707519724</v>
      </c>
      <c r="V78" s="99">
        <v>4.0285364889552762</v>
      </c>
      <c r="W78" s="99">
        <v>4.2751706002196199</v>
      </c>
      <c r="DA78" s="63" t="s">
        <v>2819</v>
      </c>
    </row>
    <row r="79" spans="1:105" ht="12" customHeight="1" x14ac:dyDescent="0.25">
      <c r="A79" s="109" t="s">
        <v>120</v>
      </c>
      <c r="B79" s="110">
        <v>2.5110751995099423</v>
      </c>
      <c r="C79" s="110">
        <v>2.4590187341850367</v>
      </c>
      <c r="D79" s="110">
        <v>2.4908947774105958</v>
      </c>
      <c r="E79" s="110">
        <v>2.4700029042064355</v>
      </c>
      <c r="F79" s="110">
        <v>2.4787647428155859</v>
      </c>
      <c r="G79" s="110">
        <v>2.5125863665043426</v>
      </c>
      <c r="H79" s="110">
        <v>2.58725126334615</v>
      </c>
      <c r="I79" s="110">
        <v>2.5566177513900255</v>
      </c>
      <c r="J79" s="110">
        <v>2.6082739468351823</v>
      </c>
      <c r="K79" s="110">
        <v>2.6198846606192743</v>
      </c>
      <c r="L79" s="110">
        <v>2.915410941379152</v>
      </c>
      <c r="M79" s="110">
        <v>2.8484115103510148</v>
      </c>
      <c r="N79" s="110">
        <v>2.8298748881727009</v>
      </c>
      <c r="O79" s="110">
        <v>3.0237266279007264</v>
      </c>
      <c r="P79" s="110">
        <v>3.0603196043057648</v>
      </c>
      <c r="Q79" s="110">
        <v>3.1003009770846752</v>
      </c>
      <c r="R79" s="110">
        <v>3.1666421374957636</v>
      </c>
      <c r="S79" s="110">
        <v>3.049855549360025</v>
      </c>
      <c r="T79" s="110">
        <v>3.0179254591787843</v>
      </c>
      <c r="U79" s="110">
        <v>2.9794403935184826</v>
      </c>
      <c r="V79" s="110">
        <v>3.1001871583261598</v>
      </c>
      <c r="W79" s="110">
        <v>3.1325837361439746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183.51263745884484</v>
      </c>
      <c r="C81" s="118">
        <f t="shared" si="28"/>
        <v>195.36272995628491</v>
      </c>
      <c r="D81" s="118">
        <f t="shared" si="28"/>
        <v>179.45426839169841</v>
      </c>
      <c r="E81" s="118">
        <f t="shared" si="28"/>
        <v>179.33860706616301</v>
      </c>
      <c r="F81" s="118">
        <f t="shared" si="28"/>
        <v>168.48260204482028</v>
      </c>
      <c r="G81" s="118">
        <f t="shared" si="28"/>
        <v>169.10891460421448</v>
      </c>
      <c r="H81" s="118">
        <f t="shared" si="28"/>
        <v>164.4978246620239</v>
      </c>
      <c r="I81" s="118">
        <f t="shared" si="28"/>
        <v>173.9133031135473</v>
      </c>
      <c r="J81" s="118">
        <f t="shared" si="28"/>
        <v>163.48740246929492</v>
      </c>
      <c r="K81" s="118">
        <f t="shared" si="28"/>
        <v>161.16338586884322</v>
      </c>
      <c r="L81" s="118">
        <f t="shared" si="28"/>
        <v>175.53994976570155</v>
      </c>
      <c r="M81" s="118">
        <f t="shared" si="28"/>
        <v>158.29730178476646</v>
      </c>
      <c r="N81" s="118">
        <f t="shared" si="28"/>
        <v>151.07710318694964</v>
      </c>
      <c r="O81" s="118">
        <f t="shared" si="28"/>
        <v>151.00241585614961</v>
      </c>
      <c r="P81" s="118">
        <f t="shared" si="28"/>
        <v>139.49540515541202</v>
      </c>
      <c r="Q81" s="118">
        <f t="shared" si="28"/>
        <v>152.95764389828824</v>
      </c>
      <c r="R81" s="118">
        <f t="shared" ref="R81:V81" si="29">R82+R85+R87+R100</f>
        <v>157.13188298870369</v>
      </c>
      <c r="S81" s="118">
        <f t="shared" si="29"/>
        <v>150.60753081859681</v>
      </c>
      <c r="T81" s="118">
        <f t="shared" si="29"/>
        <v>146.29806178674585</v>
      </c>
      <c r="U81" s="118">
        <f t="shared" si="29"/>
        <v>139.57568770303092</v>
      </c>
      <c r="V81" s="118">
        <f t="shared" si="29"/>
        <v>135.49416739555306</v>
      </c>
      <c r="W81" s="118">
        <f t="shared" ref="W81" si="30">W82+W85+W87+W100</f>
        <v>141.34996727332677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168.17115065501923</v>
      </c>
      <c r="C82" s="123">
        <f t="shared" si="31"/>
        <v>180.66353506256027</v>
      </c>
      <c r="D82" s="123">
        <f t="shared" si="31"/>
        <v>165.03608646044441</v>
      </c>
      <c r="E82" s="123">
        <f t="shared" si="31"/>
        <v>165.28285603211825</v>
      </c>
      <c r="F82" s="123">
        <f t="shared" si="31"/>
        <v>154.4099410904337</v>
      </c>
      <c r="G82" s="123">
        <f t="shared" si="31"/>
        <v>154.93931949601043</v>
      </c>
      <c r="H82" s="123">
        <f t="shared" si="31"/>
        <v>150.27245191337516</v>
      </c>
      <c r="I82" s="123">
        <f t="shared" si="31"/>
        <v>160.01442623183146</v>
      </c>
      <c r="J82" s="123">
        <f t="shared" si="31"/>
        <v>149.64247041957609</v>
      </c>
      <c r="K82" s="123">
        <f t="shared" si="31"/>
        <v>147.74812736205047</v>
      </c>
      <c r="L82" s="123">
        <f t="shared" si="31"/>
        <v>160.21280385027674</v>
      </c>
      <c r="M82" s="123">
        <f t="shared" si="31"/>
        <v>142.34786425021127</v>
      </c>
      <c r="N82" s="123">
        <f t="shared" si="31"/>
        <v>135.57024395030967</v>
      </c>
      <c r="O82" s="123">
        <f t="shared" si="31"/>
        <v>134.94641286932529</v>
      </c>
      <c r="P82" s="123">
        <f t="shared" si="31"/>
        <v>123.43349153912337</v>
      </c>
      <c r="Q82" s="123">
        <f t="shared" si="31"/>
        <v>136.67465509684692</v>
      </c>
      <c r="R82" s="123">
        <f t="shared" ref="R82:V82" si="32">SUM(R83:R84)</f>
        <v>140.68794224974334</v>
      </c>
      <c r="S82" s="123">
        <f t="shared" si="32"/>
        <v>135.05005807389631</v>
      </c>
      <c r="T82" s="123">
        <f t="shared" si="32"/>
        <v>131.36019934945233</v>
      </c>
      <c r="U82" s="123">
        <f t="shared" si="32"/>
        <v>124.35851753329956</v>
      </c>
      <c r="V82" s="123">
        <f t="shared" si="32"/>
        <v>120.31412864090001</v>
      </c>
      <c r="W82" s="123">
        <f t="shared" ref="W82" si="33">SUM(W83:W84)</f>
        <v>126.1028619846075</v>
      </c>
      <c r="DA82" s="130" t="s">
        <v>2822</v>
      </c>
    </row>
    <row r="83" spans="1:105" ht="12" customHeight="1" x14ac:dyDescent="0.25">
      <c r="A83" s="97" t="s">
        <v>204</v>
      </c>
      <c r="B83" s="99">
        <v>167.5579372377174</v>
      </c>
      <c r="C83" s="99">
        <v>179.98774723535769</v>
      </c>
      <c r="D83" s="99">
        <v>164.41349265626857</v>
      </c>
      <c r="E83" s="99">
        <v>164.64157994873696</v>
      </c>
      <c r="F83" s="99">
        <v>153.80001459487511</v>
      </c>
      <c r="G83" s="99">
        <v>154.31338946966659</v>
      </c>
      <c r="H83" s="99">
        <v>149.65479599898751</v>
      </c>
      <c r="I83" s="99">
        <v>159.34457750762365</v>
      </c>
      <c r="J83" s="99">
        <v>149.01685213240069</v>
      </c>
      <c r="K83" s="99">
        <v>147.12807878117496</v>
      </c>
      <c r="L83" s="99">
        <v>159.50670736979379</v>
      </c>
      <c r="M83" s="99">
        <v>141.72302654607481</v>
      </c>
      <c r="N83" s="99">
        <v>134.96262250923795</v>
      </c>
      <c r="O83" s="99">
        <v>134.32723025258809</v>
      </c>
      <c r="P83" s="99">
        <v>122.88076699889859</v>
      </c>
      <c r="Q83" s="99">
        <v>136.04746681401531</v>
      </c>
      <c r="R83" s="99">
        <v>140.0372039581508</v>
      </c>
      <c r="S83" s="99">
        <v>134.41706992554981</v>
      </c>
      <c r="T83" s="99">
        <v>130.7386394291062</v>
      </c>
      <c r="U83" s="99">
        <v>123.77019785603846</v>
      </c>
      <c r="V83" s="99">
        <v>119.73583402879619</v>
      </c>
      <c r="W83" s="99">
        <v>125.48526040457782</v>
      </c>
      <c r="DA83" s="63" t="s">
        <v>2823</v>
      </c>
    </row>
    <row r="84" spans="1:105" ht="12" customHeight="1" x14ac:dyDescent="0.25">
      <c r="A84" s="97" t="s">
        <v>53</v>
      </c>
      <c r="B84" s="99">
        <v>0.61321341730182299</v>
      </c>
      <c r="C84" s="99">
        <v>0.67578782720259722</v>
      </c>
      <c r="D84" s="99">
        <v>0.6225938041758492</v>
      </c>
      <c r="E84" s="99">
        <v>0.64127608338129638</v>
      </c>
      <c r="F84" s="99">
        <v>0.60992649555858902</v>
      </c>
      <c r="G84" s="99">
        <v>0.62593002634384864</v>
      </c>
      <c r="H84" s="99">
        <v>0.61765591438764378</v>
      </c>
      <c r="I84" s="99">
        <v>0.66984872420781738</v>
      </c>
      <c r="J84" s="99">
        <v>0.62561828717539036</v>
      </c>
      <c r="K84" s="99">
        <v>0.62004858087550108</v>
      </c>
      <c r="L84" s="99">
        <v>0.70609648048296425</v>
      </c>
      <c r="M84" s="99">
        <v>0.62483770413647111</v>
      </c>
      <c r="N84" s="99">
        <v>0.60762144107173854</v>
      </c>
      <c r="O84" s="99">
        <v>0.61918261673719044</v>
      </c>
      <c r="P84" s="99">
        <v>0.55272454022477879</v>
      </c>
      <c r="Q84" s="99">
        <v>0.62718828283160366</v>
      </c>
      <c r="R84" s="99">
        <v>0.65073829159253704</v>
      </c>
      <c r="S84" s="99">
        <v>0.63298814834650918</v>
      </c>
      <c r="T84" s="99">
        <v>0.62155992034613439</v>
      </c>
      <c r="U84" s="99">
        <v>0.58831967726109047</v>
      </c>
      <c r="V84" s="99">
        <v>0.57829461210381816</v>
      </c>
      <c r="W84" s="99">
        <v>0.61760158002968635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6.2374354796968677E-3</v>
      </c>
      <c r="C85" s="123">
        <f t="shared" si="34"/>
        <v>7.6057376341907724E-3</v>
      </c>
      <c r="D85" s="123">
        <f t="shared" si="34"/>
        <v>7.8049879804965054E-3</v>
      </c>
      <c r="E85" s="123">
        <f t="shared" si="34"/>
        <v>1.0320377933850882E-2</v>
      </c>
      <c r="F85" s="123">
        <f t="shared" si="34"/>
        <v>1.4386896388591627E-2</v>
      </c>
      <c r="G85" s="123">
        <f t="shared" si="34"/>
        <v>1.7911188932165853E-2</v>
      </c>
      <c r="H85" s="123">
        <f t="shared" si="34"/>
        <v>2.3180919023738426E-2</v>
      </c>
      <c r="I85" s="123">
        <f t="shared" si="34"/>
        <v>2.7700347810876998E-2</v>
      </c>
      <c r="J85" s="123">
        <f t="shared" si="34"/>
        <v>3.1043722147502582E-2</v>
      </c>
      <c r="K85" s="123">
        <f t="shared" si="34"/>
        <v>3.3025792905541071E-2</v>
      </c>
      <c r="L85" s="123">
        <f t="shared" si="34"/>
        <v>3.4243870020992329E-2</v>
      </c>
      <c r="M85" s="123">
        <f t="shared" si="34"/>
        <v>3.2545602916779819E-2</v>
      </c>
      <c r="N85" s="123">
        <f t="shared" si="34"/>
        <v>3.0485738020152552E-2</v>
      </c>
      <c r="O85" s="123">
        <f t="shared" si="34"/>
        <v>2.7946457195963913E-2</v>
      </c>
      <c r="P85" s="123">
        <f t="shared" si="34"/>
        <v>2.5517635981248309E-2</v>
      </c>
      <c r="Q85" s="123">
        <f t="shared" si="34"/>
        <v>2.5208624694057869E-2</v>
      </c>
      <c r="R85" s="123">
        <f t="shared" si="34"/>
        <v>2.9168847334330505E-2</v>
      </c>
      <c r="S85" s="123">
        <f t="shared" si="34"/>
        <v>3.2894266163407751E-2</v>
      </c>
      <c r="T85" s="123">
        <f t="shared" si="34"/>
        <v>4.3311224304656296E-2</v>
      </c>
      <c r="U85" s="123">
        <f t="shared" si="34"/>
        <v>3.9241781730228673E-2</v>
      </c>
      <c r="V85" s="123">
        <f t="shared" si="34"/>
        <v>4.1042702484877021E-2</v>
      </c>
      <c r="W85" s="123">
        <f t="shared" si="34"/>
        <v>3.9833543906858275E-2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6.2374354796968677E-3</v>
      </c>
      <c r="C86" s="99">
        <f>RES_hhdet_fech!C86/RES_summary!C$19</f>
        <v>7.6057376341907724E-3</v>
      </c>
      <c r="D86" s="99">
        <f>RES_hhdet_fech!D86/RES_summary!D$19</f>
        <v>7.8049879804965054E-3</v>
      </c>
      <c r="E86" s="99">
        <f>RES_hhdet_fech!E86/RES_summary!E$19</f>
        <v>1.0320377933850882E-2</v>
      </c>
      <c r="F86" s="99">
        <f>RES_hhdet_fech!F86/RES_summary!F$19</f>
        <v>1.4386896388591627E-2</v>
      </c>
      <c r="G86" s="99">
        <f>RES_hhdet_fech!G86/RES_summary!G$19</f>
        <v>1.7911188932165853E-2</v>
      </c>
      <c r="H86" s="99">
        <f>RES_hhdet_fech!H86/RES_summary!H$19</f>
        <v>2.3180919023738426E-2</v>
      </c>
      <c r="I86" s="99">
        <f>RES_hhdet_fech!I86/RES_summary!I$19</f>
        <v>2.7700347810876998E-2</v>
      </c>
      <c r="J86" s="99">
        <f>RES_hhdet_fech!J86/RES_summary!J$19</f>
        <v>3.1043722147502582E-2</v>
      </c>
      <c r="K86" s="99">
        <f>RES_hhdet_fech!K86/RES_summary!K$19</f>
        <v>3.3025792905541071E-2</v>
      </c>
      <c r="L86" s="99">
        <f>RES_hhdet_fech!L86/RES_summary!L$19</f>
        <v>3.4243870020992329E-2</v>
      </c>
      <c r="M86" s="99">
        <f>RES_hhdet_fech!M86/RES_summary!M$19</f>
        <v>3.2545602916779819E-2</v>
      </c>
      <c r="N86" s="99">
        <f>RES_hhdet_fech!N86/RES_summary!N$19</f>
        <v>3.0485738020152552E-2</v>
      </c>
      <c r="O86" s="99">
        <f>RES_hhdet_fech!O86/RES_summary!O$19</f>
        <v>2.7946457195963913E-2</v>
      </c>
      <c r="P86" s="99">
        <f>RES_hhdet_fech!P86/RES_summary!P$19</f>
        <v>2.5517635981248309E-2</v>
      </c>
      <c r="Q86" s="99">
        <f>RES_hhdet_fech!Q86/RES_summary!Q$19</f>
        <v>2.5208624694057869E-2</v>
      </c>
      <c r="R86" s="99">
        <f>RES_hhdet_fech!R86/RES_summary!R$19</f>
        <v>2.9168847334330505E-2</v>
      </c>
      <c r="S86" s="99">
        <f>RES_hhdet_fech!S86/RES_summary!S$19</f>
        <v>3.2894266163407751E-2</v>
      </c>
      <c r="T86" s="99">
        <f>RES_hhdet_fech!T86/RES_summary!T$19</f>
        <v>4.3311224304656296E-2</v>
      </c>
      <c r="U86" s="99">
        <f>RES_hhdet_fech!U86/RES_summary!U$19</f>
        <v>3.9241781730228673E-2</v>
      </c>
      <c r="V86" s="99">
        <f>RES_hhdet_fech!V86/RES_summary!V$19</f>
        <v>4.1042702484877021E-2</v>
      </c>
      <c r="W86" s="99">
        <f>RES_hhdet_fech!W86/RES_summary!W$19</f>
        <v>3.9833543906858275E-2</v>
      </c>
      <c r="DA86" s="63" t="s">
        <v>2826</v>
      </c>
    </row>
    <row r="87" spans="1:105" ht="12" customHeight="1" x14ac:dyDescent="0.25">
      <c r="A87" s="121" t="s">
        <v>55</v>
      </c>
      <c r="B87" s="123">
        <v>12.824174168835942</v>
      </c>
      <c r="C87" s="123">
        <v>12.234893090935476</v>
      </c>
      <c r="D87" s="123">
        <v>11.924155227957421</v>
      </c>
      <c r="E87" s="123">
        <v>11.58116652465538</v>
      </c>
      <c r="F87" s="123">
        <v>11.585556826687723</v>
      </c>
      <c r="G87" s="123">
        <v>11.644888087519748</v>
      </c>
      <c r="H87" s="123">
        <v>11.618477993614023</v>
      </c>
      <c r="I87" s="123">
        <v>11.317191779451376</v>
      </c>
      <c r="J87" s="123">
        <v>11.207645092883116</v>
      </c>
      <c r="K87" s="123">
        <v>10.762596695753018</v>
      </c>
      <c r="L87" s="123">
        <v>12.375486344021017</v>
      </c>
      <c r="M87" s="123">
        <v>13.065816030997725</v>
      </c>
      <c r="N87" s="123">
        <v>12.644379793400313</v>
      </c>
      <c r="O87" s="123">
        <v>13.005427102948804</v>
      </c>
      <c r="P87" s="123">
        <v>12.98355075122206</v>
      </c>
      <c r="Q87" s="123">
        <v>13.168896968094939</v>
      </c>
      <c r="R87" s="123">
        <v>13.254953599492493</v>
      </c>
      <c r="S87" s="123">
        <v>12.468594094439759</v>
      </c>
      <c r="T87" s="123">
        <v>11.855913184369694</v>
      </c>
      <c r="U87" s="123">
        <v>12.171454171653707</v>
      </c>
      <c r="V87" s="123">
        <v>12.015204333091228</v>
      </c>
      <c r="W87" s="123">
        <v>12.071634153859494</v>
      </c>
      <c r="DA87" s="130" t="s">
        <v>2827</v>
      </c>
    </row>
    <row r="88" spans="1:105" ht="12" customHeight="1" x14ac:dyDescent="0.25">
      <c r="A88" s="97" t="s">
        <v>132</v>
      </c>
      <c r="B88" s="99">
        <v>14.827255512941951</v>
      </c>
      <c r="C88" s="99">
        <v>14.463243097131466</v>
      </c>
      <c r="D88" s="99">
        <v>13.540069942907945</v>
      </c>
      <c r="E88" s="99">
        <v>13.041335118336288</v>
      </c>
      <c r="F88" s="99">
        <v>12.628106665366547</v>
      </c>
      <c r="G88" s="99">
        <v>12.499261130539889</v>
      </c>
      <c r="H88" s="99">
        <v>12.203813180934851</v>
      </c>
      <c r="I88" s="99">
        <v>12.120909097856478</v>
      </c>
      <c r="J88" s="99">
        <v>11.734305698495607</v>
      </c>
      <c r="K88" s="99">
        <v>11.346334463019693</v>
      </c>
      <c r="L88" s="99">
        <v>12.777626049588669</v>
      </c>
      <c r="M88" s="99">
        <v>13.529933063302083</v>
      </c>
      <c r="N88" s="99">
        <v>12.87194669069388</v>
      </c>
      <c r="O88" s="99">
        <v>12.94971796347021</v>
      </c>
      <c r="P88" s="99">
        <v>13.297822338403371</v>
      </c>
      <c r="Q88" s="99">
        <v>13.255012059234531</v>
      </c>
      <c r="R88" s="99">
        <v>13.449887878003855</v>
      </c>
      <c r="S88" s="99">
        <v>12.628111882843141</v>
      </c>
      <c r="T88" s="99">
        <v>11.742818690354973</v>
      </c>
      <c r="U88" s="99">
        <v>12.170583654968</v>
      </c>
      <c r="V88" s="99">
        <v>12.009800098571608</v>
      </c>
      <c r="W88" s="99">
        <v>12.076552370980256</v>
      </c>
      <c r="DA88" s="63" t="s">
        <v>2828</v>
      </c>
    </row>
    <row r="89" spans="1:105" ht="12" customHeight="1" x14ac:dyDescent="0.25">
      <c r="A89" s="97" t="s">
        <v>131</v>
      </c>
      <c r="B89" s="99">
        <v>11.853348561682711</v>
      </c>
      <c r="C89" s="99">
        <v>11.384924292341301</v>
      </c>
      <c r="D89" s="99">
        <v>10.880428734824381</v>
      </c>
      <c r="E89" s="99">
        <v>10.537313120976087</v>
      </c>
      <c r="F89" s="99">
        <v>10.370546911170953</v>
      </c>
      <c r="G89" s="99">
        <v>10.426489072115455</v>
      </c>
      <c r="H89" s="99">
        <v>10.300020519679565</v>
      </c>
      <c r="I89" s="99">
        <v>10.234837661323111</v>
      </c>
      <c r="J89" s="99">
        <v>9.9787563193976982</v>
      </c>
      <c r="K89" s="99">
        <v>9.567667573028638</v>
      </c>
      <c r="L89" s="99">
        <v>11.146491695873101</v>
      </c>
      <c r="M89" s="99">
        <v>11.890537330086511</v>
      </c>
      <c r="N89" s="99">
        <v>11.424665613723624</v>
      </c>
      <c r="O89" s="99">
        <v>11.731903210832929</v>
      </c>
      <c r="P89" s="99">
        <v>11.997091990077932</v>
      </c>
      <c r="Q89" s="99">
        <v>12.084663319014508</v>
      </c>
      <c r="R89" s="99">
        <v>12.287960674093126</v>
      </c>
      <c r="S89" s="99">
        <v>11.509605093156168</v>
      </c>
      <c r="T89" s="99">
        <v>10.792610789381675</v>
      </c>
      <c r="U89" s="99">
        <v>11.226526292655132</v>
      </c>
      <c r="V89" s="99">
        <v>11.150405723191023</v>
      </c>
      <c r="W89" s="99">
        <v>11.289089796492137</v>
      </c>
      <c r="DA89" s="63" t="s">
        <v>2829</v>
      </c>
    </row>
    <row r="90" spans="1:105" ht="12" customHeight="1" x14ac:dyDescent="0.25">
      <c r="A90" s="100" t="s">
        <v>204</v>
      </c>
      <c r="B90" s="102">
        <v>8.4483538021451174</v>
      </c>
      <c r="C90" s="102">
        <v>7.8602231919200554</v>
      </c>
      <c r="D90" s="102">
        <v>7.477252368588057</v>
      </c>
      <c r="E90" s="102">
        <v>7.0664223779706949</v>
      </c>
      <c r="F90" s="102">
        <v>6.8671493080277886</v>
      </c>
      <c r="G90" s="102">
        <v>6.904647149109012</v>
      </c>
      <c r="H90" s="102">
        <v>6.7679634609102175</v>
      </c>
      <c r="I90" s="102">
        <v>6.5629126509613176</v>
      </c>
      <c r="J90" s="102">
        <v>6.1965578976954019</v>
      </c>
      <c r="K90" s="102">
        <v>5.4666972540381185</v>
      </c>
      <c r="L90" s="102">
        <v>7.1370832542342235</v>
      </c>
      <c r="M90" s="102">
        <v>7.5195491966989678</v>
      </c>
      <c r="N90" s="102">
        <v>7.0766532405307254</v>
      </c>
      <c r="O90" s="102">
        <v>7.5596376968895962</v>
      </c>
      <c r="P90" s="102">
        <v>7.4411772638970213</v>
      </c>
      <c r="Q90" s="102">
        <v>7.6205814196247115</v>
      </c>
      <c r="R90" s="102">
        <v>7.7160603955606026</v>
      </c>
      <c r="S90" s="102">
        <v>6.9212565133256092</v>
      </c>
      <c r="T90" s="102">
        <v>6.4886986747094566</v>
      </c>
      <c r="U90" s="102">
        <v>6.7873985317763905</v>
      </c>
      <c r="V90" s="102">
        <v>6.7198439639842729</v>
      </c>
      <c r="W90" s="102">
        <v>6.8080980676540506</v>
      </c>
      <c r="DA90" s="131" t="s">
        <v>2830</v>
      </c>
    </row>
    <row r="91" spans="1:105" ht="12" customHeight="1" x14ac:dyDescent="0.25">
      <c r="A91" s="103" t="s">
        <v>52</v>
      </c>
      <c r="B91" s="105">
        <v>3.4049947595375936</v>
      </c>
      <c r="C91" s="105">
        <v>3.5247011004212472</v>
      </c>
      <c r="D91" s="105">
        <v>3.4031763662363259</v>
      </c>
      <c r="E91" s="105">
        <v>3.4708907430053921</v>
      </c>
      <c r="F91" s="105">
        <v>3.5033976031431644</v>
      </c>
      <c r="G91" s="105">
        <v>3.5218419230064426</v>
      </c>
      <c r="H91" s="105">
        <v>3.5320570587693476</v>
      </c>
      <c r="I91" s="105">
        <v>3.6719250103617953</v>
      </c>
      <c r="J91" s="105">
        <v>3.7821984217022959</v>
      </c>
      <c r="K91" s="105">
        <v>4.1009703189905213</v>
      </c>
      <c r="L91" s="105">
        <v>4.0094084416388771</v>
      </c>
      <c r="M91" s="105">
        <v>4.3709881333875442</v>
      </c>
      <c r="N91" s="105">
        <v>4.3480123731928986</v>
      </c>
      <c r="O91" s="105">
        <v>4.1722655139433344</v>
      </c>
      <c r="P91" s="105">
        <v>4.5559147261809105</v>
      </c>
      <c r="Q91" s="105">
        <v>4.4640818993897984</v>
      </c>
      <c r="R91" s="105">
        <v>4.5719002785325227</v>
      </c>
      <c r="S91" s="105">
        <v>4.5883485798305603</v>
      </c>
      <c r="T91" s="105">
        <v>4.3039121146722179</v>
      </c>
      <c r="U91" s="105">
        <v>4.4391277608787423</v>
      </c>
      <c r="V91" s="105">
        <v>4.4305617592067517</v>
      </c>
      <c r="W91" s="105">
        <v>4.4809917288380863</v>
      </c>
      <c r="DA91" s="132" t="s">
        <v>2831</v>
      </c>
    </row>
    <row r="92" spans="1:105" ht="12" customHeight="1" x14ac:dyDescent="0.25">
      <c r="A92" s="106" t="s">
        <v>124</v>
      </c>
      <c r="B92" s="102">
        <v>13.20013651608415</v>
      </c>
      <c r="C92" s="102">
        <v>12.856937367532852</v>
      </c>
      <c r="D92" s="102">
        <v>11.808974419027312</v>
      </c>
      <c r="E92" s="102">
        <v>12.166889436197637</v>
      </c>
      <c r="F92" s="102">
        <v>12.451496582791579</v>
      </c>
      <c r="G92" s="102">
        <v>12.267839038334541</v>
      </c>
      <c r="H92" s="102">
        <v>12.928811312464489</v>
      </c>
      <c r="I92" s="102">
        <v>13.000216407297408</v>
      </c>
      <c r="J92" s="102">
        <v>12.284107529659895</v>
      </c>
      <c r="K92" s="102">
        <v>11.796443811247212</v>
      </c>
      <c r="L92" s="102">
        <v>13.140115804447777</v>
      </c>
      <c r="M92" s="102">
        <v>14.892293003076539</v>
      </c>
      <c r="N92" s="102">
        <v>14.821972840804449</v>
      </c>
      <c r="O92" s="102">
        <v>14.407533437161975</v>
      </c>
      <c r="P92" s="102">
        <v>12.41030828556268</v>
      </c>
      <c r="Q92" s="102">
        <v>14.032314898080365</v>
      </c>
      <c r="R92" s="102">
        <v>13.852597317047485</v>
      </c>
      <c r="S92" s="102">
        <v>13.367588001725332</v>
      </c>
      <c r="T92" s="102">
        <v>12.437307004665263</v>
      </c>
      <c r="U92" s="102">
        <v>12.697088743904688</v>
      </c>
      <c r="V92" s="102">
        <v>12.268295559581523</v>
      </c>
      <c r="W92" s="102">
        <v>12.783917141162792</v>
      </c>
      <c r="DA92" s="131" t="s">
        <v>2832</v>
      </c>
    </row>
    <row r="93" spans="1:105" ht="12" customHeight="1" x14ac:dyDescent="0.25">
      <c r="A93" s="107" t="s">
        <v>123</v>
      </c>
      <c r="B93" s="105">
        <v>11.130438218028587</v>
      </c>
      <c r="C93" s="105">
        <v>10.779576546189148</v>
      </c>
      <c r="D93" s="105">
        <v>9.9623007619415223</v>
      </c>
      <c r="E93" s="105">
        <v>10.24796786361386</v>
      </c>
      <c r="F93" s="105">
        <v>10.516165323474119</v>
      </c>
      <c r="G93" s="105">
        <v>10.432940876250335</v>
      </c>
      <c r="H93" s="105">
        <v>11.030682542169663</v>
      </c>
      <c r="I93" s="105">
        <v>11.05455866957343</v>
      </c>
      <c r="J93" s="105">
        <v>10.382978280031104</v>
      </c>
      <c r="K93" s="105">
        <v>9.7893569561383629</v>
      </c>
      <c r="L93" s="105">
        <v>11.252315571283415</v>
      </c>
      <c r="M93" s="105">
        <v>12.754054735120782</v>
      </c>
      <c r="N93" s="105">
        <v>12.73271084080848</v>
      </c>
      <c r="O93" s="105">
        <v>12.69513210093494</v>
      </c>
      <c r="P93" s="105">
        <v>10.971864301549294</v>
      </c>
      <c r="Q93" s="105">
        <v>12.398063436086948</v>
      </c>
      <c r="R93" s="105">
        <v>12.335841607997223</v>
      </c>
      <c r="S93" s="105">
        <v>11.896156611095263</v>
      </c>
      <c r="T93" s="105">
        <v>11.188644639252036</v>
      </c>
      <c r="U93" s="105">
        <v>11.488024373081654</v>
      </c>
      <c r="V93" s="105">
        <v>11.208085388109689</v>
      </c>
      <c r="W93" s="105">
        <v>11.847209193239522</v>
      </c>
      <c r="DA93" s="132" t="s">
        <v>2833</v>
      </c>
    </row>
    <row r="94" spans="1:105" ht="12" customHeight="1" x14ac:dyDescent="0.25">
      <c r="A94" s="108" t="s">
        <v>50</v>
      </c>
      <c r="B94" s="99">
        <v>7.5235061212181416</v>
      </c>
      <c r="C94" s="99">
        <v>7.1616552967527927</v>
      </c>
      <c r="D94" s="99">
        <v>6.664249017706859</v>
      </c>
      <c r="E94" s="99">
        <v>6.768669134212745</v>
      </c>
      <c r="F94" s="99">
        <v>6.9129018589191853</v>
      </c>
      <c r="G94" s="99">
        <v>6.9255464407908454</v>
      </c>
      <c r="H94" s="99">
        <v>7.3210414029649247</v>
      </c>
      <c r="I94" s="99">
        <v>7.238973483295303</v>
      </c>
      <c r="J94" s="99">
        <v>6.6289149875440856</v>
      </c>
      <c r="K94" s="99">
        <v>5.8103348226774179</v>
      </c>
      <c r="L94" s="99">
        <v>7.454210806936187</v>
      </c>
      <c r="M94" s="99">
        <v>8.3722371887931111</v>
      </c>
      <c r="N94" s="99">
        <v>8.2017638816117504</v>
      </c>
      <c r="O94" s="99">
        <v>8.4741819182073019</v>
      </c>
      <c r="P94" s="99">
        <v>7.0358412297702042</v>
      </c>
      <c r="Q94" s="99">
        <v>7.9509347406657671</v>
      </c>
      <c r="R94" s="99">
        <v>7.8537811798625956</v>
      </c>
      <c r="S94" s="99">
        <v>7.2346975623361001</v>
      </c>
      <c r="T94" s="99">
        <v>6.8006230084228205</v>
      </c>
      <c r="U94" s="99">
        <v>7.0342968807254325</v>
      </c>
      <c r="V94" s="99">
        <v>6.8637038046783623</v>
      </c>
      <c r="W94" s="99">
        <v>7.2575310646024027</v>
      </c>
      <c r="DA94" s="63" t="s">
        <v>2834</v>
      </c>
    </row>
    <row r="95" spans="1:105" ht="12" customHeight="1" x14ac:dyDescent="0.25">
      <c r="A95" s="108" t="s">
        <v>52</v>
      </c>
      <c r="B95" s="99">
        <v>3.6069320968104455</v>
      </c>
      <c r="C95" s="99">
        <v>3.6179212494363537</v>
      </c>
      <c r="D95" s="99">
        <v>3.2980517442346615</v>
      </c>
      <c r="E95" s="99">
        <v>3.4792987294011142</v>
      </c>
      <c r="F95" s="99">
        <v>3.603263464554932</v>
      </c>
      <c r="G95" s="99">
        <v>3.5073944354594864</v>
      </c>
      <c r="H95" s="99">
        <v>3.709641139204737</v>
      </c>
      <c r="I95" s="99">
        <v>3.8155851862781289</v>
      </c>
      <c r="J95" s="99">
        <v>3.7540632924870172</v>
      </c>
      <c r="K95" s="99">
        <v>3.9790221334609468</v>
      </c>
      <c r="L95" s="99">
        <v>3.7981047643472277</v>
      </c>
      <c r="M95" s="99">
        <v>4.3818175463276701</v>
      </c>
      <c r="N95" s="99">
        <v>4.5309469591967311</v>
      </c>
      <c r="O95" s="99">
        <v>4.2209501827276386</v>
      </c>
      <c r="P95" s="99">
        <v>3.9360230717790872</v>
      </c>
      <c r="Q95" s="99">
        <v>4.4471286954211813</v>
      </c>
      <c r="R95" s="99">
        <v>4.4820604281346235</v>
      </c>
      <c r="S95" s="99">
        <v>4.6614590487591636</v>
      </c>
      <c r="T95" s="99">
        <v>4.3880216308292157</v>
      </c>
      <c r="U95" s="99">
        <v>4.4537274923562222</v>
      </c>
      <c r="V95" s="99">
        <v>4.3443815834313275</v>
      </c>
      <c r="W95" s="99">
        <v>4.5896781286371171</v>
      </c>
      <c r="DA95" s="63" t="s">
        <v>2835</v>
      </c>
    </row>
    <row r="96" spans="1:105" ht="12" customHeight="1" x14ac:dyDescent="0.25">
      <c r="A96" s="106" t="s">
        <v>122</v>
      </c>
      <c r="B96" s="102">
        <v>11.933446458851664</v>
      </c>
      <c r="C96" s="102">
        <v>11.127128947596972</v>
      </c>
      <c r="D96" s="102">
        <v>11.235697318630237</v>
      </c>
      <c r="E96" s="102">
        <v>10.839565568803499</v>
      </c>
      <c r="F96" s="102">
        <v>11.067871539140565</v>
      </c>
      <c r="G96" s="102">
        <v>11.25721087406113</v>
      </c>
      <c r="H96" s="102">
        <v>11.365285111225532</v>
      </c>
      <c r="I96" s="102">
        <v>10.764465272840244</v>
      </c>
      <c r="J96" s="102">
        <v>11.059663497314434</v>
      </c>
      <c r="K96" s="102">
        <v>10.535970227000631</v>
      </c>
      <c r="L96" s="102">
        <v>12.413492769178982</v>
      </c>
      <c r="M96" s="102">
        <v>12.866504323371879</v>
      </c>
      <c r="N96" s="102">
        <v>12.804363842124175</v>
      </c>
      <c r="O96" s="102">
        <v>13.729189544877279</v>
      </c>
      <c r="P96" s="102">
        <v>13.096697571494824</v>
      </c>
      <c r="Q96" s="102">
        <v>13.589974137477981</v>
      </c>
      <c r="R96" s="102">
        <v>13.460311223315495</v>
      </c>
      <c r="S96" s="102">
        <v>12.687833221519771</v>
      </c>
      <c r="T96" s="102">
        <v>12.709202008935346</v>
      </c>
      <c r="U96" s="102">
        <v>12.751221625344213</v>
      </c>
      <c r="V96" s="102">
        <v>12.630135869965326</v>
      </c>
      <c r="W96" s="102">
        <v>12.533905452493519</v>
      </c>
      <c r="DA96" s="131" t="s">
        <v>2836</v>
      </c>
    </row>
    <row r="97" spans="1:105" ht="12" customHeight="1" x14ac:dyDescent="0.25">
      <c r="A97" s="107" t="s">
        <v>121</v>
      </c>
      <c r="B97" s="105">
        <v>10.455611299449902</v>
      </c>
      <c r="C97" s="105">
        <v>9.7057257235838996</v>
      </c>
      <c r="D97" s="105">
        <v>9.8424351130292163</v>
      </c>
      <c r="E97" s="105">
        <v>9.4962562060409414</v>
      </c>
      <c r="F97" s="105">
        <v>9.726581641673361</v>
      </c>
      <c r="G97" s="105">
        <v>9.9491134968820454</v>
      </c>
      <c r="H97" s="105">
        <v>10.079368030871134</v>
      </c>
      <c r="I97" s="105">
        <v>9.5245110987349193</v>
      </c>
      <c r="J97" s="105">
        <v>9.7369221832092716</v>
      </c>
      <c r="K97" s="105">
        <v>9.1498992105363151</v>
      </c>
      <c r="L97" s="105">
        <v>11.024748484205807</v>
      </c>
      <c r="M97" s="105">
        <v>11.437197216979756</v>
      </c>
      <c r="N97" s="105">
        <v>11.391846652605937</v>
      </c>
      <c r="O97" s="105">
        <v>12.370479586355721</v>
      </c>
      <c r="P97" s="105">
        <v>11.782972812416588</v>
      </c>
      <c r="Q97" s="105">
        <v>12.263314589212101</v>
      </c>
      <c r="R97" s="105">
        <v>12.148159249907694</v>
      </c>
      <c r="S97" s="105">
        <v>11.396377266617128</v>
      </c>
      <c r="T97" s="105">
        <v>11.454486330854277</v>
      </c>
      <c r="U97" s="105">
        <v>11.548511931061304</v>
      </c>
      <c r="V97" s="105">
        <v>11.492707282267421</v>
      </c>
      <c r="W97" s="105">
        <v>11.503821523960017</v>
      </c>
      <c r="DA97" s="132" t="s">
        <v>2837</v>
      </c>
    </row>
    <row r="98" spans="1:105" ht="12" customHeight="1" x14ac:dyDescent="0.25">
      <c r="A98" s="108" t="s">
        <v>53</v>
      </c>
      <c r="B98" s="99">
        <v>6.8046128037042921</v>
      </c>
      <c r="C98" s="99">
        <v>6.196500522782447</v>
      </c>
      <c r="D98" s="99">
        <v>6.3282731553954568</v>
      </c>
      <c r="E98" s="99">
        <v>6.0234938168519365</v>
      </c>
      <c r="F98" s="99">
        <v>6.1386948538087962</v>
      </c>
      <c r="G98" s="99">
        <v>6.3532677135846907</v>
      </c>
      <c r="H98" s="99">
        <v>6.4380462578062225</v>
      </c>
      <c r="I98" s="99">
        <v>5.9998502241513645</v>
      </c>
      <c r="J98" s="99">
        <v>5.9720919094072862</v>
      </c>
      <c r="K98" s="99">
        <v>5.1838712056587788</v>
      </c>
      <c r="L98" s="99">
        <v>7.0278188580682963</v>
      </c>
      <c r="M98" s="99">
        <v>7.2331920613345053</v>
      </c>
      <c r="N98" s="99">
        <v>7.0673790768699742</v>
      </c>
      <c r="O98" s="99">
        <v>7.9919599632044998</v>
      </c>
      <c r="P98" s="99">
        <v>7.3327089450812073</v>
      </c>
      <c r="Q98" s="99">
        <v>7.7501912559947872</v>
      </c>
      <c r="R98" s="99">
        <v>7.6618535174700986</v>
      </c>
      <c r="S98" s="99">
        <v>6.8962028163745321</v>
      </c>
      <c r="T98" s="99">
        <v>6.9548521098104397</v>
      </c>
      <c r="U98" s="99">
        <v>7.0927585117597856</v>
      </c>
      <c r="V98" s="99">
        <v>7.0691904183857801</v>
      </c>
      <c r="W98" s="99">
        <v>7.087695183895292</v>
      </c>
      <c r="DA98" s="63" t="s">
        <v>2838</v>
      </c>
    </row>
    <row r="99" spans="1:105" ht="12" customHeight="1" x14ac:dyDescent="0.25">
      <c r="A99" s="108" t="s">
        <v>52</v>
      </c>
      <c r="B99" s="99">
        <v>3.6509984957456099</v>
      </c>
      <c r="C99" s="99">
        <v>3.5092252008014531</v>
      </c>
      <c r="D99" s="99">
        <v>3.5141619576337595</v>
      </c>
      <c r="E99" s="99">
        <v>3.4727623891890063</v>
      </c>
      <c r="F99" s="99">
        <v>3.5878867878645622</v>
      </c>
      <c r="G99" s="99">
        <v>3.5958457832973552</v>
      </c>
      <c r="H99" s="99">
        <v>3.6413217730649117</v>
      </c>
      <c r="I99" s="99">
        <v>3.5246608745835544</v>
      </c>
      <c r="J99" s="99">
        <v>3.764830273801985</v>
      </c>
      <c r="K99" s="99">
        <v>3.9660280048775349</v>
      </c>
      <c r="L99" s="99">
        <v>3.9969296261375091</v>
      </c>
      <c r="M99" s="99">
        <v>4.2040051556452491</v>
      </c>
      <c r="N99" s="99">
        <v>4.3244675757359623</v>
      </c>
      <c r="O99" s="99">
        <v>4.3785196231512211</v>
      </c>
      <c r="P99" s="99">
        <v>4.4502638673353792</v>
      </c>
      <c r="Q99" s="99">
        <v>4.5131233332173126</v>
      </c>
      <c r="R99" s="99">
        <v>4.4863057324375966</v>
      </c>
      <c r="S99" s="99">
        <v>4.5001744502425973</v>
      </c>
      <c r="T99" s="99">
        <v>4.4996342210438369</v>
      </c>
      <c r="U99" s="99">
        <v>4.4557534193015202</v>
      </c>
      <c r="V99" s="99">
        <v>4.4235168638816402</v>
      </c>
      <c r="W99" s="99">
        <v>4.4161263400647242</v>
      </c>
      <c r="DA99" s="63" t="s">
        <v>2839</v>
      </c>
    </row>
    <row r="100" spans="1:105" ht="12" customHeight="1" x14ac:dyDescent="0.25">
      <c r="A100" s="121" t="s">
        <v>54</v>
      </c>
      <c r="B100" s="123">
        <v>2.5110751995099423</v>
      </c>
      <c r="C100" s="123">
        <v>2.4566960651549796</v>
      </c>
      <c r="D100" s="123">
        <v>2.486221715316085</v>
      </c>
      <c r="E100" s="123">
        <v>2.4642641314555309</v>
      </c>
      <c r="F100" s="123">
        <v>2.4727172313102352</v>
      </c>
      <c r="G100" s="123">
        <v>2.5067958317521168</v>
      </c>
      <c r="H100" s="123">
        <v>2.5837138360109879</v>
      </c>
      <c r="I100" s="123">
        <v>2.5539847544535821</v>
      </c>
      <c r="J100" s="123">
        <v>2.6062432346882041</v>
      </c>
      <c r="K100" s="123">
        <v>2.6196360181342082</v>
      </c>
      <c r="L100" s="123">
        <v>2.9174157013827937</v>
      </c>
      <c r="M100" s="123">
        <v>2.8510759006406907</v>
      </c>
      <c r="N100" s="123">
        <v>2.8319937052194994</v>
      </c>
      <c r="O100" s="123">
        <v>3.022629426679571</v>
      </c>
      <c r="P100" s="123">
        <v>3.0528452290853387</v>
      </c>
      <c r="Q100" s="123">
        <v>3.0888832086523323</v>
      </c>
      <c r="R100" s="123">
        <v>3.1598182921335298</v>
      </c>
      <c r="S100" s="123">
        <v>3.0559843840973437</v>
      </c>
      <c r="T100" s="123">
        <v>3.0386380286191677</v>
      </c>
      <c r="U100" s="123">
        <v>3.0064742163474123</v>
      </c>
      <c r="V100" s="123">
        <v>3.1237917190769697</v>
      </c>
      <c r="W100" s="123">
        <v>3.1356375909529159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2.5110751995099423</v>
      </c>
      <c r="C103" s="110">
        <v>2.4566960651549796</v>
      </c>
      <c r="D103" s="110">
        <v>2.486221715316085</v>
      </c>
      <c r="E103" s="110">
        <v>2.4642641314555309</v>
      </c>
      <c r="F103" s="110">
        <v>2.4727172313102352</v>
      </c>
      <c r="G103" s="110">
        <v>2.5067958317521168</v>
      </c>
      <c r="H103" s="110">
        <v>2.5837138360109879</v>
      </c>
      <c r="I103" s="110">
        <v>2.5539847544535821</v>
      </c>
      <c r="J103" s="110">
        <v>2.6062432346882041</v>
      </c>
      <c r="K103" s="110">
        <v>2.6196360181342082</v>
      </c>
      <c r="L103" s="110">
        <v>2.9174157013827937</v>
      </c>
      <c r="M103" s="110">
        <v>2.8510759006406907</v>
      </c>
      <c r="N103" s="110">
        <v>2.8319937052194994</v>
      </c>
      <c r="O103" s="110">
        <v>3.022629426679571</v>
      </c>
      <c r="P103" s="110">
        <v>3.0528452290853387</v>
      </c>
      <c r="Q103" s="110">
        <v>3.0888832086523323</v>
      </c>
      <c r="R103" s="110">
        <v>3.1598182921335298</v>
      </c>
      <c r="S103" s="110">
        <v>3.0559843840973437</v>
      </c>
      <c r="T103" s="110">
        <v>3.0386380286191677</v>
      </c>
      <c r="U103" s="110">
        <v>3.0064742163474123</v>
      </c>
      <c r="V103" s="110">
        <v>3.1237917190769697</v>
      </c>
      <c r="W103" s="110">
        <v>3.1356375909529159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115.3231956625977</v>
      </c>
      <c r="C124" s="118">
        <f t="shared" si="42"/>
        <v>122.17565185410145</v>
      </c>
      <c r="D124" s="118">
        <f t="shared" si="42"/>
        <v>118.0132272049735</v>
      </c>
      <c r="E124" s="118">
        <f t="shared" si="42"/>
        <v>119.97238645692798</v>
      </c>
      <c r="F124" s="118">
        <f t="shared" si="42"/>
        <v>119.85410086139292</v>
      </c>
      <c r="G124" s="118">
        <f t="shared" si="42"/>
        <v>119.53862532228543</v>
      </c>
      <c r="H124" s="118">
        <f t="shared" si="42"/>
        <v>121.03895611184633</v>
      </c>
      <c r="I124" s="118">
        <f t="shared" si="42"/>
        <v>119.50250758443022</v>
      </c>
      <c r="J124" s="118">
        <f t="shared" si="42"/>
        <v>121.04181205896958</v>
      </c>
      <c r="K124" s="118">
        <f t="shared" si="42"/>
        <v>122.11328874458623</v>
      </c>
      <c r="L124" s="118">
        <f t="shared" si="42"/>
        <v>139.90741204902704</v>
      </c>
      <c r="M124" s="118">
        <f t="shared" si="42"/>
        <v>122.11873823316418</v>
      </c>
      <c r="N124" s="118">
        <f t="shared" si="42"/>
        <v>123.32906090931007</v>
      </c>
      <c r="O124" s="118">
        <f t="shared" si="42"/>
        <v>123.40147520174386</v>
      </c>
      <c r="P124" s="118">
        <f t="shared" si="42"/>
        <v>113.99687540221136</v>
      </c>
      <c r="Q124" s="118">
        <f t="shared" si="42"/>
        <v>122.31421224069547</v>
      </c>
      <c r="R124" s="118">
        <f t="shared" ref="R124:V124" si="43">R125+R128+R130+R139</f>
        <v>125.48351576685033</v>
      </c>
      <c r="S124" s="118">
        <f t="shared" si="43"/>
        <v>125.16128526628614</v>
      </c>
      <c r="T124" s="118">
        <f t="shared" si="43"/>
        <v>124.28844714590726</v>
      </c>
      <c r="U124" s="118">
        <f t="shared" si="43"/>
        <v>119.77442975635731</v>
      </c>
      <c r="V124" s="118">
        <f t="shared" si="43"/>
        <v>116.68956027689917</v>
      </c>
      <c r="W124" s="118">
        <f t="shared" ref="W124" si="44">W125+W128+W130+W139</f>
        <v>125.42054437412658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102.89684456930226</v>
      </c>
      <c r="C125" s="123">
        <f t="shared" si="45"/>
        <v>110.18106514310062</v>
      </c>
      <c r="D125" s="123">
        <f t="shared" si="45"/>
        <v>106.0008184879466</v>
      </c>
      <c r="E125" s="123">
        <f t="shared" si="45"/>
        <v>108.12362719643075</v>
      </c>
      <c r="F125" s="123">
        <f t="shared" si="45"/>
        <v>107.66436167776709</v>
      </c>
      <c r="G125" s="123">
        <f t="shared" si="45"/>
        <v>107.44472723908483</v>
      </c>
      <c r="H125" s="123">
        <f t="shared" si="45"/>
        <v>108.72606471862838</v>
      </c>
      <c r="I125" s="123">
        <f t="shared" si="45"/>
        <v>108.00281009801644</v>
      </c>
      <c r="J125" s="123">
        <f t="shared" si="45"/>
        <v>109.0986756959516</v>
      </c>
      <c r="K125" s="123">
        <f t="shared" si="45"/>
        <v>110.25817252765238</v>
      </c>
      <c r="L125" s="123">
        <f t="shared" si="45"/>
        <v>126.02918794765874</v>
      </c>
      <c r="M125" s="123">
        <f t="shared" si="45"/>
        <v>108.20180238807188</v>
      </c>
      <c r="N125" s="123">
        <f t="shared" si="45"/>
        <v>109.17595346741494</v>
      </c>
      <c r="O125" s="123">
        <f t="shared" si="45"/>
        <v>108.77424719306124</v>
      </c>
      <c r="P125" s="123">
        <f t="shared" si="45"/>
        <v>99.464734201482301</v>
      </c>
      <c r="Q125" s="123">
        <f t="shared" si="45"/>
        <v>107.74764845602219</v>
      </c>
      <c r="R125" s="123">
        <f t="shared" ref="R125:V125" si="46">SUM(R126:R127)</f>
        <v>110.86405371797134</v>
      </c>
      <c r="S125" s="123">
        <f t="shared" si="46"/>
        <v>110.83618601231601</v>
      </c>
      <c r="T125" s="123">
        <f t="shared" si="46"/>
        <v>110.24338974351565</v>
      </c>
      <c r="U125" s="123">
        <f t="shared" si="46"/>
        <v>105.73256792930927</v>
      </c>
      <c r="V125" s="123">
        <f t="shared" si="46"/>
        <v>102.56705000946738</v>
      </c>
      <c r="W125" s="123">
        <f t="shared" ref="W125" si="47">SUM(W126:W127)</f>
        <v>111.10737034456798</v>
      </c>
      <c r="DA125" s="130" t="s">
        <v>2863</v>
      </c>
    </row>
    <row r="126" spans="1:105" ht="12" customHeight="1" x14ac:dyDescent="0.25">
      <c r="A126" s="97" t="s">
        <v>203</v>
      </c>
      <c r="B126" s="99">
        <v>102.57813339465217</v>
      </c>
      <c r="C126" s="99">
        <v>109.8400750086481</v>
      </c>
      <c r="D126" s="99">
        <v>105.68116076084073</v>
      </c>
      <c r="E126" s="99">
        <v>107.79934524047874</v>
      </c>
      <c r="F126" s="99">
        <v>107.34583485652435</v>
      </c>
      <c r="G126" s="99">
        <v>107.13006247521746</v>
      </c>
      <c r="H126" s="99">
        <v>108.41092543057829</v>
      </c>
      <c r="I126" s="99">
        <v>107.69141256318254</v>
      </c>
      <c r="J126" s="99">
        <v>108.78890594005556</v>
      </c>
      <c r="K126" s="99">
        <v>109.94751360617497</v>
      </c>
      <c r="L126" s="99">
        <v>125.659927780206</v>
      </c>
      <c r="M126" s="99">
        <v>107.89045089747285</v>
      </c>
      <c r="N126" s="99">
        <v>108.86036256042594</v>
      </c>
      <c r="O126" s="99">
        <v>108.45812208145068</v>
      </c>
      <c r="P126" s="99">
        <v>99.185621092810493</v>
      </c>
      <c r="Q126" s="99">
        <v>107.44132052113054</v>
      </c>
      <c r="R126" s="99">
        <v>110.54990476183481</v>
      </c>
      <c r="S126" s="99">
        <v>110.52133462905033</v>
      </c>
      <c r="T126" s="99">
        <v>109.93060143367563</v>
      </c>
      <c r="U126" s="99">
        <v>105.43571144076262</v>
      </c>
      <c r="V126" s="99">
        <v>102.27792400563828</v>
      </c>
      <c r="W126" s="99">
        <v>110.79204118391421</v>
      </c>
      <c r="DA126" s="63" t="s">
        <v>2864</v>
      </c>
    </row>
    <row r="127" spans="1:105" ht="12" customHeight="1" x14ac:dyDescent="0.25">
      <c r="A127" s="97" t="s">
        <v>53</v>
      </c>
      <c r="B127" s="99">
        <v>0.31871117465009707</v>
      </c>
      <c r="C127" s="99">
        <v>0.3409901344525289</v>
      </c>
      <c r="D127" s="99">
        <v>0.31965772710588169</v>
      </c>
      <c r="E127" s="99">
        <v>0.32428195595200943</v>
      </c>
      <c r="F127" s="99">
        <v>0.31852682124273801</v>
      </c>
      <c r="G127" s="99">
        <v>0.31466476386736852</v>
      </c>
      <c r="H127" s="99">
        <v>0.31513928805008423</v>
      </c>
      <c r="I127" s="99">
        <v>0.31139753483390697</v>
      </c>
      <c r="J127" s="99">
        <v>0.30976975589604344</v>
      </c>
      <c r="K127" s="99">
        <v>0.31065892147740815</v>
      </c>
      <c r="L127" s="99">
        <v>0.36926016745274293</v>
      </c>
      <c r="M127" s="99">
        <v>0.31135149059904299</v>
      </c>
      <c r="N127" s="99">
        <v>0.31559090698900716</v>
      </c>
      <c r="O127" s="99">
        <v>0.31612511161055656</v>
      </c>
      <c r="P127" s="99">
        <v>0.27911310867180417</v>
      </c>
      <c r="Q127" s="99">
        <v>0.30632793489165233</v>
      </c>
      <c r="R127" s="99">
        <v>0.31414895613653748</v>
      </c>
      <c r="S127" s="99">
        <v>0.31485138326568141</v>
      </c>
      <c r="T127" s="99">
        <v>0.31278830984000938</v>
      </c>
      <c r="U127" s="99">
        <v>0.29685648854664809</v>
      </c>
      <c r="V127" s="99">
        <v>0.28912600382909165</v>
      </c>
      <c r="W127" s="99">
        <v>0.31532916065376798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6.2371792226380215E-3</v>
      </c>
      <c r="C128" s="123">
        <f t="shared" si="48"/>
        <v>7.5151935271874715E-3</v>
      </c>
      <c r="D128" s="123">
        <f t="shared" si="48"/>
        <v>7.9763530589722388E-3</v>
      </c>
      <c r="E128" s="123">
        <f t="shared" si="48"/>
        <v>9.6514184763305654E-3</v>
      </c>
      <c r="F128" s="123">
        <f t="shared" si="48"/>
        <v>1.2066845001071178E-2</v>
      </c>
      <c r="G128" s="123">
        <f t="shared" si="48"/>
        <v>1.4305935246486197E-2</v>
      </c>
      <c r="H128" s="123">
        <f t="shared" si="48"/>
        <v>1.7288207304433957E-2</v>
      </c>
      <c r="I128" s="123">
        <f t="shared" si="48"/>
        <v>2.0294875691853238E-2</v>
      </c>
      <c r="J128" s="123">
        <f t="shared" si="48"/>
        <v>2.2429439720004812E-2</v>
      </c>
      <c r="K128" s="123">
        <f t="shared" si="48"/>
        <v>2.3646004428537853E-2</v>
      </c>
      <c r="L128" s="123">
        <f t="shared" si="48"/>
        <v>2.5403717462231613E-2</v>
      </c>
      <c r="M128" s="123">
        <f t="shared" si="48"/>
        <v>2.7285388754536635E-2</v>
      </c>
      <c r="N128" s="123">
        <f t="shared" si="48"/>
        <v>2.9278168875572122E-2</v>
      </c>
      <c r="O128" s="123">
        <f t="shared" si="48"/>
        <v>3.0976381520793905E-2</v>
      </c>
      <c r="P128" s="123">
        <f t="shared" si="48"/>
        <v>3.2150438742244901E-2</v>
      </c>
      <c r="Q128" s="123">
        <f t="shared" si="48"/>
        <v>3.2083233161968823E-2</v>
      </c>
      <c r="R128" s="123">
        <f t="shared" si="48"/>
        <v>3.3235416560782736E-2</v>
      </c>
      <c r="S128" s="123">
        <f t="shared" si="48"/>
        <v>3.2837700369072027E-2</v>
      </c>
      <c r="T128" s="123">
        <f t="shared" si="48"/>
        <v>3.9068951524493328E-2</v>
      </c>
      <c r="U128" s="123">
        <f t="shared" si="48"/>
        <v>3.2458116526136643E-2</v>
      </c>
      <c r="V128" s="123">
        <f t="shared" si="48"/>
        <v>3.3959203541634314E-2</v>
      </c>
      <c r="W128" s="123">
        <f t="shared" si="48"/>
        <v>3.3069793329918322E-2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6.2371792226380215E-3</v>
      </c>
      <c r="C129" s="99">
        <f>RES_hhdet_fech!C129/RES_summary!C$19</f>
        <v>7.5151935271874715E-3</v>
      </c>
      <c r="D129" s="99">
        <f>RES_hhdet_fech!D129/RES_summary!D$19</f>
        <v>7.9763530589722388E-3</v>
      </c>
      <c r="E129" s="99">
        <f>RES_hhdet_fech!E129/RES_summary!E$19</f>
        <v>9.6514184763305654E-3</v>
      </c>
      <c r="F129" s="99">
        <f>RES_hhdet_fech!F129/RES_summary!F$19</f>
        <v>1.2066845001071178E-2</v>
      </c>
      <c r="G129" s="99">
        <f>RES_hhdet_fech!G129/RES_summary!G$19</f>
        <v>1.4305935246486197E-2</v>
      </c>
      <c r="H129" s="99">
        <f>RES_hhdet_fech!H129/RES_summary!H$19</f>
        <v>1.7288207304433957E-2</v>
      </c>
      <c r="I129" s="99">
        <f>RES_hhdet_fech!I129/RES_summary!I$19</f>
        <v>2.0294875691853238E-2</v>
      </c>
      <c r="J129" s="99">
        <f>RES_hhdet_fech!J129/RES_summary!J$19</f>
        <v>2.2429439720004812E-2</v>
      </c>
      <c r="K129" s="99">
        <f>RES_hhdet_fech!K129/RES_summary!K$19</f>
        <v>2.3646004428537853E-2</v>
      </c>
      <c r="L129" s="99">
        <f>RES_hhdet_fech!L129/RES_summary!L$19</f>
        <v>2.5403717462231613E-2</v>
      </c>
      <c r="M129" s="99">
        <f>RES_hhdet_fech!M129/RES_summary!M$19</f>
        <v>2.7285388754536635E-2</v>
      </c>
      <c r="N129" s="99">
        <f>RES_hhdet_fech!N129/RES_summary!N$19</f>
        <v>2.9278168875572122E-2</v>
      </c>
      <c r="O129" s="99">
        <f>RES_hhdet_fech!O129/RES_summary!O$19</f>
        <v>3.0976381520793905E-2</v>
      </c>
      <c r="P129" s="99">
        <f>RES_hhdet_fech!P129/RES_summary!P$19</f>
        <v>3.2150438742244901E-2</v>
      </c>
      <c r="Q129" s="99">
        <f>RES_hhdet_fech!Q129/RES_summary!Q$19</f>
        <v>3.2083233161968823E-2</v>
      </c>
      <c r="R129" s="99">
        <f>RES_hhdet_fech!R129/RES_summary!R$19</f>
        <v>3.3235416560782736E-2</v>
      </c>
      <c r="S129" s="99">
        <f>RES_hhdet_fech!S129/RES_summary!S$19</f>
        <v>3.2837700369072027E-2</v>
      </c>
      <c r="T129" s="99">
        <f>RES_hhdet_fech!T129/RES_summary!T$19</f>
        <v>3.9068951524493328E-2</v>
      </c>
      <c r="U129" s="99">
        <f>RES_hhdet_fech!U129/RES_summary!U$19</f>
        <v>3.2458116526136643E-2</v>
      </c>
      <c r="V129" s="99">
        <f>RES_hhdet_fech!V129/RES_summary!V$19</f>
        <v>3.3959203541634314E-2</v>
      </c>
      <c r="W129" s="99">
        <f>RES_hhdet_fech!W129/RES_summary!W$19</f>
        <v>3.3069793329918322E-2</v>
      </c>
      <c r="DA129" s="63" t="s">
        <v>2867</v>
      </c>
    </row>
    <row r="130" spans="1:105" ht="12" customHeight="1" x14ac:dyDescent="0.25">
      <c r="A130" s="121" t="s">
        <v>55</v>
      </c>
      <c r="B130" s="123">
        <v>9.909038714562854</v>
      </c>
      <c r="C130" s="123">
        <v>9.5285767887932575</v>
      </c>
      <c r="D130" s="123">
        <v>9.5134720232618708</v>
      </c>
      <c r="E130" s="123">
        <v>9.3683641156488395</v>
      </c>
      <c r="F130" s="123">
        <v>9.6979737455441821</v>
      </c>
      <c r="G130" s="123">
        <v>9.5663700629383044</v>
      </c>
      <c r="H130" s="123">
        <v>9.7082554135043004</v>
      </c>
      <c r="I130" s="123">
        <v>8.9231755995948578</v>
      </c>
      <c r="J130" s="123">
        <v>9.3131126310340164</v>
      </c>
      <c r="K130" s="123">
        <v>9.2121873498717992</v>
      </c>
      <c r="L130" s="123">
        <v>10.93734990606994</v>
      </c>
      <c r="M130" s="123">
        <v>11.040653474284991</v>
      </c>
      <c r="N130" s="123">
        <v>11.293335497207108</v>
      </c>
      <c r="O130" s="123">
        <v>11.572382885528528</v>
      </c>
      <c r="P130" s="123">
        <v>11.440611367707824</v>
      </c>
      <c r="Q130" s="123">
        <v>11.436314642085154</v>
      </c>
      <c r="R130" s="123">
        <v>11.42076652747177</v>
      </c>
      <c r="S130" s="123">
        <v>11.241043494039538</v>
      </c>
      <c r="T130" s="123">
        <v>10.982470272777702</v>
      </c>
      <c r="U130" s="123">
        <v>11.024643438759201</v>
      </c>
      <c r="V130" s="123">
        <v>10.983589603552328</v>
      </c>
      <c r="W130" s="123">
        <v>11.153963124238718</v>
      </c>
      <c r="DA130" s="130" t="s">
        <v>2868</v>
      </c>
    </row>
    <row r="131" spans="1:105" ht="12" customHeight="1" x14ac:dyDescent="0.25">
      <c r="A131" s="97" t="s">
        <v>128</v>
      </c>
      <c r="B131" s="99">
        <v>9.8763767048854731</v>
      </c>
      <c r="C131" s="99">
        <v>9.5063452112417082</v>
      </c>
      <c r="D131" s="99">
        <v>9.4892311764605122</v>
      </c>
      <c r="E131" s="99">
        <v>9.3502694759980258</v>
      </c>
      <c r="F131" s="99">
        <v>9.6819368421333216</v>
      </c>
      <c r="G131" s="99">
        <v>9.5432849735592225</v>
      </c>
      <c r="H131" s="99">
        <v>9.6878979654188058</v>
      </c>
      <c r="I131" s="99">
        <v>8.9050406375698135</v>
      </c>
      <c r="J131" s="99">
        <v>9.302241532564274</v>
      </c>
      <c r="K131" s="99">
        <v>9.2090795790145847</v>
      </c>
      <c r="L131" s="99">
        <v>10.930437123584991</v>
      </c>
      <c r="M131" s="99">
        <v>11.025417230983919</v>
      </c>
      <c r="N131" s="99">
        <v>11.280564027963141</v>
      </c>
      <c r="O131" s="99">
        <v>11.541610171325399</v>
      </c>
      <c r="P131" s="99">
        <v>11.417905025752834</v>
      </c>
      <c r="Q131" s="99">
        <v>11.395843518981973</v>
      </c>
      <c r="R131" s="99">
        <v>11.384257117092281</v>
      </c>
      <c r="S131" s="99">
        <v>11.22200079899293</v>
      </c>
      <c r="T131" s="99">
        <v>10.960848603978301</v>
      </c>
      <c r="U131" s="99">
        <v>11.006701157869136</v>
      </c>
      <c r="V131" s="99">
        <v>10.970838378914708</v>
      </c>
      <c r="W131" s="99">
        <v>11.144522868535622</v>
      </c>
      <c r="DA131" s="63" t="s">
        <v>2869</v>
      </c>
    </row>
    <row r="132" spans="1:105" ht="12" customHeight="1" x14ac:dyDescent="0.25">
      <c r="A132" s="97" t="s">
        <v>127</v>
      </c>
      <c r="B132" s="99">
        <v>9.2212525799780192</v>
      </c>
      <c r="C132" s="99">
        <v>8.8529943567527649</v>
      </c>
      <c r="D132" s="99">
        <v>8.8538812469823718</v>
      </c>
      <c r="E132" s="99">
        <v>8.7161737216385902</v>
      </c>
      <c r="F132" s="99">
        <v>9.0327420529850837</v>
      </c>
      <c r="G132" s="99">
        <v>8.9242812175882449</v>
      </c>
      <c r="H132" s="99">
        <v>9.0675968963831295</v>
      </c>
      <c r="I132" s="99">
        <v>8.3284090610785331</v>
      </c>
      <c r="J132" s="99">
        <v>8.695819263932707</v>
      </c>
      <c r="K132" s="99">
        <v>8.5710802413972313</v>
      </c>
      <c r="L132" s="99">
        <v>10.304603344772607</v>
      </c>
      <c r="M132" s="99">
        <v>10.427977841579532</v>
      </c>
      <c r="N132" s="99">
        <v>10.697914679156552</v>
      </c>
      <c r="O132" s="99">
        <v>11.033943315452731</v>
      </c>
      <c r="P132" s="99">
        <v>10.905475585408148</v>
      </c>
      <c r="Q132" s="99">
        <v>10.930726215404411</v>
      </c>
      <c r="R132" s="99">
        <v>10.93524986744314</v>
      </c>
      <c r="S132" s="99">
        <v>10.74357291694675</v>
      </c>
      <c r="T132" s="99">
        <v>10.518223945469982</v>
      </c>
      <c r="U132" s="99">
        <v>10.576685688024872</v>
      </c>
      <c r="V132" s="99">
        <v>10.553575741483979</v>
      </c>
      <c r="W132" s="99">
        <v>10.7387477162825</v>
      </c>
      <c r="DA132" s="63" t="s">
        <v>2870</v>
      </c>
    </row>
    <row r="133" spans="1:105" ht="12" customHeight="1" x14ac:dyDescent="0.25">
      <c r="A133" s="100" t="s">
        <v>203</v>
      </c>
      <c r="B133" s="102">
        <v>5.6290569825553769</v>
      </c>
      <c r="C133" s="102">
        <v>5.3009211485742167</v>
      </c>
      <c r="D133" s="102">
        <v>5.3492326994674615</v>
      </c>
      <c r="E133" s="102">
        <v>5.1953251769128466</v>
      </c>
      <c r="F133" s="102">
        <v>5.3601886247507808</v>
      </c>
      <c r="G133" s="102">
        <v>5.3645294670072872</v>
      </c>
      <c r="H133" s="102">
        <v>5.4534018709200351</v>
      </c>
      <c r="I133" s="102">
        <v>4.9244781714429289</v>
      </c>
      <c r="J133" s="102">
        <v>4.9875716197599687</v>
      </c>
      <c r="K133" s="102">
        <v>4.5129457751104081</v>
      </c>
      <c r="L133" s="102">
        <v>6.1733535006706202</v>
      </c>
      <c r="M133" s="102">
        <v>6.1873337477226977</v>
      </c>
      <c r="N133" s="102">
        <v>6.2214626363072512</v>
      </c>
      <c r="O133" s="102">
        <v>6.7152630525516805</v>
      </c>
      <c r="P133" s="102">
        <v>6.3931066055369143</v>
      </c>
      <c r="Q133" s="102">
        <v>6.5404305278547668</v>
      </c>
      <c r="R133" s="102">
        <v>6.5400229979793973</v>
      </c>
      <c r="S133" s="102">
        <v>6.1520531822283457</v>
      </c>
      <c r="T133" s="102">
        <v>6.039869607691231</v>
      </c>
      <c r="U133" s="102">
        <v>6.1494823015120392</v>
      </c>
      <c r="V133" s="102">
        <v>6.1476867485904494</v>
      </c>
      <c r="W133" s="102">
        <v>6.2840379053090709</v>
      </c>
      <c r="DA133" s="131" t="s">
        <v>2871</v>
      </c>
    </row>
    <row r="134" spans="1:105" ht="12" customHeight="1" x14ac:dyDescent="0.25">
      <c r="A134" s="103" t="s">
        <v>52</v>
      </c>
      <c r="B134" s="105">
        <v>3.5921955974226423</v>
      </c>
      <c r="C134" s="105">
        <v>3.5520732081785487</v>
      </c>
      <c r="D134" s="105">
        <v>3.5046485475149116</v>
      </c>
      <c r="E134" s="105">
        <v>3.5208485447257423</v>
      </c>
      <c r="F134" s="105">
        <v>3.6725534282343038</v>
      </c>
      <c r="G134" s="105">
        <v>3.5597517505809573</v>
      </c>
      <c r="H134" s="105">
        <v>3.6141950254630948</v>
      </c>
      <c r="I134" s="105">
        <v>3.4039308896356033</v>
      </c>
      <c r="J134" s="105">
        <v>3.7082476441727379</v>
      </c>
      <c r="K134" s="105">
        <v>4.0581344662868215</v>
      </c>
      <c r="L134" s="105">
        <v>4.1312498441019851</v>
      </c>
      <c r="M134" s="105">
        <v>4.2406440938568304</v>
      </c>
      <c r="N134" s="105">
        <v>4.4764520428492993</v>
      </c>
      <c r="O134" s="105">
        <v>4.3186802629010499</v>
      </c>
      <c r="P134" s="105">
        <v>4.5123689798712343</v>
      </c>
      <c r="Q134" s="105">
        <v>4.3902956875496439</v>
      </c>
      <c r="R134" s="105">
        <v>4.3952268694637429</v>
      </c>
      <c r="S134" s="105">
        <v>4.5915197347184051</v>
      </c>
      <c r="T134" s="105">
        <v>4.4783543377787511</v>
      </c>
      <c r="U134" s="105">
        <v>4.4272033865128329</v>
      </c>
      <c r="V134" s="105">
        <v>4.4058889928935301</v>
      </c>
      <c r="W134" s="105">
        <v>4.4547098109734291</v>
      </c>
      <c r="DA134" s="132" t="s">
        <v>2872</v>
      </c>
    </row>
    <row r="135" spans="1:105" ht="12" customHeight="1" x14ac:dyDescent="0.25">
      <c r="A135" s="106" t="s">
        <v>122</v>
      </c>
      <c r="B135" s="102">
        <v>11.933446458851662</v>
      </c>
      <c r="C135" s="102">
        <v>11.139988899941045</v>
      </c>
      <c r="D135" s="102">
        <v>11.275262821955478</v>
      </c>
      <c r="E135" s="102">
        <v>10.895813690719258</v>
      </c>
      <c r="F135" s="102">
        <v>11.120043231374934</v>
      </c>
      <c r="G135" s="102">
        <v>11.296077178282601</v>
      </c>
      <c r="H135" s="102">
        <v>11.386646056604416</v>
      </c>
      <c r="I135" s="102">
        <v>10.767190049507089</v>
      </c>
      <c r="J135" s="102">
        <v>11.059752652614071</v>
      </c>
      <c r="K135" s="102">
        <v>10.549477985185851</v>
      </c>
      <c r="L135" s="102">
        <v>12.379395224795953</v>
      </c>
      <c r="M135" s="102">
        <v>12.785430014923064</v>
      </c>
      <c r="N135" s="102">
        <v>12.706456758032669</v>
      </c>
      <c r="O135" s="102">
        <v>13.691167104479824</v>
      </c>
      <c r="P135" s="102">
        <v>13.154707059442277</v>
      </c>
      <c r="Q135" s="102">
        <v>13.663073485975458</v>
      </c>
      <c r="R135" s="102">
        <v>13.602390597944893</v>
      </c>
      <c r="S135" s="102">
        <v>12.789799795834741</v>
      </c>
      <c r="T135" s="102">
        <v>12.696186631153189</v>
      </c>
      <c r="U135" s="102">
        <v>12.489714475611258</v>
      </c>
      <c r="V135" s="102">
        <v>12.304883637992894</v>
      </c>
      <c r="W135" s="102">
        <v>12.239214244981538</v>
      </c>
      <c r="DA135" s="131" t="s">
        <v>2873</v>
      </c>
    </row>
    <row r="136" spans="1:105" ht="12" customHeight="1" x14ac:dyDescent="0.25">
      <c r="A136" s="107" t="s">
        <v>121</v>
      </c>
      <c r="B136" s="105">
        <v>10.455611299449901</v>
      </c>
      <c r="C136" s="105">
        <v>9.7175020652361095</v>
      </c>
      <c r="D136" s="105">
        <v>9.8677193297499191</v>
      </c>
      <c r="E136" s="105">
        <v>9.5267054910076716</v>
      </c>
      <c r="F136" s="105">
        <v>9.7517366792089106</v>
      </c>
      <c r="G136" s="105">
        <v>9.9657723991982845</v>
      </c>
      <c r="H136" s="105">
        <v>10.089427753543514</v>
      </c>
      <c r="I136" s="105">
        <v>9.5373362877576788</v>
      </c>
      <c r="J136" s="105">
        <v>9.7513019098752345</v>
      </c>
      <c r="K136" s="105">
        <v>9.1735007874708856</v>
      </c>
      <c r="L136" s="105">
        <v>10.999359862678887</v>
      </c>
      <c r="M136" s="105">
        <v>11.377136389249534</v>
      </c>
      <c r="N136" s="105">
        <v>11.31203570257202</v>
      </c>
      <c r="O136" s="105">
        <v>12.306126913049527</v>
      </c>
      <c r="P136" s="105">
        <v>11.771991188423659</v>
      </c>
      <c r="Q136" s="105">
        <v>12.278387804056697</v>
      </c>
      <c r="R136" s="105">
        <v>12.233817719663222</v>
      </c>
      <c r="S136" s="105">
        <v>11.454440493978145</v>
      </c>
      <c r="T136" s="105">
        <v>11.432370393368927</v>
      </c>
      <c r="U136" s="105">
        <v>11.369575581389833</v>
      </c>
      <c r="V136" s="105">
        <v>11.289959678987223</v>
      </c>
      <c r="W136" s="105">
        <v>11.314543351556006</v>
      </c>
      <c r="DA136" s="132" t="s">
        <v>2874</v>
      </c>
    </row>
    <row r="137" spans="1:105" ht="12" customHeight="1" x14ac:dyDescent="0.25">
      <c r="A137" s="108" t="s">
        <v>53</v>
      </c>
      <c r="B137" s="99">
        <v>6.8046128037042921</v>
      </c>
      <c r="C137" s="99">
        <v>6.2081440185069194</v>
      </c>
      <c r="D137" s="99">
        <v>6.3530577223488178</v>
      </c>
      <c r="E137" s="99">
        <v>6.0530357378179422</v>
      </c>
      <c r="F137" s="99">
        <v>6.1630069050288885</v>
      </c>
      <c r="G137" s="99">
        <v>6.3692807521611128</v>
      </c>
      <c r="H137" s="99">
        <v>6.4473515592525885</v>
      </c>
      <c r="I137" s="99">
        <v>6.0106897249888354</v>
      </c>
      <c r="J137" s="99">
        <v>5.9841401867698929</v>
      </c>
      <c r="K137" s="99">
        <v>5.2035010604742853</v>
      </c>
      <c r="L137" s="99">
        <v>7.0077602957755891</v>
      </c>
      <c r="M137" s="99">
        <v>7.1840808688666975</v>
      </c>
      <c r="N137" s="99">
        <v>7.0016613010621533</v>
      </c>
      <c r="O137" s="99">
        <v>7.9403668100330931</v>
      </c>
      <c r="P137" s="99">
        <v>7.3288952082278076</v>
      </c>
      <c r="Q137" s="99">
        <v>7.7700447062004816</v>
      </c>
      <c r="R137" s="99">
        <v>7.7439932422195579</v>
      </c>
      <c r="S137" s="99">
        <v>6.9524345471340379</v>
      </c>
      <c r="T137" s="99">
        <v>6.9393665028628133</v>
      </c>
      <c r="U137" s="99">
        <v>6.9387709169815137</v>
      </c>
      <c r="V137" s="99">
        <v>6.8933086421301688</v>
      </c>
      <c r="W137" s="99">
        <v>6.9257823582474725</v>
      </c>
      <c r="DA137" s="63" t="s">
        <v>2875</v>
      </c>
    </row>
    <row r="138" spans="1:105" ht="12" customHeight="1" x14ac:dyDescent="0.25">
      <c r="A138" s="108" t="s">
        <v>52</v>
      </c>
      <c r="B138" s="99">
        <v>3.6509984957456085</v>
      </c>
      <c r="C138" s="99">
        <v>3.5093580467291887</v>
      </c>
      <c r="D138" s="99">
        <v>3.5146616074011021</v>
      </c>
      <c r="E138" s="99">
        <v>3.473669753189728</v>
      </c>
      <c r="F138" s="99">
        <v>3.5887297741800217</v>
      </c>
      <c r="G138" s="99">
        <v>3.5964916470371722</v>
      </c>
      <c r="H138" s="99">
        <v>3.6420761942909254</v>
      </c>
      <c r="I138" s="99">
        <v>3.5266465627688426</v>
      </c>
      <c r="J138" s="99">
        <v>3.7671617231053398</v>
      </c>
      <c r="K138" s="99">
        <v>3.9699997269965999</v>
      </c>
      <c r="L138" s="99">
        <v>3.9915995669032975</v>
      </c>
      <c r="M138" s="99">
        <v>4.1930555203828366</v>
      </c>
      <c r="N138" s="99">
        <v>4.3103744015098675</v>
      </c>
      <c r="O138" s="99">
        <v>4.3657601030164344</v>
      </c>
      <c r="P138" s="99">
        <v>4.4430959801958521</v>
      </c>
      <c r="Q138" s="99">
        <v>4.5083430978562156</v>
      </c>
      <c r="R138" s="99">
        <v>4.4898244774436629</v>
      </c>
      <c r="S138" s="99">
        <v>4.5020059468441076</v>
      </c>
      <c r="T138" s="99">
        <v>4.4930038905061123</v>
      </c>
      <c r="U138" s="99">
        <v>4.4308046644083188</v>
      </c>
      <c r="V138" s="99">
        <v>4.3966510368570528</v>
      </c>
      <c r="W138" s="99">
        <v>4.3887609933085328</v>
      </c>
      <c r="DA138" s="63" t="s">
        <v>2876</v>
      </c>
    </row>
    <row r="139" spans="1:105" ht="12" customHeight="1" x14ac:dyDescent="0.25">
      <c r="A139" s="121" t="s">
        <v>54</v>
      </c>
      <c r="B139" s="123">
        <v>2.5110751995099414</v>
      </c>
      <c r="C139" s="123">
        <v>2.4584947286803813</v>
      </c>
      <c r="D139" s="123">
        <v>2.4909603407060525</v>
      </c>
      <c r="E139" s="123">
        <v>2.4707437263720649</v>
      </c>
      <c r="F139" s="123">
        <v>2.4796985930805855</v>
      </c>
      <c r="G139" s="123">
        <v>2.5132220850158111</v>
      </c>
      <c r="H139" s="123">
        <v>2.5873477724092178</v>
      </c>
      <c r="I139" s="123">
        <v>2.5562270111270635</v>
      </c>
      <c r="J139" s="123">
        <v>2.6075942922639728</v>
      </c>
      <c r="K139" s="123">
        <v>2.6192828626335145</v>
      </c>
      <c r="L139" s="123">
        <v>2.9154704778361191</v>
      </c>
      <c r="M139" s="123">
        <v>2.848996982052769</v>
      </c>
      <c r="N139" s="123">
        <v>2.8304937758124424</v>
      </c>
      <c r="O139" s="123">
        <v>3.0238687416333088</v>
      </c>
      <c r="P139" s="123">
        <v>3.0593793942789937</v>
      </c>
      <c r="Q139" s="123">
        <v>3.0981659094261635</v>
      </c>
      <c r="R139" s="123">
        <v>3.1654601048464346</v>
      </c>
      <c r="S139" s="123">
        <v>3.051218059561537</v>
      </c>
      <c r="T139" s="123">
        <v>3.0235181780894025</v>
      </c>
      <c r="U139" s="123">
        <v>2.9847602717627009</v>
      </c>
      <c r="V139" s="123">
        <v>3.1049614603378326</v>
      </c>
      <c r="W139" s="123">
        <v>3.126141111989964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2.5110751995099414</v>
      </c>
      <c r="C141" s="110">
        <v>2.4584947286803813</v>
      </c>
      <c r="D141" s="110">
        <v>2.4909603407060525</v>
      </c>
      <c r="E141" s="110">
        <v>2.4707437263720649</v>
      </c>
      <c r="F141" s="110">
        <v>2.4796985930805855</v>
      </c>
      <c r="G141" s="110">
        <v>2.5132220850158111</v>
      </c>
      <c r="H141" s="110">
        <v>2.5873477724092178</v>
      </c>
      <c r="I141" s="110">
        <v>2.5562270111270635</v>
      </c>
      <c r="J141" s="110">
        <v>2.6075942922639728</v>
      </c>
      <c r="K141" s="110">
        <v>2.6192828626335145</v>
      </c>
      <c r="L141" s="110">
        <v>2.9154704778361191</v>
      </c>
      <c r="M141" s="110">
        <v>2.848996982052769</v>
      </c>
      <c r="N141" s="110">
        <v>2.8304937758124424</v>
      </c>
      <c r="O141" s="110">
        <v>3.0238687416333088</v>
      </c>
      <c r="P141" s="110">
        <v>3.0593793942789937</v>
      </c>
      <c r="Q141" s="110">
        <v>3.0981659094261635</v>
      </c>
      <c r="R141" s="110">
        <v>3.1654601048464346</v>
      </c>
      <c r="S141" s="110">
        <v>3.051218059561537</v>
      </c>
      <c r="T141" s="110">
        <v>3.0235181780894025</v>
      </c>
      <c r="U141" s="110">
        <v>2.9847602717627009</v>
      </c>
      <c r="V141" s="110">
        <v>3.1049614603378326</v>
      </c>
      <c r="W141" s="110">
        <v>3.126141111989964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69.543808350176832</v>
      </c>
      <c r="C143" s="118">
        <f t="shared" si="49"/>
        <v>69.708140301036735</v>
      </c>
      <c r="D143" s="118">
        <f t="shared" si="49"/>
        <v>68.820882285703746</v>
      </c>
      <c r="E143" s="118">
        <f t="shared" si="49"/>
        <v>67.791340563929523</v>
      </c>
      <c r="F143" s="118">
        <f t="shared" si="49"/>
        <v>66.169167186076933</v>
      </c>
      <c r="G143" s="118">
        <f t="shared" si="49"/>
        <v>66.044406462992569</v>
      </c>
      <c r="H143" s="118">
        <f t="shared" si="49"/>
        <v>66.833627085956593</v>
      </c>
      <c r="I143" s="118">
        <f t="shared" si="49"/>
        <v>61.817471238559214</v>
      </c>
      <c r="J143" s="118">
        <f t="shared" si="49"/>
        <v>61.84290662964726</v>
      </c>
      <c r="K143" s="118">
        <f t="shared" si="49"/>
        <v>60.326468996291062</v>
      </c>
      <c r="L143" s="118">
        <f t="shared" si="49"/>
        <v>61.362044947004506</v>
      </c>
      <c r="M143" s="118">
        <f t="shared" si="49"/>
        <v>57.587758727845234</v>
      </c>
      <c r="N143" s="118">
        <f t="shared" si="49"/>
        <v>53.66333730364034</v>
      </c>
      <c r="O143" s="118">
        <f t="shared" si="49"/>
        <v>51.263887799167897</v>
      </c>
      <c r="P143" s="118">
        <f t="shared" si="49"/>
        <v>48.837235580464942</v>
      </c>
      <c r="Q143" s="118">
        <f t="shared" si="49"/>
        <v>50.550718354069431</v>
      </c>
      <c r="R143" s="118">
        <f t="shared" ref="R143:V143" si="50">R144+R146+R148+R157</f>
        <v>50.881334729619915</v>
      </c>
      <c r="S143" s="118">
        <f t="shared" si="50"/>
        <v>46.990122870715105</v>
      </c>
      <c r="T143" s="118">
        <f t="shared" si="50"/>
        <v>45.774537347994922</v>
      </c>
      <c r="U143" s="118">
        <f t="shared" si="50"/>
        <v>44.277971405066815</v>
      </c>
      <c r="V143" s="118">
        <f t="shared" si="50"/>
        <v>43.172362490110999</v>
      </c>
      <c r="W143" s="118">
        <f t="shared" ref="W143" si="51">W144+W146+W148+W157</f>
        <v>45.013101757900436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55.293196729447317</v>
      </c>
      <c r="C144" s="123">
        <f t="shared" si="52"/>
        <v>56.259138576597202</v>
      </c>
      <c r="D144" s="123">
        <f t="shared" si="52"/>
        <v>55.34564970047623</v>
      </c>
      <c r="E144" s="123">
        <f t="shared" si="52"/>
        <v>54.649676491000221</v>
      </c>
      <c r="F144" s="123">
        <f t="shared" si="52"/>
        <v>52.788806008875078</v>
      </c>
      <c r="G144" s="123">
        <f t="shared" si="52"/>
        <v>52.501603108525671</v>
      </c>
      <c r="H144" s="123">
        <f t="shared" si="52"/>
        <v>53.085287047927046</v>
      </c>
      <c r="I144" s="123">
        <f t="shared" si="52"/>
        <v>48.684548172732299</v>
      </c>
      <c r="J144" s="123">
        <f t="shared" si="52"/>
        <v>48.547613499836068</v>
      </c>
      <c r="K144" s="123">
        <f t="shared" si="52"/>
        <v>47.633980227521945</v>
      </c>
      <c r="L144" s="123">
        <f t="shared" si="52"/>
        <v>46.576403358027875</v>
      </c>
      <c r="M144" s="123">
        <f t="shared" si="52"/>
        <v>42.330493533863702</v>
      </c>
      <c r="N144" s="123">
        <f t="shared" si="52"/>
        <v>38.466457503639695</v>
      </c>
      <c r="O144" s="123">
        <f t="shared" si="52"/>
        <v>35.003833659551333</v>
      </c>
      <c r="P144" s="123">
        <f t="shared" si="52"/>
        <v>33.176786243852987</v>
      </c>
      <c r="Q144" s="123">
        <f t="shared" si="52"/>
        <v>34.209007686503362</v>
      </c>
      <c r="R144" s="123">
        <f t="shared" si="52"/>
        <v>34.611975936481223</v>
      </c>
      <c r="S144" s="123">
        <f t="shared" si="52"/>
        <v>31.61697390587311</v>
      </c>
      <c r="T144" s="123">
        <f t="shared" si="52"/>
        <v>30.561173578017772</v>
      </c>
      <c r="U144" s="123">
        <f t="shared" si="52"/>
        <v>29.175666637310201</v>
      </c>
      <c r="V144" s="123">
        <f t="shared" si="52"/>
        <v>28.144172626605524</v>
      </c>
      <c r="W144" s="123">
        <f t="shared" si="52"/>
        <v>29.847353021270298</v>
      </c>
      <c r="DA144" s="130" t="s">
        <v>2881</v>
      </c>
    </row>
    <row r="145" spans="1:105" ht="12" customHeight="1" x14ac:dyDescent="0.25">
      <c r="A145" s="97" t="s">
        <v>53</v>
      </c>
      <c r="B145" s="99">
        <v>55.293196729447317</v>
      </c>
      <c r="C145" s="99">
        <v>56.259138576597202</v>
      </c>
      <c r="D145" s="99">
        <v>55.34564970047623</v>
      </c>
      <c r="E145" s="99">
        <v>54.649676491000221</v>
      </c>
      <c r="F145" s="99">
        <v>52.788806008875078</v>
      </c>
      <c r="G145" s="99">
        <v>52.501603108525671</v>
      </c>
      <c r="H145" s="99">
        <v>53.085287047927046</v>
      </c>
      <c r="I145" s="99">
        <v>48.684548172732299</v>
      </c>
      <c r="J145" s="99">
        <v>48.547613499836068</v>
      </c>
      <c r="K145" s="99">
        <v>47.633980227521945</v>
      </c>
      <c r="L145" s="99">
        <v>46.576403358027875</v>
      </c>
      <c r="M145" s="99">
        <v>42.330493533863702</v>
      </c>
      <c r="N145" s="99">
        <v>38.466457503639695</v>
      </c>
      <c r="O145" s="99">
        <v>35.003833659551333</v>
      </c>
      <c r="P145" s="99">
        <v>33.176786243852987</v>
      </c>
      <c r="Q145" s="99">
        <v>34.209007686503362</v>
      </c>
      <c r="R145" s="99">
        <v>34.611975936481223</v>
      </c>
      <c r="S145" s="99">
        <v>31.61697390587311</v>
      </c>
      <c r="T145" s="99">
        <v>30.561173578017772</v>
      </c>
      <c r="U145" s="99">
        <v>29.175666637310201</v>
      </c>
      <c r="V145" s="99">
        <v>28.144172626605524</v>
      </c>
      <c r="W145" s="99">
        <v>29.847353021270298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6.2376234218283012E-2</v>
      </c>
      <c r="C146" s="123">
        <f t="shared" si="53"/>
        <v>6.9931431802989094E-2</v>
      </c>
      <c r="D146" s="123">
        <f t="shared" si="53"/>
        <v>7.2837238694675968E-2</v>
      </c>
      <c r="E146" s="123">
        <f t="shared" si="53"/>
        <v>7.2490140857634389E-2</v>
      </c>
      <c r="F146" s="123">
        <f t="shared" si="53"/>
        <v>7.209376509088132E-2</v>
      </c>
      <c r="G146" s="123">
        <f t="shared" si="53"/>
        <v>7.1006560797933105E-2</v>
      </c>
      <c r="H146" s="123">
        <f t="shared" si="53"/>
        <v>7.1512322157036692E-2</v>
      </c>
      <c r="I146" s="123">
        <f t="shared" si="53"/>
        <v>7.8755218266926774E-2</v>
      </c>
      <c r="J146" s="123">
        <f t="shared" si="53"/>
        <v>8.761454918118701E-2</v>
      </c>
      <c r="K146" s="123">
        <f t="shared" si="53"/>
        <v>9.3084370285751603E-2</v>
      </c>
      <c r="L146" s="123">
        <f t="shared" si="53"/>
        <v>0.10277217742840861</v>
      </c>
      <c r="M146" s="123">
        <f t="shared" si="53"/>
        <v>0.10963155012636804</v>
      </c>
      <c r="N146" s="123">
        <f t="shared" si="53"/>
        <v>0.11978968697864384</v>
      </c>
      <c r="O146" s="123">
        <f t="shared" si="53"/>
        <v>0.12391016122710734</v>
      </c>
      <c r="P146" s="123">
        <f t="shared" si="53"/>
        <v>0.13428017543205595</v>
      </c>
      <c r="Q146" s="123">
        <f t="shared" si="53"/>
        <v>0.14388457355539427</v>
      </c>
      <c r="R146" s="123">
        <f t="shared" si="53"/>
        <v>0.15776431670211238</v>
      </c>
      <c r="S146" s="123">
        <f t="shared" si="53"/>
        <v>0.1622896685304146</v>
      </c>
      <c r="T146" s="123">
        <f t="shared" si="53"/>
        <v>0.19315474968633808</v>
      </c>
      <c r="U146" s="123">
        <f t="shared" si="53"/>
        <v>0.16660485474775225</v>
      </c>
      <c r="V146" s="123">
        <f t="shared" si="53"/>
        <v>0.17518793686442793</v>
      </c>
      <c r="W146" s="123">
        <f t="shared" si="53"/>
        <v>0.18527182916186571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6.2376234218283012E-2</v>
      </c>
      <c r="C147" s="99">
        <f>RES_hhdet_fech!C147/RES_summary!C$19</f>
        <v>6.9931431802989094E-2</v>
      </c>
      <c r="D147" s="99">
        <f>RES_hhdet_fech!D147/RES_summary!D$19</f>
        <v>7.2837238694675968E-2</v>
      </c>
      <c r="E147" s="99">
        <f>RES_hhdet_fech!E147/RES_summary!E$19</f>
        <v>7.2490140857634389E-2</v>
      </c>
      <c r="F147" s="99">
        <f>RES_hhdet_fech!F147/RES_summary!F$19</f>
        <v>7.209376509088132E-2</v>
      </c>
      <c r="G147" s="99">
        <f>RES_hhdet_fech!G147/RES_summary!G$19</f>
        <v>7.1006560797933105E-2</v>
      </c>
      <c r="H147" s="99">
        <f>RES_hhdet_fech!H147/RES_summary!H$19</f>
        <v>7.1512322157036692E-2</v>
      </c>
      <c r="I147" s="99">
        <f>RES_hhdet_fech!I147/RES_summary!I$19</f>
        <v>7.8755218266926774E-2</v>
      </c>
      <c r="J147" s="99">
        <f>RES_hhdet_fech!J147/RES_summary!J$19</f>
        <v>8.761454918118701E-2</v>
      </c>
      <c r="K147" s="99">
        <f>RES_hhdet_fech!K147/RES_summary!K$19</f>
        <v>9.3084370285751603E-2</v>
      </c>
      <c r="L147" s="99">
        <f>RES_hhdet_fech!L147/RES_summary!L$19</f>
        <v>0.10277217742840861</v>
      </c>
      <c r="M147" s="99">
        <f>RES_hhdet_fech!M147/RES_summary!M$19</f>
        <v>0.10963155012636804</v>
      </c>
      <c r="N147" s="99">
        <f>RES_hhdet_fech!N147/RES_summary!N$19</f>
        <v>0.11978968697864384</v>
      </c>
      <c r="O147" s="99">
        <f>RES_hhdet_fech!O147/RES_summary!O$19</f>
        <v>0.12391016122710734</v>
      </c>
      <c r="P147" s="99">
        <f>RES_hhdet_fech!P147/RES_summary!P$19</f>
        <v>0.13428017543205595</v>
      </c>
      <c r="Q147" s="99">
        <f>RES_hhdet_fech!Q147/RES_summary!Q$19</f>
        <v>0.14388457355539427</v>
      </c>
      <c r="R147" s="99">
        <f>RES_hhdet_fech!R147/RES_summary!R$19</f>
        <v>0.15776431670211238</v>
      </c>
      <c r="S147" s="99">
        <f>RES_hhdet_fech!S147/RES_summary!S$19</f>
        <v>0.1622896685304146</v>
      </c>
      <c r="T147" s="99">
        <f>RES_hhdet_fech!T147/RES_summary!T$19</f>
        <v>0.19315474968633808</v>
      </c>
      <c r="U147" s="99">
        <f>RES_hhdet_fech!U147/RES_summary!U$19</f>
        <v>0.16660485474775225</v>
      </c>
      <c r="V147" s="99">
        <f>RES_hhdet_fech!V147/RES_summary!V$19</f>
        <v>0.17518793686442793</v>
      </c>
      <c r="W147" s="99">
        <f>RES_hhdet_fech!W147/RES_summary!W$19</f>
        <v>0.18527182916186571</v>
      </c>
      <c r="DA147" s="63" t="s">
        <v>2884</v>
      </c>
    </row>
    <row r="148" spans="1:105" ht="12" customHeight="1" x14ac:dyDescent="0.25">
      <c r="A148" s="121" t="s">
        <v>55</v>
      </c>
      <c r="B148" s="123">
        <v>11.67716018700129</v>
      </c>
      <c r="C148" s="123">
        <v>10.918878675539601</v>
      </c>
      <c r="D148" s="123">
        <v>10.909072114325529</v>
      </c>
      <c r="E148" s="123">
        <v>10.595807955918888</v>
      </c>
      <c r="F148" s="123">
        <v>10.826849737907084</v>
      </c>
      <c r="G148" s="123">
        <v>10.958116134828657</v>
      </c>
      <c r="H148" s="123">
        <v>11.090378212077434</v>
      </c>
      <c r="I148" s="123">
        <v>10.498923742639393</v>
      </c>
      <c r="J148" s="123">
        <v>10.600521799309922</v>
      </c>
      <c r="K148" s="123">
        <v>9.9797064866635647</v>
      </c>
      <c r="L148" s="123">
        <v>11.766341113134217</v>
      </c>
      <c r="M148" s="123">
        <v>12.298523177789699</v>
      </c>
      <c r="N148" s="123">
        <v>12.247688409693387</v>
      </c>
      <c r="O148" s="123">
        <v>13.115381051515621</v>
      </c>
      <c r="P148" s="123">
        <v>12.472584099423623</v>
      </c>
      <c r="Q148" s="123">
        <v>13.105368400042295</v>
      </c>
      <c r="R148" s="123">
        <v>12.951151367264179</v>
      </c>
      <c r="S148" s="123">
        <v>12.162481209144403</v>
      </c>
      <c r="T148" s="123">
        <v>12.004282569988446</v>
      </c>
      <c r="U148" s="123">
        <v>11.96487744650655</v>
      </c>
      <c r="V148" s="123">
        <v>11.770397260603163</v>
      </c>
      <c r="W148" s="123">
        <v>11.872603723837207</v>
      </c>
      <c r="DA148" s="130" t="s">
        <v>2885</v>
      </c>
    </row>
    <row r="149" spans="1:105" ht="12" customHeight="1" x14ac:dyDescent="0.25">
      <c r="A149" s="97" t="s">
        <v>124</v>
      </c>
      <c r="B149" s="99">
        <v>13.200136516084148</v>
      </c>
      <c r="C149" s="99">
        <v>12.880353920965121</v>
      </c>
      <c r="D149" s="99">
        <v>11.853492441147475</v>
      </c>
      <c r="E149" s="99">
        <v>12.235290968418509</v>
      </c>
      <c r="F149" s="99">
        <v>12.523738585854543</v>
      </c>
      <c r="G149" s="99">
        <v>12.33111948215768</v>
      </c>
      <c r="H149" s="99">
        <v>12.966103457903372</v>
      </c>
      <c r="I149" s="99">
        <v>13.026284606690226</v>
      </c>
      <c r="J149" s="99">
        <v>12.298103727249099</v>
      </c>
      <c r="K149" s="99">
        <v>11.798385849881331</v>
      </c>
      <c r="L149" s="99">
        <v>13.12081925952821</v>
      </c>
      <c r="M149" s="99">
        <v>14.832162647424481</v>
      </c>
      <c r="N149" s="99">
        <v>14.745530272980622</v>
      </c>
      <c r="O149" s="99">
        <v>14.373723999098226</v>
      </c>
      <c r="P149" s="99">
        <v>12.488841578547975</v>
      </c>
      <c r="Q149" s="99">
        <v>14.213384902119925</v>
      </c>
      <c r="R149" s="99">
        <v>13.919594634811192</v>
      </c>
      <c r="S149" s="99">
        <v>13.270897490597132</v>
      </c>
      <c r="T149" s="99">
        <v>12.166293385716834</v>
      </c>
      <c r="U149" s="99">
        <v>12.211233037446545</v>
      </c>
      <c r="V149" s="99">
        <v>11.726677986352978</v>
      </c>
      <c r="W149" s="99">
        <v>12.374352020608553</v>
      </c>
      <c r="DA149" s="63" t="s">
        <v>2886</v>
      </c>
    </row>
    <row r="150" spans="1:105" ht="12" customHeight="1" x14ac:dyDescent="0.25">
      <c r="A150" s="97" t="s">
        <v>123</v>
      </c>
      <c r="B150" s="99">
        <v>11.130438218028587</v>
      </c>
      <c r="C150" s="99">
        <v>10.802635927298525</v>
      </c>
      <c r="D150" s="99">
        <v>9.9904373963688293</v>
      </c>
      <c r="E150" s="99">
        <v>10.290997917066132</v>
      </c>
      <c r="F150" s="99">
        <v>10.558088286335481</v>
      </c>
      <c r="G150" s="99">
        <v>10.468543732688824</v>
      </c>
      <c r="H150" s="99">
        <v>11.056846342875691</v>
      </c>
      <c r="I150" s="99">
        <v>11.078903058688514</v>
      </c>
      <c r="J150" s="99">
        <v>10.404829099313934</v>
      </c>
      <c r="K150" s="99">
        <v>9.7917973703944323</v>
      </c>
      <c r="L150" s="99">
        <v>11.253114751609555</v>
      </c>
      <c r="M150" s="99">
        <v>12.730445681936871</v>
      </c>
      <c r="N150" s="99">
        <v>12.700310166732123</v>
      </c>
      <c r="O150" s="99">
        <v>12.678057001586739</v>
      </c>
      <c r="P150" s="99">
        <v>11.02996976591079</v>
      </c>
      <c r="Q150" s="99">
        <v>12.559323768616352</v>
      </c>
      <c r="R150" s="99">
        <v>12.401303720437916</v>
      </c>
      <c r="S150" s="99">
        <v>11.835314432746408</v>
      </c>
      <c r="T150" s="99">
        <v>11.061262297403543</v>
      </c>
      <c r="U150" s="99">
        <v>11.21803495065071</v>
      </c>
      <c r="V150" s="99">
        <v>10.934391189606862</v>
      </c>
      <c r="W150" s="99">
        <v>11.616709482214668</v>
      </c>
      <c r="DA150" s="63" t="s">
        <v>2887</v>
      </c>
    </row>
    <row r="151" spans="1:105" ht="12" customHeight="1" x14ac:dyDescent="0.25">
      <c r="A151" s="100" t="s">
        <v>50</v>
      </c>
      <c r="B151" s="102">
        <v>7.5235061212181389</v>
      </c>
      <c r="C151" s="102">
        <v>7.1841120547597495</v>
      </c>
      <c r="D151" s="102">
        <v>6.6914632985420957</v>
      </c>
      <c r="E151" s="102">
        <v>6.8090516153923568</v>
      </c>
      <c r="F151" s="102">
        <v>6.9509414948561963</v>
      </c>
      <c r="G151" s="102">
        <v>6.9564462514036789</v>
      </c>
      <c r="H151" s="102">
        <v>7.3408737902593115</v>
      </c>
      <c r="I151" s="102">
        <v>7.2558809454928888</v>
      </c>
      <c r="J151" s="102">
        <v>6.6437663855105322</v>
      </c>
      <c r="K151" s="102">
        <v>5.8076207899906827</v>
      </c>
      <c r="L151" s="102">
        <v>7.4501478310302875</v>
      </c>
      <c r="M151" s="102">
        <v>8.3446718514211877</v>
      </c>
      <c r="N151" s="102">
        <v>8.1678661391657421</v>
      </c>
      <c r="O151" s="102">
        <v>8.4559423904061397</v>
      </c>
      <c r="P151" s="102">
        <v>7.0893938224542428</v>
      </c>
      <c r="Q151" s="102">
        <v>8.0905787351731764</v>
      </c>
      <c r="R151" s="102">
        <v>7.8978004399922606</v>
      </c>
      <c r="S151" s="102">
        <v>7.1543228155677703</v>
      </c>
      <c r="T151" s="102">
        <v>6.6554007038587413</v>
      </c>
      <c r="U151" s="102">
        <v>6.7578954533443172</v>
      </c>
      <c r="V151" s="102">
        <v>6.5846619974166574</v>
      </c>
      <c r="W151" s="102">
        <v>7.0209283908359259</v>
      </c>
      <c r="DA151" s="131" t="s">
        <v>2888</v>
      </c>
    </row>
    <row r="152" spans="1:105" ht="12" customHeight="1" x14ac:dyDescent="0.25">
      <c r="A152" s="103" t="s">
        <v>52</v>
      </c>
      <c r="B152" s="105">
        <v>3.6069320968104468</v>
      </c>
      <c r="C152" s="105">
        <v>3.6185238725387729</v>
      </c>
      <c r="D152" s="105">
        <v>3.2989740978267332</v>
      </c>
      <c r="E152" s="105">
        <v>3.4819463016737746</v>
      </c>
      <c r="F152" s="105">
        <v>3.6071467914792841</v>
      </c>
      <c r="G152" s="105">
        <v>3.5120974812851449</v>
      </c>
      <c r="H152" s="105">
        <v>3.7159725526163787</v>
      </c>
      <c r="I152" s="105">
        <v>3.8230221131956221</v>
      </c>
      <c r="J152" s="105">
        <v>3.7610627138034016</v>
      </c>
      <c r="K152" s="105">
        <v>3.9841765804037501</v>
      </c>
      <c r="L152" s="105">
        <v>3.8029669205792667</v>
      </c>
      <c r="M152" s="105">
        <v>4.3857738305156841</v>
      </c>
      <c r="N152" s="105">
        <v>4.5324440275663793</v>
      </c>
      <c r="O152" s="105">
        <v>4.2221146111805981</v>
      </c>
      <c r="P152" s="105">
        <v>3.9405759434565466</v>
      </c>
      <c r="Q152" s="105">
        <v>4.4687450334431755</v>
      </c>
      <c r="R152" s="105">
        <v>4.5035032804456572</v>
      </c>
      <c r="S152" s="105">
        <v>4.6809916171786359</v>
      </c>
      <c r="T152" s="105">
        <v>4.4058615935448007</v>
      </c>
      <c r="U152" s="105">
        <v>4.4601394973063897</v>
      </c>
      <c r="V152" s="105">
        <v>4.3497291921902042</v>
      </c>
      <c r="W152" s="105">
        <v>4.5957810913787416</v>
      </c>
      <c r="DA152" s="132" t="s">
        <v>2889</v>
      </c>
    </row>
    <row r="153" spans="1:105" ht="12" customHeight="1" x14ac:dyDescent="0.25">
      <c r="A153" s="106" t="s">
        <v>122</v>
      </c>
      <c r="B153" s="102">
        <v>11.933446458851662</v>
      </c>
      <c r="C153" s="102">
        <v>11.146289471023048</v>
      </c>
      <c r="D153" s="102">
        <v>11.279600359381709</v>
      </c>
      <c r="E153" s="102">
        <v>10.8993772387007</v>
      </c>
      <c r="F153" s="102">
        <v>11.131385389199353</v>
      </c>
      <c r="G153" s="102">
        <v>11.314557204307329</v>
      </c>
      <c r="H153" s="102">
        <v>11.398214287472094</v>
      </c>
      <c r="I153" s="102">
        <v>10.783786248237439</v>
      </c>
      <c r="J153" s="102">
        <v>11.073850134576654</v>
      </c>
      <c r="K153" s="102">
        <v>10.542749507130733</v>
      </c>
      <c r="L153" s="102">
        <v>12.407166382899771</v>
      </c>
      <c r="M153" s="102">
        <v>12.843381707951668</v>
      </c>
      <c r="N153" s="102">
        <v>12.77888872029938</v>
      </c>
      <c r="O153" s="102">
        <v>13.727545477991912</v>
      </c>
      <c r="P153" s="102">
        <v>13.152167069423031</v>
      </c>
      <c r="Q153" s="102">
        <v>13.677417159031142</v>
      </c>
      <c r="R153" s="102">
        <v>13.519412514383562</v>
      </c>
      <c r="S153" s="102">
        <v>12.686691111867706</v>
      </c>
      <c r="T153" s="102">
        <v>12.598114017282441</v>
      </c>
      <c r="U153" s="102">
        <v>12.509310003465114</v>
      </c>
      <c r="V153" s="102">
        <v>12.300613119014681</v>
      </c>
      <c r="W153" s="102">
        <v>12.287439713357811</v>
      </c>
      <c r="DA153" s="131" t="s">
        <v>2890</v>
      </c>
    </row>
    <row r="154" spans="1:105" ht="12" customHeight="1" x14ac:dyDescent="0.25">
      <c r="A154" s="107" t="s">
        <v>121</v>
      </c>
      <c r="B154" s="105">
        <v>10.455611299449901</v>
      </c>
      <c r="C154" s="105">
        <v>9.7238879282165662</v>
      </c>
      <c r="D154" s="105">
        <v>9.8726769052750178</v>
      </c>
      <c r="E154" s="105">
        <v>9.5314922690059181</v>
      </c>
      <c r="F154" s="105">
        <v>9.7605853358891697</v>
      </c>
      <c r="G154" s="105">
        <v>9.9801774801221246</v>
      </c>
      <c r="H154" s="105">
        <v>10.101029002645173</v>
      </c>
      <c r="I154" s="105">
        <v>9.5429199318540245</v>
      </c>
      <c r="J154" s="105">
        <v>9.7483542111236545</v>
      </c>
      <c r="K154" s="105">
        <v>9.1543152423486287</v>
      </c>
      <c r="L154" s="105">
        <v>11.022551854960485</v>
      </c>
      <c r="M154" s="105">
        <v>11.428462219905024</v>
      </c>
      <c r="N154" s="105">
        <v>11.38032994391266</v>
      </c>
      <c r="O154" s="105">
        <v>12.36764129988901</v>
      </c>
      <c r="P154" s="105">
        <v>11.813734215704013</v>
      </c>
      <c r="Q154" s="105">
        <v>12.335298289223029</v>
      </c>
      <c r="R154" s="105">
        <v>12.200334754329225</v>
      </c>
      <c r="S154" s="105">
        <v>11.410329795661212</v>
      </c>
      <c r="T154" s="105">
        <v>11.409561957645963</v>
      </c>
      <c r="U154" s="105">
        <v>11.424852206149017</v>
      </c>
      <c r="V154" s="105">
        <v>11.324463035839036</v>
      </c>
      <c r="W154" s="105">
        <v>11.377609157697792</v>
      </c>
      <c r="DA154" s="132" t="s">
        <v>2891</v>
      </c>
    </row>
    <row r="155" spans="1:105" ht="12" customHeight="1" x14ac:dyDescent="0.25">
      <c r="A155" s="108" t="s">
        <v>53</v>
      </c>
      <c r="B155" s="99">
        <v>6.8046128037042921</v>
      </c>
      <c r="C155" s="99">
        <v>6.2141656734124133</v>
      </c>
      <c r="D155" s="99">
        <v>6.3572058945468868</v>
      </c>
      <c r="E155" s="99">
        <v>6.0562894477571643</v>
      </c>
      <c r="F155" s="99">
        <v>6.169246809456995</v>
      </c>
      <c r="G155" s="99">
        <v>6.3794665454850472</v>
      </c>
      <c r="H155" s="99">
        <v>6.4538051590084278</v>
      </c>
      <c r="I155" s="99">
        <v>6.0119935933021713</v>
      </c>
      <c r="J155" s="99">
        <v>5.9783343600783425</v>
      </c>
      <c r="K155" s="99">
        <v>5.1844008891503215</v>
      </c>
      <c r="L155" s="99">
        <v>7.0232530107976894</v>
      </c>
      <c r="M155" s="99">
        <v>7.2235302522898133</v>
      </c>
      <c r="N155" s="99">
        <v>7.055966155392511</v>
      </c>
      <c r="O155" s="99">
        <v>7.9885422189918778</v>
      </c>
      <c r="P155" s="99">
        <v>7.3562204586872797</v>
      </c>
      <c r="Q155" s="99">
        <v>7.8061557280486857</v>
      </c>
      <c r="R155" s="99">
        <v>7.6962537173221124</v>
      </c>
      <c r="S155" s="99">
        <v>6.8929209563464324</v>
      </c>
      <c r="T155" s="99">
        <v>6.8966649422859323</v>
      </c>
      <c r="U155" s="99">
        <v>6.963918807557139</v>
      </c>
      <c r="V155" s="99">
        <v>6.899376388852799</v>
      </c>
      <c r="W155" s="99">
        <v>6.9563659949882233</v>
      </c>
      <c r="DA155" s="63" t="s">
        <v>2892</v>
      </c>
    </row>
    <row r="156" spans="1:105" ht="12" customHeight="1" x14ac:dyDescent="0.25">
      <c r="A156" s="108" t="s">
        <v>52</v>
      </c>
      <c r="B156" s="99">
        <v>3.650998495745609</v>
      </c>
      <c r="C156" s="99">
        <v>3.5097222548041538</v>
      </c>
      <c r="D156" s="99">
        <v>3.5154710107281293</v>
      </c>
      <c r="E156" s="99">
        <v>3.4752028212487542</v>
      </c>
      <c r="F156" s="99">
        <v>3.5913385264321755</v>
      </c>
      <c r="G156" s="99">
        <v>3.6007109346370769</v>
      </c>
      <c r="H156" s="99">
        <v>3.6472238436367448</v>
      </c>
      <c r="I156" s="99">
        <v>3.5309263385518554</v>
      </c>
      <c r="J156" s="99">
        <v>3.770019851045312</v>
      </c>
      <c r="K156" s="99">
        <v>3.9699143531983068</v>
      </c>
      <c r="L156" s="99">
        <v>3.9992988441627944</v>
      </c>
      <c r="M156" s="99">
        <v>4.2049319676152095</v>
      </c>
      <c r="N156" s="99">
        <v>4.3243637885201469</v>
      </c>
      <c r="O156" s="99">
        <v>4.3790990808971308</v>
      </c>
      <c r="P156" s="99">
        <v>4.4575137570167316</v>
      </c>
      <c r="Q156" s="99">
        <v>4.5291425611743437</v>
      </c>
      <c r="R156" s="99">
        <v>4.5040810370071132</v>
      </c>
      <c r="S156" s="99">
        <v>4.5174088393147809</v>
      </c>
      <c r="T156" s="99">
        <v>4.5128970153600294</v>
      </c>
      <c r="U156" s="99">
        <v>4.4609333985918767</v>
      </c>
      <c r="V156" s="99">
        <v>4.4250866469862373</v>
      </c>
      <c r="W156" s="99">
        <v>4.4212431627095681</v>
      </c>
      <c r="DA156" s="63" t="s">
        <v>2893</v>
      </c>
    </row>
    <row r="157" spans="1:105" ht="12" customHeight="1" x14ac:dyDescent="0.25">
      <c r="A157" s="121" t="s">
        <v>54</v>
      </c>
      <c r="B157" s="123">
        <v>2.5110751995099405</v>
      </c>
      <c r="C157" s="123">
        <v>2.4601916170969407</v>
      </c>
      <c r="D157" s="123">
        <v>2.493323232207314</v>
      </c>
      <c r="E157" s="123">
        <v>2.4733659761527713</v>
      </c>
      <c r="F157" s="123">
        <v>2.4814176742038945</v>
      </c>
      <c r="G157" s="123">
        <v>2.5136806588403018</v>
      </c>
      <c r="H157" s="123">
        <v>2.5864495037950861</v>
      </c>
      <c r="I157" s="123">
        <v>2.5552441049205998</v>
      </c>
      <c r="J157" s="123">
        <v>2.6071567813200796</v>
      </c>
      <c r="K157" s="123">
        <v>2.6196979118197961</v>
      </c>
      <c r="L157" s="123">
        <v>2.9165282984140095</v>
      </c>
      <c r="M157" s="123">
        <v>2.8491104660654658</v>
      </c>
      <c r="N157" s="123">
        <v>2.829401703328617</v>
      </c>
      <c r="O157" s="123">
        <v>3.0207629268738376</v>
      </c>
      <c r="P157" s="123">
        <v>3.0535850617562819</v>
      </c>
      <c r="Q157" s="123">
        <v>3.0924576939683774</v>
      </c>
      <c r="R157" s="123">
        <v>3.1604431091723955</v>
      </c>
      <c r="S157" s="123">
        <v>3.0483780871671753</v>
      </c>
      <c r="T157" s="123">
        <v>3.0159264503023695</v>
      </c>
      <c r="U157" s="123">
        <v>2.9708224665023155</v>
      </c>
      <c r="V157" s="123">
        <v>3.0826046660378776</v>
      </c>
      <c r="W157" s="123">
        <v>3.1078731836310634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2.5110751995099405</v>
      </c>
      <c r="C159" s="110">
        <v>2.4601916170969407</v>
      </c>
      <c r="D159" s="110">
        <v>2.493323232207314</v>
      </c>
      <c r="E159" s="110">
        <v>2.4733659761527713</v>
      </c>
      <c r="F159" s="110">
        <v>2.4814176742038945</v>
      </c>
      <c r="G159" s="110">
        <v>2.5136806588403018</v>
      </c>
      <c r="H159" s="110">
        <v>2.5864495037950861</v>
      </c>
      <c r="I159" s="110">
        <v>2.5552441049205998</v>
      </c>
      <c r="J159" s="110">
        <v>2.6071567813200796</v>
      </c>
      <c r="K159" s="110">
        <v>2.6196979118197961</v>
      </c>
      <c r="L159" s="110">
        <v>2.9165282984140095</v>
      </c>
      <c r="M159" s="110">
        <v>2.8491104660654658</v>
      </c>
      <c r="N159" s="110">
        <v>2.829401703328617</v>
      </c>
      <c r="O159" s="110">
        <v>3.0207629268738376</v>
      </c>
      <c r="P159" s="110">
        <v>3.0535850617562819</v>
      </c>
      <c r="Q159" s="110">
        <v>3.0924576939683774</v>
      </c>
      <c r="R159" s="110">
        <v>3.1604431091723955</v>
      </c>
      <c r="S159" s="110">
        <v>3.0483780871671753</v>
      </c>
      <c r="T159" s="110">
        <v>3.0159264503023695</v>
      </c>
      <c r="U159" s="110">
        <v>2.9708224665023155</v>
      </c>
      <c r="V159" s="110">
        <v>3.0826046660378776</v>
      </c>
      <c r="W159" s="110">
        <v>3.1078731836310634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141.38311813971512</v>
      </c>
      <c r="C161" s="118">
        <f t="shared" si="54"/>
        <v>128.88011378465347</v>
      </c>
      <c r="D161" s="118">
        <f t="shared" si="54"/>
        <v>128.54223741943903</v>
      </c>
      <c r="E161" s="118">
        <f t="shared" si="54"/>
        <v>116.83668989139319</v>
      </c>
      <c r="F161" s="118">
        <f t="shared" si="54"/>
        <v>140.90581122736012</v>
      </c>
      <c r="G161" s="118">
        <f t="shared" si="54"/>
        <v>164.84484139426365</v>
      </c>
      <c r="H161" s="118">
        <f t="shared" si="54"/>
        <v>157.76185705014345</v>
      </c>
      <c r="I161" s="118">
        <f t="shared" si="54"/>
        <v>95.637162173163148</v>
      </c>
      <c r="J161" s="118">
        <f t="shared" si="54"/>
        <v>35.968936030307958</v>
      </c>
      <c r="K161" s="118">
        <f t="shared" si="54"/>
        <v>14.861739618602098</v>
      </c>
      <c r="L161" s="118">
        <f t="shared" si="54"/>
        <v>113.54171474697523</v>
      </c>
      <c r="M161" s="118">
        <f t="shared" si="54"/>
        <v>78.745235853443873</v>
      </c>
      <c r="N161" s="118">
        <f t="shared" si="54"/>
        <v>99.376520645486579</v>
      </c>
      <c r="O161" s="118">
        <f t="shared" si="54"/>
        <v>179.78346685301108</v>
      </c>
      <c r="P161" s="118">
        <f t="shared" si="54"/>
        <v>102.24532337873542</v>
      </c>
      <c r="Q161" s="118">
        <f t="shared" si="54"/>
        <v>192.21285264024172</v>
      </c>
      <c r="R161" s="118">
        <f t="shared" ref="R161:V161" si="55">R162+R164+R166+R175</f>
        <v>163.25128072599813</v>
      </c>
      <c r="S161" s="118">
        <f t="shared" si="55"/>
        <v>125.33788288298226</v>
      </c>
      <c r="T161" s="118">
        <f t="shared" si="55"/>
        <v>102.81630212885527</v>
      </c>
      <c r="U161" s="118">
        <f t="shared" si="55"/>
        <v>186.6698549879352</v>
      </c>
      <c r="V161" s="118">
        <f t="shared" si="55"/>
        <v>32.195816578323516</v>
      </c>
      <c r="W161" s="118">
        <f t="shared" ref="W161" si="56">W162+W164+W166+W175</f>
        <v>185.40015854922541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127.16370913187966</v>
      </c>
      <c r="C162" s="123">
        <f t="shared" si="57"/>
        <v>115.37461598008963</v>
      </c>
      <c r="D162" s="123">
        <f t="shared" si="57"/>
        <v>114.93235905433905</v>
      </c>
      <c r="E162" s="123">
        <f t="shared" si="57"/>
        <v>103.51967698802851</v>
      </c>
      <c r="F162" s="123">
        <f t="shared" si="57"/>
        <v>127.3709741933809</v>
      </c>
      <c r="G162" s="123">
        <f t="shared" si="57"/>
        <v>151.18797047673687</v>
      </c>
      <c r="H162" s="123">
        <f t="shared" si="57"/>
        <v>143.98579454635828</v>
      </c>
      <c r="I162" s="123">
        <f t="shared" si="57"/>
        <v>82.502208040200671</v>
      </c>
      <c r="J162" s="123">
        <f t="shared" si="57"/>
        <v>22.633743610092484</v>
      </c>
      <c r="K162" s="123">
        <f t="shared" si="57"/>
        <v>2.1297443358066284</v>
      </c>
      <c r="L162" s="123">
        <f t="shared" si="57"/>
        <v>98.728567804663683</v>
      </c>
      <c r="M162" s="123">
        <f t="shared" si="57"/>
        <v>63.473726545041131</v>
      </c>
      <c r="N162" s="123">
        <f t="shared" si="57"/>
        <v>84.196271172024382</v>
      </c>
      <c r="O162" s="123">
        <f t="shared" si="57"/>
        <v>163.66009389003401</v>
      </c>
      <c r="P162" s="123">
        <f t="shared" si="57"/>
        <v>86.634585975836998</v>
      </c>
      <c r="Q162" s="123">
        <f t="shared" si="57"/>
        <v>175.85067621392872</v>
      </c>
      <c r="R162" s="123">
        <f t="shared" si="57"/>
        <v>146.85397055062475</v>
      </c>
      <c r="S162" s="123">
        <f t="shared" si="57"/>
        <v>109.73489960157211</v>
      </c>
      <c r="T162" s="123">
        <f t="shared" si="57"/>
        <v>87.291351554863809</v>
      </c>
      <c r="U162" s="123">
        <f t="shared" si="57"/>
        <v>171.27371774119885</v>
      </c>
      <c r="V162" s="123">
        <f t="shared" si="57"/>
        <v>17.021587891381536</v>
      </c>
      <c r="W162" s="123">
        <f t="shared" si="57"/>
        <v>170.27764177426408</v>
      </c>
      <c r="DA162" s="130" t="s">
        <v>2898</v>
      </c>
    </row>
    <row r="163" spans="1:105" ht="12" customHeight="1" x14ac:dyDescent="0.25">
      <c r="A163" s="97" t="s">
        <v>53</v>
      </c>
      <c r="B163" s="110">
        <v>127.16370913187966</v>
      </c>
      <c r="C163" s="110">
        <v>115.37461598008963</v>
      </c>
      <c r="D163" s="110">
        <v>114.93235905433905</v>
      </c>
      <c r="E163" s="110">
        <v>103.51967698802851</v>
      </c>
      <c r="F163" s="110">
        <v>127.3709741933809</v>
      </c>
      <c r="G163" s="110">
        <v>151.18797047673687</v>
      </c>
      <c r="H163" s="110">
        <v>143.98579454635828</v>
      </c>
      <c r="I163" s="110">
        <v>82.502208040200671</v>
      </c>
      <c r="J163" s="110">
        <v>22.633743610092484</v>
      </c>
      <c r="K163" s="110">
        <v>2.1297443358066284</v>
      </c>
      <c r="L163" s="110">
        <v>98.728567804663683</v>
      </c>
      <c r="M163" s="110">
        <v>63.473726545041131</v>
      </c>
      <c r="N163" s="110">
        <v>84.196271172024382</v>
      </c>
      <c r="O163" s="110">
        <v>163.66009389003401</v>
      </c>
      <c r="P163" s="110">
        <v>86.634585975836998</v>
      </c>
      <c r="Q163" s="110">
        <v>175.85067621392872</v>
      </c>
      <c r="R163" s="110">
        <v>146.85397055062475</v>
      </c>
      <c r="S163" s="110">
        <v>109.73489960157211</v>
      </c>
      <c r="T163" s="110">
        <v>87.291351554863809</v>
      </c>
      <c r="U163" s="110">
        <v>171.27371774119885</v>
      </c>
      <c r="V163" s="110">
        <v>17.021587891381536</v>
      </c>
      <c r="W163" s="110">
        <v>170.27764177426408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3.1188134793598794E-2</v>
      </c>
      <c r="C164" s="123">
        <f t="shared" si="58"/>
        <v>3.9437294372303533E-2</v>
      </c>
      <c r="D164" s="123">
        <f t="shared" si="58"/>
        <v>4.6228904711066138E-2</v>
      </c>
      <c r="E164" s="123">
        <f t="shared" si="58"/>
        <v>4.86843857134815E-2</v>
      </c>
      <c r="F164" s="123">
        <f t="shared" si="58"/>
        <v>4.5743277165493708E-2</v>
      </c>
      <c r="G164" s="123">
        <f t="shared" si="58"/>
        <v>4.162769022654695E-2</v>
      </c>
      <c r="H164" s="123">
        <f t="shared" si="58"/>
        <v>3.4169537277685617E-2</v>
      </c>
      <c r="I164" s="123">
        <f t="shared" si="58"/>
        <v>3.0961665987769636E-2</v>
      </c>
      <c r="J164" s="123">
        <f t="shared" si="58"/>
        <v>3.1454866194379608E-2</v>
      </c>
      <c r="K164" s="123">
        <f t="shared" si="58"/>
        <v>3.4265951365157664E-2</v>
      </c>
      <c r="L164" s="123">
        <f t="shared" si="58"/>
        <v>4.9224545070385525E-2</v>
      </c>
      <c r="M164" s="123">
        <f t="shared" si="58"/>
        <v>7.3404320247693222E-2</v>
      </c>
      <c r="N164" s="123">
        <f t="shared" si="58"/>
        <v>0.10107303017332944</v>
      </c>
      <c r="O164" s="123">
        <f t="shared" si="58"/>
        <v>9.7790305517587148E-2</v>
      </c>
      <c r="P164" s="123">
        <f t="shared" si="58"/>
        <v>0.12729244065863785</v>
      </c>
      <c r="Q164" s="123">
        <f t="shared" si="58"/>
        <v>0.15093776445613385</v>
      </c>
      <c r="R164" s="123">
        <f t="shared" si="58"/>
        <v>0.16549096821314932</v>
      </c>
      <c r="S164" s="123">
        <f t="shared" si="58"/>
        <v>0.1724862967438503</v>
      </c>
      <c r="T164" s="123">
        <f t="shared" si="58"/>
        <v>0.19497409826521425</v>
      </c>
      <c r="U164" s="123">
        <f t="shared" si="58"/>
        <v>0.14535558990781622</v>
      </c>
      <c r="V164" s="123">
        <f t="shared" si="58"/>
        <v>0.1152744366713494</v>
      </c>
      <c r="W164" s="123">
        <f t="shared" si="58"/>
        <v>8.7465574278310865E-2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3.1188134793598794E-2</v>
      </c>
      <c r="C165" s="99">
        <f>RES_hhdet_fech!C165/RES_summary!C$19</f>
        <v>3.9437294372303533E-2</v>
      </c>
      <c r="D165" s="99">
        <f>RES_hhdet_fech!D165/RES_summary!D$19</f>
        <v>4.6228904711066138E-2</v>
      </c>
      <c r="E165" s="99">
        <f>RES_hhdet_fech!E165/RES_summary!E$19</f>
        <v>4.86843857134815E-2</v>
      </c>
      <c r="F165" s="99">
        <f>RES_hhdet_fech!F165/RES_summary!F$19</f>
        <v>4.5743277165493708E-2</v>
      </c>
      <c r="G165" s="99">
        <f>RES_hhdet_fech!G165/RES_summary!G$19</f>
        <v>4.162769022654695E-2</v>
      </c>
      <c r="H165" s="99">
        <f>RES_hhdet_fech!H165/RES_summary!H$19</f>
        <v>3.4169537277685617E-2</v>
      </c>
      <c r="I165" s="99">
        <f>RES_hhdet_fech!I165/RES_summary!I$19</f>
        <v>3.0961665987769636E-2</v>
      </c>
      <c r="J165" s="99">
        <f>RES_hhdet_fech!J165/RES_summary!J$19</f>
        <v>3.1454866194379608E-2</v>
      </c>
      <c r="K165" s="99">
        <f>RES_hhdet_fech!K165/RES_summary!K$19</f>
        <v>3.4265951365157664E-2</v>
      </c>
      <c r="L165" s="99">
        <f>RES_hhdet_fech!L165/RES_summary!L$19</f>
        <v>4.9224545070385525E-2</v>
      </c>
      <c r="M165" s="99">
        <f>RES_hhdet_fech!M165/RES_summary!M$19</f>
        <v>7.3404320247693222E-2</v>
      </c>
      <c r="N165" s="99">
        <f>RES_hhdet_fech!N165/RES_summary!N$19</f>
        <v>0.10107303017332944</v>
      </c>
      <c r="O165" s="99">
        <f>RES_hhdet_fech!O165/RES_summary!O$19</f>
        <v>9.7790305517587148E-2</v>
      </c>
      <c r="P165" s="99">
        <f>RES_hhdet_fech!P165/RES_summary!P$19</f>
        <v>0.12729244065863785</v>
      </c>
      <c r="Q165" s="99">
        <f>RES_hhdet_fech!Q165/RES_summary!Q$19</f>
        <v>0.15093776445613385</v>
      </c>
      <c r="R165" s="99">
        <f>RES_hhdet_fech!R165/RES_summary!R$19</f>
        <v>0.16549096821314932</v>
      </c>
      <c r="S165" s="99">
        <f>RES_hhdet_fech!S165/RES_summary!S$19</f>
        <v>0.1724862967438503</v>
      </c>
      <c r="T165" s="99">
        <f>RES_hhdet_fech!T165/RES_summary!T$19</f>
        <v>0.19497409826521425</v>
      </c>
      <c r="U165" s="99">
        <f>RES_hhdet_fech!U165/RES_summary!U$19</f>
        <v>0.14535558990781622</v>
      </c>
      <c r="V165" s="99">
        <f>RES_hhdet_fech!V165/RES_summary!V$19</f>
        <v>0.1152744366713494</v>
      </c>
      <c r="W165" s="99">
        <f>RES_hhdet_fech!W165/RES_summary!W$19</f>
        <v>8.7465574278310865E-2</v>
      </c>
      <c r="DA165" s="63" t="s">
        <v>2901</v>
      </c>
    </row>
    <row r="166" spans="1:105" ht="12" customHeight="1" x14ac:dyDescent="0.25">
      <c r="A166" s="121" t="s">
        <v>55</v>
      </c>
      <c r="B166" s="123">
        <v>11.677145673531932</v>
      </c>
      <c r="C166" s="123">
        <v>10.999499006659319</v>
      </c>
      <c r="D166" s="123">
        <v>11.056849159988534</v>
      </c>
      <c r="E166" s="123">
        <v>10.778129403280014</v>
      </c>
      <c r="F166" s="123">
        <v>10.993680973414522</v>
      </c>
      <c r="G166" s="123">
        <v>11.091600679529863</v>
      </c>
      <c r="H166" s="123">
        <v>11.154220793688788</v>
      </c>
      <c r="I166" s="123">
        <v>10.551287512633097</v>
      </c>
      <c r="J166" s="123">
        <v>10.696474378331176</v>
      </c>
      <c r="K166" s="123">
        <v>10.076448193158097</v>
      </c>
      <c r="L166" s="123">
        <v>11.845771128732588</v>
      </c>
      <c r="M166" s="123">
        <v>12.349475071832586</v>
      </c>
      <c r="N166" s="123">
        <v>12.253285836345119</v>
      </c>
      <c r="O166" s="123">
        <v>13.017406667220888</v>
      </c>
      <c r="P166" s="123">
        <v>12.435305421544923</v>
      </c>
      <c r="Q166" s="123">
        <v>13.116926692966642</v>
      </c>
      <c r="R166" s="123">
        <v>13.057354719950586</v>
      </c>
      <c r="S166" s="123">
        <v>12.353330848936608</v>
      </c>
      <c r="T166" s="123">
        <v>12.273599686905246</v>
      </c>
      <c r="U166" s="123">
        <v>12.242953897194635</v>
      </c>
      <c r="V166" s="123">
        <v>11.96221810597083</v>
      </c>
      <c r="W166" s="123">
        <v>11.947088144996117</v>
      </c>
      <c r="DA166" s="130" t="s">
        <v>2902</v>
      </c>
    </row>
    <row r="167" spans="1:105" ht="12" customHeight="1" x14ac:dyDescent="0.25">
      <c r="A167" s="97" t="s">
        <v>124</v>
      </c>
      <c r="B167" s="99">
        <v>13.200136516084152</v>
      </c>
      <c r="C167" s="99">
        <v>12.931976803942666</v>
      </c>
      <c r="D167" s="99">
        <v>11.952454396754753</v>
      </c>
      <c r="E167" s="99">
        <v>12.372933488629299</v>
      </c>
      <c r="F167" s="99">
        <v>12.647228570597408</v>
      </c>
      <c r="G167" s="99">
        <v>12.425561960891802</v>
      </c>
      <c r="H167" s="99">
        <v>12.997366236048643</v>
      </c>
      <c r="I167" s="99">
        <v>13.030097047502407</v>
      </c>
      <c r="J167" s="99">
        <v>12.325867060096517</v>
      </c>
      <c r="K167" s="99">
        <v>11.836013369488546</v>
      </c>
      <c r="L167" s="99">
        <v>13.156158974287704</v>
      </c>
      <c r="M167" s="99">
        <v>14.825752775329747</v>
      </c>
      <c r="N167" s="99">
        <v>14.658365752469942</v>
      </c>
      <c r="O167" s="99">
        <v>14.039854687673385</v>
      </c>
      <c r="P167" s="99">
        <v>12.35018583108417</v>
      </c>
      <c r="Q167" s="99">
        <v>14.260085567307128</v>
      </c>
      <c r="R167" s="99">
        <v>14.221680363706847</v>
      </c>
      <c r="S167" s="99">
        <v>13.765528253363081</v>
      </c>
      <c r="T167" s="99">
        <v>12.675188700038669</v>
      </c>
      <c r="U167" s="99">
        <v>12.63116322984974</v>
      </c>
      <c r="V167" s="99">
        <v>11.940795984484051</v>
      </c>
      <c r="W167" s="99">
        <v>12.422215476163716</v>
      </c>
      <c r="DA167" s="63" t="s">
        <v>2903</v>
      </c>
    </row>
    <row r="168" spans="1:105" ht="12" customHeight="1" x14ac:dyDescent="0.25">
      <c r="A168" s="97" t="s">
        <v>123</v>
      </c>
      <c r="B168" s="99">
        <v>11.130438218028591</v>
      </c>
      <c r="C168" s="99">
        <v>10.855871195863271</v>
      </c>
      <c r="D168" s="99">
        <v>10.063898487470384</v>
      </c>
      <c r="E168" s="99">
        <v>10.392159965401984</v>
      </c>
      <c r="F168" s="99">
        <v>10.644970940304445</v>
      </c>
      <c r="G168" s="99">
        <v>10.520193811173606</v>
      </c>
      <c r="H168" s="99">
        <v>11.068457736241802</v>
      </c>
      <c r="I168" s="99">
        <v>11.092479747292586</v>
      </c>
      <c r="J168" s="99">
        <v>10.426760487317313</v>
      </c>
      <c r="K168" s="99">
        <v>9.8182814211293685</v>
      </c>
      <c r="L168" s="99">
        <v>11.272148479438334</v>
      </c>
      <c r="M168" s="99">
        <v>12.700818328814334</v>
      </c>
      <c r="N168" s="99">
        <v>12.692699196180332</v>
      </c>
      <c r="O168" s="99">
        <v>12.536394743274247</v>
      </c>
      <c r="P168" s="99">
        <v>11.027255059433609</v>
      </c>
      <c r="Q168" s="99">
        <v>12.98369057792965</v>
      </c>
      <c r="R168" s="99">
        <v>13.080325649595011</v>
      </c>
      <c r="S168" s="99">
        <v>12.755928221333832</v>
      </c>
      <c r="T168" s="99">
        <v>12.168321433185188</v>
      </c>
      <c r="U168" s="99">
        <v>11.381426504754382</v>
      </c>
      <c r="V168" s="99">
        <v>10.946339085159273</v>
      </c>
      <c r="W168" s="99">
        <v>11.566790242443171</v>
      </c>
      <c r="DA168" s="63" t="s">
        <v>2904</v>
      </c>
    </row>
    <row r="169" spans="1:105" ht="12" customHeight="1" x14ac:dyDescent="0.25">
      <c r="A169" s="100" t="s">
        <v>50</v>
      </c>
      <c r="B169" s="102">
        <v>7.5235061212181416</v>
      </c>
      <c r="C169" s="102">
        <v>7.2371344564574747</v>
      </c>
      <c r="D169" s="102">
        <v>6.7644927331022471</v>
      </c>
      <c r="E169" s="102">
        <v>6.9091016405185757</v>
      </c>
      <c r="F169" s="102">
        <v>7.0357851020631728</v>
      </c>
      <c r="G169" s="102">
        <v>7.0045269061632949</v>
      </c>
      <c r="H169" s="102">
        <v>7.347175638423951</v>
      </c>
      <c r="I169" s="102">
        <v>7.2611066735043073</v>
      </c>
      <c r="J169" s="102">
        <v>6.6561783839436668</v>
      </c>
      <c r="K169" s="102">
        <v>5.8289173203282028</v>
      </c>
      <c r="L169" s="102">
        <v>7.4661506765445242</v>
      </c>
      <c r="M169" s="102">
        <v>8.3237815735680343</v>
      </c>
      <c r="N169" s="102">
        <v>8.1638360296319696</v>
      </c>
      <c r="O169" s="102">
        <v>8.323191090298808</v>
      </c>
      <c r="P169" s="102">
        <v>7.0863212622238043</v>
      </c>
      <c r="Q169" s="102">
        <v>8.4998120393346372</v>
      </c>
      <c r="R169" s="102">
        <v>8.5389179463244016</v>
      </c>
      <c r="S169" s="102">
        <v>8.032716236533556</v>
      </c>
      <c r="T169" s="102">
        <v>7.6729703466636412</v>
      </c>
      <c r="U169" s="102">
        <v>6.8535279677951051</v>
      </c>
      <c r="V169" s="102">
        <v>6.5165857977114596</v>
      </c>
      <c r="W169" s="102">
        <v>6.9242712362946364</v>
      </c>
      <c r="DA169" s="131" t="s">
        <v>2905</v>
      </c>
    </row>
    <row r="170" spans="1:105" ht="12" customHeight="1" x14ac:dyDescent="0.25">
      <c r="A170" s="103" t="s">
        <v>52</v>
      </c>
      <c r="B170" s="105">
        <v>3.6069320968104477</v>
      </c>
      <c r="C170" s="105">
        <v>3.6187367394057963</v>
      </c>
      <c r="D170" s="105">
        <v>3.2994057543681397</v>
      </c>
      <c r="E170" s="105">
        <v>3.4830583248834075</v>
      </c>
      <c r="F170" s="105">
        <v>3.6091858382412734</v>
      </c>
      <c r="G170" s="105">
        <v>3.5156669050103106</v>
      </c>
      <c r="H170" s="105">
        <v>3.7212820978178529</v>
      </c>
      <c r="I170" s="105">
        <v>3.8313730737882783</v>
      </c>
      <c r="J170" s="105">
        <v>3.7705821033736457</v>
      </c>
      <c r="K170" s="105">
        <v>3.989364100801168</v>
      </c>
      <c r="L170" s="105">
        <v>3.8059978028938097</v>
      </c>
      <c r="M170" s="105">
        <v>4.3770367552462988</v>
      </c>
      <c r="N170" s="105">
        <v>4.5288631665483603</v>
      </c>
      <c r="O170" s="105">
        <v>4.2132036529754417</v>
      </c>
      <c r="P170" s="105">
        <v>3.9409337972098029</v>
      </c>
      <c r="Q170" s="105">
        <v>4.4838785385950093</v>
      </c>
      <c r="R170" s="105">
        <v>4.5414077032706093</v>
      </c>
      <c r="S170" s="105">
        <v>4.7232119848002752</v>
      </c>
      <c r="T170" s="105">
        <v>4.4953510865215467</v>
      </c>
      <c r="U170" s="105">
        <v>4.5278985369592766</v>
      </c>
      <c r="V170" s="105">
        <v>4.4297532874478129</v>
      </c>
      <c r="W170" s="105">
        <v>4.6425190061485333</v>
      </c>
      <c r="DA170" s="132" t="s">
        <v>2906</v>
      </c>
    </row>
    <row r="171" spans="1:105" ht="12" customHeight="1" x14ac:dyDescent="0.25">
      <c r="A171" s="106" t="s">
        <v>122</v>
      </c>
      <c r="B171" s="102">
        <v>11.933446458851664</v>
      </c>
      <c r="C171" s="102">
        <v>11.187675837540448</v>
      </c>
      <c r="D171" s="102">
        <v>11.37520615177983</v>
      </c>
      <c r="E171" s="102">
        <v>11.021392303818343</v>
      </c>
      <c r="F171" s="102">
        <v>11.244701693513894</v>
      </c>
      <c r="G171" s="102">
        <v>11.411406209057901</v>
      </c>
      <c r="H171" s="102">
        <v>11.438083716394654</v>
      </c>
      <c r="I171" s="102">
        <v>10.789808551284343</v>
      </c>
      <c r="J171" s="102">
        <v>11.093195823054293</v>
      </c>
      <c r="K171" s="102">
        <v>10.566347208655996</v>
      </c>
      <c r="L171" s="102">
        <v>12.428192725688639</v>
      </c>
      <c r="M171" s="102">
        <v>12.839641738610124</v>
      </c>
      <c r="N171" s="102">
        <v>12.738745333380228</v>
      </c>
      <c r="O171" s="102">
        <v>13.58784842169632</v>
      </c>
      <c r="P171" s="102">
        <v>13.093945142462509</v>
      </c>
      <c r="Q171" s="102">
        <v>13.676298297939688</v>
      </c>
      <c r="R171" s="102">
        <v>13.603372852735113</v>
      </c>
      <c r="S171" s="102">
        <v>12.859370917375742</v>
      </c>
      <c r="T171" s="102">
        <v>12.858836309876445</v>
      </c>
      <c r="U171" s="102">
        <v>12.802196136282115</v>
      </c>
      <c r="V171" s="102">
        <v>12.508295282395613</v>
      </c>
      <c r="W171" s="102">
        <v>12.353912622216217</v>
      </c>
      <c r="DA171" s="131" t="s">
        <v>2907</v>
      </c>
    </row>
    <row r="172" spans="1:105" ht="12" customHeight="1" x14ac:dyDescent="0.25">
      <c r="A172" s="107" t="s">
        <v>121</v>
      </c>
      <c r="B172" s="105">
        <v>10.455611299449902</v>
      </c>
      <c r="C172" s="105">
        <v>9.7690592323868817</v>
      </c>
      <c r="D172" s="105">
        <v>9.9554428561776955</v>
      </c>
      <c r="E172" s="105">
        <v>9.6212367585615528</v>
      </c>
      <c r="F172" s="105">
        <v>9.834564356443261</v>
      </c>
      <c r="G172" s="105">
        <v>10.03270185113057</v>
      </c>
      <c r="H172" s="105">
        <v>10.120785404453779</v>
      </c>
      <c r="I172" s="105">
        <v>9.5581907728139583</v>
      </c>
      <c r="J172" s="105">
        <v>9.7764741652219094</v>
      </c>
      <c r="K172" s="105">
        <v>9.1732737415106929</v>
      </c>
      <c r="L172" s="105">
        <v>11.031151724296548</v>
      </c>
      <c r="M172" s="105">
        <v>11.416547589420027</v>
      </c>
      <c r="N172" s="105">
        <v>11.344836866445236</v>
      </c>
      <c r="O172" s="105">
        <v>12.254775909359385</v>
      </c>
      <c r="P172" s="105">
        <v>11.748593736623436</v>
      </c>
      <c r="Q172" s="105">
        <v>12.322361414227803</v>
      </c>
      <c r="R172" s="105">
        <v>12.265818249409943</v>
      </c>
      <c r="S172" s="105">
        <v>11.535961759588437</v>
      </c>
      <c r="T172" s="105">
        <v>11.585133792617423</v>
      </c>
      <c r="U172" s="105">
        <v>11.622395991814091</v>
      </c>
      <c r="V172" s="105">
        <v>11.476755300866822</v>
      </c>
      <c r="W172" s="105">
        <v>11.45969588455104</v>
      </c>
      <c r="DA172" s="132" t="s">
        <v>2908</v>
      </c>
    </row>
    <row r="173" spans="1:105" ht="12" customHeight="1" x14ac:dyDescent="0.25">
      <c r="A173" s="108" t="s">
        <v>53</v>
      </c>
      <c r="B173" s="99">
        <v>6.804612803704293</v>
      </c>
      <c r="C173" s="99">
        <v>6.2591201288370684</v>
      </c>
      <c r="D173" s="99">
        <v>6.4393332954221725</v>
      </c>
      <c r="E173" s="99">
        <v>6.1447979648733302</v>
      </c>
      <c r="F173" s="99">
        <v>6.2410982450793293</v>
      </c>
      <c r="G173" s="99">
        <v>6.4285257395449333</v>
      </c>
      <c r="H173" s="99">
        <v>6.4685846674652225</v>
      </c>
      <c r="I173" s="99">
        <v>6.019715686122499</v>
      </c>
      <c r="J173" s="99">
        <v>5.9965359059694743</v>
      </c>
      <c r="K173" s="99">
        <v>5.1967655732575349</v>
      </c>
      <c r="L173" s="99">
        <v>7.0296554353563554</v>
      </c>
      <c r="M173" s="99">
        <v>7.2144248109664719</v>
      </c>
      <c r="N173" s="99">
        <v>7.0285608886037672</v>
      </c>
      <c r="O173" s="99">
        <v>7.8929037379492168</v>
      </c>
      <c r="P173" s="99">
        <v>7.3043145600398471</v>
      </c>
      <c r="Q173" s="99">
        <v>7.8003342061564389</v>
      </c>
      <c r="R173" s="99">
        <v>7.7584843453249581</v>
      </c>
      <c r="S173" s="99">
        <v>7.0052681901695077</v>
      </c>
      <c r="T173" s="99">
        <v>7.0465777146459088</v>
      </c>
      <c r="U173" s="99">
        <v>7.1202679125300818</v>
      </c>
      <c r="V173" s="99">
        <v>7.0065697657906041</v>
      </c>
      <c r="W173" s="99">
        <v>6.9952269142085033</v>
      </c>
      <c r="DA173" s="63" t="s">
        <v>2909</v>
      </c>
    </row>
    <row r="174" spans="1:105" ht="12" customHeight="1" x14ac:dyDescent="0.25">
      <c r="A174" s="115" t="s">
        <v>52</v>
      </c>
      <c r="B174" s="110">
        <v>3.650998495745609</v>
      </c>
      <c r="C174" s="110">
        <v>3.5099391035498129</v>
      </c>
      <c r="D174" s="110">
        <v>3.5161095607555222</v>
      </c>
      <c r="E174" s="110">
        <v>3.4764387936882231</v>
      </c>
      <c r="F174" s="110">
        <v>3.5934661113639343</v>
      </c>
      <c r="G174" s="110">
        <v>3.6041761115856352</v>
      </c>
      <c r="H174" s="110">
        <v>3.6522007369885561</v>
      </c>
      <c r="I174" s="110">
        <v>3.5384750866914585</v>
      </c>
      <c r="J174" s="110">
        <v>3.7799382592524338</v>
      </c>
      <c r="K174" s="110">
        <v>3.9765081682531576</v>
      </c>
      <c r="L174" s="110">
        <v>4.0014962889401904</v>
      </c>
      <c r="M174" s="110">
        <v>4.2021227784535542</v>
      </c>
      <c r="N174" s="110">
        <v>4.3162759778414674</v>
      </c>
      <c r="O174" s="110">
        <v>4.3618721714101687</v>
      </c>
      <c r="P174" s="110">
        <v>4.4442791765835894</v>
      </c>
      <c r="Q174" s="110">
        <v>4.5220272080713642</v>
      </c>
      <c r="R174" s="110">
        <v>4.5073339040849856</v>
      </c>
      <c r="S174" s="110">
        <v>4.5306935694189265</v>
      </c>
      <c r="T174" s="110">
        <v>4.5385560779715144</v>
      </c>
      <c r="U174" s="110">
        <v>4.5021280792840077</v>
      </c>
      <c r="V174" s="110">
        <v>4.4701855350762179</v>
      </c>
      <c r="W174" s="110">
        <v>4.464468970342538</v>
      </c>
      <c r="DA174" s="60" t="s">
        <v>2910</v>
      </c>
    </row>
    <row r="175" spans="1:105" ht="12" customHeight="1" x14ac:dyDescent="0.25">
      <c r="A175" s="121" t="s">
        <v>54</v>
      </c>
      <c r="B175" s="123">
        <v>2.511075199509941</v>
      </c>
      <c r="C175" s="123">
        <v>2.4665615035322142</v>
      </c>
      <c r="D175" s="123">
        <v>2.5068003004003834</v>
      </c>
      <c r="E175" s="123">
        <v>2.4901991143711806</v>
      </c>
      <c r="F175" s="123">
        <v>2.4954127833991797</v>
      </c>
      <c r="G175" s="123">
        <v>2.5236425477703803</v>
      </c>
      <c r="H175" s="123">
        <v>2.5876721728187082</v>
      </c>
      <c r="I175" s="123">
        <v>2.5527049543416118</v>
      </c>
      <c r="J175" s="123">
        <v>2.6072631756899121</v>
      </c>
      <c r="K175" s="123">
        <v>2.6212811382722152</v>
      </c>
      <c r="L175" s="123">
        <v>2.9181512685085735</v>
      </c>
      <c r="M175" s="123">
        <v>2.8486299163224591</v>
      </c>
      <c r="N175" s="123">
        <v>2.8258906069437608</v>
      </c>
      <c r="O175" s="123">
        <v>3.0081759902386138</v>
      </c>
      <c r="P175" s="123">
        <v>3.0481395406948586</v>
      </c>
      <c r="Q175" s="123">
        <v>3.0943119688902212</v>
      </c>
      <c r="R175" s="123">
        <v>3.1744644872096295</v>
      </c>
      <c r="S175" s="123">
        <v>3.0771661357296787</v>
      </c>
      <c r="T175" s="123">
        <v>3.0563767888209918</v>
      </c>
      <c r="U175" s="123">
        <v>3.0078277596338951</v>
      </c>
      <c r="V175" s="123">
        <v>3.0967361442998</v>
      </c>
      <c r="W175" s="123">
        <v>3.0879630556869135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2.511075199509941</v>
      </c>
      <c r="C177" s="110">
        <v>2.4665615035322142</v>
      </c>
      <c r="D177" s="110">
        <v>2.5068003004003834</v>
      </c>
      <c r="E177" s="110">
        <v>2.4901991143711806</v>
      </c>
      <c r="F177" s="110">
        <v>2.4954127833991797</v>
      </c>
      <c r="G177" s="110">
        <v>2.5236425477703803</v>
      </c>
      <c r="H177" s="110">
        <v>2.5876721728187082</v>
      </c>
      <c r="I177" s="110">
        <v>2.5527049543416118</v>
      </c>
      <c r="J177" s="110">
        <v>2.6072631756899121</v>
      </c>
      <c r="K177" s="110">
        <v>2.6212811382722152</v>
      </c>
      <c r="L177" s="110">
        <v>2.9181512685085735</v>
      </c>
      <c r="M177" s="110">
        <v>2.8486299163224591</v>
      </c>
      <c r="N177" s="110">
        <v>2.8258906069437608</v>
      </c>
      <c r="O177" s="110">
        <v>3.0081759902386138</v>
      </c>
      <c r="P177" s="110">
        <v>3.0481395406948586</v>
      </c>
      <c r="Q177" s="110">
        <v>3.0943119688902212</v>
      </c>
      <c r="R177" s="110">
        <v>3.1744644872096295</v>
      </c>
      <c r="S177" s="110">
        <v>3.0771661357296787</v>
      </c>
      <c r="T177" s="110">
        <v>3.0563767888209918</v>
      </c>
      <c r="U177" s="110">
        <v>3.0078277596338951</v>
      </c>
      <c r="V177" s="110">
        <v>3.0967361442998</v>
      </c>
      <c r="W177" s="110">
        <v>3.0879630556869135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98.151557434822635</v>
      </c>
      <c r="C24" s="118">
        <f t="shared" si="7"/>
        <v>103.84618183240781</v>
      </c>
      <c r="D24" s="118">
        <f t="shared" si="7"/>
        <v>93.695082604638117</v>
      </c>
      <c r="E24" s="118">
        <f t="shared" si="7"/>
        <v>98.992534839287416</v>
      </c>
      <c r="F24" s="118">
        <f t="shared" si="7"/>
        <v>100.63322453024952</v>
      </c>
      <c r="G24" s="118">
        <f t="shared" si="7"/>
        <v>101.41517836289671</v>
      </c>
      <c r="H24" s="118">
        <f t="shared" si="7"/>
        <v>108.17267353189018</v>
      </c>
      <c r="I24" s="118">
        <f t="shared" si="7"/>
        <v>108.91236633025251</v>
      </c>
      <c r="J24" s="118">
        <f t="shared" si="7"/>
        <v>103.4499602639429</v>
      </c>
      <c r="K24" s="118">
        <f t="shared" si="7"/>
        <v>97.304365815882406</v>
      </c>
      <c r="L24" s="118">
        <f t="shared" si="7"/>
        <v>116.32563463753554</v>
      </c>
      <c r="M24" s="118">
        <f t="shared" si="7"/>
        <v>114.61411572029722</v>
      </c>
      <c r="N24" s="118">
        <f t="shared" si="7"/>
        <v>109.59486412009397</v>
      </c>
      <c r="O24" s="118">
        <f t="shared" si="7"/>
        <v>105.05795021062251</v>
      </c>
      <c r="P24" s="118">
        <f t="shared" si="7"/>
        <v>83.118484711955091</v>
      </c>
      <c r="Q24" s="118">
        <f t="shared" si="7"/>
        <v>110.48108297654632</v>
      </c>
      <c r="R24" s="118">
        <f t="shared" ref="R24:V24" si="8">R25+R28+R30+R39</f>
        <v>113.52861872063851</v>
      </c>
      <c r="S24" s="118">
        <f t="shared" si="8"/>
        <v>114.49197391296602</v>
      </c>
      <c r="T24" s="118">
        <f t="shared" si="8"/>
        <v>114.02484176568409</v>
      </c>
      <c r="U24" s="118">
        <f t="shared" si="8"/>
        <v>107.28980564625243</v>
      </c>
      <c r="V24" s="118">
        <f t="shared" si="8"/>
        <v>106.01047528256842</v>
      </c>
      <c r="W24" s="118">
        <f t="shared" ref="W24" si="9">W25+W28+W30+W39</f>
        <v>111.52432132631026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87.749116766325713</v>
      </c>
      <c r="C25" s="123">
        <f t="shared" si="10"/>
        <v>93.965436734119635</v>
      </c>
      <c r="D25" s="123">
        <f t="shared" si="10"/>
        <v>83.724600186810036</v>
      </c>
      <c r="E25" s="123">
        <f t="shared" si="10"/>
        <v>89.203524311098406</v>
      </c>
      <c r="F25" s="123">
        <f t="shared" si="10"/>
        <v>90.595775947000661</v>
      </c>
      <c r="G25" s="123">
        <f t="shared" si="10"/>
        <v>91.166216312210551</v>
      </c>
      <c r="H25" s="123">
        <f t="shared" si="10"/>
        <v>97.66837321819682</v>
      </c>
      <c r="I25" s="123">
        <f t="shared" si="10"/>
        <v>98.78113399074266</v>
      </c>
      <c r="J25" s="123">
        <f t="shared" si="10"/>
        <v>93.108412953977606</v>
      </c>
      <c r="K25" s="123">
        <f t="shared" si="10"/>
        <v>87.315713871462336</v>
      </c>
      <c r="L25" s="123">
        <f t="shared" si="10"/>
        <v>104.73558098421697</v>
      </c>
      <c r="M25" s="123">
        <f t="shared" si="10"/>
        <v>102.61652905751366</v>
      </c>
      <c r="N25" s="123">
        <f t="shared" si="10"/>
        <v>97.586583129301999</v>
      </c>
      <c r="O25" s="123">
        <f t="shared" si="10"/>
        <v>92.16544511287033</v>
      </c>
      <c r="P25" s="123">
        <f t="shared" si="10"/>
        <v>70.60476103184439</v>
      </c>
      <c r="Q25" s="123">
        <f t="shared" si="10"/>
        <v>97.373886411557677</v>
      </c>
      <c r="R25" s="123">
        <f t="shared" ref="R25:V25" si="11">SUM(R26:R27)</f>
        <v>100.37021138178604</v>
      </c>
      <c r="S25" s="123">
        <f t="shared" si="11"/>
        <v>101.88936453729133</v>
      </c>
      <c r="T25" s="123">
        <f t="shared" si="11"/>
        <v>101.34095047619309</v>
      </c>
      <c r="U25" s="123">
        <f t="shared" si="11"/>
        <v>94.494063886139628</v>
      </c>
      <c r="V25" s="123">
        <f t="shared" si="11"/>
        <v>93.102858985678424</v>
      </c>
      <c r="W25" s="123">
        <f t="shared" ref="W25" si="12">SUM(W26:W27)</f>
        <v>98.391089351845181</v>
      </c>
      <c r="DA25" s="130" t="s">
        <v>2936</v>
      </c>
    </row>
    <row r="26" spans="1:105" ht="12" customHeight="1" x14ac:dyDescent="0.25">
      <c r="A26" s="97" t="s">
        <v>74</v>
      </c>
      <c r="B26" s="99">
        <v>86.156751587273646</v>
      </c>
      <c r="C26" s="99">
        <v>92.266804007443056</v>
      </c>
      <c r="D26" s="99">
        <v>82.253467788527516</v>
      </c>
      <c r="E26" s="99">
        <v>87.648917162262904</v>
      </c>
      <c r="F26" s="99">
        <v>89.042206086715311</v>
      </c>
      <c r="G26" s="99">
        <v>89.622568889406935</v>
      </c>
      <c r="H26" s="99">
        <v>96.035844056314033</v>
      </c>
      <c r="I26" s="99">
        <v>97.14378562308066</v>
      </c>
      <c r="J26" s="99">
        <v>91.59417109099455</v>
      </c>
      <c r="K26" s="99">
        <v>85.912268431466757</v>
      </c>
      <c r="L26" s="99">
        <v>102.99356444088477</v>
      </c>
      <c r="M26" s="99">
        <v>100.94748548655309</v>
      </c>
      <c r="N26" s="99">
        <v>96.000271479522709</v>
      </c>
      <c r="O26" s="99">
        <v>90.666279627570034</v>
      </c>
      <c r="P26" s="99">
        <v>69.496734728383686</v>
      </c>
      <c r="Q26" s="99">
        <v>95.828930430144524</v>
      </c>
      <c r="R26" s="99">
        <v>98.787229966764684</v>
      </c>
      <c r="S26" s="99">
        <v>100.28481991899339</v>
      </c>
      <c r="T26" s="99">
        <v>99.753038514350379</v>
      </c>
      <c r="U26" s="99">
        <v>93.03480419411882</v>
      </c>
      <c r="V26" s="99">
        <v>91.664791459722693</v>
      </c>
      <c r="W26" s="99">
        <v>96.868251484981144</v>
      </c>
      <c r="DA26" s="63" t="s">
        <v>2937</v>
      </c>
    </row>
    <row r="27" spans="1:105" ht="12" customHeight="1" x14ac:dyDescent="0.25">
      <c r="A27" s="97" t="s">
        <v>53</v>
      </c>
      <c r="B27" s="99">
        <v>1.5923651790520692</v>
      </c>
      <c r="C27" s="99">
        <v>1.6986327266765777</v>
      </c>
      <c r="D27" s="99">
        <v>1.4711323982825228</v>
      </c>
      <c r="E27" s="99">
        <v>1.5546071488355035</v>
      </c>
      <c r="F27" s="99">
        <v>1.5535698602853538</v>
      </c>
      <c r="G27" s="99">
        <v>1.5436474228036192</v>
      </c>
      <c r="H27" s="99">
        <v>1.6325291618827893</v>
      </c>
      <c r="I27" s="99">
        <v>1.6373483676619931</v>
      </c>
      <c r="J27" s="99">
        <v>1.5142418629830563</v>
      </c>
      <c r="K27" s="99">
        <v>1.4034454399955854</v>
      </c>
      <c r="L27" s="99">
        <v>1.7420165433321986</v>
      </c>
      <c r="M27" s="99">
        <v>1.6690435709605727</v>
      </c>
      <c r="N27" s="99">
        <v>1.5863116497792891</v>
      </c>
      <c r="O27" s="99">
        <v>1.4991654853002898</v>
      </c>
      <c r="P27" s="99">
        <v>1.1080263034607014</v>
      </c>
      <c r="Q27" s="99">
        <v>1.5449559814131542</v>
      </c>
      <c r="R27" s="99">
        <v>1.5829814150213479</v>
      </c>
      <c r="S27" s="99">
        <v>1.6045446182979393</v>
      </c>
      <c r="T27" s="99">
        <v>1.5879119618427138</v>
      </c>
      <c r="U27" s="99">
        <v>1.459259692020809</v>
      </c>
      <c r="V27" s="99">
        <v>1.4380675259557261</v>
      </c>
      <c r="W27" s="99">
        <v>1.5228378668640328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1.4268360771534766E-2</v>
      </c>
      <c r="C28" s="123">
        <f t="shared" si="13"/>
        <v>1.7978721438852402E-2</v>
      </c>
      <c r="D28" s="123">
        <f t="shared" si="13"/>
        <v>2.0097567052835153E-2</v>
      </c>
      <c r="E28" s="123">
        <f t="shared" si="13"/>
        <v>2.4389510226646236E-2</v>
      </c>
      <c r="F28" s="123">
        <f t="shared" si="13"/>
        <v>3.379593704973427E-2</v>
      </c>
      <c r="G28" s="123">
        <f t="shared" si="13"/>
        <v>4.6308766283318564E-2</v>
      </c>
      <c r="H28" s="123">
        <f t="shared" si="13"/>
        <v>6.4491076323342819E-2</v>
      </c>
      <c r="I28" s="123">
        <f t="shared" si="13"/>
        <v>8.2883294153449152E-2</v>
      </c>
      <c r="J28" s="123">
        <f t="shared" si="13"/>
        <v>9.6778774105990964E-2</v>
      </c>
      <c r="K28" s="123">
        <f t="shared" si="13"/>
        <v>0.10081786735406245</v>
      </c>
      <c r="L28" s="123">
        <f t="shared" si="13"/>
        <v>0.10040418795805191</v>
      </c>
      <c r="M28" s="123">
        <f t="shared" si="13"/>
        <v>0.10190290771558203</v>
      </c>
      <c r="N28" s="123">
        <f t="shared" si="13"/>
        <v>0.10343368501306333</v>
      </c>
      <c r="O28" s="123">
        <f t="shared" si="13"/>
        <v>0.10646673298147023</v>
      </c>
      <c r="P28" s="123">
        <f t="shared" si="13"/>
        <v>0.10641494887626429</v>
      </c>
      <c r="Q28" s="123">
        <f t="shared" si="13"/>
        <v>0.1068510617156465</v>
      </c>
      <c r="R28" s="123">
        <f t="shared" si="13"/>
        <v>0.12054682304083497</v>
      </c>
      <c r="S28" s="123">
        <f t="shared" si="13"/>
        <v>0.13772672716814682</v>
      </c>
      <c r="T28" s="123">
        <f t="shared" si="13"/>
        <v>0.19541925576189989</v>
      </c>
      <c r="U28" s="123">
        <f t="shared" si="13"/>
        <v>0.18400104038213355</v>
      </c>
      <c r="V28" s="123">
        <f t="shared" si="13"/>
        <v>0.19663251935954498</v>
      </c>
      <c r="W28" s="123">
        <f t="shared" si="13"/>
        <v>0.19715386445696254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1.4268360771534766E-2</v>
      </c>
      <c r="C29" s="99">
        <f>RES_hhdet_tesh!C29/RES_summary!C$19</f>
        <v>1.7978721438852402E-2</v>
      </c>
      <c r="D29" s="99">
        <f>RES_hhdet_tesh!D29/RES_summary!D$19</f>
        <v>2.0097567052835153E-2</v>
      </c>
      <c r="E29" s="99">
        <f>RES_hhdet_tesh!E29/RES_summary!E$19</f>
        <v>2.4389510226646236E-2</v>
      </c>
      <c r="F29" s="99">
        <f>RES_hhdet_tesh!F29/RES_summary!F$19</f>
        <v>3.379593704973427E-2</v>
      </c>
      <c r="G29" s="99">
        <f>RES_hhdet_tesh!G29/RES_summary!G$19</f>
        <v>4.6308766283318564E-2</v>
      </c>
      <c r="H29" s="99">
        <f>RES_hhdet_tesh!H29/RES_summary!H$19</f>
        <v>6.4491076323342819E-2</v>
      </c>
      <c r="I29" s="99">
        <f>RES_hhdet_tesh!I29/RES_summary!I$19</f>
        <v>8.2883294153449152E-2</v>
      </c>
      <c r="J29" s="99">
        <f>RES_hhdet_tesh!J29/RES_summary!J$19</f>
        <v>9.6778774105990964E-2</v>
      </c>
      <c r="K29" s="99">
        <f>RES_hhdet_tesh!K29/RES_summary!K$19</f>
        <v>0.10081786735406245</v>
      </c>
      <c r="L29" s="99">
        <f>RES_hhdet_tesh!L29/RES_summary!L$19</f>
        <v>0.10040418795805191</v>
      </c>
      <c r="M29" s="99">
        <f>RES_hhdet_tesh!M29/RES_summary!M$19</f>
        <v>0.10190290771558203</v>
      </c>
      <c r="N29" s="99">
        <f>RES_hhdet_tesh!N29/RES_summary!N$19</f>
        <v>0.10343368501306333</v>
      </c>
      <c r="O29" s="99">
        <f>RES_hhdet_tesh!O29/RES_summary!O$19</f>
        <v>0.10646673298147023</v>
      </c>
      <c r="P29" s="99">
        <f>RES_hhdet_tesh!P29/RES_summary!P$19</f>
        <v>0.10641494887626429</v>
      </c>
      <c r="Q29" s="99">
        <f>RES_hhdet_tesh!Q29/RES_summary!Q$19</f>
        <v>0.1068510617156465</v>
      </c>
      <c r="R29" s="99">
        <f>RES_hhdet_tesh!R29/RES_summary!R$19</f>
        <v>0.12054682304083497</v>
      </c>
      <c r="S29" s="99">
        <f>RES_hhdet_tesh!S29/RES_summary!S$19</f>
        <v>0.13772672716814682</v>
      </c>
      <c r="T29" s="99">
        <f>RES_hhdet_tesh!T29/RES_summary!T$19</f>
        <v>0.19541925576189989</v>
      </c>
      <c r="U29" s="99">
        <f>RES_hhdet_tesh!U29/RES_summary!U$19</f>
        <v>0.18400104038213355</v>
      </c>
      <c r="V29" s="99">
        <f>RES_hhdet_tesh!V29/RES_summary!V$19</f>
        <v>0.19663251935954498</v>
      </c>
      <c r="W29" s="99">
        <f>RES_hhdet_tesh!W29/RES_summary!W$19</f>
        <v>0.19715386445696254</v>
      </c>
      <c r="DA29" s="63" t="s">
        <v>2940</v>
      </c>
    </row>
    <row r="30" spans="1:105" ht="12" customHeight="1" x14ac:dyDescent="0.25">
      <c r="A30" s="121" t="s">
        <v>55</v>
      </c>
      <c r="B30" s="123">
        <v>8.4831302557214006</v>
      </c>
      <c r="C30" s="123">
        <v>7.9914949035776104</v>
      </c>
      <c r="D30" s="123">
        <v>8.0480614690586769</v>
      </c>
      <c r="E30" s="123">
        <v>7.8711128016680201</v>
      </c>
      <c r="F30" s="123">
        <v>8.0962536275734855</v>
      </c>
      <c r="G30" s="123">
        <v>8.2616669931527937</v>
      </c>
      <c r="H30" s="123">
        <v>8.4324504500208501</v>
      </c>
      <c r="I30" s="123">
        <v>8.0600945394912511</v>
      </c>
      <c r="J30" s="123">
        <v>8.2133968801685739</v>
      </c>
      <c r="K30" s="123">
        <v>7.8427196569748103</v>
      </c>
      <c r="L30" s="123">
        <v>9.2079809210017789</v>
      </c>
      <c r="M30" s="123">
        <v>9.6605218051909603</v>
      </c>
      <c r="N30" s="123">
        <v>9.677677039787369</v>
      </c>
      <c r="O30" s="123">
        <v>10.398802687572704</v>
      </c>
      <c r="P30" s="123">
        <v>9.9848958664166716</v>
      </c>
      <c r="Q30" s="123">
        <v>10.535651942024897</v>
      </c>
      <c r="R30" s="123">
        <v>10.501357007041145</v>
      </c>
      <c r="S30" s="123">
        <v>9.9943443457033414</v>
      </c>
      <c r="T30" s="123">
        <v>10.010616658545411</v>
      </c>
      <c r="U30" s="123">
        <v>10.13203949881901</v>
      </c>
      <c r="V30" s="123">
        <v>10.097738040674979</v>
      </c>
      <c r="W30" s="123">
        <v>10.27003384031747</v>
      </c>
      <c r="DA30" s="130" t="s">
        <v>2941</v>
      </c>
    </row>
    <row r="31" spans="1:105" ht="12" customHeight="1" x14ac:dyDescent="0.25">
      <c r="A31" s="97" t="s">
        <v>141</v>
      </c>
      <c r="B31" s="99">
        <v>8.3873694023137784</v>
      </c>
      <c r="C31" s="99">
        <v>8.2167880816971284</v>
      </c>
      <c r="D31" s="99">
        <v>7.596747847685986</v>
      </c>
      <c r="E31" s="99">
        <v>7.888648579900825</v>
      </c>
      <c r="F31" s="99">
        <v>8.1341200082008882</v>
      </c>
      <c r="G31" s="99">
        <v>8.0760809215235518</v>
      </c>
      <c r="H31" s="99">
        <v>8.5717138002567967</v>
      </c>
      <c r="I31" s="99">
        <v>8.6500183005343718</v>
      </c>
      <c r="J31" s="99">
        <v>8.1854812992380097</v>
      </c>
      <c r="K31" s="99">
        <v>7.879169994986575</v>
      </c>
      <c r="L31" s="99">
        <v>8.8027479885188118</v>
      </c>
      <c r="M31" s="99">
        <v>10.049140711873589</v>
      </c>
      <c r="N31" s="99">
        <v>10.126874782372019</v>
      </c>
      <c r="O31" s="99">
        <v>10.0509333473869</v>
      </c>
      <c r="P31" s="99">
        <v>8.9018894410248546</v>
      </c>
      <c r="Q31" s="99">
        <v>10.398455862071108</v>
      </c>
      <c r="R31" s="99">
        <v>10.486902103169131</v>
      </c>
      <c r="S31" s="99">
        <v>10.324735718662129</v>
      </c>
      <c r="T31" s="99">
        <v>9.7745472378337261</v>
      </c>
      <c r="U31" s="99">
        <v>10.127643696598772</v>
      </c>
      <c r="V31" s="99">
        <v>9.9355982846813493</v>
      </c>
      <c r="W31" s="99">
        <v>10.626511721512477</v>
      </c>
      <c r="DA31" s="63" t="s">
        <v>2942</v>
      </c>
    </row>
    <row r="32" spans="1:105" ht="12" customHeight="1" x14ac:dyDescent="0.25">
      <c r="A32" s="97" t="s">
        <v>140</v>
      </c>
      <c r="B32" s="99">
        <v>8.3873694023137784</v>
      </c>
      <c r="C32" s="99">
        <v>8.2172134314127003</v>
      </c>
      <c r="D32" s="99">
        <v>7.5975658001118642</v>
      </c>
      <c r="E32" s="99">
        <v>7.8920141585207553</v>
      </c>
      <c r="F32" s="99">
        <v>8.1411342912786555</v>
      </c>
      <c r="G32" s="99">
        <v>8.0876066175650205</v>
      </c>
      <c r="H32" s="99">
        <v>8.5881007112403918</v>
      </c>
      <c r="I32" s="99">
        <v>8.671133293742427</v>
      </c>
      <c r="J32" s="99">
        <v>8.2071382384155491</v>
      </c>
      <c r="K32" s="99">
        <v>7.9033327926316757</v>
      </c>
      <c r="L32" s="99">
        <v>8.8341594815328932</v>
      </c>
      <c r="M32" s="99">
        <v>10.095194859943682</v>
      </c>
      <c r="N32" s="99">
        <v>10.182782143214391</v>
      </c>
      <c r="O32" s="99">
        <v>10.1155285722656</v>
      </c>
      <c r="P32" s="99">
        <v>0</v>
      </c>
      <c r="Q32" s="99">
        <v>0</v>
      </c>
      <c r="R32" s="99">
        <v>0</v>
      </c>
      <c r="S32" s="99">
        <v>10.124047809930655</v>
      </c>
      <c r="T32" s="99">
        <v>9.6021204204222084</v>
      </c>
      <c r="U32" s="99">
        <v>9.972585257148733</v>
      </c>
      <c r="V32" s="99">
        <v>9.7950680111920558</v>
      </c>
      <c r="W32" s="99">
        <v>10.49707169088054</v>
      </c>
      <c r="DA32" s="63" t="s">
        <v>2943</v>
      </c>
    </row>
    <row r="33" spans="1:105" ht="12" customHeight="1" x14ac:dyDescent="0.25">
      <c r="A33" s="100" t="s">
        <v>50</v>
      </c>
      <c r="B33" s="102">
        <v>4.7804373055033311</v>
      </c>
      <c r="C33" s="102">
        <v>4.5984766920069022</v>
      </c>
      <c r="D33" s="102">
        <v>4.2981600457437255</v>
      </c>
      <c r="E33" s="102">
        <v>4.4089558336373473</v>
      </c>
      <c r="F33" s="102">
        <v>4.5319484530373835</v>
      </c>
      <c r="G33" s="102">
        <v>4.5719397125547117</v>
      </c>
      <c r="H33" s="102">
        <v>4.8668186134225406</v>
      </c>
      <c r="I33" s="102">
        <v>4.8397602199541474</v>
      </c>
      <c r="J33" s="102">
        <v>4.4365561350419034</v>
      </c>
      <c r="K33" s="102">
        <v>3.9048200173851408</v>
      </c>
      <c r="L33" s="102">
        <v>5.0165152202488761</v>
      </c>
      <c r="M33" s="102">
        <v>5.6866564145157916</v>
      </c>
      <c r="N33" s="102">
        <v>5.6213245863684307</v>
      </c>
      <c r="O33" s="102">
        <v>5.8632584159509982</v>
      </c>
      <c r="P33" s="102">
        <v>0</v>
      </c>
      <c r="Q33" s="102">
        <v>0</v>
      </c>
      <c r="R33" s="102">
        <v>0</v>
      </c>
      <c r="S33" s="102">
        <v>5.5343330508331645</v>
      </c>
      <c r="T33" s="102">
        <v>5.2740738279303621</v>
      </c>
      <c r="U33" s="102">
        <v>5.5712088467652734</v>
      </c>
      <c r="V33" s="102">
        <v>5.4959965177962182</v>
      </c>
      <c r="W33" s="102">
        <v>5.9406279652969323</v>
      </c>
      <c r="DA33" s="131" t="s">
        <v>2944</v>
      </c>
    </row>
    <row r="34" spans="1:105" ht="12" customHeight="1" x14ac:dyDescent="0.25">
      <c r="A34" s="103" t="s">
        <v>52</v>
      </c>
      <c r="B34" s="105">
        <v>3.6069320968104472</v>
      </c>
      <c r="C34" s="105">
        <v>3.6187367394057959</v>
      </c>
      <c r="D34" s="105">
        <v>3.2994057543681397</v>
      </c>
      <c r="E34" s="105">
        <v>3.4830583248834075</v>
      </c>
      <c r="F34" s="105">
        <v>3.6091858382412729</v>
      </c>
      <c r="G34" s="105">
        <v>3.5156669050103106</v>
      </c>
      <c r="H34" s="105">
        <v>3.7212820978178525</v>
      </c>
      <c r="I34" s="105">
        <v>3.8313730737882787</v>
      </c>
      <c r="J34" s="105">
        <v>3.7705821033736444</v>
      </c>
      <c r="K34" s="105">
        <v>3.9985127752465344</v>
      </c>
      <c r="L34" s="105">
        <v>3.8176442612840154</v>
      </c>
      <c r="M34" s="105">
        <v>4.4085384454278884</v>
      </c>
      <c r="N34" s="105">
        <v>4.5614575568459585</v>
      </c>
      <c r="O34" s="105">
        <v>4.2522701563146006</v>
      </c>
      <c r="P34" s="105">
        <v>0</v>
      </c>
      <c r="Q34" s="105">
        <v>0</v>
      </c>
      <c r="R34" s="105">
        <v>0</v>
      </c>
      <c r="S34" s="105">
        <v>4.5897147590974914</v>
      </c>
      <c r="T34" s="105">
        <v>4.3280465924918463</v>
      </c>
      <c r="U34" s="105">
        <v>4.4013764103834587</v>
      </c>
      <c r="V34" s="105">
        <v>4.2990714933958358</v>
      </c>
      <c r="W34" s="105">
        <v>4.556443725583609</v>
      </c>
      <c r="DA34" s="132" t="s">
        <v>2945</v>
      </c>
    </row>
    <row r="35" spans="1:105" ht="12" customHeight="1" x14ac:dyDescent="0.25">
      <c r="A35" s="106" t="s">
        <v>122</v>
      </c>
      <c r="B35" s="102">
        <v>8.4949128787988162</v>
      </c>
      <c r="C35" s="102">
        <v>7.9638574879100084</v>
      </c>
      <c r="D35" s="102">
        <v>8.1000772240271335</v>
      </c>
      <c r="E35" s="102">
        <v>7.8684191603369591</v>
      </c>
      <c r="F35" s="102">
        <v>8.0911736828908438</v>
      </c>
      <c r="G35" s="102">
        <v>8.2834593443923055</v>
      </c>
      <c r="H35" s="102">
        <v>8.4153819170891069</v>
      </c>
      <c r="I35" s="102">
        <v>7.9912172497776544</v>
      </c>
      <c r="J35" s="102">
        <v>8.2171961471410775</v>
      </c>
      <c r="K35" s="102">
        <v>7.839153282445694</v>
      </c>
      <c r="L35" s="102">
        <v>9.2511081674323901</v>
      </c>
      <c r="M35" s="102">
        <v>9.6216695109377799</v>
      </c>
      <c r="N35" s="102">
        <v>9.6348878656975536</v>
      </c>
      <c r="O35" s="102">
        <v>10.428440186353184</v>
      </c>
      <c r="P35" s="102">
        <v>10.075296891049037</v>
      </c>
      <c r="Q35" s="102">
        <v>10.5480668274456</v>
      </c>
      <c r="R35" s="102">
        <v>10.506434525358602</v>
      </c>
      <c r="S35" s="102">
        <v>9.9611217102831677</v>
      </c>
      <c r="T35" s="102">
        <v>10.042238083769137</v>
      </c>
      <c r="U35" s="102">
        <v>10.134836688333039</v>
      </c>
      <c r="V35" s="102">
        <v>10.120629779269143</v>
      </c>
      <c r="W35" s="102">
        <v>10.217842514470339</v>
      </c>
      <c r="DA35" s="131" t="s">
        <v>2946</v>
      </c>
    </row>
    <row r="36" spans="1:105" ht="12" customHeight="1" x14ac:dyDescent="0.25">
      <c r="A36" s="107" t="s">
        <v>121</v>
      </c>
      <c r="B36" s="105">
        <v>8.4949128787988162</v>
      </c>
      <c r="C36" s="105">
        <v>7.9651998507177577</v>
      </c>
      <c r="D36" s="105">
        <v>8.1017938285542233</v>
      </c>
      <c r="E36" s="105">
        <v>7.8702334507466585</v>
      </c>
      <c r="F36" s="105">
        <v>8.0929129247462619</v>
      </c>
      <c r="G36" s="105">
        <v>8.2846407054987186</v>
      </c>
      <c r="H36" s="105">
        <v>8.4158365227398111</v>
      </c>
      <c r="I36" s="105">
        <v>7.9899943560630913</v>
      </c>
      <c r="J36" s="105">
        <v>8.2159557893755455</v>
      </c>
      <c r="K36" s="105">
        <v>7.8382127934911194</v>
      </c>
      <c r="L36" s="105">
        <v>9.2490204200975725</v>
      </c>
      <c r="M36" s="105">
        <v>9.6207499579744162</v>
      </c>
      <c r="N36" s="105">
        <v>9.6354821718890271</v>
      </c>
      <c r="O36" s="105">
        <v>10.42987922182594</v>
      </c>
      <c r="P36" s="105">
        <v>10.076335402322217</v>
      </c>
      <c r="Q36" s="105">
        <v>10.547653952981888</v>
      </c>
      <c r="R36" s="105">
        <v>10.499182439018886</v>
      </c>
      <c r="S36" s="105">
        <v>9.9534268885075594</v>
      </c>
      <c r="T36" s="105">
        <v>10.035584516619716</v>
      </c>
      <c r="U36" s="105">
        <v>10.130714600164362</v>
      </c>
      <c r="V36" s="105">
        <v>10.119369734353443</v>
      </c>
      <c r="W36" s="105">
        <v>10.218940559346288</v>
      </c>
      <c r="DA36" s="132" t="s">
        <v>2947</v>
      </c>
    </row>
    <row r="37" spans="1:105" ht="12" customHeight="1" x14ac:dyDescent="0.25">
      <c r="A37" s="108" t="s">
        <v>53</v>
      </c>
      <c r="B37" s="99">
        <v>4.843914383053205</v>
      </c>
      <c r="C37" s="99">
        <v>4.4554108320275718</v>
      </c>
      <c r="D37" s="99">
        <v>4.5862184521202929</v>
      </c>
      <c r="E37" s="99">
        <v>4.3953544943739313</v>
      </c>
      <c r="F37" s="99">
        <v>4.5024385548517909</v>
      </c>
      <c r="G37" s="99">
        <v>4.6854632226773489</v>
      </c>
      <c r="H37" s="99">
        <v>4.7703361931825192</v>
      </c>
      <c r="I37" s="99">
        <v>4.460104296196457</v>
      </c>
      <c r="J37" s="99">
        <v>4.4450006362575785</v>
      </c>
      <c r="K37" s="99">
        <v>3.8653826912915421</v>
      </c>
      <c r="L37" s="99">
        <v>5.2468425365040749</v>
      </c>
      <c r="M37" s="99">
        <v>5.4120205661720044</v>
      </c>
      <c r="N37" s="99">
        <v>5.3067854518095494</v>
      </c>
      <c r="O37" s="99">
        <v>6.0458194729597583</v>
      </c>
      <c r="P37" s="99">
        <v>5.6103284823668575</v>
      </c>
      <c r="Q37" s="99">
        <v>6.0107513485991335</v>
      </c>
      <c r="R37" s="99">
        <v>5.9929199706613767</v>
      </c>
      <c r="S37" s="99">
        <v>5.4365280903092081</v>
      </c>
      <c r="T37" s="99">
        <v>5.5207823710720261</v>
      </c>
      <c r="U37" s="99">
        <v>5.6614599284766127</v>
      </c>
      <c r="V37" s="99">
        <v>5.6816482844875313</v>
      </c>
      <c r="W37" s="99">
        <v>5.7820703934244433</v>
      </c>
      <c r="DA37" s="63" t="s">
        <v>2948</v>
      </c>
    </row>
    <row r="38" spans="1:105" ht="12" customHeight="1" x14ac:dyDescent="0.25">
      <c r="A38" s="108" t="s">
        <v>52</v>
      </c>
      <c r="B38" s="99">
        <v>3.6509984957456108</v>
      </c>
      <c r="C38" s="99">
        <v>3.5097890186901863</v>
      </c>
      <c r="D38" s="99">
        <v>3.5155753764339295</v>
      </c>
      <c r="E38" s="99">
        <v>3.4748789563727276</v>
      </c>
      <c r="F38" s="99">
        <v>3.590474369894471</v>
      </c>
      <c r="G38" s="99">
        <v>3.599177482821367</v>
      </c>
      <c r="H38" s="99">
        <v>3.6455003295572914</v>
      </c>
      <c r="I38" s="99">
        <v>3.5298900598666356</v>
      </c>
      <c r="J38" s="99">
        <v>3.7709551531179675</v>
      </c>
      <c r="K38" s="99">
        <v>3.9728301021995769</v>
      </c>
      <c r="L38" s="99">
        <v>4.0021778835934976</v>
      </c>
      <c r="M38" s="99">
        <v>4.2087293918024127</v>
      </c>
      <c r="N38" s="99">
        <v>4.3286967200794777</v>
      </c>
      <c r="O38" s="99">
        <v>4.3840597488661821</v>
      </c>
      <c r="P38" s="99">
        <v>4.4660069199553591</v>
      </c>
      <c r="Q38" s="99">
        <v>4.5369026043827558</v>
      </c>
      <c r="R38" s="99">
        <v>4.5062624683575097</v>
      </c>
      <c r="S38" s="99">
        <v>4.5168987981983522</v>
      </c>
      <c r="T38" s="99">
        <v>4.5148021455476899</v>
      </c>
      <c r="U38" s="99">
        <v>4.4692546716877493</v>
      </c>
      <c r="V38" s="99">
        <v>4.4377214498659123</v>
      </c>
      <c r="W38" s="99">
        <v>4.4368701659218459</v>
      </c>
      <c r="DA38" s="63" t="s">
        <v>2949</v>
      </c>
    </row>
    <row r="39" spans="1:105" ht="12" customHeight="1" x14ac:dyDescent="0.25">
      <c r="A39" s="121" t="s">
        <v>54</v>
      </c>
      <c r="B39" s="123">
        <v>1.905042052003979</v>
      </c>
      <c r="C39" s="123">
        <v>1.8712714732717128</v>
      </c>
      <c r="D39" s="123">
        <v>1.9023233817165675</v>
      </c>
      <c r="E39" s="123">
        <v>1.8935082162943484</v>
      </c>
      <c r="F39" s="123">
        <v>1.907399018625644</v>
      </c>
      <c r="G39" s="123">
        <v>1.9409862912500602</v>
      </c>
      <c r="H39" s="123">
        <v>2.0073587873491552</v>
      </c>
      <c r="I39" s="123">
        <v>1.9882545058651557</v>
      </c>
      <c r="J39" s="123">
        <v>2.0313716556907386</v>
      </c>
      <c r="K39" s="123">
        <v>2.0451144200911995</v>
      </c>
      <c r="L39" s="123">
        <v>2.2816685443587534</v>
      </c>
      <c r="M39" s="123">
        <v>2.2351619498770186</v>
      </c>
      <c r="N39" s="123">
        <v>2.227170265991544</v>
      </c>
      <c r="O39" s="123">
        <v>2.3872356771980079</v>
      </c>
      <c r="P39" s="123">
        <v>2.4224128648177694</v>
      </c>
      <c r="Q39" s="123">
        <v>2.4646935612480969</v>
      </c>
      <c r="R39" s="123">
        <v>2.5365035087704793</v>
      </c>
      <c r="S39" s="123">
        <v>2.4705383028032091</v>
      </c>
      <c r="T39" s="123">
        <v>2.4778553751836854</v>
      </c>
      <c r="U39" s="123">
        <v>2.4797012209116618</v>
      </c>
      <c r="V39" s="123">
        <v>2.6132457368554705</v>
      </c>
      <c r="W39" s="123">
        <v>2.6660442696906514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1.905042052003979</v>
      </c>
      <c r="C41" s="110">
        <v>1.8712714732717128</v>
      </c>
      <c r="D41" s="110">
        <v>1.9023233817165675</v>
      </c>
      <c r="E41" s="110">
        <v>1.8935082162943484</v>
      </c>
      <c r="F41" s="110">
        <v>1.907399018625644</v>
      </c>
      <c r="G41" s="110">
        <v>1.9409862912500602</v>
      </c>
      <c r="H41" s="110">
        <v>2.0073587873491552</v>
      </c>
      <c r="I41" s="110">
        <v>1.9882545058651557</v>
      </c>
      <c r="J41" s="110">
        <v>2.0313716556907386</v>
      </c>
      <c r="K41" s="110">
        <v>2.0451144200911995</v>
      </c>
      <c r="L41" s="110">
        <v>2.2816685443587534</v>
      </c>
      <c r="M41" s="110">
        <v>2.2351619498770186</v>
      </c>
      <c r="N41" s="110">
        <v>2.227170265991544</v>
      </c>
      <c r="O41" s="110">
        <v>2.3872356771980079</v>
      </c>
      <c r="P41" s="110">
        <v>2.4224128648177694</v>
      </c>
      <c r="Q41" s="110">
        <v>2.4646935612480969</v>
      </c>
      <c r="R41" s="110">
        <v>2.5365035087704793</v>
      </c>
      <c r="S41" s="110">
        <v>2.4705383028032091</v>
      </c>
      <c r="T41" s="110">
        <v>2.4778553751836854</v>
      </c>
      <c r="U41" s="110">
        <v>2.4797012209116618</v>
      </c>
      <c r="V41" s="110">
        <v>2.6132457368554705</v>
      </c>
      <c r="W41" s="110">
        <v>2.6660442696906514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97.453628691235679</v>
      </c>
      <c r="C43" s="118">
        <f t="shared" si="14"/>
        <v>103.04319332813745</v>
      </c>
      <c r="D43" s="118">
        <f t="shared" si="14"/>
        <v>100.92966636604032</v>
      </c>
      <c r="E43" s="118">
        <f t="shared" si="14"/>
        <v>100.57278133143272</v>
      </c>
      <c r="F43" s="118">
        <f t="shared" si="14"/>
        <v>101.02456196088188</v>
      </c>
      <c r="G43" s="118">
        <f t="shared" si="14"/>
        <v>103.94049536071307</v>
      </c>
      <c r="H43" s="118">
        <f t="shared" si="14"/>
        <v>102.04776735275072</v>
      </c>
      <c r="I43" s="118">
        <f t="shared" si="14"/>
        <v>101.30069123398562</v>
      </c>
      <c r="J43" s="118">
        <f t="shared" si="14"/>
        <v>103.14896435353023</v>
      </c>
      <c r="K43" s="118">
        <f t="shared" si="14"/>
        <v>105.02910734753553</v>
      </c>
      <c r="L43" s="118">
        <f t="shared" si="14"/>
        <v>118.98695014652044</v>
      </c>
      <c r="M43" s="118">
        <f t="shared" si="14"/>
        <v>108.63752649586756</v>
      </c>
      <c r="N43" s="118">
        <f t="shared" si="14"/>
        <v>105.83715105725501</v>
      </c>
      <c r="O43" s="118">
        <f t="shared" si="14"/>
        <v>113.2772184842166</v>
      </c>
      <c r="P43" s="118">
        <f t="shared" si="14"/>
        <v>94.905748803653481</v>
      </c>
      <c r="Q43" s="118">
        <f t="shared" si="14"/>
        <v>106.21681581408882</v>
      </c>
      <c r="R43" s="118">
        <f t="shared" ref="R43:V43" si="15">R44+R47+R49+R58</f>
        <v>110.72676213331994</v>
      </c>
      <c r="S43" s="118">
        <f t="shared" si="15"/>
        <v>108.28093143562842</v>
      </c>
      <c r="T43" s="118">
        <f t="shared" si="15"/>
        <v>114.36284645504801</v>
      </c>
      <c r="U43" s="118">
        <f t="shared" si="15"/>
        <v>111.72396489550034</v>
      </c>
      <c r="V43" s="118">
        <f t="shared" si="15"/>
        <v>106.56597161239694</v>
      </c>
      <c r="W43" s="118">
        <f t="shared" ref="W43" si="16">W44+W47+W49+W58</f>
        <v>105.69991739666402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87.165865373475469</v>
      </c>
      <c r="C44" s="123">
        <f t="shared" si="17"/>
        <v>93.12170487646631</v>
      </c>
      <c r="D44" s="123">
        <f t="shared" si="17"/>
        <v>90.846498062004471</v>
      </c>
      <c r="E44" s="123">
        <f t="shared" si="17"/>
        <v>90.754034373780542</v>
      </c>
      <c r="F44" s="123">
        <f t="shared" si="17"/>
        <v>90.89195689674888</v>
      </c>
      <c r="G44" s="123">
        <f t="shared" si="17"/>
        <v>93.607400066316472</v>
      </c>
      <c r="H44" s="123">
        <f t="shared" si="17"/>
        <v>91.701124898346592</v>
      </c>
      <c r="I44" s="123">
        <f t="shared" si="17"/>
        <v>91.534840393500673</v>
      </c>
      <c r="J44" s="123">
        <f t="shared" si="17"/>
        <v>92.96624761369705</v>
      </c>
      <c r="K44" s="123">
        <f t="shared" si="17"/>
        <v>94.871913608140105</v>
      </c>
      <c r="L44" s="123">
        <f t="shared" si="17"/>
        <v>107.1458431593754</v>
      </c>
      <c r="M44" s="123">
        <f t="shared" si="17"/>
        <v>96.176885587142337</v>
      </c>
      <c r="N44" s="123">
        <f t="shared" si="17"/>
        <v>93.65500116989223</v>
      </c>
      <c r="O44" s="123">
        <f t="shared" si="17"/>
        <v>100.0408288228227</v>
      </c>
      <c r="P44" s="123">
        <f t="shared" si="17"/>
        <v>82.710880537042968</v>
      </c>
      <c r="Q44" s="123">
        <f t="shared" si="17"/>
        <v>93.582214540960962</v>
      </c>
      <c r="R44" s="123">
        <f t="shared" ref="R44:V44" si="18">SUM(R45:R46)</f>
        <v>97.848720789383663</v>
      </c>
      <c r="S44" s="123">
        <f t="shared" si="18"/>
        <v>95.827972373413516</v>
      </c>
      <c r="T44" s="123">
        <f t="shared" si="18"/>
        <v>101.48312179829632</v>
      </c>
      <c r="U44" s="123">
        <f t="shared" si="18"/>
        <v>98.700459390158258</v>
      </c>
      <c r="V44" s="123">
        <f t="shared" si="18"/>
        <v>93.634226465732539</v>
      </c>
      <c r="W44" s="123">
        <f t="shared" ref="W44" si="19">SUM(W45:W46)</f>
        <v>93.382718154980367</v>
      </c>
      <c r="DA44" s="130" t="s">
        <v>2954</v>
      </c>
    </row>
    <row r="45" spans="1:105" ht="12" customHeight="1" x14ac:dyDescent="0.25">
      <c r="A45" s="97" t="s">
        <v>216</v>
      </c>
      <c r="B45" s="99">
        <v>85.584084337521745</v>
      </c>
      <c r="C45" s="99">
        <v>91.438324465915343</v>
      </c>
      <c r="D45" s="99">
        <v>89.250226162570783</v>
      </c>
      <c r="E45" s="99">
        <v>89.172405489577486</v>
      </c>
      <c r="F45" s="99">
        <v>89.333308016035588</v>
      </c>
      <c r="G45" s="99">
        <v>92.022417956574543</v>
      </c>
      <c r="H45" s="99">
        <v>90.168338432869604</v>
      </c>
      <c r="I45" s="99">
        <v>90.017603088687537</v>
      </c>
      <c r="J45" s="99">
        <v>91.454317815788329</v>
      </c>
      <c r="K45" s="99">
        <v>93.347015641515156</v>
      </c>
      <c r="L45" s="99">
        <v>105.36373788455924</v>
      </c>
      <c r="M45" s="99">
        <v>94.612581921460347</v>
      </c>
      <c r="N45" s="99">
        <v>92.132599066530915</v>
      </c>
      <c r="O45" s="99">
        <v>98.413562144857437</v>
      </c>
      <c r="P45" s="99">
        <v>81.412868478392909</v>
      </c>
      <c r="Q45" s="99">
        <v>92.097418078202281</v>
      </c>
      <c r="R45" s="99">
        <v>96.305506877996848</v>
      </c>
      <c r="S45" s="99">
        <v>94.318882017884917</v>
      </c>
      <c r="T45" s="99">
        <v>99.89298215315344</v>
      </c>
      <c r="U45" s="99">
        <v>97.176240872627432</v>
      </c>
      <c r="V45" s="99">
        <v>92.187951433307731</v>
      </c>
      <c r="W45" s="99">
        <v>91.937396833162637</v>
      </c>
      <c r="DA45" s="63" t="s">
        <v>2955</v>
      </c>
    </row>
    <row r="46" spans="1:105" ht="12" customHeight="1" x14ac:dyDescent="0.25">
      <c r="A46" s="97" t="s">
        <v>53</v>
      </c>
      <c r="B46" s="99">
        <v>1.5817810359537221</v>
      </c>
      <c r="C46" s="99">
        <v>1.6833804105509702</v>
      </c>
      <c r="D46" s="99">
        <v>1.5962718994336864</v>
      </c>
      <c r="E46" s="99">
        <v>1.5816288842030506</v>
      </c>
      <c r="F46" s="99">
        <v>1.5586488807132901</v>
      </c>
      <c r="G46" s="99">
        <v>1.5849821097419305</v>
      </c>
      <c r="H46" s="99">
        <v>1.5327864654769834</v>
      </c>
      <c r="I46" s="99">
        <v>1.5172373048131329</v>
      </c>
      <c r="J46" s="99">
        <v>1.511929797908717</v>
      </c>
      <c r="K46" s="99">
        <v>1.5248979666249551</v>
      </c>
      <c r="L46" s="99">
        <v>1.7821052748161677</v>
      </c>
      <c r="M46" s="99">
        <v>1.5643036656819846</v>
      </c>
      <c r="N46" s="99">
        <v>1.5224021033613122</v>
      </c>
      <c r="O46" s="99">
        <v>1.6272666779652645</v>
      </c>
      <c r="P46" s="99">
        <v>1.2980120586500532</v>
      </c>
      <c r="Q46" s="99">
        <v>1.4847964627586825</v>
      </c>
      <c r="R46" s="99">
        <v>1.5432139113868153</v>
      </c>
      <c r="S46" s="99">
        <v>1.5090903555286013</v>
      </c>
      <c r="T46" s="99">
        <v>1.5901396451428782</v>
      </c>
      <c r="U46" s="99">
        <v>1.5242185175308236</v>
      </c>
      <c r="V46" s="99">
        <v>1.4462750324248079</v>
      </c>
      <c r="W46" s="99">
        <v>1.4453213218177341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1.4086467007018598E-2</v>
      </c>
      <c r="C47" s="123">
        <f t="shared" si="20"/>
        <v>1.8076551839475853E-2</v>
      </c>
      <c r="D47" s="123">
        <f t="shared" si="20"/>
        <v>2.0580469127662936E-2</v>
      </c>
      <c r="E47" s="123">
        <f t="shared" si="20"/>
        <v>2.4132305251368873E-2</v>
      </c>
      <c r="F47" s="123">
        <f t="shared" si="20"/>
        <v>2.805397904212345E-2</v>
      </c>
      <c r="G47" s="123">
        <f t="shared" si="20"/>
        <v>3.17915350010178E-2</v>
      </c>
      <c r="H47" s="123">
        <f t="shared" si="20"/>
        <v>3.7180943159429117E-2</v>
      </c>
      <c r="I47" s="123">
        <f t="shared" si="20"/>
        <v>4.4775738752061436E-2</v>
      </c>
      <c r="J47" s="123">
        <f t="shared" si="20"/>
        <v>5.280513612261608E-2</v>
      </c>
      <c r="K47" s="123">
        <f t="shared" si="20"/>
        <v>5.9926118998370505E-2</v>
      </c>
      <c r="L47" s="123">
        <f t="shared" si="20"/>
        <v>7.2898702526044995E-2</v>
      </c>
      <c r="M47" s="123">
        <f t="shared" si="20"/>
        <v>9.1888068660213151E-2</v>
      </c>
      <c r="N47" s="123">
        <f t="shared" si="20"/>
        <v>0.11733001713044323</v>
      </c>
      <c r="O47" s="123">
        <f t="shared" si="20"/>
        <v>0.13795688182880847</v>
      </c>
      <c r="P47" s="123">
        <f t="shared" si="20"/>
        <v>0.16539598188659435</v>
      </c>
      <c r="Q47" s="123">
        <f t="shared" si="20"/>
        <v>0.17617660043155661</v>
      </c>
      <c r="R47" s="123">
        <f t="shared" si="20"/>
        <v>0.17779311739662493</v>
      </c>
      <c r="S47" s="123">
        <f t="shared" si="20"/>
        <v>0.15845889110149811</v>
      </c>
      <c r="T47" s="123">
        <f t="shared" si="20"/>
        <v>0.1614874091797327</v>
      </c>
      <c r="U47" s="123">
        <f t="shared" si="20"/>
        <v>0.11774544352761325</v>
      </c>
      <c r="V47" s="123">
        <f t="shared" si="20"/>
        <v>0.10372391438008442</v>
      </c>
      <c r="W47" s="123">
        <f t="shared" si="20"/>
        <v>8.7528443874200515E-2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1.4086467007018598E-2</v>
      </c>
      <c r="C48" s="99">
        <f>RES_hhdet_tesh!C48/RES_summary!C$19</f>
        <v>1.8076551839475853E-2</v>
      </c>
      <c r="D48" s="99">
        <f>RES_hhdet_tesh!D48/RES_summary!D$19</f>
        <v>2.0580469127662936E-2</v>
      </c>
      <c r="E48" s="99">
        <f>RES_hhdet_tesh!E48/RES_summary!E$19</f>
        <v>2.4132305251368873E-2</v>
      </c>
      <c r="F48" s="99">
        <f>RES_hhdet_tesh!F48/RES_summary!F$19</f>
        <v>2.805397904212345E-2</v>
      </c>
      <c r="G48" s="99">
        <f>RES_hhdet_tesh!G48/RES_summary!G$19</f>
        <v>3.17915350010178E-2</v>
      </c>
      <c r="H48" s="99">
        <f>RES_hhdet_tesh!H48/RES_summary!H$19</f>
        <v>3.7180943159429117E-2</v>
      </c>
      <c r="I48" s="99">
        <f>RES_hhdet_tesh!I48/RES_summary!I$19</f>
        <v>4.4775738752061436E-2</v>
      </c>
      <c r="J48" s="99">
        <f>RES_hhdet_tesh!J48/RES_summary!J$19</f>
        <v>5.280513612261608E-2</v>
      </c>
      <c r="K48" s="99">
        <f>RES_hhdet_tesh!K48/RES_summary!K$19</f>
        <v>5.9926118998370505E-2</v>
      </c>
      <c r="L48" s="99">
        <f>RES_hhdet_tesh!L48/RES_summary!L$19</f>
        <v>7.2898702526044995E-2</v>
      </c>
      <c r="M48" s="99">
        <f>RES_hhdet_tesh!M48/RES_summary!M$19</f>
        <v>9.1888068660213151E-2</v>
      </c>
      <c r="N48" s="99">
        <f>RES_hhdet_tesh!N48/RES_summary!N$19</f>
        <v>0.11733001713044323</v>
      </c>
      <c r="O48" s="99">
        <f>RES_hhdet_tesh!O48/RES_summary!O$19</f>
        <v>0.13795688182880847</v>
      </c>
      <c r="P48" s="99">
        <f>RES_hhdet_tesh!P48/RES_summary!P$19</f>
        <v>0.16539598188659435</v>
      </c>
      <c r="Q48" s="99">
        <f>RES_hhdet_tesh!Q48/RES_summary!Q$19</f>
        <v>0.17617660043155661</v>
      </c>
      <c r="R48" s="99">
        <f>RES_hhdet_tesh!R48/RES_summary!R$19</f>
        <v>0.17779311739662493</v>
      </c>
      <c r="S48" s="99">
        <f>RES_hhdet_tesh!S48/RES_summary!S$19</f>
        <v>0.15845889110149811</v>
      </c>
      <c r="T48" s="99">
        <f>RES_hhdet_tesh!T48/RES_summary!T$19</f>
        <v>0.1614874091797327</v>
      </c>
      <c r="U48" s="99">
        <f>RES_hhdet_tesh!U48/RES_summary!U$19</f>
        <v>0.11774544352761325</v>
      </c>
      <c r="V48" s="99">
        <f>RES_hhdet_tesh!V48/RES_summary!V$19</f>
        <v>0.10372391438008442</v>
      </c>
      <c r="W48" s="99">
        <f>RES_hhdet_tesh!W48/RES_summary!W$19</f>
        <v>8.7528443874200515E-2</v>
      </c>
      <c r="DA48" s="63" t="s">
        <v>2958</v>
      </c>
    </row>
    <row r="49" spans="1:105" ht="12" customHeight="1" x14ac:dyDescent="0.25">
      <c r="A49" s="121" t="s">
        <v>55</v>
      </c>
      <c r="B49" s="123">
        <v>8.3686347987492073</v>
      </c>
      <c r="C49" s="123">
        <v>8.032140426559943</v>
      </c>
      <c r="D49" s="123">
        <v>8.1602644531916138</v>
      </c>
      <c r="E49" s="123">
        <v>7.9011064361064571</v>
      </c>
      <c r="F49" s="123">
        <v>8.1971520664652342</v>
      </c>
      <c r="G49" s="123">
        <v>8.360317468145519</v>
      </c>
      <c r="H49" s="123">
        <v>8.3021027238955618</v>
      </c>
      <c r="I49" s="123">
        <v>7.7328205958677163</v>
      </c>
      <c r="J49" s="123">
        <v>8.0985399480198179</v>
      </c>
      <c r="K49" s="123">
        <v>8.0521532003058489</v>
      </c>
      <c r="L49" s="123">
        <v>9.4865397402602305</v>
      </c>
      <c r="M49" s="123">
        <v>10.133590890188003</v>
      </c>
      <c r="N49" s="123">
        <v>9.837649604240795</v>
      </c>
      <c r="O49" s="123">
        <v>10.711197102367063</v>
      </c>
      <c r="P49" s="123">
        <v>9.6070594199061521</v>
      </c>
      <c r="Q49" s="123">
        <v>9.9937311114482164</v>
      </c>
      <c r="R49" s="123">
        <v>10.163744717769166</v>
      </c>
      <c r="S49" s="123">
        <v>9.8239618683101906</v>
      </c>
      <c r="T49" s="123">
        <v>10.240381872388282</v>
      </c>
      <c r="U49" s="123">
        <v>10.426058840902828</v>
      </c>
      <c r="V49" s="123">
        <v>10.214775495428857</v>
      </c>
      <c r="W49" s="123">
        <v>9.5636265281187782</v>
      </c>
      <c r="DA49" s="130" t="s">
        <v>2959</v>
      </c>
    </row>
    <row r="50" spans="1:105" ht="12" customHeight="1" x14ac:dyDescent="0.25">
      <c r="A50" s="97" t="s">
        <v>138</v>
      </c>
      <c r="B50" s="99">
        <v>8.2686361604606819</v>
      </c>
      <c r="C50" s="99">
        <v>8.0820188953096928</v>
      </c>
      <c r="D50" s="99">
        <v>8.1990293948683934</v>
      </c>
      <c r="E50" s="99">
        <v>7.9189419225309949</v>
      </c>
      <c r="F50" s="99">
        <v>8.2473956214921547</v>
      </c>
      <c r="G50" s="99">
        <v>8.3906174837170138</v>
      </c>
      <c r="H50" s="99">
        <v>8.2626951467991283</v>
      </c>
      <c r="I50" s="99">
        <v>7.6618856474891954</v>
      </c>
      <c r="J50" s="99">
        <v>8.07377472223307</v>
      </c>
      <c r="K50" s="99">
        <v>8.0827639413278813</v>
      </c>
      <c r="L50" s="99">
        <v>9.508319050563486</v>
      </c>
      <c r="M50" s="99">
        <v>10.162165033606067</v>
      </c>
      <c r="N50" s="99">
        <v>9.8450775872600005</v>
      </c>
      <c r="O50" s="99">
        <v>10.722199036067552</v>
      </c>
      <c r="P50" s="99">
        <v>9.5909126921468051</v>
      </c>
      <c r="Q50" s="99">
        <v>9.973563998869615</v>
      </c>
      <c r="R50" s="99">
        <v>10.150293931541187</v>
      </c>
      <c r="S50" s="99">
        <v>9.8172170999512645</v>
      </c>
      <c r="T50" s="99">
        <v>10.245287469405939</v>
      </c>
      <c r="U50" s="99">
        <v>10.433500944094106</v>
      </c>
      <c r="V50" s="99">
        <v>10.214453330020545</v>
      </c>
      <c r="W50" s="99">
        <v>9.5370994985439363</v>
      </c>
      <c r="DA50" s="63" t="s">
        <v>2960</v>
      </c>
    </row>
    <row r="51" spans="1:105" ht="12" customHeight="1" x14ac:dyDescent="0.25">
      <c r="A51" s="97" t="s">
        <v>137</v>
      </c>
      <c r="B51" s="99">
        <v>8.2686361604606819</v>
      </c>
      <c r="C51" s="99">
        <v>8.0819092037885198</v>
      </c>
      <c r="D51" s="99">
        <v>8.1988873258314943</v>
      </c>
      <c r="E51" s="99">
        <v>7.9187855714010027</v>
      </c>
      <c r="F51" s="99">
        <v>8.2472449240821994</v>
      </c>
      <c r="G51" s="99">
        <v>8.3904407925578912</v>
      </c>
      <c r="H51" s="99">
        <v>8.2625148409679703</v>
      </c>
      <c r="I51" s="99">
        <v>7.6600045121528408</v>
      </c>
      <c r="J51" s="99">
        <v>8.0713288775531673</v>
      </c>
      <c r="K51" s="99">
        <v>8.0790939387036182</v>
      </c>
      <c r="L51" s="99">
        <v>9.5052068911762362</v>
      </c>
      <c r="M51" s="99">
        <v>10.160536106867113</v>
      </c>
      <c r="N51" s="99">
        <v>9.8485691221144993</v>
      </c>
      <c r="O51" s="99">
        <v>10.730036322593255</v>
      </c>
      <c r="P51" s="99">
        <v>9.5980456275197366</v>
      </c>
      <c r="Q51" s="99">
        <v>9.9813465881750787</v>
      </c>
      <c r="R51" s="99">
        <v>10.158041024141786</v>
      </c>
      <c r="S51" s="99">
        <v>9.8243122510807996</v>
      </c>
      <c r="T51" s="99">
        <v>10.247448725852808</v>
      </c>
      <c r="U51" s="99">
        <v>10.43513121487976</v>
      </c>
      <c r="V51" s="99">
        <v>10.214197848893004</v>
      </c>
      <c r="W51" s="99">
        <v>9.5352725849968412</v>
      </c>
      <c r="DA51" s="63" t="s">
        <v>2961</v>
      </c>
    </row>
    <row r="52" spans="1:105" ht="12" customHeight="1" x14ac:dyDescent="0.25">
      <c r="A52" s="100" t="s">
        <v>216</v>
      </c>
      <c r="B52" s="102">
        <v>4.7124678650659027</v>
      </c>
      <c r="C52" s="102">
        <v>4.5224278783259191</v>
      </c>
      <c r="D52" s="102">
        <v>4.6407045672154368</v>
      </c>
      <c r="E52" s="102">
        <v>4.424479748806001</v>
      </c>
      <c r="F52" s="102">
        <v>4.5917741948781936</v>
      </c>
      <c r="G52" s="102">
        <v>4.7447630622341395</v>
      </c>
      <c r="H52" s="102">
        <v>4.6811855968392075</v>
      </c>
      <c r="I52" s="102">
        <v>4.2699120061340281</v>
      </c>
      <c r="J52" s="102">
        <v>4.3624799683855535</v>
      </c>
      <c r="K52" s="102">
        <v>3.9944665803848425</v>
      </c>
      <c r="L52" s="102">
        <v>5.4027403339593896</v>
      </c>
      <c r="M52" s="102">
        <v>5.7256238752846649</v>
      </c>
      <c r="N52" s="102">
        <v>5.4355903400449046</v>
      </c>
      <c r="O52" s="102">
        <v>6.2239197618446731</v>
      </c>
      <c r="P52" s="102">
        <v>5.3517050150115759</v>
      </c>
      <c r="Q52" s="102">
        <v>5.6926590916432849</v>
      </c>
      <c r="R52" s="102">
        <v>5.7986214922961414</v>
      </c>
      <c r="S52" s="102">
        <v>5.36956278984864</v>
      </c>
      <c r="T52" s="102">
        <v>5.6337574570622087</v>
      </c>
      <c r="U52" s="102">
        <v>5.8327849077999803</v>
      </c>
      <c r="V52" s="102">
        <v>5.7351013406012967</v>
      </c>
      <c r="W52" s="102">
        <v>5.3926379681008214</v>
      </c>
      <c r="DA52" s="131" t="s">
        <v>2962</v>
      </c>
    </row>
    <row r="53" spans="1:105" ht="12" customHeight="1" x14ac:dyDescent="0.25">
      <c r="A53" s="103" t="s">
        <v>52</v>
      </c>
      <c r="B53" s="105">
        <v>3.5561682953947789</v>
      </c>
      <c r="C53" s="105">
        <v>3.5594813254626025</v>
      </c>
      <c r="D53" s="105">
        <v>3.5581827586160557</v>
      </c>
      <c r="E53" s="105">
        <v>3.4943058225950012</v>
      </c>
      <c r="F53" s="105">
        <v>3.6554707292040067</v>
      </c>
      <c r="G53" s="105">
        <v>3.6456777303237513</v>
      </c>
      <c r="H53" s="105">
        <v>3.5813292441287619</v>
      </c>
      <c r="I53" s="105">
        <v>3.3900925060188127</v>
      </c>
      <c r="J53" s="105">
        <v>3.7088489091676138</v>
      </c>
      <c r="K53" s="105">
        <v>4.0846273583187758</v>
      </c>
      <c r="L53" s="105">
        <v>4.1024665572168466</v>
      </c>
      <c r="M53" s="105">
        <v>4.4349122315824507</v>
      </c>
      <c r="N53" s="105">
        <v>4.4129787820695947</v>
      </c>
      <c r="O53" s="105">
        <v>4.5061165607485822</v>
      </c>
      <c r="P53" s="105">
        <v>4.2463406125081615</v>
      </c>
      <c r="Q53" s="105">
        <v>4.288687496531792</v>
      </c>
      <c r="R53" s="105">
        <v>4.3594195318456466</v>
      </c>
      <c r="S53" s="105">
        <v>4.4547494612321596</v>
      </c>
      <c r="T53" s="105">
        <v>4.6136912687906007</v>
      </c>
      <c r="U53" s="105">
        <v>4.6023463070797819</v>
      </c>
      <c r="V53" s="105">
        <v>4.4790965082917094</v>
      </c>
      <c r="W53" s="105">
        <v>4.1426346168960189</v>
      </c>
      <c r="DA53" s="132" t="s">
        <v>2963</v>
      </c>
    </row>
    <row r="54" spans="1:105" ht="12" customHeight="1" x14ac:dyDescent="0.25">
      <c r="A54" s="106" t="s">
        <v>122</v>
      </c>
      <c r="B54" s="102">
        <v>8.4949128787988144</v>
      </c>
      <c r="C54" s="102">
        <v>7.9635969311164159</v>
      </c>
      <c r="D54" s="102">
        <v>8.0998358053054158</v>
      </c>
      <c r="E54" s="102">
        <v>7.8689432816124176</v>
      </c>
      <c r="F54" s="102">
        <v>8.0932967067087525</v>
      </c>
      <c r="G54" s="102">
        <v>8.2865887195600294</v>
      </c>
      <c r="H54" s="102">
        <v>8.4173390168172357</v>
      </c>
      <c r="I54" s="102">
        <v>7.9918221431926222</v>
      </c>
      <c r="J54" s="102">
        <v>8.2171760557823514</v>
      </c>
      <c r="K54" s="102">
        <v>7.8397581372822351</v>
      </c>
      <c r="L54" s="102">
        <v>9.258044278036035</v>
      </c>
      <c r="M54" s="102">
        <v>9.638305597917272</v>
      </c>
      <c r="N54" s="102">
        <v>9.6618418107082</v>
      </c>
      <c r="O54" s="102">
        <v>10.409027693259091</v>
      </c>
      <c r="P54" s="102">
        <v>10.048406473443253</v>
      </c>
      <c r="Q54" s="102">
        <v>10.537976375759524</v>
      </c>
      <c r="R54" s="102">
        <v>10.525065212965499</v>
      </c>
      <c r="S54" s="102">
        <v>10.00384604588497</v>
      </c>
      <c r="T54" s="102">
        <v>10.104063740402193</v>
      </c>
      <c r="U54" s="102">
        <v>10.219839381223268</v>
      </c>
      <c r="V54" s="102">
        <v>10.224478064601506</v>
      </c>
      <c r="W54" s="102">
        <v>10.340201233554895</v>
      </c>
      <c r="DA54" s="131" t="s">
        <v>2964</v>
      </c>
    </row>
    <row r="55" spans="1:105" ht="12" customHeight="1" x14ac:dyDescent="0.25">
      <c r="A55" s="107" t="s">
        <v>121</v>
      </c>
      <c r="B55" s="105">
        <v>8.4949128787988162</v>
      </c>
      <c r="C55" s="105">
        <v>7.9646707991369423</v>
      </c>
      <c r="D55" s="105">
        <v>8.1012069082143512</v>
      </c>
      <c r="E55" s="105">
        <v>7.8704918416900584</v>
      </c>
      <c r="F55" s="105">
        <v>8.0942570976490114</v>
      </c>
      <c r="G55" s="105">
        <v>8.286951881079748</v>
      </c>
      <c r="H55" s="105">
        <v>8.4174429928575769</v>
      </c>
      <c r="I55" s="105">
        <v>7.9935393022424535</v>
      </c>
      <c r="J55" s="105">
        <v>8.2192549672333133</v>
      </c>
      <c r="K55" s="105">
        <v>7.8428425705470328</v>
      </c>
      <c r="L55" s="105">
        <v>9.2598880371428809</v>
      </c>
      <c r="M55" s="105">
        <v>9.6379551098312941</v>
      </c>
      <c r="N55" s="105">
        <v>9.6581768039083773</v>
      </c>
      <c r="O55" s="105">
        <v>10.403983337848947</v>
      </c>
      <c r="P55" s="105">
        <v>10.04425540996381</v>
      </c>
      <c r="Q55" s="105">
        <v>10.536024001404154</v>
      </c>
      <c r="R55" s="105">
        <v>10.527077577901188</v>
      </c>
      <c r="S55" s="105">
        <v>10.00901350776493</v>
      </c>
      <c r="T55" s="105">
        <v>10.107792760934499</v>
      </c>
      <c r="U55" s="105">
        <v>10.221450339934508</v>
      </c>
      <c r="V55" s="105">
        <v>10.223016322210256</v>
      </c>
      <c r="W55" s="105">
        <v>10.336490669219764</v>
      </c>
      <c r="DA55" s="132" t="s">
        <v>2965</v>
      </c>
    </row>
    <row r="56" spans="1:105" ht="12" customHeight="1" x14ac:dyDescent="0.25">
      <c r="A56" s="108" t="s">
        <v>53</v>
      </c>
      <c r="B56" s="99">
        <v>4.843914383053205</v>
      </c>
      <c r="C56" s="99">
        <v>4.4551149019582645</v>
      </c>
      <c r="D56" s="99">
        <v>4.5858862115141275</v>
      </c>
      <c r="E56" s="99">
        <v>4.3954988001053295</v>
      </c>
      <c r="F56" s="99">
        <v>4.5031863765518398</v>
      </c>
      <c r="G56" s="99">
        <v>4.6867703316481562</v>
      </c>
      <c r="H56" s="99">
        <v>4.7712467862679864</v>
      </c>
      <c r="I56" s="99">
        <v>4.4620831248388528</v>
      </c>
      <c r="J56" s="99">
        <v>4.446785559162822</v>
      </c>
      <c r="K56" s="99">
        <v>3.8676658469761294</v>
      </c>
      <c r="L56" s="99">
        <v>5.2530075867249417</v>
      </c>
      <c r="M56" s="99">
        <v>5.4216990877114126</v>
      </c>
      <c r="N56" s="99">
        <v>5.3192846231936057</v>
      </c>
      <c r="O56" s="99">
        <v>6.0308085762573302</v>
      </c>
      <c r="P56" s="99">
        <v>5.592466899990292</v>
      </c>
      <c r="Q56" s="99">
        <v>6.0041238324290322</v>
      </c>
      <c r="R56" s="99">
        <v>6.0088424804246943</v>
      </c>
      <c r="S56" s="99">
        <v>5.4668893136771066</v>
      </c>
      <c r="T56" s="99">
        <v>5.5605056180437327</v>
      </c>
      <c r="U56" s="99">
        <v>5.7121667912265499</v>
      </c>
      <c r="V56" s="99">
        <v>5.7398419737733901</v>
      </c>
      <c r="W56" s="99">
        <v>5.8485824751902653</v>
      </c>
      <c r="DA56" s="63" t="s">
        <v>2966</v>
      </c>
    </row>
    <row r="57" spans="1:105" ht="12" customHeight="1" x14ac:dyDescent="0.25">
      <c r="A57" s="108" t="s">
        <v>52</v>
      </c>
      <c r="B57" s="99">
        <v>3.6509984957456108</v>
      </c>
      <c r="C57" s="99">
        <v>3.5095558971786778</v>
      </c>
      <c r="D57" s="99">
        <v>3.5153206967002246</v>
      </c>
      <c r="E57" s="99">
        <v>3.4749930415847299</v>
      </c>
      <c r="F57" s="99">
        <v>3.5910707210971715</v>
      </c>
      <c r="G57" s="99">
        <v>3.600181549431591</v>
      </c>
      <c r="H57" s="99">
        <v>3.6461962065895897</v>
      </c>
      <c r="I57" s="99">
        <v>3.5314561774036002</v>
      </c>
      <c r="J57" s="99">
        <v>3.7724694080704939</v>
      </c>
      <c r="K57" s="99">
        <v>3.9751767235709035</v>
      </c>
      <c r="L57" s="99">
        <v>4.0068804504179365</v>
      </c>
      <c r="M57" s="99">
        <v>4.2162560221198806</v>
      </c>
      <c r="N57" s="99">
        <v>4.3388921807147716</v>
      </c>
      <c r="O57" s="99">
        <v>4.3731747615916161</v>
      </c>
      <c r="P57" s="99">
        <v>4.4517885099735199</v>
      </c>
      <c r="Q57" s="99">
        <v>4.5319001689751213</v>
      </c>
      <c r="R57" s="99">
        <v>4.5182350974764933</v>
      </c>
      <c r="S57" s="99">
        <v>4.5421241940878225</v>
      </c>
      <c r="T57" s="99">
        <v>4.5472871428907684</v>
      </c>
      <c r="U57" s="99">
        <v>4.5092835487079563</v>
      </c>
      <c r="V57" s="99">
        <v>4.4831743484368651</v>
      </c>
      <c r="W57" s="99">
        <v>4.4879081940294974</v>
      </c>
      <c r="DA57" s="63" t="s">
        <v>2967</v>
      </c>
    </row>
    <row r="58" spans="1:105" ht="12" customHeight="1" x14ac:dyDescent="0.25">
      <c r="A58" s="121" t="s">
        <v>54</v>
      </c>
      <c r="B58" s="123">
        <v>1.905042052003979</v>
      </c>
      <c r="C58" s="123">
        <v>1.8712714732717135</v>
      </c>
      <c r="D58" s="123">
        <v>1.9023233817165675</v>
      </c>
      <c r="E58" s="123">
        <v>1.8935082162943484</v>
      </c>
      <c r="F58" s="123">
        <v>1.9073990186256431</v>
      </c>
      <c r="G58" s="123">
        <v>1.9409862912500597</v>
      </c>
      <c r="H58" s="123">
        <v>2.0073587873491539</v>
      </c>
      <c r="I58" s="123">
        <v>1.9882545058651533</v>
      </c>
      <c r="J58" s="123">
        <v>2.0313716556907413</v>
      </c>
      <c r="K58" s="123">
        <v>2.0451144200911946</v>
      </c>
      <c r="L58" s="123">
        <v>2.2816685443587592</v>
      </c>
      <c r="M58" s="123">
        <v>2.2351619498770119</v>
      </c>
      <c r="N58" s="123">
        <v>2.2271702659915493</v>
      </c>
      <c r="O58" s="123">
        <v>2.3872356771980154</v>
      </c>
      <c r="P58" s="123">
        <v>2.4224128648177721</v>
      </c>
      <c r="Q58" s="123">
        <v>2.4646935612480814</v>
      </c>
      <c r="R58" s="123">
        <v>2.5365035087704886</v>
      </c>
      <c r="S58" s="123">
        <v>2.4705383028032002</v>
      </c>
      <c r="T58" s="123">
        <v>2.4778553751836832</v>
      </c>
      <c r="U58" s="123">
        <v>2.4797012209116449</v>
      </c>
      <c r="V58" s="123">
        <v>2.6132457368554594</v>
      </c>
      <c r="W58" s="123">
        <v>2.6660442696906741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1.905042052003979</v>
      </c>
      <c r="C60" s="110">
        <v>1.8712714732717135</v>
      </c>
      <c r="D60" s="110">
        <v>1.9023233817165675</v>
      </c>
      <c r="E60" s="110">
        <v>1.8935082162943484</v>
      </c>
      <c r="F60" s="110">
        <v>1.9073990186256431</v>
      </c>
      <c r="G60" s="110">
        <v>1.9409862912500597</v>
      </c>
      <c r="H60" s="110">
        <v>2.0073587873491539</v>
      </c>
      <c r="I60" s="110">
        <v>1.9882545058651533</v>
      </c>
      <c r="J60" s="110">
        <v>2.0313716556907413</v>
      </c>
      <c r="K60" s="110">
        <v>2.0451144200911946</v>
      </c>
      <c r="L60" s="110">
        <v>2.2816685443587592</v>
      </c>
      <c r="M60" s="110">
        <v>2.2351619498770119</v>
      </c>
      <c r="N60" s="110">
        <v>2.2271702659915493</v>
      </c>
      <c r="O60" s="110">
        <v>2.3872356771980154</v>
      </c>
      <c r="P60" s="110">
        <v>2.4224128648177721</v>
      </c>
      <c r="Q60" s="110">
        <v>2.4646935612480814</v>
      </c>
      <c r="R60" s="110">
        <v>2.5365035087704886</v>
      </c>
      <c r="S60" s="110">
        <v>2.4705383028032002</v>
      </c>
      <c r="T60" s="110">
        <v>2.4778553751836832</v>
      </c>
      <c r="U60" s="110">
        <v>2.4797012209116449</v>
      </c>
      <c r="V60" s="110">
        <v>2.6132457368554594</v>
      </c>
      <c r="W60" s="110">
        <v>2.6660442696906741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96.449635505789416</v>
      </c>
      <c r="C62" s="118">
        <f t="shared" si="21"/>
        <v>102.69855581974925</v>
      </c>
      <c r="D62" s="118">
        <f t="shared" si="21"/>
        <v>97.652805077687674</v>
      </c>
      <c r="E62" s="118">
        <f t="shared" si="21"/>
        <v>102.9889350548281</v>
      </c>
      <c r="F62" s="118">
        <f t="shared" si="21"/>
        <v>102.66586034328324</v>
      </c>
      <c r="G62" s="118">
        <f t="shared" si="21"/>
        <v>103.61237732255408</v>
      </c>
      <c r="H62" s="118">
        <f t="shared" si="21"/>
        <v>103.94648776868472</v>
      </c>
      <c r="I62" s="118">
        <f t="shared" si="21"/>
        <v>100.58777634365921</v>
      </c>
      <c r="J62" s="118">
        <f t="shared" si="21"/>
        <v>102.26142740976371</v>
      </c>
      <c r="K62" s="118">
        <f t="shared" si="21"/>
        <v>103.61024577833615</v>
      </c>
      <c r="L62" s="118">
        <f t="shared" si="21"/>
        <v>121.46704032618041</v>
      </c>
      <c r="M62" s="118">
        <f t="shared" si="21"/>
        <v>106.14866435469092</v>
      </c>
      <c r="N62" s="118">
        <f t="shared" si="21"/>
        <v>107.85196719129206</v>
      </c>
      <c r="O62" s="118">
        <f t="shared" si="21"/>
        <v>111.093016123162</v>
      </c>
      <c r="P62" s="118">
        <f t="shared" si="21"/>
        <v>99.465443860210101</v>
      </c>
      <c r="Q62" s="118">
        <f t="shared" si="21"/>
        <v>106.19704944372376</v>
      </c>
      <c r="R62" s="118">
        <f t="shared" ref="R62:V62" si="22">R63+R66+R68+R77</f>
        <v>111.9531994186347</v>
      </c>
      <c r="S62" s="118">
        <f t="shared" si="22"/>
        <v>111.4279040779123</v>
      </c>
      <c r="T62" s="118">
        <f t="shared" si="22"/>
        <v>109.85984353363231</v>
      </c>
      <c r="U62" s="118">
        <f t="shared" si="22"/>
        <v>110.26773003361822</v>
      </c>
      <c r="V62" s="118">
        <f t="shared" si="22"/>
        <v>107.52852483905414</v>
      </c>
      <c r="W62" s="118">
        <f t="shared" ref="W62" si="23">W63+W66+W68+W77</f>
        <v>109.80611572572599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86.206187919545343</v>
      </c>
      <c r="C63" s="123">
        <f t="shared" si="24"/>
        <v>92.760446474216963</v>
      </c>
      <c r="D63" s="123">
        <f t="shared" si="24"/>
        <v>87.814112537727539</v>
      </c>
      <c r="E63" s="123">
        <f t="shared" si="24"/>
        <v>92.971461330594877</v>
      </c>
      <c r="F63" s="123">
        <f t="shared" si="24"/>
        <v>92.359693651176968</v>
      </c>
      <c r="G63" s="123">
        <f t="shared" si="24"/>
        <v>93.278092621149483</v>
      </c>
      <c r="H63" s="123">
        <f t="shared" si="24"/>
        <v>93.470590872301059</v>
      </c>
      <c r="I63" s="123">
        <f t="shared" si="24"/>
        <v>90.925695966796667</v>
      </c>
      <c r="J63" s="123">
        <f t="shared" si="24"/>
        <v>92.157064323966196</v>
      </c>
      <c r="K63" s="123">
        <f t="shared" si="24"/>
        <v>93.530952733446981</v>
      </c>
      <c r="L63" s="123">
        <f t="shared" si="24"/>
        <v>109.45959116000137</v>
      </c>
      <c r="M63" s="123">
        <f t="shared" si="24"/>
        <v>94.091811943543178</v>
      </c>
      <c r="N63" s="123">
        <f t="shared" si="24"/>
        <v>95.533591590967063</v>
      </c>
      <c r="O63" s="123">
        <f t="shared" si="24"/>
        <v>98.066098765830489</v>
      </c>
      <c r="P63" s="123">
        <f t="shared" si="24"/>
        <v>86.837205599709506</v>
      </c>
      <c r="Q63" s="123">
        <f t="shared" si="24"/>
        <v>93.590984512825983</v>
      </c>
      <c r="R63" s="123">
        <f t="shared" ref="R63:V63" si="25">SUM(R64:R65)</f>
        <v>98.979439380625166</v>
      </c>
      <c r="S63" s="123">
        <f t="shared" si="25"/>
        <v>98.677502301055085</v>
      </c>
      <c r="T63" s="123">
        <f t="shared" si="25"/>
        <v>97.339859404158886</v>
      </c>
      <c r="U63" s="123">
        <f t="shared" si="25"/>
        <v>97.316554568250581</v>
      </c>
      <c r="V63" s="123">
        <f t="shared" si="25"/>
        <v>94.437846271417456</v>
      </c>
      <c r="W63" s="123">
        <f t="shared" ref="W63" si="26">SUM(W64:W65)</f>
        <v>97.012980070641945</v>
      </c>
      <c r="DA63" s="130" t="s">
        <v>2972</v>
      </c>
    </row>
    <row r="64" spans="1:105" ht="12" customHeight="1" x14ac:dyDescent="0.25">
      <c r="A64" s="97" t="s">
        <v>217</v>
      </c>
      <c r="B64" s="99">
        <v>84.641821953019942</v>
      </c>
      <c r="C64" s="99">
        <v>91.083596606876085</v>
      </c>
      <c r="D64" s="99">
        <v>86.271122954111348</v>
      </c>
      <c r="E64" s="99">
        <v>91.351187921686034</v>
      </c>
      <c r="F64" s="99">
        <v>90.775875477958849</v>
      </c>
      <c r="G64" s="99">
        <v>91.698686421098714</v>
      </c>
      <c r="H64" s="99">
        <v>91.908227741335992</v>
      </c>
      <c r="I64" s="99">
        <v>89.418555545795655</v>
      </c>
      <c r="J64" s="99">
        <v>90.658294445481118</v>
      </c>
      <c r="K64" s="99">
        <v>92.027608337666919</v>
      </c>
      <c r="L64" s="99">
        <v>107.63900242754534</v>
      </c>
      <c r="M64" s="99">
        <v>92.561421710636509</v>
      </c>
      <c r="N64" s="99">
        <v>93.980652196775864</v>
      </c>
      <c r="O64" s="99">
        <v>96.470953097432343</v>
      </c>
      <c r="P64" s="99">
        <v>85.47443761469917</v>
      </c>
      <c r="Q64" s="99">
        <v>92.106048903721302</v>
      </c>
      <c r="R64" s="99">
        <v>97.418392424045834</v>
      </c>
      <c r="S64" s="99">
        <v>97.123537802569174</v>
      </c>
      <c r="T64" s="99">
        <v>95.814640562361433</v>
      </c>
      <c r="U64" s="99">
        <v>95.813707515139328</v>
      </c>
      <c r="V64" s="99">
        <v>92.979158520861745</v>
      </c>
      <c r="W64" s="99">
        <v>95.511471747051772</v>
      </c>
      <c r="DA64" s="63" t="s">
        <v>2973</v>
      </c>
    </row>
    <row r="65" spans="1:105" ht="12" customHeight="1" x14ac:dyDescent="0.25">
      <c r="A65" s="97" t="s">
        <v>53</v>
      </c>
      <c r="B65" s="99">
        <v>1.5643659665253979</v>
      </c>
      <c r="C65" s="99">
        <v>1.6768498673408745</v>
      </c>
      <c r="D65" s="99">
        <v>1.542989583616196</v>
      </c>
      <c r="E65" s="99">
        <v>1.6202734089088442</v>
      </c>
      <c r="F65" s="99">
        <v>1.5838181732181245</v>
      </c>
      <c r="G65" s="99">
        <v>1.5794062000507674</v>
      </c>
      <c r="H65" s="99">
        <v>1.5623631309650683</v>
      </c>
      <c r="I65" s="99">
        <v>1.5071404210010106</v>
      </c>
      <c r="J65" s="99">
        <v>1.4987698784850827</v>
      </c>
      <c r="K65" s="99">
        <v>1.5033443957800674</v>
      </c>
      <c r="L65" s="99">
        <v>1.8205887324560266</v>
      </c>
      <c r="M65" s="99">
        <v>1.5303902329066672</v>
      </c>
      <c r="N65" s="99">
        <v>1.5529393941912037</v>
      </c>
      <c r="O65" s="99">
        <v>1.5951456683981506</v>
      </c>
      <c r="P65" s="99">
        <v>1.3627679850103387</v>
      </c>
      <c r="Q65" s="99">
        <v>1.4849356091046795</v>
      </c>
      <c r="R65" s="99">
        <v>1.5610469565793372</v>
      </c>
      <c r="S65" s="99">
        <v>1.5539644984859156</v>
      </c>
      <c r="T65" s="99">
        <v>1.5252188417974497</v>
      </c>
      <c r="U65" s="99">
        <v>1.5028470531112559</v>
      </c>
      <c r="V65" s="99">
        <v>1.4586877505557088</v>
      </c>
      <c r="W65" s="99">
        <v>1.5015083235901687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1.408672273918417E-2</v>
      </c>
      <c r="C66" s="123">
        <f t="shared" si="27"/>
        <v>1.8338566950594281E-2</v>
      </c>
      <c r="D66" s="123">
        <f t="shared" si="27"/>
        <v>2.051455625450789E-2</v>
      </c>
      <c r="E66" s="123">
        <f t="shared" si="27"/>
        <v>2.6892486174110195E-2</v>
      </c>
      <c r="F66" s="123">
        <f t="shared" si="27"/>
        <v>3.7257371418318912E-2</v>
      </c>
      <c r="G66" s="123">
        <f t="shared" si="27"/>
        <v>4.7560473887796752E-2</v>
      </c>
      <c r="H66" s="123">
        <f t="shared" si="27"/>
        <v>6.0682406346184443E-2</v>
      </c>
      <c r="I66" s="123">
        <f t="shared" si="27"/>
        <v>7.2576208022155642E-2</v>
      </c>
      <c r="J66" s="123">
        <f t="shared" si="27"/>
        <v>8.0805719263006018E-2</v>
      </c>
      <c r="K66" s="123">
        <f t="shared" si="27"/>
        <v>8.5681894951121204E-2</v>
      </c>
      <c r="L66" s="123">
        <f t="shared" si="27"/>
        <v>9.2587938275818613E-2</v>
      </c>
      <c r="M66" s="123">
        <f t="shared" si="27"/>
        <v>0.10265462724008216</v>
      </c>
      <c r="N66" s="123">
        <f t="shared" si="27"/>
        <v>0.11475417705320873</v>
      </c>
      <c r="O66" s="123">
        <f t="shared" si="27"/>
        <v>0.12730408633452067</v>
      </c>
      <c r="P66" s="123">
        <f t="shared" si="27"/>
        <v>0.13808617553629315</v>
      </c>
      <c r="Q66" s="123">
        <f t="shared" si="27"/>
        <v>0.14340040258244549</v>
      </c>
      <c r="R66" s="123">
        <f t="shared" si="27"/>
        <v>0.15192818069046779</v>
      </c>
      <c r="S66" s="123">
        <f t="shared" si="27"/>
        <v>0.15545633850650734</v>
      </c>
      <c r="T66" s="123">
        <f t="shared" si="27"/>
        <v>0.19324799430465484</v>
      </c>
      <c r="U66" s="123">
        <f t="shared" si="27"/>
        <v>0.16913388023330983</v>
      </c>
      <c r="V66" s="123">
        <f t="shared" si="27"/>
        <v>0.18444175435959087</v>
      </c>
      <c r="W66" s="123">
        <f t="shared" si="27"/>
        <v>0.19257235545356469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1.408672273918417E-2</v>
      </c>
      <c r="C67" s="99">
        <f>RES_hhdet_tesh!C67/RES_summary!C$19</f>
        <v>1.8338566950594281E-2</v>
      </c>
      <c r="D67" s="99">
        <f>RES_hhdet_tesh!D67/RES_summary!D$19</f>
        <v>2.051455625450789E-2</v>
      </c>
      <c r="E67" s="99">
        <f>RES_hhdet_tesh!E67/RES_summary!E$19</f>
        <v>2.6892486174110195E-2</v>
      </c>
      <c r="F67" s="99">
        <f>RES_hhdet_tesh!F67/RES_summary!F$19</f>
        <v>3.7257371418318912E-2</v>
      </c>
      <c r="G67" s="99">
        <f>RES_hhdet_tesh!G67/RES_summary!G$19</f>
        <v>4.7560473887796752E-2</v>
      </c>
      <c r="H67" s="99">
        <f>RES_hhdet_tesh!H67/RES_summary!H$19</f>
        <v>6.0682406346184443E-2</v>
      </c>
      <c r="I67" s="99">
        <f>RES_hhdet_tesh!I67/RES_summary!I$19</f>
        <v>7.2576208022155642E-2</v>
      </c>
      <c r="J67" s="99">
        <f>RES_hhdet_tesh!J67/RES_summary!J$19</f>
        <v>8.0805719263006018E-2</v>
      </c>
      <c r="K67" s="99">
        <f>RES_hhdet_tesh!K67/RES_summary!K$19</f>
        <v>8.5681894951121204E-2</v>
      </c>
      <c r="L67" s="99">
        <f>RES_hhdet_tesh!L67/RES_summary!L$19</f>
        <v>9.2587938275818613E-2</v>
      </c>
      <c r="M67" s="99">
        <f>RES_hhdet_tesh!M67/RES_summary!M$19</f>
        <v>0.10265462724008216</v>
      </c>
      <c r="N67" s="99">
        <f>RES_hhdet_tesh!N67/RES_summary!N$19</f>
        <v>0.11475417705320873</v>
      </c>
      <c r="O67" s="99">
        <f>RES_hhdet_tesh!O67/RES_summary!O$19</f>
        <v>0.12730408633452067</v>
      </c>
      <c r="P67" s="99">
        <f>RES_hhdet_tesh!P67/RES_summary!P$19</f>
        <v>0.13808617553629315</v>
      </c>
      <c r="Q67" s="99">
        <f>RES_hhdet_tesh!Q67/RES_summary!Q$19</f>
        <v>0.14340040258244549</v>
      </c>
      <c r="R67" s="99">
        <f>RES_hhdet_tesh!R67/RES_summary!R$19</f>
        <v>0.15192818069046779</v>
      </c>
      <c r="S67" s="99">
        <f>RES_hhdet_tesh!S67/RES_summary!S$19</f>
        <v>0.15545633850650734</v>
      </c>
      <c r="T67" s="99">
        <f>RES_hhdet_tesh!T67/RES_summary!T$19</f>
        <v>0.19324799430465484</v>
      </c>
      <c r="U67" s="99">
        <f>RES_hhdet_tesh!U67/RES_summary!U$19</f>
        <v>0.16913388023330983</v>
      </c>
      <c r="V67" s="99">
        <f>RES_hhdet_tesh!V67/RES_summary!V$19</f>
        <v>0.18444175435959087</v>
      </c>
      <c r="W67" s="99">
        <f>RES_hhdet_tesh!W67/RES_summary!W$19</f>
        <v>0.19257235545356469</v>
      </c>
      <c r="DA67" s="63" t="s">
        <v>2976</v>
      </c>
    </row>
    <row r="68" spans="1:105" ht="12" customHeight="1" x14ac:dyDescent="0.25">
      <c r="A68" s="121" t="s">
        <v>55</v>
      </c>
      <c r="B68" s="123">
        <v>8.3254887204090586</v>
      </c>
      <c r="C68" s="123">
        <v>8.0482556327162733</v>
      </c>
      <c r="D68" s="123">
        <v>7.9208418239676153</v>
      </c>
      <c r="E68" s="123">
        <v>8.0918960537457956</v>
      </c>
      <c r="F68" s="123">
        <v>8.3567183142935662</v>
      </c>
      <c r="G68" s="123">
        <v>8.3418393927722132</v>
      </c>
      <c r="H68" s="123">
        <v>8.4053474693909607</v>
      </c>
      <c r="I68" s="123">
        <v>7.6099242468659218</v>
      </c>
      <c r="J68" s="123">
        <v>7.9954124957936719</v>
      </c>
      <c r="K68" s="123">
        <v>7.9482776627351157</v>
      </c>
      <c r="L68" s="123">
        <v>9.630302829720879</v>
      </c>
      <c r="M68" s="123">
        <v>9.7201652197964741</v>
      </c>
      <c r="N68" s="123">
        <v>9.9719386568189226</v>
      </c>
      <c r="O68" s="123">
        <v>10.507126449916568</v>
      </c>
      <c r="P68" s="123">
        <v>10.071184705748967</v>
      </c>
      <c r="Q68" s="123">
        <v>10.002833829038428</v>
      </c>
      <c r="R68" s="123">
        <v>10.286309211461614</v>
      </c>
      <c r="S68" s="123">
        <v>10.118405181107388</v>
      </c>
      <c r="T68" s="123">
        <v>9.8429583434571004</v>
      </c>
      <c r="U68" s="123">
        <v>10.296881098714035</v>
      </c>
      <c r="V68" s="123">
        <v>10.303937895210371</v>
      </c>
      <c r="W68" s="123">
        <v>9.9336347056196033</v>
      </c>
      <c r="DA68" s="130" t="s">
        <v>2977</v>
      </c>
    </row>
    <row r="69" spans="1:105" ht="12" customHeight="1" x14ac:dyDescent="0.25">
      <c r="A69" s="97" t="s">
        <v>134</v>
      </c>
      <c r="B69" s="99">
        <v>8.3192343154178907</v>
      </c>
      <c r="C69" s="99">
        <v>8.0513484903125576</v>
      </c>
      <c r="D69" s="99">
        <v>7.9145044345353766</v>
      </c>
      <c r="E69" s="99">
        <v>8.0997420339042083</v>
      </c>
      <c r="F69" s="99">
        <v>8.3659111123584466</v>
      </c>
      <c r="G69" s="99">
        <v>8.3440110254056439</v>
      </c>
      <c r="H69" s="99">
        <v>8.4052816315207384</v>
      </c>
      <c r="I69" s="99">
        <v>7.596910064320741</v>
      </c>
      <c r="J69" s="99">
        <v>7.9881420109550616</v>
      </c>
      <c r="K69" s="99">
        <v>7.9525308874820082</v>
      </c>
      <c r="L69" s="99">
        <v>9.6444361200623163</v>
      </c>
      <c r="M69" s="99">
        <v>9.7246586535220967</v>
      </c>
      <c r="N69" s="99">
        <v>9.984915426816988</v>
      </c>
      <c r="O69" s="99">
        <v>10.510968687914735</v>
      </c>
      <c r="P69" s="99">
        <v>10.072608137192395</v>
      </c>
      <c r="Q69" s="99">
        <v>9.9854519472667107</v>
      </c>
      <c r="R69" s="99">
        <v>10.280478081135785</v>
      </c>
      <c r="S69" s="99">
        <v>10.126056825036573</v>
      </c>
      <c r="T69" s="99">
        <v>9.838385673103371</v>
      </c>
      <c r="U69" s="99">
        <v>10.305699185851598</v>
      </c>
      <c r="V69" s="99">
        <v>10.313691505436173</v>
      </c>
      <c r="W69" s="99">
        <v>9.9267560348333692</v>
      </c>
      <c r="DA69" s="63" t="s">
        <v>2978</v>
      </c>
    </row>
    <row r="70" spans="1:105" ht="12" customHeight="1" x14ac:dyDescent="0.25">
      <c r="A70" s="97" t="s">
        <v>133</v>
      </c>
      <c r="B70" s="99">
        <v>8.3192343154178925</v>
      </c>
      <c r="C70" s="99">
        <v>8.0510676354507922</v>
      </c>
      <c r="D70" s="99">
        <v>7.9142214442473762</v>
      </c>
      <c r="E70" s="99">
        <v>8.0986513935952225</v>
      </c>
      <c r="F70" s="99">
        <v>8.3648000429259497</v>
      </c>
      <c r="G70" s="99">
        <v>8.3426256533034309</v>
      </c>
      <c r="H70" s="99">
        <v>8.403563343168301</v>
      </c>
      <c r="I70" s="99">
        <v>7.5942535975797112</v>
      </c>
      <c r="J70" s="99">
        <v>7.9846196307958479</v>
      </c>
      <c r="K70" s="99">
        <v>7.9478141158094875</v>
      </c>
      <c r="L70" s="99">
        <v>9.639120756948385</v>
      </c>
      <c r="M70" s="99">
        <v>9.7220792353776702</v>
      </c>
      <c r="N70" s="99">
        <v>9.9845287977962585</v>
      </c>
      <c r="O70" s="99">
        <v>10.515569917047706</v>
      </c>
      <c r="P70" s="99">
        <v>10.079887201783267</v>
      </c>
      <c r="Q70" s="99">
        <v>9.9982904833206767</v>
      </c>
      <c r="R70" s="99">
        <v>10.294669078847871</v>
      </c>
      <c r="S70" s="99">
        <v>10.132041514905161</v>
      </c>
      <c r="T70" s="99">
        <v>9.8446690540165793</v>
      </c>
      <c r="U70" s="99">
        <v>10.302169140464571</v>
      </c>
      <c r="V70" s="99">
        <v>10.307222469428067</v>
      </c>
      <c r="W70" s="99">
        <v>9.9236562470729659</v>
      </c>
      <c r="DA70" s="63" t="s">
        <v>2979</v>
      </c>
    </row>
    <row r="71" spans="1:105" ht="12" customHeight="1" x14ac:dyDescent="0.25">
      <c r="A71" s="100" t="s">
        <v>217</v>
      </c>
      <c r="B71" s="102">
        <v>4.741463237448535</v>
      </c>
      <c r="C71" s="102">
        <v>4.5050492514211884</v>
      </c>
      <c r="D71" s="102">
        <v>4.47852556083759</v>
      </c>
      <c r="E71" s="102">
        <v>4.5257847241721354</v>
      </c>
      <c r="F71" s="102">
        <v>4.6577894037035046</v>
      </c>
      <c r="G71" s="102">
        <v>4.7175920988576063</v>
      </c>
      <c r="H71" s="102">
        <v>4.7617032794413765</v>
      </c>
      <c r="I71" s="102">
        <v>4.2327825676662876</v>
      </c>
      <c r="J71" s="102">
        <v>4.3149517943847542</v>
      </c>
      <c r="K71" s="102">
        <v>3.9281464638046679</v>
      </c>
      <c r="L71" s="102">
        <v>5.4799524586511072</v>
      </c>
      <c r="M71" s="102">
        <v>5.475678582695414</v>
      </c>
      <c r="N71" s="102">
        <v>5.5119826524361821</v>
      </c>
      <c r="O71" s="102">
        <v>6.0991591040560724</v>
      </c>
      <c r="P71" s="102">
        <v>5.6183077537097521</v>
      </c>
      <c r="Q71" s="102">
        <v>5.6977415391237773</v>
      </c>
      <c r="R71" s="102">
        <v>5.8730048479043537</v>
      </c>
      <c r="S71" s="102">
        <v>5.5395304101886333</v>
      </c>
      <c r="T71" s="102">
        <v>5.4103851710866531</v>
      </c>
      <c r="U71" s="102">
        <v>5.7580094779650803</v>
      </c>
      <c r="V71" s="102">
        <v>5.7887198984814008</v>
      </c>
      <c r="W71" s="102">
        <v>5.613457935221084</v>
      </c>
      <c r="DA71" s="131" t="s">
        <v>2980</v>
      </c>
    </row>
    <row r="72" spans="1:105" ht="12" customHeight="1" x14ac:dyDescent="0.25">
      <c r="A72" s="103" t="s">
        <v>52</v>
      </c>
      <c r="B72" s="105">
        <v>3.577771077969357</v>
      </c>
      <c r="C72" s="105">
        <v>3.5460183840296038</v>
      </c>
      <c r="D72" s="105">
        <v>3.4356958834097866</v>
      </c>
      <c r="E72" s="105">
        <v>3.5728666694230866</v>
      </c>
      <c r="F72" s="105">
        <v>3.7070106392224433</v>
      </c>
      <c r="G72" s="105">
        <v>3.6250335544458241</v>
      </c>
      <c r="H72" s="105">
        <v>3.6418600637269245</v>
      </c>
      <c r="I72" s="105">
        <v>3.3614710299134263</v>
      </c>
      <c r="J72" s="105">
        <v>3.6696678364110924</v>
      </c>
      <c r="K72" s="105">
        <v>4.0196676520048209</v>
      </c>
      <c r="L72" s="105">
        <v>4.1591682982972777</v>
      </c>
      <c r="M72" s="105">
        <v>4.246400652682258</v>
      </c>
      <c r="N72" s="105">
        <v>4.4725461453600772</v>
      </c>
      <c r="O72" s="105">
        <v>4.416410812991634</v>
      </c>
      <c r="P72" s="105">
        <v>4.4615794480735138</v>
      </c>
      <c r="Q72" s="105">
        <v>4.3005489441969003</v>
      </c>
      <c r="R72" s="105">
        <v>4.4216642309435183</v>
      </c>
      <c r="S72" s="105">
        <v>4.5925111047165297</v>
      </c>
      <c r="T72" s="105">
        <v>4.4342838829299245</v>
      </c>
      <c r="U72" s="105">
        <v>4.5441596624994887</v>
      </c>
      <c r="V72" s="105">
        <v>4.5185025709466684</v>
      </c>
      <c r="W72" s="105">
        <v>4.3101983118518836</v>
      </c>
      <c r="DA72" s="132" t="s">
        <v>2981</v>
      </c>
    </row>
    <row r="73" spans="1:105" ht="12" customHeight="1" x14ac:dyDescent="0.25">
      <c r="A73" s="106" t="s">
        <v>122</v>
      </c>
      <c r="B73" s="102">
        <v>8.4949128787988144</v>
      </c>
      <c r="C73" s="102">
        <v>7.9633569408840144</v>
      </c>
      <c r="D73" s="102">
        <v>8.0984562968760354</v>
      </c>
      <c r="E73" s="102">
        <v>7.8658167266900714</v>
      </c>
      <c r="F73" s="102">
        <v>8.0876568418633852</v>
      </c>
      <c r="G73" s="102">
        <v>8.2784562749603658</v>
      </c>
      <c r="H73" s="102">
        <v>8.4073366426367606</v>
      </c>
      <c r="I73" s="102">
        <v>7.9821795412129264</v>
      </c>
      <c r="J73" s="102">
        <v>8.206036420448239</v>
      </c>
      <c r="K73" s="102">
        <v>7.8247224616117022</v>
      </c>
      <c r="L73" s="102">
        <v>9.2279549587763317</v>
      </c>
      <c r="M73" s="102">
        <v>9.5937896051544023</v>
      </c>
      <c r="N73" s="102">
        <v>9.6057603469084221</v>
      </c>
      <c r="O73" s="102">
        <v>10.396142826418119</v>
      </c>
      <c r="P73" s="102">
        <v>10.026252274533132</v>
      </c>
      <c r="Q73" s="102">
        <v>10.490911263577747</v>
      </c>
      <c r="R73" s="102">
        <v>10.450353930836053</v>
      </c>
      <c r="S73" s="102">
        <v>9.9047781523253295</v>
      </c>
      <c r="T73" s="102">
        <v>9.972787514887159</v>
      </c>
      <c r="U73" s="102">
        <v>10.052135802450932</v>
      </c>
      <c r="V73" s="102">
        <v>10.032952584830467</v>
      </c>
      <c r="W73" s="102">
        <v>10.137535349805665</v>
      </c>
      <c r="DA73" s="131" t="s">
        <v>2982</v>
      </c>
    </row>
    <row r="74" spans="1:105" ht="12" customHeight="1" x14ac:dyDescent="0.25">
      <c r="A74" s="107" t="s">
        <v>121</v>
      </c>
      <c r="B74" s="105">
        <v>8.4949128787988109</v>
      </c>
      <c r="C74" s="105">
        <v>7.9642496730142236</v>
      </c>
      <c r="D74" s="105">
        <v>8.0994842301121981</v>
      </c>
      <c r="E74" s="105">
        <v>7.8668680223751473</v>
      </c>
      <c r="F74" s="105">
        <v>8.0888247517748351</v>
      </c>
      <c r="G74" s="105">
        <v>8.2791726221670388</v>
      </c>
      <c r="H74" s="105">
        <v>8.4076715949996821</v>
      </c>
      <c r="I74" s="105">
        <v>7.980356986402219</v>
      </c>
      <c r="J74" s="105">
        <v>8.2023863189685482</v>
      </c>
      <c r="K74" s="105">
        <v>7.8196346223806756</v>
      </c>
      <c r="L74" s="105">
        <v>9.223040551426914</v>
      </c>
      <c r="M74" s="105">
        <v>9.5918483519471174</v>
      </c>
      <c r="N74" s="105">
        <v>9.6065711177574222</v>
      </c>
      <c r="O74" s="105">
        <v>10.398887405473184</v>
      </c>
      <c r="P74" s="105">
        <v>10.03252204941275</v>
      </c>
      <c r="Q74" s="105">
        <v>10.493960267576318</v>
      </c>
      <c r="R74" s="105">
        <v>10.446671023794083</v>
      </c>
      <c r="S74" s="105">
        <v>9.898112123748934</v>
      </c>
      <c r="T74" s="105">
        <v>9.9668397285341328</v>
      </c>
      <c r="U74" s="105">
        <v>10.048150968879746</v>
      </c>
      <c r="V74" s="105">
        <v>10.032442296013466</v>
      </c>
      <c r="W74" s="105">
        <v>10.137469341187265</v>
      </c>
      <c r="DA74" s="132" t="s">
        <v>2983</v>
      </c>
    </row>
    <row r="75" spans="1:105" ht="12" customHeight="1" x14ac:dyDescent="0.25">
      <c r="A75" s="108" t="s">
        <v>53</v>
      </c>
      <c r="B75" s="99">
        <v>4.8439143830532032</v>
      </c>
      <c r="C75" s="99">
        <v>4.4548793410277199</v>
      </c>
      <c r="D75" s="99">
        <v>4.5849110474620236</v>
      </c>
      <c r="E75" s="99">
        <v>4.3934749757026257</v>
      </c>
      <c r="F75" s="99">
        <v>4.5001641268705912</v>
      </c>
      <c r="G75" s="99">
        <v>4.6823706922635564</v>
      </c>
      <c r="H75" s="99">
        <v>4.765708079244205</v>
      </c>
      <c r="I75" s="99">
        <v>4.4547246085630272</v>
      </c>
      <c r="J75" s="99">
        <v>4.4376592743833108</v>
      </c>
      <c r="K75" s="99">
        <v>3.8562209419313058</v>
      </c>
      <c r="L75" s="99">
        <v>5.2321045130331987</v>
      </c>
      <c r="M75" s="99">
        <v>5.3957623652107074</v>
      </c>
      <c r="N75" s="99">
        <v>5.2908625577887713</v>
      </c>
      <c r="O75" s="99">
        <v>6.0278546506619302</v>
      </c>
      <c r="P75" s="99">
        <v>5.5859339686948184</v>
      </c>
      <c r="Q75" s="99">
        <v>5.9801531327872102</v>
      </c>
      <c r="R75" s="99">
        <v>5.9629465216984503</v>
      </c>
      <c r="S75" s="99">
        <v>5.4063153529487371</v>
      </c>
      <c r="T75" s="99">
        <v>5.4829644429246978</v>
      </c>
      <c r="U75" s="99">
        <v>5.6153199760136525</v>
      </c>
      <c r="V75" s="99">
        <v>5.6328417734216805</v>
      </c>
      <c r="W75" s="99">
        <v>5.735972432907138</v>
      </c>
      <c r="DA75" s="63" t="s">
        <v>2984</v>
      </c>
    </row>
    <row r="76" spans="1:105" ht="12" customHeight="1" x14ac:dyDescent="0.25">
      <c r="A76" s="108" t="s">
        <v>52</v>
      </c>
      <c r="B76" s="99">
        <v>3.650998495745609</v>
      </c>
      <c r="C76" s="99">
        <v>3.5093703319865037</v>
      </c>
      <c r="D76" s="99">
        <v>3.5145731826501758</v>
      </c>
      <c r="E76" s="99">
        <v>3.4733930466725207</v>
      </c>
      <c r="F76" s="99">
        <v>3.5886606249042434</v>
      </c>
      <c r="G76" s="99">
        <v>3.5968019299034837</v>
      </c>
      <c r="H76" s="99">
        <v>3.6419635157554757</v>
      </c>
      <c r="I76" s="99">
        <v>3.5256323778391927</v>
      </c>
      <c r="J76" s="99">
        <v>3.7647270445852365</v>
      </c>
      <c r="K76" s="99">
        <v>3.9634136804493694</v>
      </c>
      <c r="L76" s="99">
        <v>3.9909360383937154</v>
      </c>
      <c r="M76" s="99">
        <v>4.19608598673641</v>
      </c>
      <c r="N76" s="99">
        <v>4.31570855996865</v>
      </c>
      <c r="O76" s="99">
        <v>4.3710327548112522</v>
      </c>
      <c r="P76" s="99">
        <v>4.4465880807179303</v>
      </c>
      <c r="Q76" s="99">
        <v>4.5138071347891069</v>
      </c>
      <c r="R76" s="99">
        <v>4.4837245020956358</v>
      </c>
      <c r="S76" s="99">
        <v>4.4917967708001951</v>
      </c>
      <c r="T76" s="99">
        <v>4.4838752856094359</v>
      </c>
      <c r="U76" s="99">
        <v>4.4328309928660916</v>
      </c>
      <c r="V76" s="99">
        <v>4.3996005225917836</v>
      </c>
      <c r="W76" s="99">
        <v>4.4014969082801256</v>
      </c>
      <c r="DA76" s="63" t="s">
        <v>2985</v>
      </c>
    </row>
    <row r="77" spans="1:105" ht="12" customHeight="1" x14ac:dyDescent="0.25">
      <c r="A77" s="121" t="s">
        <v>54</v>
      </c>
      <c r="B77" s="123">
        <v>1.9038721430958376</v>
      </c>
      <c r="C77" s="123">
        <v>1.8715151458654224</v>
      </c>
      <c r="D77" s="123">
        <v>1.8973361597380047</v>
      </c>
      <c r="E77" s="123">
        <v>1.8986851843133203</v>
      </c>
      <c r="F77" s="123">
        <v>1.9121910063943834</v>
      </c>
      <c r="G77" s="123">
        <v>1.9448848347445884</v>
      </c>
      <c r="H77" s="123">
        <v>2.0098670206465115</v>
      </c>
      <c r="I77" s="123">
        <v>1.9795799219744779</v>
      </c>
      <c r="J77" s="123">
        <v>2.0281448707408338</v>
      </c>
      <c r="K77" s="123">
        <v>2.0453334872029245</v>
      </c>
      <c r="L77" s="123">
        <v>2.2845583981823503</v>
      </c>
      <c r="M77" s="123">
        <v>2.2340325641111849</v>
      </c>
      <c r="N77" s="123">
        <v>2.2316827664528618</v>
      </c>
      <c r="O77" s="123">
        <v>2.3924868210804182</v>
      </c>
      <c r="P77" s="123">
        <v>2.4189673792153434</v>
      </c>
      <c r="Q77" s="123">
        <v>2.4598306992769121</v>
      </c>
      <c r="R77" s="123">
        <v>2.5355226458574616</v>
      </c>
      <c r="S77" s="123">
        <v>2.4765402572433146</v>
      </c>
      <c r="T77" s="123">
        <v>2.4837777917116779</v>
      </c>
      <c r="U77" s="123">
        <v>2.4851604864203027</v>
      </c>
      <c r="V77" s="123">
        <v>2.6022989180667215</v>
      </c>
      <c r="W77" s="123">
        <v>2.666928594010864</v>
      </c>
      <c r="DA77" s="130" t="s">
        <v>2986</v>
      </c>
    </row>
    <row r="78" spans="1:105" ht="12" customHeight="1" x14ac:dyDescent="0.25">
      <c r="A78" s="97" t="s">
        <v>192</v>
      </c>
      <c r="B78" s="99">
        <v>1.8977052479251697</v>
      </c>
      <c r="C78" s="99">
        <v>1.8728008068561941</v>
      </c>
      <c r="D78" s="99">
        <v>1.870985287305494</v>
      </c>
      <c r="E78" s="99">
        <v>1.9260869109007659</v>
      </c>
      <c r="F78" s="99">
        <v>1.9376041782861853</v>
      </c>
      <c r="G78" s="99">
        <v>1.9656087317978921</v>
      </c>
      <c r="H78" s="99">
        <v>2.0232417849698718</v>
      </c>
      <c r="I78" s="99">
        <v>1.9331304293897138</v>
      </c>
      <c r="J78" s="99">
        <v>2.0107153567645768</v>
      </c>
      <c r="K78" s="99">
        <v>2.0465312231030626</v>
      </c>
      <c r="L78" s="99">
        <v>2.3006939219482159</v>
      </c>
      <c r="M78" s="99">
        <v>2.2276317767276042</v>
      </c>
      <c r="N78" s="99">
        <v>2.2576731811251687</v>
      </c>
      <c r="O78" s="99">
        <v>2.4231714609018784</v>
      </c>
      <c r="P78" s="99">
        <v>2.3985677469028284</v>
      </c>
      <c r="Q78" s="99">
        <v>2.4307273559999669</v>
      </c>
      <c r="R78" s="99">
        <v>2.5295179473194511</v>
      </c>
      <c r="S78" s="99">
        <v>2.5146007333367533</v>
      </c>
      <c r="T78" s="99">
        <v>2.5237666183549217</v>
      </c>
      <c r="U78" s="99">
        <v>2.5247806744504837</v>
      </c>
      <c r="V78" s="99">
        <v>2.5152762399731179</v>
      </c>
      <c r="W78" s="99">
        <v>2.6739335290661574</v>
      </c>
      <c r="DA78" s="63" t="s">
        <v>2987</v>
      </c>
    </row>
    <row r="79" spans="1:105" ht="12" customHeight="1" x14ac:dyDescent="0.25">
      <c r="A79" s="109" t="s">
        <v>120</v>
      </c>
      <c r="B79" s="110">
        <v>1.9050420520039792</v>
      </c>
      <c r="C79" s="110">
        <v>1.8712714732717131</v>
      </c>
      <c r="D79" s="110">
        <v>1.9023233817165675</v>
      </c>
      <c r="E79" s="110">
        <v>1.8935082162943486</v>
      </c>
      <c r="F79" s="110">
        <v>1.9073990186256431</v>
      </c>
      <c r="G79" s="110">
        <v>1.9409862912500604</v>
      </c>
      <c r="H79" s="110">
        <v>2.0073587873491547</v>
      </c>
      <c r="I79" s="110">
        <v>1.9882545058651533</v>
      </c>
      <c r="J79" s="110">
        <v>2.03137165569074</v>
      </c>
      <c r="K79" s="110">
        <v>2.0451144200911964</v>
      </c>
      <c r="L79" s="110">
        <v>2.2816685443587543</v>
      </c>
      <c r="M79" s="110">
        <v>2.2351619498770181</v>
      </c>
      <c r="N79" s="110">
        <v>2.2271702659915431</v>
      </c>
      <c r="O79" s="110">
        <v>2.3872356771980066</v>
      </c>
      <c r="P79" s="110">
        <v>2.4224128648177778</v>
      </c>
      <c r="Q79" s="110">
        <v>2.4646935612480907</v>
      </c>
      <c r="R79" s="110">
        <v>2.5365035087704815</v>
      </c>
      <c r="S79" s="110">
        <v>2.4705383028032024</v>
      </c>
      <c r="T79" s="110">
        <v>2.4778553751836858</v>
      </c>
      <c r="U79" s="110">
        <v>2.479701220911664</v>
      </c>
      <c r="V79" s="110">
        <v>2.6132457368554567</v>
      </c>
      <c r="W79" s="110">
        <v>2.6660442696906741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93.754390251687866</v>
      </c>
      <c r="C81" s="118">
        <f t="shared" si="28"/>
        <v>102.32992593910517</v>
      </c>
      <c r="D81" s="118">
        <f t="shared" si="28"/>
        <v>97.534491734190397</v>
      </c>
      <c r="E81" s="118">
        <f t="shared" si="28"/>
        <v>100.81903468774931</v>
      </c>
      <c r="F81" s="118">
        <f t="shared" si="28"/>
        <v>97.96261534452664</v>
      </c>
      <c r="G81" s="118">
        <f t="shared" si="28"/>
        <v>101.66110117669554</v>
      </c>
      <c r="H81" s="118">
        <f t="shared" si="28"/>
        <v>101.82769137446564</v>
      </c>
      <c r="I81" s="118">
        <f t="shared" si="28"/>
        <v>110.29348900307308</v>
      </c>
      <c r="J81" s="118">
        <f t="shared" si="28"/>
        <v>105.5947307996671</v>
      </c>
      <c r="K81" s="118">
        <f t="shared" si="28"/>
        <v>105.66898698832161</v>
      </c>
      <c r="L81" s="118">
        <f t="shared" si="28"/>
        <v>116.73259630463029</v>
      </c>
      <c r="M81" s="118">
        <f t="shared" si="28"/>
        <v>107.33765832486047</v>
      </c>
      <c r="N81" s="118">
        <f t="shared" si="28"/>
        <v>104.57376702780822</v>
      </c>
      <c r="O81" s="118">
        <f t="shared" si="28"/>
        <v>106.82901909293095</v>
      </c>
      <c r="P81" s="118">
        <f t="shared" si="28"/>
        <v>99.925966698479058</v>
      </c>
      <c r="Q81" s="118">
        <f t="shared" si="28"/>
        <v>110.87381686405476</v>
      </c>
      <c r="R81" s="118">
        <f t="shared" ref="R81:V81" si="29">R82+R85+R87+R100</f>
        <v>115.43331013052904</v>
      </c>
      <c r="S81" s="118">
        <f t="shared" si="29"/>
        <v>112.24079998188849</v>
      </c>
      <c r="T81" s="118">
        <f t="shared" si="29"/>
        <v>110.62435580391818</v>
      </c>
      <c r="U81" s="118">
        <f t="shared" si="29"/>
        <v>107.11913873902684</v>
      </c>
      <c r="V81" s="118">
        <f t="shared" si="29"/>
        <v>105.66373970507357</v>
      </c>
      <c r="W81" s="118">
        <f t="shared" ref="W81" si="30">W82+W85+W87+W100</f>
        <v>112.02247501517623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83.559758530633459</v>
      </c>
      <c r="C82" s="123">
        <f t="shared" si="31"/>
        <v>92.444864838206612</v>
      </c>
      <c r="D82" s="123">
        <f t="shared" si="31"/>
        <v>87.648240640756995</v>
      </c>
      <c r="E82" s="123">
        <f t="shared" si="31"/>
        <v>91.029311338027867</v>
      </c>
      <c r="F82" s="123">
        <f t="shared" si="31"/>
        <v>88.004130811064243</v>
      </c>
      <c r="G82" s="123">
        <f t="shared" si="31"/>
        <v>91.478050914260038</v>
      </c>
      <c r="H82" s="123">
        <f t="shared" si="31"/>
        <v>91.453869532436642</v>
      </c>
      <c r="I82" s="123">
        <f t="shared" si="31"/>
        <v>100.02506559423713</v>
      </c>
      <c r="J82" s="123">
        <f t="shared" si="31"/>
        <v>95.232348285233229</v>
      </c>
      <c r="K82" s="123">
        <f t="shared" si="31"/>
        <v>95.511126286207713</v>
      </c>
      <c r="L82" s="123">
        <f t="shared" si="31"/>
        <v>105.07277663984001</v>
      </c>
      <c r="M82" s="123">
        <f t="shared" si="31"/>
        <v>95.103789852560482</v>
      </c>
      <c r="N82" s="123">
        <f t="shared" si="31"/>
        <v>92.537576232398067</v>
      </c>
      <c r="O82" s="123">
        <f t="shared" si="31"/>
        <v>94.236239606245718</v>
      </c>
      <c r="P82" s="123">
        <f t="shared" si="31"/>
        <v>87.221584814334008</v>
      </c>
      <c r="Q82" s="123">
        <f t="shared" si="31"/>
        <v>97.883652294020251</v>
      </c>
      <c r="R82" s="123">
        <f t="shared" ref="R82:V82" si="32">SUM(R83:R84)</f>
        <v>102.17535609461424</v>
      </c>
      <c r="S82" s="123">
        <f t="shared" si="32"/>
        <v>99.538156854598853</v>
      </c>
      <c r="T82" s="123">
        <f t="shared" si="32"/>
        <v>98.237945720023717</v>
      </c>
      <c r="U82" s="123">
        <f t="shared" si="32"/>
        <v>94.358822413713426</v>
      </c>
      <c r="V82" s="123">
        <f t="shared" si="32"/>
        <v>92.731921030912417</v>
      </c>
      <c r="W82" s="123">
        <f t="shared" ref="W82" si="33">SUM(W83:W84)</f>
        <v>98.832235050887078</v>
      </c>
      <c r="DA82" s="130" t="s">
        <v>2990</v>
      </c>
    </row>
    <row r="83" spans="1:105" ht="12" customHeight="1" x14ac:dyDescent="0.25">
      <c r="A83" s="97" t="s">
        <v>204</v>
      </c>
      <c r="B83" s="99">
        <v>82.946545113331638</v>
      </c>
      <c r="C83" s="99">
        <v>91.769077011004015</v>
      </c>
      <c r="D83" s="99">
        <v>87.025646836581146</v>
      </c>
      <c r="E83" s="99">
        <v>90.388035254646567</v>
      </c>
      <c r="F83" s="99">
        <v>87.394204315505661</v>
      </c>
      <c r="G83" s="99">
        <v>90.852120887916186</v>
      </c>
      <c r="H83" s="99">
        <v>90.836213618049001</v>
      </c>
      <c r="I83" s="99">
        <v>99.355216870029309</v>
      </c>
      <c r="J83" s="99">
        <v>94.606729998057844</v>
      </c>
      <c r="K83" s="99">
        <v>94.891077705332208</v>
      </c>
      <c r="L83" s="99">
        <v>104.36668015935705</v>
      </c>
      <c r="M83" s="99">
        <v>94.478952148424014</v>
      </c>
      <c r="N83" s="99">
        <v>91.929954791326324</v>
      </c>
      <c r="O83" s="99">
        <v>93.617056989508526</v>
      </c>
      <c r="P83" s="99">
        <v>86.668860274109235</v>
      </c>
      <c r="Q83" s="99">
        <v>97.256464011188655</v>
      </c>
      <c r="R83" s="99">
        <v>101.52461780302171</v>
      </c>
      <c r="S83" s="99">
        <v>98.90516870625234</v>
      </c>
      <c r="T83" s="99">
        <v>97.616385799677587</v>
      </c>
      <c r="U83" s="99">
        <v>93.770502736452329</v>
      </c>
      <c r="V83" s="99">
        <v>92.153626418808599</v>
      </c>
      <c r="W83" s="99">
        <v>98.214633470857393</v>
      </c>
      <c r="DA83" s="63" t="s">
        <v>2991</v>
      </c>
    </row>
    <row r="84" spans="1:105" ht="12" customHeight="1" x14ac:dyDescent="0.25">
      <c r="A84" s="97" t="s">
        <v>53</v>
      </c>
      <c r="B84" s="99">
        <v>0.61321341730182299</v>
      </c>
      <c r="C84" s="99">
        <v>0.67578782720259722</v>
      </c>
      <c r="D84" s="99">
        <v>0.6225938041758492</v>
      </c>
      <c r="E84" s="99">
        <v>0.64127608338129638</v>
      </c>
      <c r="F84" s="99">
        <v>0.60992649555858902</v>
      </c>
      <c r="G84" s="99">
        <v>0.62593002634384864</v>
      </c>
      <c r="H84" s="99">
        <v>0.61765591438764378</v>
      </c>
      <c r="I84" s="99">
        <v>0.66984872420781738</v>
      </c>
      <c r="J84" s="99">
        <v>0.62561828717539036</v>
      </c>
      <c r="K84" s="99">
        <v>0.62004858087550108</v>
      </c>
      <c r="L84" s="99">
        <v>0.70609648048296425</v>
      </c>
      <c r="M84" s="99">
        <v>0.62483770413647111</v>
      </c>
      <c r="N84" s="99">
        <v>0.60762144107173854</v>
      </c>
      <c r="O84" s="99">
        <v>0.61918261673719044</v>
      </c>
      <c r="P84" s="99">
        <v>0.55272454022477879</v>
      </c>
      <c r="Q84" s="99">
        <v>0.62718828283160366</v>
      </c>
      <c r="R84" s="99">
        <v>0.65073829159253704</v>
      </c>
      <c r="S84" s="99">
        <v>0.63298814834650918</v>
      </c>
      <c r="T84" s="99">
        <v>0.62155992034613439</v>
      </c>
      <c r="U84" s="99">
        <v>0.58831967726109047</v>
      </c>
      <c r="V84" s="99">
        <v>0.57829461210381816</v>
      </c>
      <c r="W84" s="99">
        <v>0.61760158002968635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1.408738489934379E-2</v>
      </c>
      <c r="C85" s="123">
        <f t="shared" si="34"/>
        <v>1.895374577285815E-2</v>
      </c>
      <c r="D85" s="123">
        <f t="shared" si="34"/>
        <v>2.0738222900781068E-2</v>
      </c>
      <c r="E85" s="123">
        <f t="shared" si="34"/>
        <v>3.0061943463062339E-2</v>
      </c>
      <c r="F85" s="123">
        <f t="shared" si="34"/>
        <v>4.4951440648382829E-2</v>
      </c>
      <c r="G85" s="123">
        <f t="shared" si="34"/>
        <v>5.8680190848645536E-2</v>
      </c>
      <c r="H85" s="123">
        <f t="shared" si="34"/>
        <v>7.9217452783672773E-2</v>
      </c>
      <c r="I85" s="123">
        <f t="shared" si="34"/>
        <v>9.7395754829483011E-2</v>
      </c>
      <c r="J85" s="123">
        <f t="shared" si="34"/>
        <v>0.11122967741326578</v>
      </c>
      <c r="K85" s="123">
        <f t="shared" si="34"/>
        <v>0.12055350720112266</v>
      </c>
      <c r="L85" s="123">
        <f t="shared" si="34"/>
        <v>0.12703980191529915</v>
      </c>
      <c r="M85" s="123">
        <f t="shared" si="34"/>
        <v>0.12355329672097366</v>
      </c>
      <c r="N85" s="123">
        <f t="shared" si="34"/>
        <v>0.1192323675628477</v>
      </c>
      <c r="O85" s="123">
        <f t="shared" si="34"/>
        <v>0.11432113938444907</v>
      </c>
      <c r="P85" s="123">
        <f t="shared" si="34"/>
        <v>0.11004389247180958</v>
      </c>
      <c r="Q85" s="123">
        <f t="shared" si="34"/>
        <v>0.11577933781232966</v>
      </c>
      <c r="R85" s="123">
        <f t="shared" si="34"/>
        <v>0.1412100613425713</v>
      </c>
      <c r="S85" s="123">
        <f t="shared" si="34"/>
        <v>0.16493054411462588</v>
      </c>
      <c r="T85" s="123">
        <f t="shared" si="34"/>
        <v>0.22255251920727742</v>
      </c>
      <c r="U85" s="123">
        <f t="shared" si="34"/>
        <v>0.2053394222203426</v>
      </c>
      <c r="V85" s="123">
        <f t="shared" si="34"/>
        <v>0.2188981365400475</v>
      </c>
      <c r="W85" s="123">
        <f t="shared" si="34"/>
        <v>0.21563159119236272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1.408738489934379E-2</v>
      </c>
      <c r="C86" s="99">
        <f>RES_hhdet_tesh!C86/RES_summary!C$19</f>
        <v>1.895374577285815E-2</v>
      </c>
      <c r="D86" s="99">
        <f>RES_hhdet_tesh!D86/RES_summary!D$19</f>
        <v>2.0738222900781068E-2</v>
      </c>
      <c r="E86" s="99">
        <f>RES_hhdet_tesh!E86/RES_summary!E$19</f>
        <v>3.0061943463062339E-2</v>
      </c>
      <c r="F86" s="99">
        <f>RES_hhdet_tesh!F86/RES_summary!F$19</f>
        <v>4.4951440648382829E-2</v>
      </c>
      <c r="G86" s="99">
        <f>RES_hhdet_tesh!G86/RES_summary!G$19</f>
        <v>5.8680190848645536E-2</v>
      </c>
      <c r="H86" s="99">
        <f>RES_hhdet_tesh!H86/RES_summary!H$19</f>
        <v>7.9217452783672773E-2</v>
      </c>
      <c r="I86" s="99">
        <f>RES_hhdet_tesh!I86/RES_summary!I$19</f>
        <v>9.7395754829483011E-2</v>
      </c>
      <c r="J86" s="99">
        <f>RES_hhdet_tesh!J86/RES_summary!J$19</f>
        <v>0.11122967741326578</v>
      </c>
      <c r="K86" s="99">
        <f>RES_hhdet_tesh!K86/RES_summary!K$19</f>
        <v>0.12055350720112266</v>
      </c>
      <c r="L86" s="99">
        <f>RES_hhdet_tesh!L86/RES_summary!L$19</f>
        <v>0.12703980191529915</v>
      </c>
      <c r="M86" s="99">
        <f>RES_hhdet_tesh!M86/RES_summary!M$19</f>
        <v>0.12355329672097366</v>
      </c>
      <c r="N86" s="99">
        <f>RES_hhdet_tesh!N86/RES_summary!N$19</f>
        <v>0.1192323675628477</v>
      </c>
      <c r="O86" s="99">
        <f>RES_hhdet_tesh!O86/RES_summary!O$19</f>
        <v>0.11432113938444907</v>
      </c>
      <c r="P86" s="99">
        <f>RES_hhdet_tesh!P86/RES_summary!P$19</f>
        <v>0.11004389247180958</v>
      </c>
      <c r="Q86" s="99">
        <f>RES_hhdet_tesh!Q86/RES_summary!Q$19</f>
        <v>0.11577933781232966</v>
      </c>
      <c r="R86" s="99">
        <f>RES_hhdet_tesh!R86/RES_summary!R$19</f>
        <v>0.1412100613425713</v>
      </c>
      <c r="S86" s="99">
        <f>RES_hhdet_tesh!S86/RES_summary!S$19</f>
        <v>0.16493054411462588</v>
      </c>
      <c r="T86" s="99">
        <f>RES_hhdet_tesh!T86/RES_summary!T$19</f>
        <v>0.22255251920727742</v>
      </c>
      <c r="U86" s="99">
        <f>RES_hhdet_tesh!U86/RES_summary!U$19</f>
        <v>0.2053394222203426</v>
      </c>
      <c r="V86" s="99">
        <f>RES_hhdet_tesh!V86/RES_summary!V$19</f>
        <v>0.2188981365400475</v>
      </c>
      <c r="W86" s="99">
        <f>RES_hhdet_tesh!W86/RES_summary!W$19</f>
        <v>0.21563159119236272</v>
      </c>
      <c r="DA86" s="63" t="s">
        <v>2994</v>
      </c>
    </row>
    <row r="87" spans="1:105" ht="12" customHeight="1" x14ac:dyDescent="0.25">
      <c r="A87" s="121" t="s">
        <v>55</v>
      </c>
      <c r="B87" s="123">
        <v>8.2755022841510915</v>
      </c>
      <c r="C87" s="123">
        <v>7.9948358818539758</v>
      </c>
      <c r="D87" s="123">
        <v>7.9631894888160524</v>
      </c>
      <c r="E87" s="123">
        <v>7.8661531899640265</v>
      </c>
      <c r="F87" s="123">
        <v>8.0061340741883811</v>
      </c>
      <c r="G87" s="123">
        <v>8.1833837803368006</v>
      </c>
      <c r="H87" s="123">
        <v>8.2872456018961689</v>
      </c>
      <c r="I87" s="123">
        <v>8.1827731481413029</v>
      </c>
      <c r="J87" s="123">
        <v>8.2197811813298785</v>
      </c>
      <c r="K87" s="123">
        <v>7.9921927748215724</v>
      </c>
      <c r="L87" s="123">
        <v>9.2511113185162284</v>
      </c>
      <c r="M87" s="123">
        <v>9.8751532257019949</v>
      </c>
      <c r="N87" s="123">
        <v>9.6897881618557555</v>
      </c>
      <c r="O87" s="123">
        <v>10.091222670102779</v>
      </c>
      <c r="P87" s="123">
        <v>10.171925126855472</v>
      </c>
      <c r="Q87" s="123">
        <v>10.409691670974091</v>
      </c>
      <c r="R87" s="123">
        <v>10.580240465801731</v>
      </c>
      <c r="S87" s="123">
        <v>10.067174280371813</v>
      </c>
      <c r="T87" s="123">
        <v>9.6860021895035171</v>
      </c>
      <c r="U87" s="123">
        <v>10.075275682181415</v>
      </c>
      <c r="V87" s="123">
        <v>10.099674800765651</v>
      </c>
      <c r="W87" s="123">
        <v>10.308564103406113</v>
      </c>
      <c r="DA87" s="130" t="s">
        <v>2995</v>
      </c>
    </row>
    <row r="88" spans="1:105" ht="12" customHeight="1" x14ac:dyDescent="0.25">
      <c r="A88" s="97" t="s">
        <v>132</v>
      </c>
      <c r="B88" s="99">
        <v>7.9146426154269074</v>
      </c>
      <c r="C88" s="99">
        <v>8.0022120821277145</v>
      </c>
      <c r="D88" s="99">
        <v>7.8387123742757563</v>
      </c>
      <c r="E88" s="99">
        <v>7.8653263562984463</v>
      </c>
      <c r="F88" s="99">
        <v>7.9010863518280745</v>
      </c>
      <c r="G88" s="99">
        <v>8.1030999443812952</v>
      </c>
      <c r="H88" s="99">
        <v>8.148025138403721</v>
      </c>
      <c r="I88" s="99">
        <v>8.3085648357196789</v>
      </c>
      <c r="J88" s="99">
        <v>8.2354353458892451</v>
      </c>
      <c r="K88" s="99">
        <v>8.1137466505829892</v>
      </c>
      <c r="L88" s="99">
        <v>9.2879031406349295</v>
      </c>
      <c r="M88" s="99">
        <v>10.013950606955971</v>
      </c>
      <c r="N88" s="99">
        <v>9.7022188080812199</v>
      </c>
      <c r="O88" s="99">
        <v>9.9229873574552734</v>
      </c>
      <c r="P88" s="99">
        <v>10.294324262477518</v>
      </c>
      <c r="Q88" s="99">
        <v>10.371614288384619</v>
      </c>
      <c r="R88" s="99">
        <v>10.647016599334052</v>
      </c>
      <c r="S88" s="99">
        <v>10.124553013390054</v>
      </c>
      <c r="T88" s="99">
        <v>9.5500047414755382</v>
      </c>
      <c r="U88" s="99">
        <v>10.065258968111694</v>
      </c>
      <c r="V88" s="99">
        <v>10.108207894739898</v>
      </c>
      <c r="W88" s="99">
        <v>10.328612122654235</v>
      </c>
      <c r="DA88" s="63" t="s">
        <v>2996</v>
      </c>
    </row>
    <row r="89" spans="1:105" ht="12" customHeight="1" x14ac:dyDescent="0.25">
      <c r="A89" s="97" t="s">
        <v>131</v>
      </c>
      <c r="B89" s="99">
        <v>7.9146426154269083</v>
      </c>
      <c r="C89" s="99">
        <v>8.0022533222990475</v>
      </c>
      <c r="D89" s="99">
        <v>7.8387499807216727</v>
      </c>
      <c r="E89" s="99">
        <v>7.865096909692098</v>
      </c>
      <c r="F89" s="99">
        <v>7.9009848897401973</v>
      </c>
      <c r="G89" s="99">
        <v>8.1026880069742511</v>
      </c>
      <c r="H89" s="99">
        <v>8.1475060044139553</v>
      </c>
      <c r="I89" s="99">
        <v>8.3059823051540427</v>
      </c>
      <c r="J89" s="99">
        <v>8.2333076788004895</v>
      </c>
      <c r="K89" s="99">
        <v>8.1118363748163045</v>
      </c>
      <c r="L89" s="99">
        <v>9.2859100579636902</v>
      </c>
      <c r="M89" s="99">
        <v>10.012022037083943</v>
      </c>
      <c r="N89" s="99">
        <v>9.7018272274678719</v>
      </c>
      <c r="O89" s="99">
        <v>9.9257652602404303</v>
      </c>
      <c r="P89" s="99">
        <v>10.293763639144659</v>
      </c>
      <c r="Q89" s="99">
        <v>10.37633301481168</v>
      </c>
      <c r="R89" s="99">
        <v>10.647918827957637</v>
      </c>
      <c r="S89" s="99">
        <v>10.12296753698152</v>
      </c>
      <c r="T89" s="99">
        <v>9.5504033533853612</v>
      </c>
      <c r="U89" s="99">
        <v>10.060050341641597</v>
      </c>
      <c r="V89" s="99">
        <v>10.102827539623277</v>
      </c>
      <c r="W89" s="99">
        <v>10.323364048080215</v>
      </c>
      <c r="DA89" s="63" t="s">
        <v>2997</v>
      </c>
    </row>
    <row r="90" spans="1:105" ht="12" customHeight="1" x14ac:dyDescent="0.25">
      <c r="A90" s="100" t="s">
        <v>204</v>
      </c>
      <c r="B90" s="102">
        <v>4.5096478558893143</v>
      </c>
      <c r="C90" s="102">
        <v>4.4775522218777999</v>
      </c>
      <c r="D90" s="102">
        <v>4.4355736144853468</v>
      </c>
      <c r="E90" s="102">
        <v>4.3942061666867058</v>
      </c>
      <c r="F90" s="102">
        <v>4.397587286597032</v>
      </c>
      <c r="G90" s="102">
        <v>4.5808460839678098</v>
      </c>
      <c r="H90" s="102">
        <v>4.6154489456446059</v>
      </c>
      <c r="I90" s="102">
        <v>4.634057294792246</v>
      </c>
      <c r="J90" s="102">
        <v>4.4511092570981932</v>
      </c>
      <c r="K90" s="102">
        <v>4.0108660558257814</v>
      </c>
      <c r="L90" s="102">
        <v>5.2765016163248122</v>
      </c>
      <c r="M90" s="102">
        <v>5.6410339036963988</v>
      </c>
      <c r="N90" s="102">
        <v>5.3538148542749724</v>
      </c>
      <c r="O90" s="102">
        <v>5.7534997462970958</v>
      </c>
      <c r="P90" s="102">
        <v>5.7378489129637504</v>
      </c>
      <c r="Q90" s="102">
        <v>5.9122511154218822</v>
      </c>
      <c r="R90" s="102">
        <v>6.0760185494251147</v>
      </c>
      <c r="S90" s="102">
        <v>5.5346189571509603</v>
      </c>
      <c r="T90" s="102">
        <v>5.2464912387131424</v>
      </c>
      <c r="U90" s="102">
        <v>5.6209225807628549</v>
      </c>
      <c r="V90" s="102">
        <v>5.6722657804165264</v>
      </c>
      <c r="W90" s="102">
        <v>5.842372319242128</v>
      </c>
      <c r="DA90" s="131" t="s">
        <v>2998</v>
      </c>
    </row>
    <row r="91" spans="1:105" ht="12" customHeight="1" x14ac:dyDescent="0.25">
      <c r="A91" s="103" t="s">
        <v>52</v>
      </c>
      <c r="B91" s="105">
        <v>3.4049947595375936</v>
      </c>
      <c r="C91" s="105">
        <v>3.5247011004212472</v>
      </c>
      <c r="D91" s="105">
        <v>3.4031763662363259</v>
      </c>
      <c r="E91" s="105">
        <v>3.4708907430053921</v>
      </c>
      <c r="F91" s="105">
        <v>3.5033976031431644</v>
      </c>
      <c r="G91" s="105">
        <v>3.5218419230064426</v>
      </c>
      <c r="H91" s="105">
        <v>3.5320570587693476</v>
      </c>
      <c r="I91" s="105">
        <v>3.6719250103617953</v>
      </c>
      <c r="J91" s="105">
        <v>3.7821984217022959</v>
      </c>
      <c r="K91" s="105">
        <v>4.1009703189905213</v>
      </c>
      <c r="L91" s="105">
        <v>4.0094084416388771</v>
      </c>
      <c r="M91" s="105">
        <v>4.3709881333875442</v>
      </c>
      <c r="N91" s="105">
        <v>4.3480123731928986</v>
      </c>
      <c r="O91" s="105">
        <v>4.1722655139433344</v>
      </c>
      <c r="P91" s="105">
        <v>4.5559147261809105</v>
      </c>
      <c r="Q91" s="105">
        <v>4.4640818993897984</v>
      </c>
      <c r="R91" s="105">
        <v>4.5719002785325227</v>
      </c>
      <c r="S91" s="105">
        <v>4.5883485798305603</v>
      </c>
      <c r="T91" s="105">
        <v>4.3039121146722179</v>
      </c>
      <c r="U91" s="105">
        <v>4.4391277608787423</v>
      </c>
      <c r="V91" s="105">
        <v>4.4305617592067517</v>
      </c>
      <c r="W91" s="105">
        <v>4.4809917288380863</v>
      </c>
      <c r="DA91" s="132" t="s">
        <v>2999</v>
      </c>
    </row>
    <row r="92" spans="1:105" ht="12" customHeight="1" x14ac:dyDescent="0.25">
      <c r="A92" s="106" t="s">
        <v>124</v>
      </c>
      <c r="B92" s="102">
        <v>8.3873694023137784</v>
      </c>
      <c r="C92" s="102">
        <v>8.2159701555868097</v>
      </c>
      <c r="D92" s="102">
        <v>7.5944741729442971</v>
      </c>
      <c r="E92" s="102">
        <v>7.8844043605340053</v>
      </c>
      <c r="F92" s="102">
        <v>8.1283490866240875</v>
      </c>
      <c r="G92" s="102">
        <v>8.0684519116659938</v>
      </c>
      <c r="H92" s="102">
        <v>8.5615635187130827</v>
      </c>
      <c r="I92" s="102">
        <v>8.6381809090237649</v>
      </c>
      <c r="J92" s="102">
        <v>8.1737729309503582</v>
      </c>
      <c r="K92" s="102">
        <v>7.8669113405473032</v>
      </c>
      <c r="L92" s="102">
        <v>8.7915875759729989</v>
      </c>
      <c r="M92" s="102">
        <v>10.038222892296217</v>
      </c>
      <c r="N92" s="102">
        <v>10.116907731856118</v>
      </c>
      <c r="O92" s="102">
        <v>10.037613080841496</v>
      </c>
      <c r="P92" s="102">
        <v>8.8680329914565483</v>
      </c>
      <c r="Q92" s="102">
        <v>10.340154124099556</v>
      </c>
      <c r="R92" s="102">
        <v>10.441103746957735</v>
      </c>
      <c r="S92" s="102">
        <v>10.288956460335065</v>
      </c>
      <c r="T92" s="102">
        <v>9.7431405457101885</v>
      </c>
      <c r="U92" s="102">
        <v>10.098497291769487</v>
      </c>
      <c r="V92" s="102">
        <v>9.9051329248410411</v>
      </c>
      <c r="W92" s="102">
        <v>10.575183716053965</v>
      </c>
      <c r="DA92" s="131" t="s">
        <v>3000</v>
      </c>
    </row>
    <row r="93" spans="1:105" ht="12" customHeight="1" x14ac:dyDescent="0.25">
      <c r="A93" s="107" t="s">
        <v>123</v>
      </c>
      <c r="B93" s="105">
        <v>8.3873694023137748</v>
      </c>
      <c r="C93" s="105">
        <v>8.21536166500562</v>
      </c>
      <c r="D93" s="105">
        <v>7.5944479110588157</v>
      </c>
      <c r="E93" s="105">
        <v>7.8834955584833697</v>
      </c>
      <c r="F93" s="105">
        <v>8.1277753672263735</v>
      </c>
      <c r="G93" s="105">
        <v>8.0685762369031053</v>
      </c>
      <c r="H93" s="105">
        <v>8.5612353131552936</v>
      </c>
      <c r="I93" s="105">
        <v>8.6354022713672656</v>
      </c>
      <c r="J93" s="105">
        <v>8.1711830037159761</v>
      </c>
      <c r="K93" s="105">
        <v>7.8648082118607734</v>
      </c>
      <c r="L93" s="105">
        <v>8.7889444168714039</v>
      </c>
      <c r="M93" s="105">
        <v>10.034006171994417</v>
      </c>
      <c r="N93" s="105">
        <v>10.114671727837386</v>
      </c>
      <c r="O93" s="105">
        <v>10.041022937379948</v>
      </c>
      <c r="P93" s="105">
        <v>8.875945249144241</v>
      </c>
      <c r="Q93" s="105">
        <v>10.331173263993275</v>
      </c>
      <c r="R93" s="105">
        <v>10.431452412858281</v>
      </c>
      <c r="S93" s="105">
        <v>10.282302223711943</v>
      </c>
      <c r="T93" s="105">
        <v>9.7351798799330869</v>
      </c>
      <c r="U93" s="105">
        <v>10.091201703368991</v>
      </c>
      <c r="V93" s="105">
        <v>9.8983031898050786</v>
      </c>
      <c r="W93" s="105">
        <v>10.573636646461466</v>
      </c>
      <c r="DA93" s="132" t="s">
        <v>3001</v>
      </c>
    </row>
    <row r="94" spans="1:105" ht="12" customHeight="1" x14ac:dyDescent="0.25">
      <c r="A94" s="108" t="s">
        <v>50</v>
      </c>
      <c r="B94" s="99">
        <v>4.7804373055033302</v>
      </c>
      <c r="C94" s="99">
        <v>4.5974404155692676</v>
      </c>
      <c r="D94" s="99">
        <v>4.2963961668241533</v>
      </c>
      <c r="E94" s="99">
        <v>4.4041968290822551</v>
      </c>
      <c r="F94" s="99">
        <v>4.524511902671442</v>
      </c>
      <c r="G94" s="99">
        <v>4.5611818014436185</v>
      </c>
      <c r="H94" s="99">
        <v>4.8515941739505575</v>
      </c>
      <c r="I94" s="99">
        <v>4.8198170850891362</v>
      </c>
      <c r="J94" s="99">
        <v>4.4171197112289597</v>
      </c>
      <c r="K94" s="99">
        <v>3.8857860783998266</v>
      </c>
      <c r="L94" s="99">
        <v>4.9908396525241798</v>
      </c>
      <c r="M94" s="99">
        <v>5.6521886256667475</v>
      </c>
      <c r="N94" s="99">
        <v>5.5837247686406561</v>
      </c>
      <c r="O94" s="99">
        <v>5.8200727546523092</v>
      </c>
      <c r="P94" s="99">
        <v>4.9399221773651538</v>
      </c>
      <c r="Q94" s="99">
        <v>5.8840445685720928</v>
      </c>
      <c r="R94" s="99">
        <v>5.9493919847236558</v>
      </c>
      <c r="S94" s="99">
        <v>5.6208431749527765</v>
      </c>
      <c r="T94" s="99">
        <v>5.3471582491038712</v>
      </c>
      <c r="U94" s="99">
        <v>5.6374742110127709</v>
      </c>
      <c r="V94" s="99">
        <v>5.553921606373752</v>
      </c>
      <c r="W94" s="99">
        <v>5.9839585178243508</v>
      </c>
      <c r="DA94" s="63" t="s">
        <v>3002</v>
      </c>
    </row>
    <row r="95" spans="1:105" ht="12" customHeight="1" x14ac:dyDescent="0.25">
      <c r="A95" s="108" t="s">
        <v>52</v>
      </c>
      <c r="B95" s="99">
        <v>3.6069320968104455</v>
      </c>
      <c r="C95" s="99">
        <v>3.6179212494363537</v>
      </c>
      <c r="D95" s="99">
        <v>3.2980517442346615</v>
      </c>
      <c r="E95" s="99">
        <v>3.4792987294011142</v>
      </c>
      <c r="F95" s="99">
        <v>3.603263464554932</v>
      </c>
      <c r="G95" s="99">
        <v>3.5073944354594864</v>
      </c>
      <c r="H95" s="99">
        <v>3.709641139204737</v>
      </c>
      <c r="I95" s="99">
        <v>3.8155851862781289</v>
      </c>
      <c r="J95" s="99">
        <v>3.7540632924870172</v>
      </c>
      <c r="K95" s="99">
        <v>3.9790221334609468</v>
      </c>
      <c r="L95" s="99">
        <v>3.7981047643472277</v>
      </c>
      <c r="M95" s="99">
        <v>4.3818175463276701</v>
      </c>
      <c r="N95" s="99">
        <v>4.5309469591967311</v>
      </c>
      <c r="O95" s="99">
        <v>4.2209501827276386</v>
      </c>
      <c r="P95" s="99">
        <v>3.9360230717790872</v>
      </c>
      <c r="Q95" s="99">
        <v>4.4471286954211813</v>
      </c>
      <c r="R95" s="99">
        <v>4.4820604281346235</v>
      </c>
      <c r="S95" s="99">
        <v>4.6614590487591636</v>
      </c>
      <c r="T95" s="99">
        <v>4.3880216308292157</v>
      </c>
      <c r="U95" s="99">
        <v>4.4537274923562222</v>
      </c>
      <c r="V95" s="99">
        <v>4.3443815834313275</v>
      </c>
      <c r="W95" s="99">
        <v>4.5896781286371171</v>
      </c>
      <c r="DA95" s="63" t="s">
        <v>3003</v>
      </c>
    </row>
    <row r="96" spans="1:105" ht="12" customHeight="1" x14ac:dyDescent="0.25">
      <c r="A96" s="106" t="s">
        <v>122</v>
      </c>
      <c r="B96" s="102">
        <v>8.4949128787988162</v>
      </c>
      <c r="C96" s="102">
        <v>7.9631542991532447</v>
      </c>
      <c r="D96" s="102">
        <v>8.0975946632745455</v>
      </c>
      <c r="E96" s="102">
        <v>7.8643257266383744</v>
      </c>
      <c r="F96" s="102">
        <v>8.0855348844850994</v>
      </c>
      <c r="G96" s="102">
        <v>8.2759132186507802</v>
      </c>
      <c r="H96" s="102">
        <v>8.4057428300500696</v>
      </c>
      <c r="I96" s="102">
        <v>7.9809825129095788</v>
      </c>
      <c r="J96" s="102">
        <v>8.2058867240880513</v>
      </c>
      <c r="K96" s="102">
        <v>7.8272975740259785</v>
      </c>
      <c r="L96" s="102">
        <v>9.2402987561234227</v>
      </c>
      <c r="M96" s="102">
        <v>9.6122798060188188</v>
      </c>
      <c r="N96" s="102">
        <v>9.6262076808618833</v>
      </c>
      <c r="O96" s="102">
        <v>10.414013064732872</v>
      </c>
      <c r="P96" s="102">
        <v>10.033656874269624</v>
      </c>
      <c r="Q96" s="102">
        <v>10.492564566603845</v>
      </c>
      <c r="R96" s="102">
        <v>10.457672270610004</v>
      </c>
      <c r="S96" s="102">
        <v>9.9226952912207533</v>
      </c>
      <c r="T96" s="102">
        <v>10.008233837448561</v>
      </c>
      <c r="U96" s="102">
        <v>10.105392319024046</v>
      </c>
      <c r="V96" s="102">
        <v>10.090406190022797</v>
      </c>
      <c r="W96" s="102">
        <v>10.170650564089367</v>
      </c>
      <c r="DA96" s="131" t="s">
        <v>3004</v>
      </c>
    </row>
    <row r="97" spans="1:105" ht="12" customHeight="1" x14ac:dyDescent="0.25">
      <c r="A97" s="107" t="s">
        <v>121</v>
      </c>
      <c r="B97" s="105">
        <v>8.4949128787988144</v>
      </c>
      <c r="C97" s="105">
        <v>7.9639203088024892</v>
      </c>
      <c r="D97" s="105">
        <v>8.0985365444723225</v>
      </c>
      <c r="E97" s="105">
        <v>7.8654396498519477</v>
      </c>
      <c r="F97" s="105">
        <v>8.0870805266015271</v>
      </c>
      <c r="G97" s="105">
        <v>8.2769717495700732</v>
      </c>
      <c r="H97" s="105">
        <v>8.4061900969650587</v>
      </c>
      <c r="I97" s="105">
        <v>7.9781579645069787</v>
      </c>
      <c r="J97" s="105">
        <v>8.2026112292754956</v>
      </c>
      <c r="K97" s="105">
        <v>7.8247925653714532</v>
      </c>
      <c r="L97" s="105">
        <v>9.236891713730131</v>
      </c>
      <c r="M97" s="105">
        <v>9.6099508092101775</v>
      </c>
      <c r="N97" s="105">
        <v>9.6260682887830011</v>
      </c>
      <c r="O97" s="105">
        <v>10.416699008646649</v>
      </c>
      <c r="P97" s="105">
        <v>10.040815466661906</v>
      </c>
      <c r="Q97" s="105">
        <v>10.492370526076286</v>
      </c>
      <c r="R97" s="105">
        <v>10.452685056147434</v>
      </c>
      <c r="S97" s="105">
        <v>9.9165731572036897</v>
      </c>
      <c r="T97" s="105">
        <v>10.001868977512375</v>
      </c>
      <c r="U97" s="105">
        <v>10.100110540938067</v>
      </c>
      <c r="V97" s="105">
        <v>10.086978909665126</v>
      </c>
      <c r="W97" s="105">
        <v>10.171163654573309</v>
      </c>
      <c r="DA97" s="132" t="s">
        <v>3005</v>
      </c>
    </row>
    <row r="98" spans="1:105" ht="12" customHeight="1" x14ac:dyDescent="0.25">
      <c r="A98" s="108" t="s">
        <v>53</v>
      </c>
      <c r="B98" s="99">
        <v>4.843914383053205</v>
      </c>
      <c r="C98" s="99">
        <v>4.454695108001034</v>
      </c>
      <c r="D98" s="99">
        <v>4.584374586838563</v>
      </c>
      <c r="E98" s="99">
        <v>4.3926772606629427</v>
      </c>
      <c r="F98" s="99">
        <v>4.4991937387369658</v>
      </c>
      <c r="G98" s="99">
        <v>4.6811259662727167</v>
      </c>
      <c r="H98" s="99">
        <v>4.7648683239001475</v>
      </c>
      <c r="I98" s="99">
        <v>4.453497089923423</v>
      </c>
      <c r="J98" s="99">
        <v>4.437780955473511</v>
      </c>
      <c r="K98" s="99">
        <v>3.8587645604939165</v>
      </c>
      <c r="L98" s="99">
        <v>5.2399620875926223</v>
      </c>
      <c r="M98" s="99">
        <v>5.4059456535649284</v>
      </c>
      <c r="N98" s="99">
        <v>5.3016007130470388</v>
      </c>
      <c r="O98" s="99">
        <v>6.038179385495428</v>
      </c>
      <c r="P98" s="99">
        <v>5.5905515993265258</v>
      </c>
      <c r="Q98" s="99">
        <v>5.9792471928589741</v>
      </c>
      <c r="R98" s="99">
        <v>5.9663793237098366</v>
      </c>
      <c r="S98" s="99">
        <v>5.4163987069610933</v>
      </c>
      <c r="T98" s="99">
        <v>5.5022347564685381</v>
      </c>
      <c r="U98" s="99">
        <v>5.6443571216365482</v>
      </c>
      <c r="V98" s="99">
        <v>5.663462045783489</v>
      </c>
      <c r="W98" s="99">
        <v>5.7550373145085851</v>
      </c>
      <c r="DA98" s="63" t="s">
        <v>3006</v>
      </c>
    </row>
    <row r="99" spans="1:105" ht="12" customHeight="1" x14ac:dyDescent="0.25">
      <c r="A99" s="108" t="s">
        <v>52</v>
      </c>
      <c r="B99" s="99">
        <v>3.6509984957456099</v>
      </c>
      <c r="C99" s="99">
        <v>3.5092252008014531</v>
      </c>
      <c r="D99" s="99">
        <v>3.5141619576337595</v>
      </c>
      <c r="E99" s="99">
        <v>3.4727623891890063</v>
      </c>
      <c r="F99" s="99">
        <v>3.5878867878645622</v>
      </c>
      <c r="G99" s="99">
        <v>3.5958457832973552</v>
      </c>
      <c r="H99" s="99">
        <v>3.6413217730649117</v>
      </c>
      <c r="I99" s="99">
        <v>3.5246608745835544</v>
      </c>
      <c r="J99" s="99">
        <v>3.764830273801985</v>
      </c>
      <c r="K99" s="99">
        <v>3.9660280048775349</v>
      </c>
      <c r="L99" s="99">
        <v>3.9969296261375091</v>
      </c>
      <c r="M99" s="99">
        <v>4.2040051556452491</v>
      </c>
      <c r="N99" s="99">
        <v>4.3244675757359623</v>
      </c>
      <c r="O99" s="99">
        <v>4.3785196231512211</v>
      </c>
      <c r="P99" s="99">
        <v>4.4502638673353792</v>
      </c>
      <c r="Q99" s="99">
        <v>4.5131233332173126</v>
      </c>
      <c r="R99" s="99">
        <v>4.4863057324375966</v>
      </c>
      <c r="S99" s="99">
        <v>4.5001744502425973</v>
      </c>
      <c r="T99" s="99">
        <v>4.4996342210438369</v>
      </c>
      <c r="U99" s="99">
        <v>4.4557534193015202</v>
      </c>
      <c r="V99" s="99">
        <v>4.4235168638816402</v>
      </c>
      <c r="W99" s="99">
        <v>4.4161263400647242</v>
      </c>
      <c r="DA99" s="63" t="s">
        <v>3007</v>
      </c>
    </row>
    <row r="100" spans="1:105" ht="12" customHeight="1" x14ac:dyDescent="0.25">
      <c r="A100" s="121" t="s">
        <v>54</v>
      </c>
      <c r="B100" s="123">
        <v>1.905042052003979</v>
      </c>
      <c r="C100" s="123">
        <v>1.8712714732717128</v>
      </c>
      <c r="D100" s="123">
        <v>1.9023233817165675</v>
      </c>
      <c r="E100" s="123">
        <v>1.8935082162943482</v>
      </c>
      <c r="F100" s="123">
        <v>1.9073990186256431</v>
      </c>
      <c r="G100" s="123">
        <v>1.9409862912500599</v>
      </c>
      <c r="H100" s="123">
        <v>2.0073587873491552</v>
      </c>
      <c r="I100" s="123">
        <v>1.9882545058651551</v>
      </c>
      <c r="J100" s="123">
        <v>2.0313716556907391</v>
      </c>
      <c r="K100" s="123">
        <v>2.0451144200912021</v>
      </c>
      <c r="L100" s="123">
        <v>2.2816685443587494</v>
      </c>
      <c r="M100" s="123">
        <v>2.2351619498770181</v>
      </c>
      <c r="N100" s="123">
        <v>2.2271702659915493</v>
      </c>
      <c r="O100" s="123">
        <v>2.3872356771980088</v>
      </c>
      <c r="P100" s="123">
        <v>2.4224128648177707</v>
      </c>
      <c r="Q100" s="123">
        <v>2.4646935612480863</v>
      </c>
      <c r="R100" s="123">
        <v>2.536503508770477</v>
      </c>
      <c r="S100" s="123">
        <v>2.4705383028031922</v>
      </c>
      <c r="T100" s="123">
        <v>2.4778553751836654</v>
      </c>
      <c r="U100" s="123">
        <v>2.4797012209116507</v>
      </c>
      <c r="V100" s="123">
        <v>2.6132457368554527</v>
      </c>
      <c r="W100" s="123">
        <v>2.6660442696906768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1.905042052003979</v>
      </c>
      <c r="C103" s="110">
        <v>1.8712714732717128</v>
      </c>
      <c r="D103" s="110">
        <v>1.9023233817165675</v>
      </c>
      <c r="E103" s="110">
        <v>1.8935082162943482</v>
      </c>
      <c r="F103" s="110">
        <v>1.9073990186256431</v>
      </c>
      <c r="G103" s="110">
        <v>1.9409862912500599</v>
      </c>
      <c r="H103" s="110">
        <v>2.0073587873491552</v>
      </c>
      <c r="I103" s="110">
        <v>1.9882545058651551</v>
      </c>
      <c r="J103" s="110">
        <v>2.0313716556907391</v>
      </c>
      <c r="K103" s="110">
        <v>2.0451144200912021</v>
      </c>
      <c r="L103" s="110">
        <v>2.2816685443587494</v>
      </c>
      <c r="M103" s="110">
        <v>2.2351619498770181</v>
      </c>
      <c r="N103" s="110">
        <v>2.2271702659915493</v>
      </c>
      <c r="O103" s="110">
        <v>2.3872356771980088</v>
      </c>
      <c r="P103" s="110">
        <v>2.4224128648177707</v>
      </c>
      <c r="Q103" s="110">
        <v>2.4646935612480863</v>
      </c>
      <c r="R103" s="110">
        <v>2.536503508770477</v>
      </c>
      <c r="S103" s="110">
        <v>2.4705383028031922</v>
      </c>
      <c r="T103" s="110">
        <v>2.4778553751836654</v>
      </c>
      <c r="U103" s="110">
        <v>2.4797012209116507</v>
      </c>
      <c r="V103" s="110">
        <v>2.6132457368554527</v>
      </c>
      <c r="W103" s="110">
        <v>2.6660442696906768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96.815080969885059</v>
      </c>
      <c r="C124" s="118">
        <f t="shared" si="42"/>
        <v>102.90378452346818</v>
      </c>
      <c r="D124" s="118">
        <f t="shared" si="42"/>
        <v>99.681134111484553</v>
      </c>
      <c r="E124" s="118">
        <f t="shared" si="42"/>
        <v>101.63835264094847</v>
      </c>
      <c r="F124" s="118">
        <f t="shared" si="42"/>
        <v>101.82664303498116</v>
      </c>
      <c r="G124" s="118">
        <f t="shared" si="42"/>
        <v>101.84034190066845</v>
      </c>
      <c r="H124" s="118">
        <f t="shared" si="42"/>
        <v>103.41491460610897</v>
      </c>
      <c r="I124" s="118">
        <f t="shared" si="42"/>
        <v>102.44466771807686</v>
      </c>
      <c r="J124" s="118">
        <f t="shared" si="42"/>
        <v>104.18326794521273</v>
      </c>
      <c r="K124" s="118">
        <f t="shared" si="42"/>
        <v>105.55594350511302</v>
      </c>
      <c r="L124" s="118">
        <f t="shared" si="42"/>
        <v>121.47897552381295</v>
      </c>
      <c r="M124" s="118">
        <f t="shared" si="42"/>
        <v>106.51820845670893</v>
      </c>
      <c r="N124" s="118">
        <f t="shared" si="42"/>
        <v>108.14097493541971</v>
      </c>
      <c r="O124" s="118">
        <f t="shared" si="42"/>
        <v>108.70773330930054</v>
      </c>
      <c r="P124" s="118">
        <f t="shared" si="42"/>
        <v>100.55437942046441</v>
      </c>
      <c r="Q124" s="118">
        <f t="shared" si="42"/>
        <v>108.11691721750212</v>
      </c>
      <c r="R124" s="118">
        <f t="shared" ref="R124:V124" si="43">R125+R128+R130+R139</f>
        <v>111.25304606632487</v>
      </c>
      <c r="S124" s="118">
        <f t="shared" si="43"/>
        <v>111.45485562428422</v>
      </c>
      <c r="T124" s="118">
        <f t="shared" si="43"/>
        <v>111.17302303091164</v>
      </c>
      <c r="U124" s="118">
        <f t="shared" si="43"/>
        <v>107.60841176839855</v>
      </c>
      <c r="V124" s="118">
        <f t="shared" si="43"/>
        <v>105.27997508460757</v>
      </c>
      <c r="W124" s="118">
        <f t="shared" ref="W124" si="44">W125+W128+W130+W139</f>
        <v>113.71973460766448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86.539886642588144</v>
      </c>
      <c r="C125" s="123">
        <f t="shared" si="45"/>
        <v>92.950974064173323</v>
      </c>
      <c r="D125" s="123">
        <f t="shared" si="45"/>
        <v>89.682642970831481</v>
      </c>
      <c r="E125" s="123">
        <f t="shared" si="45"/>
        <v>91.739538587650898</v>
      </c>
      <c r="F125" s="123">
        <f t="shared" si="45"/>
        <v>91.599683807748377</v>
      </c>
      <c r="G125" s="123">
        <f t="shared" si="45"/>
        <v>91.660214467026194</v>
      </c>
      <c r="H125" s="123">
        <f t="shared" si="45"/>
        <v>93.007717864384944</v>
      </c>
      <c r="I125" s="123">
        <f t="shared" si="45"/>
        <v>92.687387778913688</v>
      </c>
      <c r="J125" s="123">
        <f t="shared" si="45"/>
        <v>93.997260222124552</v>
      </c>
      <c r="K125" s="123">
        <f t="shared" si="45"/>
        <v>95.395982126777781</v>
      </c>
      <c r="L125" s="123">
        <f t="shared" si="45"/>
        <v>109.52844409589008</v>
      </c>
      <c r="M125" s="123">
        <f t="shared" si="45"/>
        <v>94.467521602966997</v>
      </c>
      <c r="N125" s="123">
        <f t="shared" si="45"/>
        <v>95.810107232418645</v>
      </c>
      <c r="O125" s="123">
        <f t="shared" si="45"/>
        <v>95.908933402679097</v>
      </c>
      <c r="P125" s="123">
        <f t="shared" si="45"/>
        <v>87.810652802245926</v>
      </c>
      <c r="Q125" s="123">
        <f t="shared" si="45"/>
        <v>95.309288260956293</v>
      </c>
      <c r="R125" s="123">
        <f t="shared" ref="R125:V125" si="46">SUM(R126:R127)</f>
        <v>98.337741902932748</v>
      </c>
      <c r="S125" s="123">
        <f t="shared" si="46"/>
        <v>98.706675181654745</v>
      </c>
      <c r="T125" s="123">
        <f t="shared" si="46"/>
        <v>98.559999326818343</v>
      </c>
      <c r="U125" s="123">
        <f t="shared" si="46"/>
        <v>94.926981053438752</v>
      </c>
      <c r="V125" s="123">
        <f t="shared" si="46"/>
        <v>92.435963228886507</v>
      </c>
      <c r="W125" s="123">
        <f t="shared" ref="W125" si="47">SUM(W126:W127)</f>
        <v>100.60632237603478</v>
      </c>
      <c r="DA125" s="130" t="s">
        <v>3031</v>
      </c>
    </row>
    <row r="126" spans="1:105" ht="12" customHeight="1" x14ac:dyDescent="0.25">
      <c r="A126" s="97" t="s">
        <v>203</v>
      </c>
      <c r="B126" s="99">
        <v>86.221175467938053</v>
      </c>
      <c r="C126" s="99">
        <v>92.609983929720798</v>
      </c>
      <c r="D126" s="99">
        <v>89.362985243725603</v>
      </c>
      <c r="E126" s="99">
        <v>91.415256631698895</v>
      </c>
      <c r="F126" s="99">
        <v>91.281156986505636</v>
      </c>
      <c r="G126" s="99">
        <v>91.345549703158824</v>
      </c>
      <c r="H126" s="99">
        <v>92.692578576334853</v>
      </c>
      <c r="I126" s="99">
        <v>92.375990244079787</v>
      </c>
      <c r="J126" s="99">
        <v>93.68749046622851</v>
      </c>
      <c r="K126" s="99">
        <v>95.085323205300369</v>
      </c>
      <c r="L126" s="99">
        <v>109.15918392843734</v>
      </c>
      <c r="M126" s="99">
        <v>94.15617011236796</v>
      </c>
      <c r="N126" s="99">
        <v>95.494516325429643</v>
      </c>
      <c r="O126" s="99">
        <v>95.592808291068536</v>
      </c>
      <c r="P126" s="99">
        <v>87.531539693574118</v>
      </c>
      <c r="Q126" s="99">
        <v>95.002960326064638</v>
      </c>
      <c r="R126" s="99">
        <v>98.023592946796214</v>
      </c>
      <c r="S126" s="99">
        <v>98.391823798389069</v>
      </c>
      <c r="T126" s="99">
        <v>98.247211016978326</v>
      </c>
      <c r="U126" s="99">
        <v>94.6301245648921</v>
      </c>
      <c r="V126" s="99">
        <v>92.146837225057411</v>
      </c>
      <c r="W126" s="99">
        <v>100.29099321538101</v>
      </c>
      <c r="DA126" s="63" t="s">
        <v>3032</v>
      </c>
    </row>
    <row r="127" spans="1:105" ht="12" customHeight="1" x14ac:dyDescent="0.25">
      <c r="A127" s="97" t="s">
        <v>53</v>
      </c>
      <c r="B127" s="99">
        <v>0.31871117465009707</v>
      </c>
      <c r="C127" s="99">
        <v>0.3409901344525289</v>
      </c>
      <c r="D127" s="99">
        <v>0.31965772710588169</v>
      </c>
      <c r="E127" s="99">
        <v>0.32428195595200943</v>
      </c>
      <c r="F127" s="99">
        <v>0.31852682124273801</v>
      </c>
      <c r="G127" s="99">
        <v>0.31466476386736852</v>
      </c>
      <c r="H127" s="99">
        <v>0.31513928805008423</v>
      </c>
      <c r="I127" s="99">
        <v>0.31139753483390697</v>
      </c>
      <c r="J127" s="99">
        <v>0.30976975589604344</v>
      </c>
      <c r="K127" s="99">
        <v>0.31065892147740815</v>
      </c>
      <c r="L127" s="99">
        <v>0.36926016745274293</v>
      </c>
      <c r="M127" s="99">
        <v>0.31135149059904299</v>
      </c>
      <c r="N127" s="99">
        <v>0.31559090698900716</v>
      </c>
      <c r="O127" s="99">
        <v>0.31612511161055656</v>
      </c>
      <c r="P127" s="99">
        <v>0.27911310867180417</v>
      </c>
      <c r="Q127" s="99">
        <v>0.30632793489165233</v>
      </c>
      <c r="R127" s="99">
        <v>0.31414895613653748</v>
      </c>
      <c r="S127" s="99">
        <v>0.31485138326568141</v>
      </c>
      <c r="T127" s="99">
        <v>0.31278830984000938</v>
      </c>
      <c r="U127" s="99">
        <v>0.29685648854664809</v>
      </c>
      <c r="V127" s="99">
        <v>0.28912600382909165</v>
      </c>
      <c r="W127" s="99">
        <v>0.31532916065376798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1.4086806137153322E-2</v>
      </c>
      <c r="C128" s="123">
        <f t="shared" si="48"/>
        <v>1.8485678713061466E-2</v>
      </c>
      <c r="D128" s="123">
        <f t="shared" si="48"/>
        <v>2.0732660798222571E-2</v>
      </c>
      <c r="E128" s="123">
        <f t="shared" si="48"/>
        <v>2.7033966330820891E-2</v>
      </c>
      <c r="F128" s="123">
        <f t="shared" si="48"/>
        <v>3.61632960516736E-2</v>
      </c>
      <c r="G128" s="123">
        <f t="shared" si="48"/>
        <v>4.5227637089566633E-2</v>
      </c>
      <c r="H128" s="123">
        <f t="shared" si="48"/>
        <v>5.7579117278037918E-2</v>
      </c>
      <c r="I128" s="123">
        <f t="shared" si="48"/>
        <v>6.9918840662728174E-2</v>
      </c>
      <c r="J128" s="123">
        <f t="shared" si="48"/>
        <v>7.923134996621671E-2</v>
      </c>
      <c r="K128" s="123">
        <f t="shared" si="48"/>
        <v>8.6075005395990653E-2</v>
      </c>
      <c r="L128" s="123">
        <f t="shared" si="48"/>
        <v>9.529384854927779E-2</v>
      </c>
      <c r="M128" s="123">
        <f t="shared" si="48"/>
        <v>0.10636203954194903</v>
      </c>
      <c r="N128" s="123">
        <f t="shared" si="48"/>
        <v>0.11851175708647518</v>
      </c>
      <c r="O128" s="123">
        <f t="shared" si="48"/>
        <v>0.13067088336214666</v>
      </c>
      <c r="P128" s="123">
        <f t="shared" si="48"/>
        <v>0.14010658342085064</v>
      </c>
      <c r="Q128" s="123">
        <f t="shared" si="48"/>
        <v>0.1444877236452255</v>
      </c>
      <c r="R128" s="123">
        <f t="shared" si="48"/>
        <v>0.15494073457575391</v>
      </c>
      <c r="S128" s="123">
        <f t="shared" si="48"/>
        <v>0.15877789566039588</v>
      </c>
      <c r="T128" s="123">
        <f t="shared" si="48"/>
        <v>0.19621990160860181</v>
      </c>
      <c r="U128" s="123">
        <f t="shared" si="48"/>
        <v>0.16848175698644757</v>
      </c>
      <c r="V128" s="123">
        <f t="shared" si="48"/>
        <v>0.1819489711315935</v>
      </c>
      <c r="W128" s="123">
        <f t="shared" si="48"/>
        <v>0.18080286494882841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1.4086806137153322E-2</v>
      </c>
      <c r="C129" s="99">
        <f>RES_hhdet_tesh!C129/RES_summary!C$19</f>
        <v>1.8485678713061466E-2</v>
      </c>
      <c r="D129" s="99">
        <f>RES_hhdet_tesh!D129/RES_summary!D$19</f>
        <v>2.0732660798222571E-2</v>
      </c>
      <c r="E129" s="99">
        <f>RES_hhdet_tesh!E129/RES_summary!E$19</f>
        <v>2.7033966330820891E-2</v>
      </c>
      <c r="F129" s="99">
        <f>RES_hhdet_tesh!F129/RES_summary!F$19</f>
        <v>3.61632960516736E-2</v>
      </c>
      <c r="G129" s="99">
        <f>RES_hhdet_tesh!G129/RES_summary!G$19</f>
        <v>4.5227637089566633E-2</v>
      </c>
      <c r="H129" s="99">
        <f>RES_hhdet_tesh!H129/RES_summary!H$19</f>
        <v>5.7579117278037918E-2</v>
      </c>
      <c r="I129" s="99">
        <f>RES_hhdet_tesh!I129/RES_summary!I$19</f>
        <v>6.9918840662728174E-2</v>
      </c>
      <c r="J129" s="99">
        <f>RES_hhdet_tesh!J129/RES_summary!J$19</f>
        <v>7.923134996621671E-2</v>
      </c>
      <c r="K129" s="99">
        <f>RES_hhdet_tesh!K129/RES_summary!K$19</f>
        <v>8.6075005395990653E-2</v>
      </c>
      <c r="L129" s="99">
        <f>RES_hhdet_tesh!L129/RES_summary!L$19</f>
        <v>9.529384854927779E-2</v>
      </c>
      <c r="M129" s="99">
        <f>RES_hhdet_tesh!M129/RES_summary!M$19</f>
        <v>0.10636203954194903</v>
      </c>
      <c r="N129" s="99">
        <f>RES_hhdet_tesh!N129/RES_summary!N$19</f>
        <v>0.11851175708647518</v>
      </c>
      <c r="O129" s="99">
        <f>RES_hhdet_tesh!O129/RES_summary!O$19</f>
        <v>0.13067088336214666</v>
      </c>
      <c r="P129" s="99">
        <f>RES_hhdet_tesh!P129/RES_summary!P$19</f>
        <v>0.14010658342085064</v>
      </c>
      <c r="Q129" s="99">
        <f>RES_hhdet_tesh!Q129/RES_summary!Q$19</f>
        <v>0.1444877236452255</v>
      </c>
      <c r="R129" s="99">
        <f>RES_hhdet_tesh!R129/RES_summary!R$19</f>
        <v>0.15494073457575391</v>
      </c>
      <c r="S129" s="99">
        <f>RES_hhdet_tesh!S129/RES_summary!S$19</f>
        <v>0.15877789566039588</v>
      </c>
      <c r="T129" s="99">
        <f>RES_hhdet_tesh!T129/RES_summary!T$19</f>
        <v>0.19621990160860181</v>
      </c>
      <c r="U129" s="99">
        <f>RES_hhdet_tesh!U129/RES_summary!U$19</f>
        <v>0.16848175698644757</v>
      </c>
      <c r="V129" s="99">
        <f>RES_hhdet_tesh!V129/RES_summary!V$19</f>
        <v>0.1819489711315935</v>
      </c>
      <c r="W129" s="99">
        <f>RES_hhdet_tesh!W129/RES_summary!W$19</f>
        <v>0.18080286494882841</v>
      </c>
      <c r="DA129" s="63" t="s">
        <v>3035</v>
      </c>
    </row>
    <row r="130" spans="1:105" ht="12" customHeight="1" x14ac:dyDescent="0.25">
      <c r="A130" s="121" t="s">
        <v>55</v>
      </c>
      <c r="B130" s="123">
        <v>8.3560654691557783</v>
      </c>
      <c r="C130" s="123">
        <v>8.063053307310069</v>
      </c>
      <c r="D130" s="123">
        <v>8.0754350981382839</v>
      </c>
      <c r="E130" s="123">
        <v>7.9782718706724047</v>
      </c>
      <c r="F130" s="123">
        <v>8.2833969125554763</v>
      </c>
      <c r="G130" s="123">
        <v>8.1939135053026266</v>
      </c>
      <c r="H130" s="123">
        <v>8.3422588370968196</v>
      </c>
      <c r="I130" s="123">
        <v>7.6991065926352844</v>
      </c>
      <c r="J130" s="123">
        <v>8.0754047174312333</v>
      </c>
      <c r="K130" s="123">
        <v>8.0287719528480466</v>
      </c>
      <c r="L130" s="123">
        <v>9.5735690350148381</v>
      </c>
      <c r="M130" s="123">
        <v>9.7091628643229715</v>
      </c>
      <c r="N130" s="123">
        <v>9.9851856799230347</v>
      </c>
      <c r="O130" s="123">
        <v>10.280893346061287</v>
      </c>
      <c r="P130" s="123">
        <v>10.181207169979864</v>
      </c>
      <c r="Q130" s="123">
        <v>10.198447671652501</v>
      </c>
      <c r="R130" s="123">
        <v>10.223859920045863</v>
      </c>
      <c r="S130" s="123">
        <v>10.118864244165897</v>
      </c>
      <c r="T130" s="123">
        <v>9.938948427301014</v>
      </c>
      <c r="U130" s="123">
        <v>10.033247737061702</v>
      </c>
      <c r="V130" s="123">
        <v>10.04881714773401</v>
      </c>
      <c r="W130" s="123">
        <v>10.26656509699019</v>
      </c>
      <c r="DA130" s="130" t="s">
        <v>3036</v>
      </c>
    </row>
    <row r="131" spans="1:105" ht="12" customHeight="1" x14ac:dyDescent="0.25">
      <c r="A131" s="97" t="s">
        <v>128</v>
      </c>
      <c r="B131" s="99">
        <v>8.353003596892826</v>
      </c>
      <c r="C131" s="99">
        <v>8.0652044405465766</v>
      </c>
      <c r="D131" s="99">
        <v>8.0749437012874221</v>
      </c>
      <c r="E131" s="99">
        <v>7.9805268021164482</v>
      </c>
      <c r="F131" s="99">
        <v>8.2874163266062943</v>
      </c>
      <c r="G131" s="99">
        <v>8.192117528826909</v>
      </c>
      <c r="H131" s="99">
        <v>8.340933558565812</v>
      </c>
      <c r="I131" s="99">
        <v>7.694628933615137</v>
      </c>
      <c r="J131" s="99">
        <v>8.0738553809495688</v>
      </c>
      <c r="K131" s="99">
        <v>8.0307632056760472</v>
      </c>
      <c r="L131" s="99">
        <v>9.5785594875655704</v>
      </c>
      <c r="M131" s="99">
        <v>9.7114022413114505</v>
      </c>
      <c r="N131" s="99">
        <v>9.9938465448815688</v>
      </c>
      <c r="O131" s="99">
        <v>10.278374960025161</v>
      </c>
      <c r="P131" s="99">
        <v>10.184923036702315</v>
      </c>
      <c r="Q131" s="99">
        <v>10.190403282803674</v>
      </c>
      <c r="R131" s="99">
        <v>10.217585989282449</v>
      </c>
      <c r="S131" s="99">
        <v>10.123656943989449</v>
      </c>
      <c r="T131" s="99">
        <v>9.9377212275213918</v>
      </c>
      <c r="U131" s="99">
        <v>10.032910382141342</v>
      </c>
      <c r="V131" s="99">
        <v>10.049283768306582</v>
      </c>
      <c r="W131" s="99">
        <v>10.269945534001227</v>
      </c>
      <c r="DA131" s="63" t="s">
        <v>3037</v>
      </c>
    </row>
    <row r="132" spans="1:105" ht="12" customHeight="1" x14ac:dyDescent="0.25">
      <c r="A132" s="97" t="s">
        <v>127</v>
      </c>
      <c r="B132" s="99">
        <v>8.3530035968928278</v>
      </c>
      <c r="C132" s="99">
        <v>8.0648862772896361</v>
      </c>
      <c r="D132" s="99">
        <v>8.074505273308084</v>
      </c>
      <c r="E132" s="99">
        <v>7.9795309615645866</v>
      </c>
      <c r="F132" s="99">
        <v>8.286287890355954</v>
      </c>
      <c r="G132" s="99">
        <v>8.1908275571260241</v>
      </c>
      <c r="H132" s="99">
        <v>8.3390757794983159</v>
      </c>
      <c r="I132" s="99">
        <v>7.6915246589237363</v>
      </c>
      <c r="J132" s="99">
        <v>8.0699665814507178</v>
      </c>
      <c r="K132" s="99">
        <v>8.0256075315286797</v>
      </c>
      <c r="L132" s="99">
        <v>9.5732915641955731</v>
      </c>
      <c r="M132" s="99">
        <v>9.7087302927299461</v>
      </c>
      <c r="N132" s="99">
        <v>9.9933358527202021</v>
      </c>
      <c r="O132" s="99">
        <v>10.283050082847906</v>
      </c>
      <c r="P132" s="99">
        <v>10.193664447465121</v>
      </c>
      <c r="Q132" s="99">
        <v>10.20586443132923</v>
      </c>
      <c r="R132" s="99">
        <v>10.232677312246061</v>
      </c>
      <c r="S132" s="99">
        <v>10.129886130870707</v>
      </c>
      <c r="T132" s="99">
        <v>9.9435468283995441</v>
      </c>
      <c r="U132" s="99">
        <v>10.033025751707347</v>
      </c>
      <c r="V132" s="99">
        <v>10.045883481577231</v>
      </c>
      <c r="W132" s="99">
        <v>10.262033923146442</v>
      </c>
      <c r="DA132" s="63" t="s">
        <v>3038</v>
      </c>
    </row>
    <row r="133" spans="1:105" ht="12" customHeight="1" x14ac:dyDescent="0.25">
      <c r="A133" s="100" t="s">
        <v>203</v>
      </c>
      <c r="B133" s="102">
        <v>4.7608079994701846</v>
      </c>
      <c r="C133" s="102">
        <v>4.5128130691110844</v>
      </c>
      <c r="D133" s="102">
        <v>4.5698567257931701</v>
      </c>
      <c r="E133" s="102">
        <v>4.4586824168388439</v>
      </c>
      <c r="F133" s="102">
        <v>4.6137344621216503</v>
      </c>
      <c r="G133" s="102">
        <v>4.6310758065450681</v>
      </c>
      <c r="H133" s="102">
        <v>4.7248807540352216</v>
      </c>
      <c r="I133" s="102">
        <v>4.2875937692881347</v>
      </c>
      <c r="J133" s="102">
        <v>4.3617189372779803</v>
      </c>
      <c r="K133" s="102">
        <v>3.9674730652418559</v>
      </c>
      <c r="L133" s="102">
        <v>5.4420417200935889</v>
      </c>
      <c r="M133" s="102">
        <v>5.4680861988731166</v>
      </c>
      <c r="N133" s="102">
        <v>5.5168838098709028</v>
      </c>
      <c r="O133" s="102">
        <v>5.964369819946854</v>
      </c>
      <c r="P133" s="102">
        <v>5.6812954675938858</v>
      </c>
      <c r="Q133" s="102">
        <v>5.8155687437795862</v>
      </c>
      <c r="R133" s="102">
        <v>5.8374504427823179</v>
      </c>
      <c r="S133" s="102">
        <v>5.5383663961523002</v>
      </c>
      <c r="T133" s="102">
        <v>5.4651924906207947</v>
      </c>
      <c r="U133" s="102">
        <v>5.6058223651945154</v>
      </c>
      <c r="V133" s="102">
        <v>5.6399944886837012</v>
      </c>
      <c r="W133" s="102">
        <v>5.8073241121730117</v>
      </c>
      <c r="DA133" s="131" t="s">
        <v>3039</v>
      </c>
    </row>
    <row r="134" spans="1:105" ht="12" customHeight="1" x14ac:dyDescent="0.25">
      <c r="A134" s="103" t="s">
        <v>52</v>
      </c>
      <c r="B134" s="105">
        <v>3.5921955974226423</v>
      </c>
      <c r="C134" s="105">
        <v>3.5520732081785487</v>
      </c>
      <c r="D134" s="105">
        <v>3.5046485475149116</v>
      </c>
      <c r="E134" s="105">
        <v>3.5208485447257423</v>
      </c>
      <c r="F134" s="105">
        <v>3.6725534282343038</v>
      </c>
      <c r="G134" s="105">
        <v>3.5597517505809573</v>
      </c>
      <c r="H134" s="105">
        <v>3.6141950254630948</v>
      </c>
      <c r="I134" s="105">
        <v>3.4039308896356033</v>
      </c>
      <c r="J134" s="105">
        <v>3.7082476441727379</v>
      </c>
      <c r="K134" s="105">
        <v>4.0581344662868215</v>
      </c>
      <c r="L134" s="105">
        <v>4.1312498441019851</v>
      </c>
      <c r="M134" s="105">
        <v>4.2406440938568304</v>
      </c>
      <c r="N134" s="105">
        <v>4.4764520428492993</v>
      </c>
      <c r="O134" s="105">
        <v>4.3186802629010499</v>
      </c>
      <c r="P134" s="105">
        <v>4.5123689798712343</v>
      </c>
      <c r="Q134" s="105">
        <v>4.3902956875496439</v>
      </c>
      <c r="R134" s="105">
        <v>4.3952268694637429</v>
      </c>
      <c r="S134" s="105">
        <v>4.5915197347184051</v>
      </c>
      <c r="T134" s="105">
        <v>4.4783543377787511</v>
      </c>
      <c r="U134" s="105">
        <v>4.4272033865128329</v>
      </c>
      <c r="V134" s="105">
        <v>4.4058889928935301</v>
      </c>
      <c r="W134" s="105">
        <v>4.4547098109734291</v>
      </c>
      <c r="DA134" s="132" t="s">
        <v>3040</v>
      </c>
    </row>
    <row r="135" spans="1:105" ht="12" customHeight="1" x14ac:dyDescent="0.25">
      <c r="A135" s="106" t="s">
        <v>122</v>
      </c>
      <c r="B135" s="102">
        <v>8.4949128787988126</v>
      </c>
      <c r="C135" s="102">
        <v>7.9633402170909369</v>
      </c>
      <c r="D135" s="102">
        <v>8.098634692518063</v>
      </c>
      <c r="E135" s="102">
        <v>7.8663769884956913</v>
      </c>
      <c r="F135" s="102">
        <v>8.0877070267955204</v>
      </c>
      <c r="G135" s="102">
        <v>8.277784608341122</v>
      </c>
      <c r="H135" s="102">
        <v>8.4075421981208098</v>
      </c>
      <c r="I135" s="102">
        <v>7.9814304336752828</v>
      </c>
      <c r="J135" s="102">
        <v>8.205680088350487</v>
      </c>
      <c r="K135" s="102">
        <v>7.8295591359890349</v>
      </c>
      <c r="L135" s="102">
        <v>9.2287873576458797</v>
      </c>
      <c r="M135" s="102">
        <v>9.5877434782220838</v>
      </c>
      <c r="N135" s="102">
        <v>9.5963225003840069</v>
      </c>
      <c r="O135" s="102">
        <v>10.389010678357149</v>
      </c>
      <c r="P135" s="102">
        <v>10.027996198504457</v>
      </c>
      <c r="Q135" s="102">
        <v>10.488708711633233</v>
      </c>
      <c r="R135" s="102">
        <v>10.466418006613827</v>
      </c>
      <c r="S135" s="102">
        <v>9.926928341771962</v>
      </c>
      <c r="T135" s="102">
        <v>9.9960456884966806</v>
      </c>
      <c r="U135" s="102">
        <v>10.051709183403753</v>
      </c>
      <c r="V135" s="102">
        <v>10.028145557423334</v>
      </c>
      <c r="W135" s="102">
        <v>10.107021182778357</v>
      </c>
      <c r="DA135" s="131" t="s">
        <v>3041</v>
      </c>
    </row>
    <row r="136" spans="1:105" ht="12" customHeight="1" x14ac:dyDescent="0.25">
      <c r="A136" s="107" t="s">
        <v>121</v>
      </c>
      <c r="B136" s="105">
        <v>8.4949128787988126</v>
      </c>
      <c r="C136" s="105">
        <v>7.9642217925549668</v>
      </c>
      <c r="D136" s="105">
        <v>8.099688008732949</v>
      </c>
      <c r="E136" s="105">
        <v>7.8674947333815162</v>
      </c>
      <c r="F136" s="105">
        <v>8.0889806139284186</v>
      </c>
      <c r="G136" s="105">
        <v>8.2784584084121633</v>
      </c>
      <c r="H136" s="105">
        <v>8.4079317195500138</v>
      </c>
      <c r="I136" s="105">
        <v>7.982652619333126</v>
      </c>
      <c r="J136" s="105">
        <v>8.2076908665620056</v>
      </c>
      <c r="K136" s="105">
        <v>7.8326285921646965</v>
      </c>
      <c r="L136" s="105">
        <v>9.2245739637121567</v>
      </c>
      <c r="M136" s="105">
        <v>9.5849209977911105</v>
      </c>
      <c r="N136" s="105">
        <v>9.59469752345057</v>
      </c>
      <c r="O136" s="105">
        <v>10.386343525017876</v>
      </c>
      <c r="P136" s="105">
        <v>10.024643070103103</v>
      </c>
      <c r="Q136" s="105">
        <v>10.481257158036616</v>
      </c>
      <c r="R136" s="105">
        <v>10.460883412553542</v>
      </c>
      <c r="S136" s="105">
        <v>9.9206090385315964</v>
      </c>
      <c r="T136" s="105">
        <v>9.9871309579182892</v>
      </c>
      <c r="U136" s="105">
        <v>10.043557774533065</v>
      </c>
      <c r="V136" s="105">
        <v>10.025716561419001</v>
      </c>
      <c r="W136" s="105">
        <v>10.108136150628022</v>
      </c>
      <c r="DA136" s="132" t="s">
        <v>3042</v>
      </c>
    </row>
    <row r="137" spans="1:105" ht="12" customHeight="1" x14ac:dyDescent="0.25">
      <c r="A137" s="108" t="s">
        <v>53</v>
      </c>
      <c r="B137" s="99">
        <v>4.8439143830532032</v>
      </c>
      <c r="C137" s="99">
        <v>4.4548637458257794</v>
      </c>
      <c r="D137" s="99">
        <v>4.585026401331846</v>
      </c>
      <c r="E137" s="99">
        <v>4.3938249801917886</v>
      </c>
      <c r="F137" s="99">
        <v>4.5002508397483973</v>
      </c>
      <c r="G137" s="99">
        <v>4.6819667613749925</v>
      </c>
      <c r="H137" s="99">
        <v>4.7658555252590897</v>
      </c>
      <c r="I137" s="99">
        <v>4.4560060565642834</v>
      </c>
      <c r="J137" s="99">
        <v>4.4405291434566676</v>
      </c>
      <c r="K137" s="99">
        <v>3.8626288651680967</v>
      </c>
      <c r="L137" s="99">
        <v>5.2329743968088591</v>
      </c>
      <c r="M137" s="99">
        <v>5.3918654774082748</v>
      </c>
      <c r="N137" s="99">
        <v>5.2843231219407016</v>
      </c>
      <c r="O137" s="99">
        <v>6.020583422001442</v>
      </c>
      <c r="P137" s="99">
        <v>5.5815470899072519</v>
      </c>
      <c r="Q137" s="99">
        <v>5.9729140601804014</v>
      </c>
      <c r="R137" s="99">
        <v>5.9710589351098804</v>
      </c>
      <c r="S137" s="99">
        <v>5.4186030916874897</v>
      </c>
      <c r="T137" s="99">
        <v>5.494127067412176</v>
      </c>
      <c r="U137" s="99">
        <v>5.6127531101247419</v>
      </c>
      <c r="V137" s="99">
        <v>5.6290655245619474</v>
      </c>
      <c r="W137" s="99">
        <v>5.7193751573194902</v>
      </c>
      <c r="DA137" s="63" t="s">
        <v>3043</v>
      </c>
    </row>
    <row r="138" spans="1:105" ht="12" customHeight="1" x14ac:dyDescent="0.25">
      <c r="A138" s="108" t="s">
        <v>52</v>
      </c>
      <c r="B138" s="99">
        <v>3.6509984957456085</v>
      </c>
      <c r="C138" s="99">
        <v>3.5093580467291887</v>
      </c>
      <c r="D138" s="99">
        <v>3.5146616074011021</v>
      </c>
      <c r="E138" s="99">
        <v>3.473669753189728</v>
      </c>
      <c r="F138" s="99">
        <v>3.5887297741800217</v>
      </c>
      <c r="G138" s="99">
        <v>3.5964916470371722</v>
      </c>
      <c r="H138" s="99">
        <v>3.6420761942909254</v>
      </c>
      <c r="I138" s="99">
        <v>3.5266465627688426</v>
      </c>
      <c r="J138" s="99">
        <v>3.7671617231053398</v>
      </c>
      <c r="K138" s="99">
        <v>3.9699997269965999</v>
      </c>
      <c r="L138" s="99">
        <v>3.9915995669032975</v>
      </c>
      <c r="M138" s="99">
        <v>4.1930555203828366</v>
      </c>
      <c r="N138" s="99">
        <v>4.3103744015098675</v>
      </c>
      <c r="O138" s="99">
        <v>4.3657601030164344</v>
      </c>
      <c r="P138" s="99">
        <v>4.4430959801958521</v>
      </c>
      <c r="Q138" s="99">
        <v>4.5083430978562156</v>
      </c>
      <c r="R138" s="99">
        <v>4.4898244774436629</v>
      </c>
      <c r="S138" s="99">
        <v>4.5020059468441076</v>
      </c>
      <c r="T138" s="99">
        <v>4.4930038905061123</v>
      </c>
      <c r="U138" s="99">
        <v>4.4308046644083188</v>
      </c>
      <c r="V138" s="99">
        <v>4.3966510368570528</v>
      </c>
      <c r="W138" s="99">
        <v>4.3887609933085328</v>
      </c>
      <c r="DA138" s="63" t="s">
        <v>3044</v>
      </c>
    </row>
    <row r="139" spans="1:105" ht="12" customHeight="1" x14ac:dyDescent="0.25">
      <c r="A139" s="121" t="s">
        <v>54</v>
      </c>
      <c r="B139" s="123">
        <v>1.9050420520039788</v>
      </c>
      <c r="C139" s="123">
        <v>1.8712714732717124</v>
      </c>
      <c r="D139" s="123">
        <v>1.9023233817165672</v>
      </c>
      <c r="E139" s="123">
        <v>1.8935082162943488</v>
      </c>
      <c r="F139" s="123">
        <v>1.9073990186256435</v>
      </c>
      <c r="G139" s="123">
        <v>1.9409862912500604</v>
      </c>
      <c r="H139" s="123">
        <v>2.0073587873491547</v>
      </c>
      <c r="I139" s="123">
        <v>1.988254505865154</v>
      </c>
      <c r="J139" s="123">
        <v>2.0313716556907369</v>
      </c>
      <c r="K139" s="123">
        <v>2.0451144200911973</v>
      </c>
      <c r="L139" s="123">
        <v>2.2816685443587525</v>
      </c>
      <c r="M139" s="123">
        <v>2.2351619498770154</v>
      </c>
      <c r="N139" s="123">
        <v>2.2271702659915458</v>
      </c>
      <c r="O139" s="123">
        <v>2.3872356771980074</v>
      </c>
      <c r="P139" s="123">
        <v>2.4224128648177765</v>
      </c>
      <c r="Q139" s="123">
        <v>2.4646935612480925</v>
      </c>
      <c r="R139" s="123">
        <v>2.5365035087704912</v>
      </c>
      <c r="S139" s="123">
        <v>2.4705383028031953</v>
      </c>
      <c r="T139" s="123">
        <v>2.4778553751836792</v>
      </c>
      <c r="U139" s="123">
        <v>2.4797012209116467</v>
      </c>
      <c r="V139" s="123">
        <v>2.6132457368554567</v>
      </c>
      <c r="W139" s="123">
        <v>2.666044269690675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1.9050420520039788</v>
      </c>
      <c r="C141" s="110">
        <v>1.8712714732717124</v>
      </c>
      <c r="D141" s="110">
        <v>1.9023233817165672</v>
      </c>
      <c r="E141" s="110">
        <v>1.8935082162943488</v>
      </c>
      <c r="F141" s="110">
        <v>1.9073990186256435</v>
      </c>
      <c r="G141" s="110">
        <v>1.9409862912500604</v>
      </c>
      <c r="H141" s="110">
        <v>2.0073587873491547</v>
      </c>
      <c r="I141" s="110">
        <v>1.988254505865154</v>
      </c>
      <c r="J141" s="110">
        <v>2.0313716556907369</v>
      </c>
      <c r="K141" s="110">
        <v>2.0451144200911973</v>
      </c>
      <c r="L141" s="110">
        <v>2.2816685443587525</v>
      </c>
      <c r="M141" s="110">
        <v>2.2351619498770154</v>
      </c>
      <c r="N141" s="110">
        <v>2.2271702659915458</v>
      </c>
      <c r="O141" s="110">
        <v>2.3872356771980074</v>
      </c>
      <c r="P141" s="110">
        <v>2.4224128648177765</v>
      </c>
      <c r="Q141" s="110">
        <v>2.4646935612480925</v>
      </c>
      <c r="R141" s="110">
        <v>2.5365035087704912</v>
      </c>
      <c r="S141" s="110">
        <v>2.4705383028031953</v>
      </c>
      <c r="T141" s="110">
        <v>2.4778553751836792</v>
      </c>
      <c r="U141" s="110">
        <v>2.4797012209116467</v>
      </c>
      <c r="V141" s="110">
        <v>2.6132457368554567</v>
      </c>
      <c r="W141" s="110">
        <v>2.666044269690675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98.937756149216497</v>
      </c>
      <c r="C143" s="118">
        <f t="shared" si="49"/>
        <v>100.8505937621542</v>
      </c>
      <c r="D143" s="118">
        <f t="shared" si="49"/>
        <v>100.73371455287234</v>
      </c>
      <c r="E143" s="118">
        <f t="shared" si="49"/>
        <v>100.85461324674409</v>
      </c>
      <c r="F143" s="118">
        <f t="shared" si="49"/>
        <v>100.08916944595728</v>
      </c>
      <c r="G143" s="118">
        <f t="shared" si="49"/>
        <v>102.38927744751159</v>
      </c>
      <c r="H143" s="118">
        <f t="shared" si="49"/>
        <v>107.00378006024854</v>
      </c>
      <c r="I143" s="118">
        <f t="shared" si="49"/>
        <v>101.79074067634207</v>
      </c>
      <c r="J143" s="118">
        <f t="shared" si="49"/>
        <v>105.57881525217468</v>
      </c>
      <c r="K143" s="118">
        <f t="shared" si="49"/>
        <v>107.86767151109579</v>
      </c>
      <c r="L143" s="118">
        <f t="shared" si="49"/>
        <v>112.29209704915533</v>
      </c>
      <c r="M143" s="118">
        <f t="shared" si="49"/>
        <v>109.92074560846989</v>
      </c>
      <c r="N143" s="118">
        <f t="shared" si="49"/>
        <v>107.70867225031932</v>
      </c>
      <c r="O143" s="118">
        <f t="shared" si="49"/>
        <v>106.15712358856098</v>
      </c>
      <c r="P143" s="118">
        <f t="shared" si="49"/>
        <v>103.34858355271686</v>
      </c>
      <c r="Q143" s="118">
        <f t="shared" si="49"/>
        <v>109.29444223926151</v>
      </c>
      <c r="R143" s="118">
        <f t="shared" ref="R143:V143" si="50">R144+R146+R148+R157</f>
        <v>113.76263911260442</v>
      </c>
      <c r="S143" s="118">
        <f t="shared" si="50"/>
        <v>108.09200453083122</v>
      </c>
      <c r="T143" s="118">
        <f t="shared" si="50"/>
        <v>109.00041412759165</v>
      </c>
      <c r="U143" s="118">
        <f t="shared" si="50"/>
        <v>108.17095208255611</v>
      </c>
      <c r="V143" s="118">
        <f t="shared" si="50"/>
        <v>108.16778456725986</v>
      </c>
      <c r="W143" s="118">
        <f t="shared" ref="W143" si="51">W144+W146+W148+W157</f>
        <v>116.55866092305409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88.408712169707655</v>
      </c>
      <c r="C144" s="123">
        <f t="shared" si="52"/>
        <v>90.820657746457229</v>
      </c>
      <c r="D144" s="123">
        <f t="shared" si="52"/>
        <v>90.599773192596956</v>
      </c>
      <c r="E144" s="123">
        <f t="shared" si="52"/>
        <v>90.89867636848075</v>
      </c>
      <c r="F144" s="123">
        <f t="shared" si="52"/>
        <v>89.882933889301768</v>
      </c>
      <c r="G144" s="123">
        <f t="shared" si="52"/>
        <v>91.971368518073504</v>
      </c>
      <c r="H144" s="123">
        <f t="shared" si="52"/>
        <v>96.328290725848191</v>
      </c>
      <c r="I144" s="123">
        <f t="shared" si="52"/>
        <v>91.470810889796851</v>
      </c>
      <c r="J144" s="123">
        <f t="shared" si="52"/>
        <v>95.024999314987141</v>
      </c>
      <c r="K144" s="123">
        <f t="shared" si="52"/>
        <v>97.642641492921896</v>
      </c>
      <c r="L144" s="123">
        <f t="shared" si="52"/>
        <v>100.41619372854812</v>
      </c>
      <c r="M144" s="123">
        <f t="shared" si="52"/>
        <v>97.606226159468477</v>
      </c>
      <c r="N144" s="123">
        <f t="shared" si="52"/>
        <v>95.328900173120161</v>
      </c>
      <c r="O144" s="123">
        <f t="shared" si="52"/>
        <v>92.854659325924075</v>
      </c>
      <c r="P144" s="123">
        <f t="shared" si="52"/>
        <v>90.364848257791209</v>
      </c>
      <c r="Q144" s="123">
        <f t="shared" si="52"/>
        <v>95.649577395404819</v>
      </c>
      <c r="R144" s="123">
        <f t="shared" si="52"/>
        <v>99.976708599178806</v>
      </c>
      <c r="S144" s="123">
        <f t="shared" si="52"/>
        <v>94.824831730390216</v>
      </c>
      <c r="T144" s="123">
        <f t="shared" si="52"/>
        <v>95.530830572437466</v>
      </c>
      <c r="U144" s="123">
        <f t="shared" si="52"/>
        <v>94.70277138258362</v>
      </c>
      <c r="V144" s="123">
        <f t="shared" si="52"/>
        <v>94.539498598701527</v>
      </c>
      <c r="W144" s="123">
        <f t="shared" si="52"/>
        <v>102.63837331886445</v>
      </c>
      <c r="DA144" s="130" t="s">
        <v>3049</v>
      </c>
    </row>
    <row r="145" spans="1:105" ht="12" customHeight="1" x14ac:dyDescent="0.25">
      <c r="A145" s="97" t="s">
        <v>53</v>
      </c>
      <c r="B145" s="99">
        <v>88.408712169707655</v>
      </c>
      <c r="C145" s="99">
        <v>90.820657746457229</v>
      </c>
      <c r="D145" s="99">
        <v>90.599773192596956</v>
      </c>
      <c r="E145" s="99">
        <v>90.89867636848075</v>
      </c>
      <c r="F145" s="99">
        <v>89.882933889301768</v>
      </c>
      <c r="G145" s="99">
        <v>91.971368518073504</v>
      </c>
      <c r="H145" s="99">
        <v>96.328290725848191</v>
      </c>
      <c r="I145" s="99">
        <v>91.470810889796851</v>
      </c>
      <c r="J145" s="99">
        <v>95.024999314987141</v>
      </c>
      <c r="K145" s="99">
        <v>97.642641492921896</v>
      </c>
      <c r="L145" s="99">
        <v>100.41619372854812</v>
      </c>
      <c r="M145" s="99">
        <v>97.606226159468477</v>
      </c>
      <c r="N145" s="99">
        <v>95.328900173120161</v>
      </c>
      <c r="O145" s="99">
        <v>92.854659325924075</v>
      </c>
      <c r="P145" s="99">
        <v>90.364848257791209</v>
      </c>
      <c r="Q145" s="99">
        <v>95.649577395404819</v>
      </c>
      <c r="R145" s="99">
        <v>99.976708599178806</v>
      </c>
      <c r="S145" s="99">
        <v>94.824831730390216</v>
      </c>
      <c r="T145" s="99">
        <v>95.530830572437466</v>
      </c>
      <c r="U145" s="99">
        <v>94.70277138258362</v>
      </c>
      <c r="V145" s="99">
        <v>94.539498598701527</v>
      </c>
      <c r="W145" s="99">
        <v>102.63837331886445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0.14087809370771659</v>
      </c>
      <c r="C146" s="123">
        <f t="shared" si="53"/>
        <v>0.16732631230761269</v>
      </c>
      <c r="D146" s="123">
        <f t="shared" si="53"/>
        <v>0.18364826782613675</v>
      </c>
      <c r="E146" s="123">
        <f t="shared" si="53"/>
        <v>0.19068951551304503</v>
      </c>
      <c r="F146" s="123">
        <f t="shared" si="53"/>
        <v>0.20062784564719702</v>
      </c>
      <c r="G146" s="123">
        <f t="shared" si="53"/>
        <v>0.211533527233736</v>
      </c>
      <c r="H146" s="123">
        <f t="shared" si="53"/>
        <v>0.23185246188214315</v>
      </c>
      <c r="I146" s="123">
        <f t="shared" si="53"/>
        <v>0.26937732110792495</v>
      </c>
      <c r="J146" s="123">
        <f t="shared" si="53"/>
        <v>0.30924542851918313</v>
      </c>
      <c r="K146" s="123">
        <f t="shared" si="53"/>
        <v>0.34112848877156743</v>
      </c>
      <c r="L146" s="123">
        <f t="shared" si="53"/>
        <v>0.38899426158849559</v>
      </c>
      <c r="M146" s="123">
        <f t="shared" si="53"/>
        <v>0.42919483750342219</v>
      </c>
      <c r="N146" s="123">
        <f t="shared" si="53"/>
        <v>0.48669970915158872</v>
      </c>
      <c r="O146" s="123">
        <f t="shared" si="53"/>
        <v>0.52824001349643868</v>
      </c>
      <c r="P146" s="123">
        <f t="shared" si="53"/>
        <v>0.59552830694710668</v>
      </c>
      <c r="Q146" s="123">
        <f t="shared" si="53"/>
        <v>0.66389650308110182</v>
      </c>
      <c r="R146" s="123">
        <f t="shared" si="53"/>
        <v>0.75556337920568795</v>
      </c>
      <c r="S146" s="123">
        <f t="shared" si="53"/>
        <v>0.80336563468218825</v>
      </c>
      <c r="T146" s="123">
        <f t="shared" si="53"/>
        <v>0.9872924577080916</v>
      </c>
      <c r="U146" s="123">
        <f t="shared" si="53"/>
        <v>0.87611312536086206</v>
      </c>
      <c r="V146" s="123">
        <f t="shared" si="53"/>
        <v>0.94700293849120665</v>
      </c>
      <c r="W146" s="123">
        <f t="shared" si="53"/>
        <v>1.0202433810581004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0.14087809370771659</v>
      </c>
      <c r="C147" s="99">
        <f>RES_hhdet_tesh!C147/RES_summary!C$19</f>
        <v>0.16732631230761269</v>
      </c>
      <c r="D147" s="99">
        <f>RES_hhdet_tesh!D147/RES_summary!D$19</f>
        <v>0.18364826782613675</v>
      </c>
      <c r="E147" s="99">
        <f>RES_hhdet_tesh!E147/RES_summary!E$19</f>
        <v>0.19068951551304503</v>
      </c>
      <c r="F147" s="99">
        <f>RES_hhdet_tesh!F147/RES_summary!F$19</f>
        <v>0.20062784564719702</v>
      </c>
      <c r="G147" s="99">
        <f>RES_hhdet_tesh!G147/RES_summary!G$19</f>
        <v>0.211533527233736</v>
      </c>
      <c r="H147" s="99">
        <f>RES_hhdet_tesh!H147/RES_summary!H$19</f>
        <v>0.23185246188214315</v>
      </c>
      <c r="I147" s="99">
        <f>RES_hhdet_tesh!I147/RES_summary!I$19</f>
        <v>0.26937732110792495</v>
      </c>
      <c r="J147" s="99">
        <f>RES_hhdet_tesh!J147/RES_summary!J$19</f>
        <v>0.30924542851918313</v>
      </c>
      <c r="K147" s="99">
        <f>RES_hhdet_tesh!K147/RES_summary!K$19</f>
        <v>0.34112848877156743</v>
      </c>
      <c r="L147" s="99">
        <f>RES_hhdet_tesh!L147/RES_summary!L$19</f>
        <v>0.38899426158849559</v>
      </c>
      <c r="M147" s="99">
        <f>RES_hhdet_tesh!M147/RES_summary!M$19</f>
        <v>0.42919483750342219</v>
      </c>
      <c r="N147" s="99">
        <f>RES_hhdet_tesh!N147/RES_summary!N$19</f>
        <v>0.48669970915158872</v>
      </c>
      <c r="O147" s="99">
        <f>RES_hhdet_tesh!O147/RES_summary!O$19</f>
        <v>0.52824001349643868</v>
      </c>
      <c r="P147" s="99">
        <f>RES_hhdet_tesh!P147/RES_summary!P$19</f>
        <v>0.59552830694710668</v>
      </c>
      <c r="Q147" s="99">
        <f>RES_hhdet_tesh!Q147/RES_summary!Q$19</f>
        <v>0.66389650308110182</v>
      </c>
      <c r="R147" s="99">
        <f>RES_hhdet_tesh!R147/RES_summary!R$19</f>
        <v>0.75556337920568795</v>
      </c>
      <c r="S147" s="99">
        <f>RES_hhdet_tesh!S147/RES_summary!S$19</f>
        <v>0.80336563468218825</v>
      </c>
      <c r="T147" s="99">
        <f>RES_hhdet_tesh!T147/RES_summary!T$19</f>
        <v>0.9872924577080916</v>
      </c>
      <c r="U147" s="99">
        <f>RES_hhdet_tesh!U147/RES_summary!U$19</f>
        <v>0.87611312536086206</v>
      </c>
      <c r="V147" s="99">
        <f>RES_hhdet_tesh!V147/RES_summary!V$19</f>
        <v>0.94700293849120665</v>
      </c>
      <c r="W147" s="99">
        <f>RES_hhdet_tesh!W147/RES_summary!W$19</f>
        <v>1.0202433810581004</v>
      </c>
      <c r="DA147" s="63" t="s">
        <v>3052</v>
      </c>
    </row>
    <row r="148" spans="1:105" ht="12" customHeight="1" x14ac:dyDescent="0.25">
      <c r="A148" s="121" t="s">
        <v>55</v>
      </c>
      <c r="B148" s="123">
        <v>8.4831238337971513</v>
      </c>
      <c r="C148" s="123">
        <v>7.9913382301176465</v>
      </c>
      <c r="D148" s="123">
        <v>8.0479697107326782</v>
      </c>
      <c r="E148" s="123">
        <v>7.8717391464559583</v>
      </c>
      <c r="F148" s="123">
        <v>8.0982086923826806</v>
      </c>
      <c r="G148" s="123">
        <v>8.2653891109542936</v>
      </c>
      <c r="H148" s="123">
        <v>8.4362780851690538</v>
      </c>
      <c r="I148" s="123">
        <v>8.0622979595721365</v>
      </c>
      <c r="J148" s="123">
        <v>8.213198852977623</v>
      </c>
      <c r="K148" s="123">
        <v>7.8387871093111219</v>
      </c>
      <c r="L148" s="123">
        <v>9.205240514659959</v>
      </c>
      <c r="M148" s="123">
        <v>9.6501626616209801</v>
      </c>
      <c r="N148" s="123">
        <v>9.6659021020560179</v>
      </c>
      <c r="O148" s="123">
        <v>10.386988571942434</v>
      </c>
      <c r="P148" s="123">
        <v>9.9657941231607801</v>
      </c>
      <c r="Q148" s="123">
        <v>10.5162747795275</v>
      </c>
      <c r="R148" s="123">
        <v>10.493863625449453</v>
      </c>
      <c r="S148" s="123">
        <v>9.9932688629556079</v>
      </c>
      <c r="T148" s="123">
        <v>10.004435722262397</v>
      </c>
      <c r="U148" s="123">
        <v>10.112366353699974</v>
      </c>
      <c r="V148" s="123">
        <v>10.06803729321166</v>
      </c>
      <c r="W148" s="123">
        <v>10.233999953440867</v>
      </c>
      <c r="DA148" s="130" t="s">
        <v>3053</v>
      </c>
    </row>
    <row r="149" spans="1:105" ht="12" customHeight="1" x14ac:dyDescent="0.25">
      <c r="A149" s="97" t="s">
        <v>124</v>
      </c>
      <c r="B149" s="99">
        <v>8.3873694023137766</v>
      </c>
      <c r="C149" s="99">
        <v>8.2166862311430062</v>
      </c>
      <c r="D149" s="99">
        <v>7.5965780959284466</v>
      </c>
      <c r="E149" s="99">
        <v>7.8893188512162542</v>
      </c>
      <c r="F149" s="99">
        <v>8.1362234576131378</v>
      </c>
      <c r="G149" s="99">
        <v>8.0796656079451044</v>
      </c>
      <c r="H149" s="99">
        <v>8.5758920189322634</v>
      </c>
      <c r="I149" s="99">
        <v>8.6535596964760693</v>
      </c>
      <c r="J149" s="99">
        <v>8.1865726662482441</v>
      </c>
      <c r="K149" s="99">
        <v>7.8776666078268303</v>
      </c>
      <c r="L149" s="99">
        <v>8.7999945905401908</v>
      </c>
      <c r="M149" s="99">
        <v>10.041320143588649</v>
      </c>
      <c r="N149" s="99">
        <v>10.115686975839465</v>
      </c>
      <c r="O149" s="99">
        <v>10.037115931639395</v>
      </c>
      <c r="P149" s="99">
        <v>8.8826481124815189</v>
      </c>
      <c r="Q149" s="99">
        <v>10.379118373787486</v>
      </c>
      <c r="R149" s="99">
        <v>10.484507781324707</v>
      </c>
      <c r="S149" s="99">
        <v>10.329319899421201</v>
      </c>
      <c r="T149" s="99">
        <v>9.7727300538124311</v>
      </c>
      <c r="U149" s="99">
        <v>10.109581282859864</v>
      </c>
      <c r="V149" s="99">
        <v>9.9087988238071745</v>
      </c>
      <c r="W149" s="99">
        <v>10.587829269031131</v>
      </c>
      <c r="DA149" s="63" t="s">
        <v>3054</v>
      </c>
    </row>
    <row r="150" spans="1:105" ht="12" customHeight="1" x14ac:dyDescent="0.25">
      <c r="A150" s="97" t="s">
        <v>123</v>
      </c>
      <c r="B150" s="99">
        <v>8.3873694023137766</v>
      </c>
      <c r="C150" s="99">
        <v>8.2167300659167353</v>
      </c>
      <c r="D150" s="99">
        <v>7.596571821431902</v>
      </c>
      <c r="E150" s="99">
        <v>7.8894945042122622</v>
      </c>
      <c r="F150" s="99">
        <v>8.1365348734987073</v>
      </c>
      <c r="G150" s="99">
        <v>8.079395346212948</v>
      </c>
      <c r="H150" s="99">
        <v>8.5758471632097582</v>
      </c>
      <c r="I150" s="99">
        <v>8.6522334656559607</v>
      </c>
      <c r="J150" s="99">
        <v>8.1864181097970974</v>
      </c>
      <c r="K150" s="99">
        <v>7.8749963272528598</v>
      </c>
      <c r="L150" s="99">
        <v>8.8001956128022485</v>
      </c>
      <c r="M150" s="99">
        <v>10.043065741349141</v>
      </c>
      <c r="N150" s="99">
        <v>10.118013712470949</v>
      </c>
      <c r="O150" s="99">
        <v>10.043792942307499</v>
      </c>
      <c r="P150" s="99">
        <v>8.8862122214151213</v>
      </c>
      <c r="Q150" s="99">
        <v>10.381390415043612</v>
      </c>
      <c r="R150" s="99">
        <v>10.481358052700704</v>
      </c>
      <c r="S150" s="99">
        <v>10.325387397172342</v>
      </c>
      <c r="T150" s="99">
        <v>9.7747592760024489</v>
      </c>
      <c r="U150" s="99">
        <v>10.105729946371333</v>
      </c>
      <c r="V150" s="99">
        <v>9.9104872606145342</v>
      </c>
      <c r="W150" s="99">
        <v>10.587696567154856</v>
      </c>
      <c r="DA150" s="63" t="s">
        <v>3055</v>
      </c>
    </row>
    <row r="151" spans="1:105" ht="12" customHeight="1" x14ac:dyDescent="0.25">
      <c r="A151" s="100" t="s">
        <v>50</v>
      </c>
      <c r="B151" s="102">
        <v>4.7804373055033302</v>
      </c>
      <c r="C151" s="102">
        <v>4.598206193377961</v>
      </c>
      <c r="D151" s="102">
        <v>4.2975977236051701</v>
      </c>
      <c r="E151" s="102">
        <v>4.4075482025384884</v>
      </c>
      <c r="F151" s="102">
        <v>4.529388082019425</v>
      </c>
      <c r="G151" s="102">
        <v>4.5672978649278049</v>
      </c>
      <c r="H151" s="102">
        <v>4.8598746105933808</v>
      </c>
      <c r="I151" s="102">
        <v>4.8292113524603391</v>
      </c>
      <c r="J151" s="102">
        <v>4.4253553959936962</v>
      </c>
      <c r="K151" s="102">
        <v>3.8908197468491079</v>
      </c>
      <c r="L151" s="102">
        <v>4.9972286922229818</v>
      </c>
      <c r="M151" s="102">
        <v>5.6572919108334556</v>
      </c>
      <c r="N151" s="102">
        <v>5.58556968490457</v>
      </c>
      <c r="O151" s="102">
        <v>5.8216783311269023</v>
      </c>
      <c r="P151" s="102">
        <v>4.9456362779585756</v>
      </c>
      <c r="Q151" s="102">
        <v>5.9126453816004352</v>
      </c>
      <c r="R151" s="102">
        <v>5.977854772255049</v>
      </c>
      <c r="S151" s="102">
        <v>5.6443957799937063</v>
      </c>
      <c r="T151" s="102">
        <v>5.3688976824576473</v>
      </c>
      <c r="U151" s="102">
        <v>5.645590449064942</v>
      </c>
      <c r="V151" s="102">
        <v>5.560758068424331</v>
      </c>
      <c r="W151" s="102">
        <v>5.9919154757761168</v>
      </c>
      <c r="DA151" s="131" t="s">
        <v>3056</v>
      </c>
    </row>
    <row r="152" spans="1:105" ht="12" customHeight="1" x14ac:dyDescent="0.25">
      <c r="A152" s="103" t="s">
        <v>52</v>
      </c>
      <c r="B152" s="105">
        <v>3.6069320968104468</v>
      </c>
      <c r="C152" s="105">
        <v>3.6185238725387729</v>
      </c>
      <c r="D152" s="105">
        <v>3.2989740978267332</v>
      </c>
      <c r="E152" s="105">
        <v>3.4819463016737746</v>
      </c>
      <c r="F152" s="105">
        <v>3.6071467914792841</v>
      </c>
      <c r="G152" s="105">
        <v>3.5120974812851449</v>
      </c>
      <c r="H152" s="105">
        <v>3.7159725526163787</v>
      </c>
      <c r="I152" s="105">
        <v>3.8230221131956221</v>
      </c>
      <c r="J152" s="105">
        <v>3.7610627138034016</v>
      </c>
      <c r="K152" s="105">
        <v>3.9841765804037501</v>
      </c>
      <c r="L152" s="105">
        <v>3.8029669205792667</v>
      </c>
      <c r="M152" s="105">
        <v>4.3857738305156841</v>
      </c>
      <c r="N152" s="105">
        <v>4.5324440275663793</v>
      </c>
      <c r="O152" s="105">
        <v>4.2221146111805981</v>
      </c>
      <c r="P152" s="105">
        <v>3.9405759434565466</v>
      </c>
      <c r="Q152" s="105">
        <v>4.4687450334431755</v>
      </c>
      <c r="R152" s="105">
        <v>4.5035032804456572</v>
      </c>
      <c r="S152" s="105">
        <v>4.6809916171786359</v>
      </c>
      <c r="T152" s="105">
        <v>4.4058615935448007</v>
      </c>
      <c r="U152" s="105">
        <v>4.4601394973063897</v>
      </c>
      <c r="V152" s="105">
        <v>4.3497291921902042</v>
      </c>
      <c r="W152" s="105">
        <v>4.5957810913787416</v>
      </c>
      <c r="DA152" s="132" t="s">
        <v>3057</v>
      </c>
    </row>
    <row r="153" spans="1:105" ht="12" customHeight="1" x14ac:dyDescent="0.25">
      <c r="A153" s="106" t="s">
        <v>122</v>
      </c>
      <c r="B153" s="102">
        <v>8.4949128787988144</v>
      </c>
      <c r="C153" s="102">
        <v>7.9637770032466682</v>
      </c>
      <c r="D153" s="102">
        <v>8.0999189561033145</v>
      </c>
      <c r="E153" s="102">
        <v>7.8689875324001068</v>
      </c>
      <c r="F153" s="102">
        <v>8.0931515349639085</v>
      </c>
      <c r="G153" s="102">
        <v>8.2868883245161467</v>
      </c>
      <c r="H153" s="102">
        <v>8.419337755746195</v>
      </c>
      <c r="I153" s="102">
        <v>7.9946957916513313</v>
      </c>
      <c r="J153" s="102">
        <v>8.2183824784037505</v>
      </c>
      <c r="K153" s="102">
        <v>7.8375085121975072</v>
      </c>
      <c r="L153" s="102">
        <v>9.2476777576284857</v>
      </c>
      <c r="M153" s="102">
        <v>9.6137153170414482</v>
      </c>
      <c r="N153" s="102">
        <v>9.6243245290408677</v>
      </c>
      <c r="O153" s="102">
        <v>10.415014958588973</v>
      </c>
      <c r="P153" s="102">
        <v>10.053416887174738</v>
      </c>
      <c r="Q153" s="102">
        <v>10.527321859831318</v>
      </c>
      <c r="R153" s="102">
        <v>10.495480735825383</v>
      </c>
      <c r="S153" s="102">
        <v>9.9570051576642609</v>
      </c>
      <c r="T153" s="102">
        <v>10.033244927788697</v>
      </c>
      <c r="U153" s="102">
        <v>10.113749854049935</v>
      </c>
      <c r="V153" s="102">
        <v>10.090187628336826</v>
      </c>
      <c r="W153" s="102">
        <v>10.181258859682522</v>
      </c>
      <c r="DA153" s="131" t="s">
        <v>3058</v>
      </c>
    </row>
    <row r="154" spans="1:105" ht="12" customHeight="1" x14ac:dyDescent="0.25">
      <c r="A154" s="107" t="s">
        <v>121</v>
      </c>
      <c r="B154" s="105">
        <v>8.4949128787988144</v>
      </c>
      <c r="C154" s="105">
        <v>7.9650483351445338</v>
      </c>
      <c r="D154" s="105">
        <v>8.1015533133211175</v>
      </c>
      <c r="E154" s="105">
        <v>7.8709669704498868</v>
      </c>
      <c r="F154" s="105">
        <v>8.094860729657956</v>
      </c>
      <c r="G154" s="105">
        <v>8.2881704278847312</v>
      </c>
      <c r="H154" s="105">
        <v>8.4198153490807943</v>
      </c>
      <c r="I154" s="105">
        <v>7.9923399987618193</v>
      </c>
      <c r="J154" s="105">
        <v>8.2139180031472225</v>
      </c>
      <c r="K154" s="105">
        <v>7.8324601535502021</v>
      </c>
      <c r="L154" s="105">
        <v>9.2423669690868095</v>
      </c>
      <c r="M154" s="105">
        <v>9.6120694120926498</v>
      </c>
      <c r="N154" s="105">
        <v>9.6258372631574325</v>
      </c>
      <c r="O154" s="105">
        <v>10.418077565201587</v>
      </c>
      <c r="P154" s="105">
        <v>10.057172879753386</v>
      </c>
      <c r="Q154" s="105">
        <v>10.529612955067687</v>
      </c>
      <c r="R154" s="105">
        <v>10.494099902019128</v>
      </c>
      <c r="S154" s="105">
        <v>9.9545508138353771</v>
      </c>
      <c r="T154" s="105">
        <v>10.031349758506959</v>
      </c>
      <c r="U154" s="105">
        <v>10.11185229558853</v>
      </c>
      <c r="V154" s="105">
        <v>10.090558497933021</v>
      </c>
      <c r="W154" s="105">
        <v>10.182948652669948</v>
      </c>
      <c r="DA154" s="132" t="s">
        <v>3059</v>
      </c>
    </row>
    <row r="155" spans="1:105" ht="12" customHeight="1" x14ac:dyDescent="0.25">
      <c r="A155" s="108" t="s">
        <v>53</v>
      </c>
      <c r="B155" s="99">
        <v>4.8439143830532032</v>
      </c>
      <c r="C155" s="99">
        <v>4.45532608034038</v>
      </c>
      <c r="D155" s="99">
        <v>4.5860823025929873</v>
      </c>
      <c r="E155" s="99">
        <v>4.3957641492011321</v>
      </c>
      <c r="F155" s="99">
        <v>4.5035222032257813</v>
      </c>
      <c r="G155" s="99">
        <v>4.687459493247653</v>
      </c>
      <c r="H155" s="99">
        <v>4.7725915054440513</v>
      </c>
      <c r="I155" s="99">
        <v>4.4614136602099634</v>
      </c>
      <c r="J155" s="99">
        <v>4.4438981521019105</v>
      </c>
      <c r="K155" s="99">
        <v>3.8625458003518962</v>
      </c>
      <c r="L155" s="99">
        <v>5.2430681249240134</v>
      </c>
      <c r="M155" s="99">
        <v>5.4071374444774394</v>
      </c>
      <c r="N155" s="99">
        <v>5.3014734746372847</v>
      </c>
      <c r="O155" s="99">
        <v>6.0389784843044554</v>
      </c>
      <c r="P155" s="99">
        <v>5.5996591227366554</v>
      </c>
      <c r="Q155" s="99">
        <v>6.0004703938933455</v>
      </c>
      <c r="R155" s="99">
        <v>5.9900188650120141</v>
      </c>
      <c r="S155" s="99">
        <v>5.4371419745205971</v>
      </c>
      <c r="T155" s="99">
        <v>5.5184527431469288</v>
      </c>
      <c r="U155" s="99">
        <v>5.6509188969966511</v>
      </c>
      <c r="V155" s="99">
        <v>5.6654718509467834</v>
      </c>
      <c r="W155" s="99">
        <v>5.761705489960379</v>
      </c>
      <c r="DA155" s="63" t="s">
        <v>3060</v>
      </c>
    </row>
    <row r="156" spans="1:105" ht="12" customHeight="1" x14ac:dyDescent="0.25">
      <c r="A156" s="108" t="s">
        <v>52</v>
      </c>
      <c r="B156" s="99">
        <v>3.650998495745609</v>
      </c>
      <c r="C156" s="99">
        <v>3.5097222548041538</v>
      </c>
      <c r="D156" s="99">
        <v>3.5154710107281293</v>
      </c>
      <c r="E156" s="99">
        <v>3.4752028212487542</v>
      </c>
      <c r="F156" s="99">
        <v>3.5913385264321755</v>
      </c>
      <c r="G156" s="99">
        <v>3.6007109346370769</v>
      </c>
      <c r="H156" s="99">
        <v>3.6472238436367448</v>
      </c>
      <c r="I156" s="99">
        <v>3.5309263385518554</v>
      </c>
      <c r="J156" s="99">
        <v>3.770019851045312</v>
      </c>
      <c r="K156" s="99">
        <v>3.9699143531983068</v>
      </c>
      <c r="L156" s="99">
        <v>3.9992988441627944</v>
      </c>
      <c r="M156" s="99">
        <v>4.2049319676152095</v>
      </c>
      <c r="N156" s="99">
        <v>4.3243637885201469</v>
      </c>
      <c r="O156" s="99">
        <v>4.3790990808971308</v>
      </c>
      <c r="P156" s="99">
        <v>4.4575137570167316</v>
      </c>
      <c r="Q156" s="99">
        <v>4.5291425611743437</v>
      </c>
      <c r="R156" s="99">
        <v>4.5040810370071132</v>
      </c>
      <c r="S156" s="99">
        <v>4.5174088393147809</v>
      </c>
      <c r="T156" s="99">
        <v>4.5128970153600294</v>
      </c>
      <c r="U156" s="99">
        <v>4.4609333985918767</v>
      </c>
      <c r="V156" s="99">
        <v>4.4250866469862373</v>
      </c>
      <c r="W156" s="99">
        <v>4.4212431627095681</v>
      </c>
      <c r="DA156" s="63" t="s">
        <v>3061</v>
      </c>
    </row>
    <row r="157" spans="1:105" ht="12" customHeight="1" x14ac:dyDescent="0.25">
      <c r="A157" s="121" t="s">
        <v>54</v>
      </c>
      <c r="B157" s="123">
        <v>1.9050420520039788</v>
      </c>
      <c r="C157" s="123">
        <v>1.8712714732717128</v>
      </c>
      <c r="D157" s="123">
        <v>1.9023233817165672</v>
      </c>
      <c r="E157" s="123">
        <v>1.8935082162943488</v>
      </c>
      <c r="F157" s="123">
        <v>1.9073990186256431</v>
      </c>
      <c r="G157" s="123">
        <v>1.9409862912500584</v>
      </c>
      <c r="H157" s="123">
        <v>2.0073587873491552</v>
      </c>
      <c r="I157" s="123">
        <v>1.9882545058651544</v>
      </c>
      <c r="J157" s="123">
        <v>2.0313716556907391</v>
      </c>
      <c r="K157" s="123">
        <v>2.0451144200911955</v>
      </c>
      <c r="L157" s="123">
        <v>2.2816685443587512</v>
      </c>
      <c r="M157" s="123">
        <v>2.2351619498770123</v>
      </c>
      <c r="N157" s="123">
        <v>2.2271702659915475</v>
      </c>
      <c r="O157" s="123">
        <v>2.3872356771980137</v>
      </c>
      <c r="P157" s="123">
        <v>2.4224128648177734</v>
      </c>
      <c r="Q157" s="123">
        <v>2.4646935612480863</v>
      </c>
      <c r="R157" s="123">
        <v>2.5365035087704797</v>
      </c>
      <c r="S157" s="123">
        <v>2.4705383028032109</v>
      </c>
      <c r="T157" s="123">
        <v>2.4778553751836885</v>
      </c>
      <c r="U157" s="123">
        <v>2.4797012209116653</v>
      </c>
      <c r="V157" s="123">
        <v>2.6132457368554589</v>
      </c>
      <c r="W157" s="123">
        <v>2.6660442696906759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1.9050420520039788</v>
      </c>
      <c r="C159" s="110">
        <v>1.8712714732717128</v>
      </c>
      <c r="D159" s="110">
        <v>1.9023233817165672</v>
      </c>
      <c r="E159" s="110">
        <v>1.8935082162943488</v>
      </c>
      <c r="F159" s="110">
        <v>1.9073990186256431</v>
      </c>
      <c r="G159" s="110">
        <v>1.9409862912500584</v>
      </c>
      <c r="H159" s="110">
        <v>2.0073587873491552</v>
      </c>
      <c r="I159" s="110">
        <v>1.9882545058651544</v>
      </c>
      <c r="J159" s="110">
        <v>2.0313716556907391</v>
      </c>
      <c r="K159" s="110">
        <v>2.0451144200911955</v>
      </c>
      <c r="L159" s="110">
        <v>2.2816685443587512</v>
      </c>
      <c r="M159" s="110">
        <v>2.2351619498770123</v>
      </c>
      <c r="N159" s="110">
        <v>2.2271702659915475</v>
      </c>
      <c r="O159" s="110">
        <v>2.3872356771980137</v>
      </c>
      <c r="P159" s="110">
        <v>2.4224128648177734</v>
      </c>
      <c r="Q159" s="110">
        <v>2.4646935612480863</v>
      </c>
      <c r="R159" s="110">
        <v>2.5365035087704797</v>
      </c>
      <c r="S159" s="110">
        <v>2.4705383028032109</v>
      </c>
      <c r="T159" s="110">
        <v>2.4778553751836885</v>
      </c>
      <c r="U159" s="110">
        <v>2.4797012209116653</v>
      </c>
      <c r="V159" s="110">
        <v>2.6132457368554589</v>
      </c>
      <c r="W159" s="110">
        <v>2.6660442696906759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106.27775327305407</v>
      </c>
      <c r="C161" s="118">
        <f t="shared" si="54"/>
        <v>96.892924986241894</v>
      </c>
      <c r="D161" s="118">
        <f t="shared" si="54"/>
        <v>96.665747880271567</v>
      </c>
      <c r="E161" s="118">
        <f t="shared" si="54"/>
        <v>87.894030792446628</v>
      </c>
      <c r="F161" s="118">
        <f t="shared" si="54"/>
        <v>106.10569867909233</v>
      </c>
      <c r="G161" s="118">
        <f t="shared" si="54"/>
        <v>124.24981431520992</v>
      </c>
      <c r="H161" s="118">
        <f t="shared" si="54"/>
        <v>119.05455276442746</v>
      </c>
      <c r="I161" s="118">
        <f t="shared" si="54"/>
        <v>72.336751733292672</v>
      </c>
      <c r="J161" s="118">
        <f t="shared" si="54"/>
        <v>27.466928712999017</v>
      </c>
      <c r="K161" s="118">
        <f t="shared" si="54"/>
        <v>11.652389054564487</v>
      </c>
      <c r="L161" s="118">
        <f t="shared" si="54"/>
        <v>88.458938984857426</v>
      </c>
      <c r="M161" s="118">
        <f t="shared" si="54"/>
        <v>62.693965479728739</v>
      </c>
      <c r="N161" s="118">
        <f t="shared" si="54"/>
        <v>81.016274243910686</v>
      </c>
      <c r="O161" s="118">
        <f t="shared" si="54"/>
        <v>150.32986140027799</v>
      </c>
      <c r="P161" s="118">
        <f t="shared" si="54"/>
        <v>85.655932284794233</v>
      </c>
      <c r="Q161" s="118">
        <f t="shared" si="54"/>
        <v>161.44961381845962</v>
      </c>
      <c r="R161" s="118">
        <f t="shared" ref="R161:V161" si="55">R162+R164+R166+R175</f>
        <v>137.24888643079888</v>
      </c>
      <c r="S161" s="118">
        <f t="shared" si="55"/>
        <v>105.55914120901149</v>
      </c>
      <c r="T161" s="118">
        <f t="shared" si="55"/>
        <v>86.872181033794604</v>
      </c>
      <c r="U161" s="118">
        <f t="shared" si="55"/>
        <v>157.38800421491078</v>
      </c>
      <c r="V161" s="118">
        <f t="shared" si="55"/>
        <v>27.798167708298624</v>
      </c>
      <c r="W161" s="118">
        <f t="shared" ref="W161" si="56">W162+W164+W166+W175</f>
        <v>159.19731186299035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95.81914813766646</v>
      </c>
      <c r="C162" s="123">
        <f t="shared" si="57"/>
        <v>86.935946547906255</v>
      </c>
      <c r="D162" s="123">
        <f t="shared" si="57"/>
        <v>86.602701456419837</v>
      </c>
      <c r="E162" s="123">
        <f t="shared" si="57"/>
        <v>78.003129447822744</v>
      </c>
      <c r="F162" s="123">
        <f t="shared" si="57"/>
        <v>95.975324469477883</v>
      </c>
      <c r="G162" s="123">
        <f t="shared" si="57"/>
        <v>113.92167339755433</v>
      </c>
      <c r="H162" s="123">
        <f t="shared" si="57"/>
        <v>108.49476058494693</v>
      </c>
      <c r="I162" s="123">
        <f t="shared" si="57"/>
        <v>62.166252839401693</v>
      </c>
      <c r="J162" s="123">
        <f t="shared" si="57"/>
        <v>17.096924677315311</v>
      </c>
      <c r="K162" s="123">
        <f t="shared" si="57"/>
        <v>1.6284876554677452</v>
      </c>
      <c r="L162" s="123">
        <f t="shared" si="57"/>
        <v>76.774433015996564</v>
      </c>
      <c r="M162" s="123">
        <f t="shared" si="57"/>
        <v>50.513022437293273</v>
      </c>
      <c r="N162" s="123">
        <f t="shared" si="57"/>
        <v>68.714309850298605</v>
      </c>
      <c r="O162" s="123">
        <f t="shared" si="57"/>
        <v>137.15997071962468</v>
      </c>
      <c r="P162" s="123">
        <f t="shared" si="57"/>
        <v>72.711850941683394</v>
      </c>
      <c r="Q162" s="123">
        <f t="shared" si="57"/>
        <v>147.77490411170299</v>
      </c>
      <c r="R162" s="123">
        <f t="shared" si="57"/>
        <v>123.42453806197531</v>
      </c>
      <c r="S162" s="123">
        <f t="shared" si="57"/>
        <v>92.241078239435936</v>
      </c>
      <c r="T162" s="123">
        <f t="shared" si="57"/>
        <v>73.375926762860871</v>
      </c>
      <c r="U162" s="123">
        <f t="shared" si="57"/>
        <v>143.97874535823527</v>
      </c>
      <c r="V162" s="123">
        <f t="shared" si="57"/>
        <v>14.420167844338248</v>
      </c>
      <c r="W162" s="123">
        <f t="shared" si="57"/>
        <v>145.73096850724744</v>
      </c>
      <c r="DA162" s="130" t="s">
        <v>3066</v>
      </c>
    </row>
    <row r="163" spans="1:105" ht="12" customHeight="1" x14ac:dyDescent="0.25">
      <c r="A163" s="97" t="s">
        <v>53</v>
      </c>
      <c r="B163" s="110">
        <v>95.81914813766646</v>
      </c>
      <c r="C163" s="110">
        <v>86.935946547906255</v>
      </c>
      <c r="D163" s="110">
        <v>86.602701456419837</v>
      </c>
      <c r="E163" s="110">
        <v>78.003129447822744</v>
      </c>
      <c r="F163" s="110">
        <v>95.975324469477883</v>
      </c>
      <c r="G163" s="110">
        <v>113.92167339755433</v>
      </c>
      <c r="H163" s="110">
        <v>108.49476058494693</v>
      </c>
      <c r="I163" s="110">
        <v>62.166252839401693</v>
      </c>
      <c r="J163" s="110">
        <v>17.096924677315311</v>
      </c>
      <c r="K163" s="110">
        <v>1.6284876554677452</v>
      </c>
      <c r="L163" s="110">
        <v>76.774433015996564</v>
      </c>
      <c r="M163" s="110">
        <v>50.513022437293273</v>
      </c>
      <c r="N163" s="110">
        <v>68.714309850298605</v>
      </c>
      <c r="O163" s="110">
        <v>137.15997071962468</v>
      </c>
      <c r="P163" s="110">
        <v>72.711850941683394</v>
      </c>
      <c r="Q163" s="110">
        <v>147.77490411170299</v>
      </c>
      <c r="R163" s="110">
        <v>123.42453806197531</v>
      </c>
      <c r="S163" s="110">
        <v>92.241078239435936</v>
      </c>
      <c r="T163" s="110">
        <v>73.375926762860871</v>
      </c>
      <c r="U163" s="110">
        <v>143.97874535823527</v>
      </c>
      <c r="V163" s="110">
        <v>14.420167844338248</v>
      </c>
      <c r="W163" s="110">
        <v>145.73096850724744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7.0439086794593139E-2</v>
      </c>
      <c r="C164" s="123">
        <f t="shared" si="58"/>
        <v>9.354349029160175E-2</v>
      </c>
      <c r="D164" s="123">
        <f t="shared" si="58"/>
        <v>0.11425934169678395</v>
      </c>
      <c r="E164" s="123">
        <f t="shared" si="58"/>
        <v>0.1233160166281289</v>
      </c>
      <c r="F164" s="123">
        <f t="shared" si="58"/>
        <v>0.12007227084193309</v>
      </c>
      <c r="G164" s="123">
        <f t="shared" si="58"/>
        <v>0.11519821320526537</v>
      </c>
      <c r="H164" s="123">
        <f t="shared" si="58"/>
        <v>0.10399136160333597</v>
      </c>
      <c r="I164" s="123">
        <f t="shared" si="58"/>
        <v>0.10133998291824065</v>
      </c>
      <c r="J164" s="123">
        <f t="shared" si="58"/>
        <v>0.10671122666984978</v>
      </c>
      <c r="K164" s="123">
        <f t="shared" si="58"/>
        <v>0.1255248472757389</v>
      </c>
      <c r="L164" s="123">
        <f t="shared" si="58"/>
        <v>0.19167568854963571</v>
      </c>
      <c r="M164" s="123">
        <f t="shared" si="58"/>
        <v>0.29820873749754978</v>
      </c>
      <c r="N164" s="123">
        <f t="shared" si="58"/>
        <v>0.42552522007892568</v>
      </c>
      <c r="O164" s="123">
        <f t="shared" si="58"/>
        <v>0.43420598009884637</v>
      </c>
      <c r="P164" s="123">
        <f t="shared" si="58"/>
        <v>0.58215393320223174</v>
      </c>
      <c r="Q164" s="123">
        <f t="shared" si="58"/>
        <v>0.70905215735060678</v>
      </c>
      <c r="R164" s="123">
        <f t="shared" si="58"/>
        <v>0.7886545061545398</v>
      </c>
      <c r="S164" s="123">
        <f t="shared" si="58"/>
        <v>0.8334026441878527</v>
      </c>
      <c r="T164" s="123">
        <f t="shared" si="58"/>
        <v>0.9568198071504167</v>
      </c>
      <c r="U164" s="123">
        <f t="shared" si="58"/>
        <v>0.72657186223219905</v>
      </c>
      <c r="V164" s="123">
        <f t="shared" si="58"/>
        <v>0.59374030651913901</v>
      </c>
      <c r="W164" s="123">
        <f t="shared" si="58"/>
        <v>0.46677818677965538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7.0439086794593139E-2</v>
      </c>
      <c r="C165" s="99">
        <f>RES_hhdet_tesh!C165/RES_summary!C$19</f>
        <v>9.354349029160175E-2</v>
      </c>
      <c r="D165" s="99">
        <f>RES_hhdet_tesh!D165/RES_summary!D$19</f>
        <v>0.11425934169678395</v>
      </c>
      <c r="E165" s="99">
        <f>RES_hhdet_tesh!E165/RES_summary!E$19</f>
        <v>0.1233160166281289</v>
      </c>
      <c r="F165" s="99">
        <f>RES_hhdet_tesh!F165/RES_summary!F$19</f>
        <v>0.12007227084193309</v>
      </c>
      <c r="G165" s="99">
        <f>RES_hhdet_tesh!G165/RES_summary!G$19</f>
        <v>0.11519821320526537</v>
      </c>
      <c r="H165" s="99">
        <f>RES_hhdet_tesh!H165/RES_summary!H$19</f>
        <v>0.10399136160333597</v>
      </c>
      <c r="I165" s="99">
        <f>RES_hhdet_tesh!I165/RES_summary!I$19</f>
        <v>0.10133998291824065</v>
      </c>
      <c r="J165" s="99">
        <f>RES_hhdet_tesh!J165/RES_summary!J$19</f>
        <v>0.10671122666984978</v>
      </c>
      <c r="K165" s="99">
        <f>RES_hhdet_tesh!K165/RES_summary!K$19</f>
        <v>0.1255248472757389</v>
      </c>
      <c r="L165" s="99">
        <f>RES_hhdet_tesh!L165/RES_summary!L$19</f>
        <v>0.19167568854963571</v>
      </c>
      <c r="M165" s="99">
        <f>RES_hhdet_tesh!M165/RES_summary!M$19</f>
        <v>0.29820873749754978</v>
      </c>
      <c r="N165" s="99">
        <f>RES_hhdet_tesh!N165/RES_summary!N$19</f>
        <v>0.42552522007892568</v>
      </c>
      <c r="O165" s="99">
        <f>RES_hhdet_tesh!O165/RES_summary!O$19</f>
        <v>0.43420598009884637</v>
      </c>
      <c r="P165" s="99">
        <f>RES_hhdet_tesh!P165/RES_summary!P$19</f>
        <v>0.58215393320223174</v>
      </c>
      <c r="Q165" s="99">
        <f>RES_hhdet_tesh!Q165/RES_summary!Q$19</f>
        <v>0.70905215735060678</v>
      </c>
      <c r="R165" s="99">
        <f>RES_hhdet_tesh!R165/RES_summary!R$19</f>
        <v>0.7886545061545398</v>
      </c>
      <c r="S165" s="99">
        <f>RES_hhdet_tesh!S165/RES_summary!S$19</f>
        <v>0.8334026441878527</v>
      </c>
      <c r="T165" s="99">
        <f>RES_hhdet_tesh!T165/RES_summary!T$19</f>
        <v>0.9568198071504167</v>
      </c>
      <c r="U165" s="99">
        <f>RES_hhdet_tesh!U165/RES_summary!U$19</f>
        <v>0.72657186223219905</v>
      </c>
      <c r="V165" s="99">
        <f>RES_hhdet_tesh!V165/RES_summary!V$19</f>
        <v>0.59374030651913901</v>
      </c>
      <c r="W165" s="99">
        <f>RES_hhdet_tesh!W165/RES_summary!W$19</f>
        <v>0.46677818677965538</v>
      </c>
      <c r="DA165" s="63" t="s">
        <v>3069</v>
      </c>
    </row>
    <row r="166" spans="1:105" ht="12" customHeight="1" x14ac:dyDescent="0.25">
      <c r="A166" s="121" t="s">
        <v>55</v>
      </c>
      <c r="B166" s="123">
        <v>8.4831239965890468</v>
      </c>
      <c r="C166" s="123">
        <v>7.9921634747723189</v>
      </c>
      <c r="D166" s="123">
        <v>8.0464637004383768</v>
      </c>
      <c r="E166" s="123">
        <v>7.8740771117014043</v>
      </c>
      <c r="F166" s="123">
        <v>8.1029029201468781</v>
      </c>
      <c r="G166" s="123">
        <v>8.2719564132002734</v>
      </c>
      <c r="H166" s="123">
        <v>8.4484420305280405</v>
      </c>
      <c r="I166" s="123">
        <v>8.0809044051075833</v>
      </c>
      <c r="J166" s="123">
        <v>8.2319211533231194</v>
      </c>
      <c r="K166" s="123">
        <v>7.8532621317298066</v>
      </c>
      <c r="L166" s="123">
        <v>9.2111617359524764</v>
      </c>
      <c r="M166" s="123">
        <v>9.6475723550609054</v>
      </c>
      <c r="N166" s="123">
        <v>9.6492689075416074</v>
      </c>
      <c r="O166" s="123">
        <v>10.348449023356443</v>
      </c>
      <c r="P166" s="123">
        <v>9.939514545090832</v>
      </c>
      <c r="Q166" s="123">
        <v>10.500963988157944</v>
      </c>
      <c r="R166" s="123">
        <v>10.499190353898532</v>
      </c>
      <c r="S166" s="123">
        <v>10.014122022584489</v>
      </c>
      <c r="T166" s="123">
        <v>10.061579088599657</v>
      </c>
      <c r="U166" s="123">
        <v>10.202985773531676</v>
      </c>
      <c r="V166" s="123">
        <v>10.17101382058579</v>
      </c>
      <c r="W166" s="123">
        <v>10.333520899272557</v>
      </c>
      <c r="DA166" s="130" t="s">
        <v>3070</v>
      </c>
    </row>
    <row r="167" spans="1:105" ht="12" customHeight="1" x14ac:dyDescent="0.25">
      <c r="A167" s="97" t="s">
        <v>124</v>
      </c>
      <c r="B167" s="99">
        <v>8.3873694023137784</v>
      </c>
      <c r="C167" s="99">
        <v>8.2169806671815167</v>
      </c>
      <c r="D167" s="99">
        <v>7.5975112368487068</v>
      </c>
      <c r="E167" s="99">
        <v>7.8915594360272916</v>
      </c>
      <c r="F167" s="99">
        <v>8.1408348460680067</v>
      </c>
      <c r="G167" s="99">
        <v>8.0874032408875269</v>
      </c>
      <c r="H167" s="99">
        <v>8.5879197140692867</v>
      </c>
      <c r="I167" s="99">
        <v>8.6693967698782384</v>
      </c>
      <c r="J167" s="99">
        <v>8.2046351187161992</v>
      </c>
      <c r="K167" s="99">
        <v>7.8937491450685862</v>
      </c>
      <c r="L167" s="99">
        <v>8.8120484973272877</v>
      </c>
      <c r="M167" s="99">
        <v>10.041834216370441</v>
      </c>
      <c r="N167" s="99">
        <v>10.100205771164743</v>
      </c>
      <c r="O167" s="99">
        <v>9.9991750387303338</v>
      </c>
      <c r="P167" s="99">
        <v>8.8587889921022427</v>
      </c>
      <c r="Q167" s="99">
        <v>10.366690992572488</v>
      </c>
      <c r="R167" s="99">
        <v>10.498693760639823</v>
      </c>
      <c r="S167" s="99">
        <v>10.368403849899783</v>
      </c>
      <c r="T167" s="99">
        <v>9.8373261796703577</v>
      </c>
      <c r="U167" s="99">
        <v>10.214102629095768</v>
      </c>
      <c r="V167" s="99">
        <v>10.015785167990737</v>
      </c>
      <c r="W167" s="99">
        <v>10.694494270382696</v>
      </c>
      <c r="DA167" s="63" t="s">
        <v>3071</v>
      </c>
    </row>
    <row r="168" spans="1:105" ht="12" customHeight="1" x14ac:dyDescent="0.25">
      <c r="A168" s="97" t="s">
        <v>123</v>
      </c>
      <c r="B168" s="99">
        <v>8.3873694023137784</v>
      </c>
      <c r="C168" s="99">
        <v>8.2172134314127003</v>
      </c>
      <c r="D168" s="99">
        <v>7.5975658001118651</v>
      </c>
      <c r="E168" s="99">
        <v>7.8920141585207535</v>
      </c>
      <c r="F168" s="99">
        <v>8.1411342912786573</v>
      </c>
      <c r="G168" s="99">
        <v>8.0876066175650205</v>
      </c>
      <c r="H168" s="99">
        <v>8.5881007112403935</v>
      </c>
      <c r="I168" s="99">
        <v>8.6711332937424253</v>
      </c>
      <c r="J168" s="99">
        <v>8.2071382384155491</v>
      </c>
      <c r="K168" s="99">
        <v>7.8852498145802379</v>
      </c>
      <c r="L168" s="99">
        <v>8.807209178211675</v>
      </c>
      <c r="M168" s="99">
        <v>10.023058548842537</v>
      </c>
      <c r="N168" s="99">
        <v>10.110019967669599</v>
      </c>
      <c r="O168" s="99">
        <v>10.022595076457732</v>
      </c>
      <c r="P168" s="99">
        <v>8.8870192010143718</v>
      </c>
      <c r="Q168" s="99">
        <v>10.416547226218452</v>
      </c>
      <c r="R168" s="99">
        <v>10.569576002742917</v>
      </c>
      <c r="S168" s="99">
        <v>10.41851758995983</v>
      </c>
      <c r="T168" s="99">
        <v>9.9732989334580591</v>
      </c>
      <c r="U168" s="99">
        <v>10.259257556117859</v>
      </c>
      <c r="V168" s="99">
        <v>10.092815341640057</v>
      </c>
      <c r="W168" s="99">
        <v>10.695370725241366</v>
      </c>
      <c r="DA168" s="63" t="s">
        <v>3072</v>
      </c>
    </row>
    <row r="169" spans="1:105" ht="12" customHeight="1" x14ac:dyDescent="0.25">
      <c r="A169" s="100" t="s">
        <v>50</v>
      </c>
      <c r="B169" s="102">
        <v>4.7804373055033311</v>
      </c>
      <c r="C169" s="102">
        <v>4.5984766920069031</v>
      </c>
      <c r="D169" s="102">
        <v>4.2981600457437246</v>
      </c>
      <c r="E169" s="102">
        <v>4.4089558336373473</v>
      </c>
      <c r="F169" s="102">
        <v>4.5319484530373817</v>
      </c>
      <c r="G169" s="102">
        <v>4.5719397125547117</v>
      </c>
      <c r="H169" s="102">
        <v>4.8668186134225397</v>
      </c>
      <c r="I169" s="102">
        <v>4.8397602199541474</v>
      </c>
      <c r="J169" s="102">
        <v>4.4365561350419034</v>
      </c>
      <c r="K169" s="102">
        <v>3.8958857137790699</v>
      </c>
      <c r="L169" s="102">
        <v>5.0012113753178635</v>
      </c>
      <c r="M169" s="102">
        <v>5.6460217935962387</v>
      </c>
      <c r="N169" s="102">
        <v>5.5811568011212387</v>
      </c>
      <c r="O169" s="102">
        <v>5.8093914234822925</v>
      </c>
      <c r="P169" s="102">
        <v>4.9460854038045685</v>
      </c>
      <c r="Q169" s="102">
        <v>5.9326686876234431</v>
      </c>
      <c r="R169" s="102">
        <v>6.0281682994723065</v>
      </c>
      <c r="S169" s="102">
        <v>5.6953056051595556</v>
      </c>
      <c r="T169" s="102">
        <v>5.4779478469365115</v>
      </c>
      <c r="U169" s="102">
        <v>5.7313590191585817</v>
      </c>
      <c r="V169" s="102">
        <v>5.6630620541922427</v>
      </c>
      <c r="W169" s="102">
        <v>6.0528517190928328</v>
      </c>
      <c r="DA169" s="131" t="s">
        <v>3073</v>
      </c>
    </row>
    <row r="170" spans="1:105" ht="12" customHeight="1" x14ac:dyDescent="0.25">
      <c r="A170" s="103" t="s">
        <v>52</v>
      </c>
      <c r="B170" s="105">
        <v>3.6069320968104477</v>
      </c>
      <c r="C170" s="105">
        <v>3.6187367394057963</v>
      </c>
      <c r="D170" s="105">
        <v>3.2994057543681397</v>
      </c>
      <c r="E170" s="105">
        <v>3.4830583248834075</v>
      </c>
      <c r="F170" s="105">
        <v>3.6091858382412734</v>
      </c>
      <c r="G170" s="105">
        <v>3.5156669050103106</v>
      </c>
      <c r="H170" s="105">
        <v>3.7212820978178529</v>
      </c>
      <c r="I170" s="105">
        <v>3.8313730737882783</v>
      </c>
      <c r="J170" s="105">
        <v>3.7705821033736457</v>
      </c>
      <c r="K170" s="105">
        <v>3.989364100801168</v>
      </c>
      <c r="L170" s="105">
        <v>3.8059978028938097</v>
      </c>
      <c r="M170" s="105">
        <v>4.3770367552462988</v>
      </c>
      <c r="N170" s="105">
        <v>4.5288631665483603</v>
      </c>
      <c r="O170" s="105">
        <v>4.2132036529754417</v>
      </c>
      <c r="P170" s="105">
        <v>3.9409337972098029</v>
      </c>
      <c r="Q170" s="105">
        <v>4.4838785385950093</v>
      </c>
      <c r="R170" s="105">
        <v>4.5414077032706093</v>
      </c>
      <c r="S170" s="105">
        <v>4.7232119848002752</v>
      </c>
      <c r="T170" s="105">
        <v>4.4953510865215467</v>
      </c>
      <c r="U170" s="105">
        <v>4.5278985369592766</v>
      </c>
      <c r="V170" s="105">
        <v>4.4297532874478129</v>
      </c>
      <c r="W170" s="105">
        <v>4.6425190061485333</v>
      </c>
      <c r="DA170" s="132" t="s">
        <v>3074</v>
      </c>
    </row>
    <row r="171" spans="1:105" ht="12" customHeight="1" x14ac:dyDescent="0.25">
      <c r="A171" s="106" t="s">
        <v>122</v>
      </c>
      <c r="B171" s="102">
        <v>8.4949128787988162</v>
      </c>
      <c r="C171" s="102">
        <v>7.9640304989723862</v>
      </c>
      <c r="D171" s="102">
        <v>8.10094824212144</v>
      </c>
      <c r="E171" s="102">
        <v>7.8711021542434834</v>
      </c>
      <c r="F171" s="102">
        <v>8.0975628162294004</v>
      </c>
      <c r="G171" s="102">
        <v>8.294309895579822</v>
      </c>
      <c r="H171" s="102">
        <v>8.4306296877795184</v>
      </c>
      <c r="I171" s="102">
        <v>8.0078996006191829</v>
      </c>
      <c r="J171" s="102">
        <v>8.2349819418768373</v>
      </c>
      <c r="K171" s="102">
        <v>7.8519089658977697</v>
      </c>
      <c r="L171" s="102">
        <v>9.2575590760912743</v>
      </c>
      <c r="M171" s="102">
        <v>9.6112802404315119</v>
      </c>
      <c r="N171" s="102">
        <v>9.6075715675523163</v>
      </c>
      <c r="O171" s="102">
        <v>10.377158418906459</v>
      </c>
      <c r="P171" s="102">
        <v>10.028885168588184</v>
      </c>
      <c r="Q171" s="102">
        <v>10.511819049150615</v>
      </c>
      <c r="R171" s="102">
        <v>10.496893035529503</v>
      </c>
      <c r="S171" s="102">
        <v>9.9766751663658368</v>
      </c>
      <c r="T171" s="102">
        <v>10.080825690417628</v>
      </c>
      <c r="U171" s="102">
        <v>10.197938222179429</v>
      </c>
      <c r="V171" s="102">
        <v>10.189022916646934</v>
      </c>
      <c r="W171" s="102">
        <v>10.27864364614025</v>
      </c>
      <c r="DA171" s="131" t="s">
        <v>3075</v>
      </c>
    </row>
    <row r="172" spans="1:105" ht="12" customHeight="1" x14ac:dyDescent="0.25">
      <c r="A172" s="107" t="s">
        <v>121</v>
      </c>
      <c r="B172" s="105">
        <v>8.4949128787988144</v>
      </c>
      <c r="C172" s="105">
        <v>7.9655404569180552</v>
      </c>
      <c r="D172" s="105">
        <v>8.1030248791722812</v>
      </c>
      <c r="E172" s="105">
        <v>7.873766317350726</v>
      </c>
      <c r="F172" s="105">
        <v>8.099656296432391</v>
      </c>
      <c r="G172" s="105">
        <v>8.2961466241509036</v>
      </c>
      <c r="H172" s="105">
        <v>8.4313047790776512</v>
      </c>
      <c r="I172" s="105">
        <v>8.0094267788053415</v>
      </c>
      <c r="J172" s="105">
        <v>8.2355277014920354</v>
      </c>
      <c r="K172" s="105">
        <v>7.8454694502458375</v>
      </c>
      <c r="L172" s="105">
        <v>9.2474452570113623</v>
      </c>
      <c r="M172" s="105">
        <v>9.6056478762815001</v>
      </c>
      <c r="N172" s="105">
        <v>9.6078341641547773</v>
      </c>
      <c r="O172" s="105">
        <v>10.377093957402701</v>
      </c>
      <c r="P172" s="105">
        <v>10.027312632390693</v>
      </c>
      <c r="Q172" s="105">
        <v>10.513070770051211</v>
      </c>
      <c r="R172" s="105">
        <v>10.501678786990945</v>
      </c>
      <c r="S172" s="105">
        <v>9.9838250118488379</v>
      </c>
      <c r="T172" s="105">
        <v>10.088385190659539</v>
      </c>
      <c r="U172" s="105">
        <v>10.205230629067854</v>
      </c>
      <c r="V172" s="105">
        <v>10.193397833016704</v>
      </c>
      <c r="W172" s="105">
        <v>10.282505759890196</v>
      </c>
      <c r="DA172" s="132" t="s">
        <v>3076</v>
      </c>
    </row>
    <row r="173" spans="1:105" ht="12" customHeight="1" x14ac:dyDescent="0.25">
      <c r="A173" s="108" t="s">
        <v>53</v>
      </c>
      <c r="B173" s="99">
        <v>4.8439143830532059</v>
      </c>
      <c r="C173" s="99">
        <v>4.4556013533682401</v>
      </c>
      <c r="D173" s="99">
        <v>4.5869153184167599</v>
      </c>
      <c r="E173" s="99">
        <v>4.3973275236625033</v>
      </c>
      <c r="F173" s="99">
        <v>4.5061901850684567</v>
      </c>
      <c r="G173" s="99">
        <v>4.6919705125652689</v>
      </c>
      <c r="H173" s="99">
        <v>4.7791040420890942</v>
      </c>
      <c r="I173" s="99">
        <v>4.4709516921138839</v>
      </c>
      <c r="J173" s="99">
        <v>4.4555894422396012</v>
      </c>
      <c r="K173" s="99">
        <v>3.8689612819926809</v>
      </c>
      <c r="L173" s="99">
        <v>5.2459489680711711</v>
      </c>
      <c r="M173" s="99">
        <v>5.4035250978279459</v>
      </c>
      <c r="N173" s="99">
        <v>5.2915581863133099</v>
      </c>
      <c r="O173" s="99">
        <v>6.0152217859925363</v>
      </c>
      <c r="P173" s="99">
        <v>5.5830334558071062</v>
      </c>
      <c r="Q173" s="99">
        <v>5.991043561979847</v>
      </c>
      <c r="R173" s="99">
        <v>5.9943448829059616</v>
      </c>
      <c r="S173" s="99">
        <v>5.4531314424299113</v>
      </c>
      <c r="T173" s="99">
        <v>5.5498291126880268</v>
      </c>
      <c r="U173" s="99">
        <v>5.7031025497838463</v>
      </c>
      <c r="V173" s="99">
        <v>5.7232122979404867</v>
      </c>
      <c r="W173" s="99">
        <v>5.8180367895476595</v>
      </c>
      <c r="DA173" s="63" t="s">
        <v>3077</v>
      </c>
    </row>
    <row r="174" spans="1:105" ht="12" customHeight="1" x14ac:dyDescent="0.25">
      <c r="A174" s="115" t="s">
        <v>52</v>
      </c>
      <c r="B174" s="110">
        <v>3.650998495745609</v>
      </c>
      <c r="C174" s="110">
        <v>3.5099391035498129</v>
      </c>
      <c r="D174" s="110">
        <v>3.5161095607555222</v>
      </c>
      <c r="E174" s="110">
        <v>3.4764387936882231</v>
      </c>
      <c r="F174" s="110">
        <v>3.5934661113639343</v>
      </c>
      <c r="G174" s="110">
        <v>3.6041761115856352</v>
      </c>
      <c r="H174" s="110">
        <v>3.6522007369885561</v>
      </c>
      <c r="I174" s="110">
        <v>3.5384750866914585</v>
      </c>
      <c r="J174" s="110">
        <v>3.7799382592524338</v>
      </c>
      <c r="K174" s="110">
        <v>3.9765081682531576</v>
      </c>
      <c r="L174" s="110">
        <v>4.0014962889401904</v>
      </c>
      <c r="M174" s="110">
        <v>4.2021227784535542</v>
      </c>
      <c r="N174" s="110">
        <v>4.3162759778414674</v>
      </c>
      <c r="O174" s="110">
        <v>4.3618721714101687</v>
      </c>
      <c r="P174" s="110">
        <v>4.4442791765835894</v>
      </c>
      <c r="Q174" s="110">
        <v>4.5220272080713642</v>
      </c>
      <c r="R174" s="110">
        <v>4.5073339040849856</v>
      </c>
      <c r="S174" s="110">
        <v>4.5306935694189265</v>
      </c>
      <c r="T174" s="110">
        <v>4.5385560779715144</v>
      </c>
      <c r="U174" s="110">
        <v>4.5021280792840077</v>
      </c>
      <c r="V174" s="110">
        <v>4.4701855350762179</v>
      </c>
      <c r="W174" s="110">
        <v>4.464468970342538</v>
      </c>
      <c r="DA174" s="60" t="s">
        <v>3078</v>
      </c>
    </row>
    <row r="175" spans="1:105" ht="12" customHeight="1" x14ac:dyDescent="0.25">
      <c r="A175" s="121" t="s">
        <v>54</v>
      </c>
      <c r="B175" s="123">
        <v>1.9050420520039788</v>
      </c>
      <c r="C175" s="123">
        <v>1.8712714732717128</v>
      </c>
      <c r="D175" s="123">
        <v>1.9023233817165672</v>
      </c>
      <c r="E175" s="123">
        <v>1.8935082162943486</v>
      </c>
      <c r="F175" s="123">
        <v>1.9073990186256433</v>
      </c>
      <c r="G175" s="123">
        <v>1.9409862912500599</v>
      </c>
      <c r="H175" s="123">
        <v>2.0073587873491543</v>
      </c>
      <c r="I175" s="123">
        <v>1.9882545058651533</v>
      </c>
      <c r="J175" s="123">
        <v>2.0313716556907382</v>
      </c>
      <c r="K175" s="123">
        <v>2.0451144200911977</v>
      </c>
      <c r="L175" s="123">
        <v>2.2816685443587525</v>
      </c>
      <c r="M175" s="123">
        <v>2.2351619498770181</v>
      </c>
      <c r="N175" s="123">
        <v>2.2271702659915444</v>
      </c>
      <c r="O175" s="123">
        <v>2.3872356771980088</v>
      </c>
      <c r="P175" s="123">
        <v>2.4224128648177707</v>
      </c>
      <c r="Q175" s="123">
        <v>2.4646935612480947</v>
      </c>
      <c r="R175" s="123">
        <v>2.5365035087704912</v>
      </c>
      <c r="S175" s="123">
        <v>2.4705383028032064</v>
      </c>
      <c r="T175" s="123">
        <v>2.4778553751836663</v>
      </c>
      <c r="U175" s="123">
        <v>2.4797012209116427</v>
      </c>
      <c r="V175" s="123">
        <v>2.6132457368554474</v>
      </c>
      <c r="W175" s="123">
        <v>2.6660442696906701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1.9050420520039788</v>
      </c>
      <c r="C177" s="110">
        <v>1.8712714732717128</v>
      </c>
      <c r="D177" s="110">
        <v>1.9023233817165672</v>
      </c>
      <c r="E177" s="110">
        <v>1.8935082162943486</v>
      </c>
      <c r="F177" s="110">
        <v>1.9073990186256433</v>
      </c>
      <c r="G177" s="110">
        <v>1.9409862912500599</v>
      </c>
      <c r="H177" s="110">
        <v>2.0073587873491543</v>
      </c>
      <c r="I177" s="110">
        <v>1.9882545058651533</v>
      </c>
      <c r="J177" s="110">
        <v>2.0313716556907382</v>
      </c>
      <c r="K177" s="110">
        <v>2.0451144200911977</v>
      </c>
      <c r="L177" s="110">
        <v>2.2816685443587525</v>
      </c>
      <c r="M177" s="110">
        <v>2.2351619498770181</v>
      </c>
      <c r="N177" s="110">
        <v>2.2271702659915444</v>
      </c>
      <c r="O177" s="110">
        <v>2.3872356771980088</v>
      </c>
      <c r="P177" s="110">
        <v>2.4224128648177707</v>
      </c>
      <c r="Q177" s="110">
        <v>2.4646935612480947</v>
      </c>
      <c r="R177" s="110">
        <v>2.5365035087704912</v>
      </c>
      <c r="S177" s="110">
        <v>2.4705383028032064</v>
      </c>
      <c r="T177" s="110">
        <v>2.4778553751836663</v>
      </c>
      <c r="U177" s="110">
        <v>2.4797012209116427</v>
      </c>
      <c r="V177" s="110">
        <v>2.6132457368554474</v>
      </c>
      <c r="W177" s="110">
        <v>2.6660442696906701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37.945149302279319</v>
      </c>
      <c r="C24" s="118">
        <f t="shared" si="7"/>
        <v>40.405997143930549</v>
      </c>
      <c r="D24" s="118">
        <f t="shared" si="7"/>
        <v>35.737314237003766</v>
      </c>
      <c r="E24" s="118">
        <f t="shared" si="7"/>
        <v>37.517307900543251</v>
      </c>
      <c r="F24" s="118">
        <f t="shared" si="7"/>
        <v>37.396152526556506</v>
      </c>
      <c r="G24" s="118">
        <f t="shared" si="7"/>
        <v>36.906802303254807</v>
      </c>
      <c r="H24" s="118">
        <f t="shared" si="7"/>
        <v>38.857608517034478</v>
      </c>
      <c r="I24" s="118">
        <f t="shared" si="7"/>
        <v>38.815829004260806</v>
      </c>
      <c r="J24" s="118">
        <f t="shared" si="7"/>
        <v>36.260356149774481</v>
      </c>
      <c r="K24" s="118">
        <f t="shared" si="7"/>
        <v>33.640872110088154</v>
      </c>
      <c r="L24" s="118">
        <f t="shared" si="7"/>
        <v>39.59656238573853</v>
      </c>
      <c r="M24" s="118">
        <f t="shared" si="7"/>
        <v>38.091679138197414</v>
      </c>
      <c r="N24" s="118">
        <f t="shared" si="7"/>
        <v>35.384048597917392</v>
      </c>
      <c r="O24" s="118">
        <f t="shared" si="7"/>
        <v>32.626833717223917</v>
      </c>
      <c r="P24" s="118">
        <f t="shared" si="7"/>
        <v>24.833890953548213</v>
      </c>
      <c r="Q24" s="118">
        <f t="shared" si="7"/>
        <v>33.74055429402442</v>
      </c>
      <c r="R24" s="118">
        <f t="shared" ref="R24:V24" si="8">R25+R28+R30+R39</f>
        <v>33.96317275473956</v>
      </c>
      <c r="S24" s="118">
        <f t="shared" si="8"/>
        <v>33.662080512766373</v>
      </c>
      <c r="T24" s="118">
        <f t="shared" si="8"/>
        <v>32.838197530338178</v>
      </c>
      <c r="U24" s="118">
        <f t="shared" si="8"/>
        <v>30.168109490485261</v>
      </c>
      <c r="V24" s="118">
        <f t="shared" si="8"/>
        <v>29.258836058689187</v>
      </c>
      <c r="W24" s="118">
        <f t="shared" ref="W24" si="9">W25+W28+W30+W39</f>
        <v>30.476368728864159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37.617143250261037</v>
      </c>
      <c r="C25" s="123">
        <f t="shared" si="10"/>
        <v>40.091137253671008</v>
      </c>
      <c r="D25" s="123">
        <f t="shared" si="10"/>
        <v>35.456417465085828</v>
      </c>
      <c r="E25" s="123">
        <f t="shared" si="10"/>
        <v>37.228484608556613</v>
      </c>
      <c r="F25" s="123">
        <f t="shared" si="10"/>
        <v>37.098082705935717</v>
      </c>
      <c r="G25" s="123">
        <f t="shared" si="10"/>
        <v>36.607809742417004</v>
      </c>
      <c r="H25" s="123">
        <f t="shared" si="10"/>
        <v>38.539997112877813</v>
      </c>
      <c r="I25" s="123">
        <f t="shared" si="10"/>
        <v>38.504894880100224</v>
      </c>
      <c r="J25" s="123">
        <f t="shared" si="10"/>
        <v>35.971586129286486</v>
      </c>
      <c r="K25" s="123">
        <f t="shared" si="10"/>
        <v>33.374188608147946</v>
      </c>
      <c r="L25" s="123">
        <f t="shared" si="10"/>
        <v>39.316296691410763</v>
      </c>
      <c r="M25" s="123">
        <f t="shared" si="10"/>
        <v>37.781854509129694</v>
      </c>
      <c r="N25" s="123">
        <f t="shared" si="10"/>
        <v>35.094741596095126</v>
      </c>
      <c r="O25" s="123">
        <f t="shared" si="10"/>
        <v>32.364191446719595</v>
      </c>
      <c r="P25" s="123">
        <f t="shared" si="10"/>
        <v>24.613049180862745</v>
      </c>
      <c r="Q25" s="123">
        <f t="shared" si="10"/>
        <v>33.474774929770646</v>
      </c>
      <c r="R25" s="123">
        <f t="shared" ref="R25:V25" si="11">SUM(R26:R27)</f>
        <v>33.676821717047495</v>
      </c>
      <c r="S25" s="123">
        <f t="shared" si="11"/>
        <v>33.357101366813723</v>
      </c>
      <c r="T25" s="123">
        <f t="shared" si="11"/>
        <v>32.542653977147189</v>
      </c>
      <c r="U25" s="123">
        <f t="shared" si="11"/>
        <v>29.846490815328952</v>
      </c>
      <c r="V25" s="123">
        <f t="shared" si="11"/>
        <v>28.934153100363261</v>
      </c>
      <c r="W25" s="123">
        <f t="shared" ref="W25" si="12">SUM(W26:W27)</f>
        <v>30.116352551798332</v>
      </c>
      <c r="DA25" s="130" t="s">
        <v>3104</v>
      </c>
    </row>
    <row r="26" spans="1:105" ht="12" customHeight="1" x14ac:dyDescent="0.25">
      <c r="A26" s="97" t="s">
        <v>74</v>
      </c>
      <c r="B26" s="99">
        <v>37.617143250261037</v>
      </c>
      <c r="C26" s="99">
        <v>40.091137253671008</v>
      </c>
      <c r="D26" s="99">
        <v>35.456417465085828</v>
      </c>
      <c r="E26" s="99">
        <v>37.228484608556613</v>
      </c>
      <c r="F26" s="99">
        <v>37.098082705935717</v>
      </c>
      <c r="G26" s="99">
        <v>36.607809742417004</v>
      </c>
      <c r="H26" s="99">
        <v>38.539997112877813</v>
      </c>
      <c r="I26" s="99">
        <v>38.504894880100224</v>
      </c>
      <c r="J26" s="99">
        <v>35.971586129286486</v>
      </c>
      <c r="K26" s="99">
        <v>33.374188608147946</v>
      </c>
      <c r="L26" s="99">
        <v>39.316296691410763</v>
      </c>
      <c r="M26" s="99">
        <v>37.781854509129694</v>
      </c>
      <c r="N26" s="99">
        <v>35.094741596095126</v>
      </c>
      <c r="O26" s="99">
        <v>32.364191446719595</v>
      </c>
      <c r="P26" s="99">
        <v>24.613049180862745</v>
      </c>
      <c r="Q26" s="99">
        <v>33.474774929770646</v>
      </c>
      <c r="R26" s="99">
        <v>33.676821717047495</v>
      </c>
      <c r="S26" s="99">
        <v>33.357101366813723</v>
      </c>
      <c r="T26" s="99">
        <v>32.542653977147189</v>
      </c>
      <c r="U26" s="99">
        <v>29.846490815328952</v>
      </c>
      <c r="V26" s="99">
        <v>28.934153100363261</v>
      </c>
      <c r="W26" s="99">
        <v>30.116352551798332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0.32800605201828359</v>
      </c>
      <c r="C30" s="123">
        <v>0.31485989025954403</v>
      </c>
      <c r="D30" s="123">
        <v>0.28089677191793744</v>
      </c>
      <c r="E30" s="123">
        <v>0.28882329198663559</v>
      </c>
      <c r="F30" s="123">
        <v>0.29806982062078574</v>
      </c>
      <c r="G30" s="123">
        <v>0.29899256083780518</v>
      </c>
      <c r="H30" s="123">
        <v>0.31761140415666816</v>
      </c>
      <c r="I30" s="123">
        <v>0.31093412416057897</v>
      </c>
      <c r="J30" s="123">
        <v>0.28877002048799189</v>
      </c>
      <c r="K30" s="123">
        <v>0.26668350194020551</v>
      </c>
      <c r="L30" s="123">
        <v>0.28026569432776915</v>
      </c>
      <c r="M30" s="123">
        <v>0.3098246290677204</v>
      </c>
      <c r="N30" s="123">
        <v>0.28930700182226937</v>
      </c>
      <c r="O30" s="123">
        <v>0.26264227050432043</v>
      </c>
      <c r="P30" s="123">
        <v>0.22084177268546692</v>
      </c>
      <c r="Q30" s="123">
        <v>0.26577936425377341</v>
      </c>
      <c r="R30" s="123">
        <v>0.28635103769206627</v>
      </c>
      <c r="S30" s="123">
        <v>0.30497914595264963</v>
      </c>
      <c r="T30" s="123">
        <v>0.29554355319098735</v>
      </c>
      <c r="U30" s="123">
        <v>0.32161867515630804</v>
      </c>
      <c r="V30" s="123">
        <v>0.32468295832592775</v>
      </c>
      <c r="W30" s="123">
        <v>0.36001617706582761</v>
      </c>
      <c r="DA30" s="130" t="s">
        <v>3109</v>
      </c>
    </row>
    <row r="31" spans="1:105" ht="12" customHeight="1" x14ac:dyDescent="0.25">
      <c r="A31" s="97" t="s">
        <v>141</v>
      </c>
      <c r="B31" s="99">
        <v>2.9985430109936759</v>
      </c>
      <c r="C31" s="99">
        <v>2.927350797275925</v>
      </c>
      <c r="D31" s="99">
        <v>2.6943939264499326</v>
      </c>
      <c r="E31" s="99">
        <v>2.7771502208591445</v>
      </c>
      <c r="F31" s="99">
        <v>2.8387223113647102</v>
      </c>
      <c r="G31" s="99">
        <v>2.7938180120054166</v>
      </c>
      <c r="H31" s="99">
        <v>2.9408667026638198</v>
      </c>
      <c r="I31" s="99">
        <v>2.9573029401656368</v>
      </c>
      <c r="J31" s="99">
        <v>2.7951428500973088</v>
      </c>
      <c r="K31" s="99">
        <v>2.6851857490402029</v>
      </c>
      <c r="L31" s="99">
        <v>2.986399644226601</v>
      </c>
      <c r="M31" s="99">
        <v>3.3780251516272242</v>
      </c>
      <c r="N31" s="99">
        <v>3.3564677580017426</v>
      </c>
      <c r="O31" s="99">
        <v>3.2714892003126304</v>
      </c>
      <c r="P31" s="99">
        <v>2.8514057000921342</v>
      </c>
      <c r="Q31" s="99">
        <v>3.251843310100595</v>
      </c>
      <c r="R31" s="99">
        <v>3.1714663432050645</v>
      </c>
      <c r="S31" s="99">
        <v>3.0175196465907996</v>
      </c>
      <c r="T31" s="99">
        <v>2.7773744212899838</v>
      </c>
      <c r="U31" s="99">
        <v>2.8045854776339021</v>
      </c>
      <c r="V31" s="99">
        <v>2.7006761884366077</v>
      </c>
      <c r="W31" s="99">
        <v>2.8481077985411791</v>
      </c>
      <c r="DA31" s="63" t="s">
        <v>3110</v>
      </c>
    </row>
    <row r="32" spans="1:105" ht="12" customHeight="1" x14ac:dyDescent="0.25">
      <c r="A32" s="97" t="s">
        <v>140</v>
      </c>
      <c r="B32" s="99">
        <v>1.7090396504959131</v>
      </c>
      <c r="C32" s="99">
        <v>1.6439874631288802</v>
      </c>
      <c r="D32" s="99">
        <v>1.5366221692515063</v>
      </c>
      <c r="E32" s="99">
        <v>1.57623243553408</v>
      </c>
      <c r="F32" s="99">
        <v>1.6202031540771364</v>
      </c>
      <c r="G32" s="99">
        <v>1.6345003080445575</v>
      </c>
      <c r="H32" s="99">
        <v>1.654874834376362</v>
      </c>
      <c r="I32" s="99">
        <v>1.6432758130831184</v>
      </c>
      <c r="J32" s="99">
        <v>1.5063732620557289</v>
      </c>
      <c r="K32" s="99">
        <v>1.3258293794299991</v>
      </c>
      <c r="L32" s="99">
        <v>1.7032906079542121</v>
      </c>
      <c r="M32" s="99">
        <v>1.9308280820937658</v>
      </c>
      <c r="N32" s="99">
        <v>1.9086455341699189</v>
      </c>
      <c r="O32" s="99">
        <v>1.9849799638033943</v>
      </c>
      <c r="P32" s="99">
        <v>0</v>
      </c>
      <c r="Q32" s="99">
        <v>0</v>
      </c>
      <c r="R32" s="99">
        <v>0</v>
      </c>
      <c r="S32" s="99">
        <v>1.5057769538230874</v>
      </c>
      <c r="T32" s="99">
        <v>1.4349658305554072</v>
      </c>
      <c r="U32" s="99">
        <v>1.5158100911782912</v>
      </c>
      <c r="V32" s="99">
        <v>1.4953463802731597</v>
      </c>
      <c r="W32" s="99">
        <v>1.6163213524047673</v>
      </c>
      <c r="DA32" s="63" t="s">
        <v>3111</v>
      </c>
    </row>
    <row r="33" spans="1:105" ht="12" customHeight="1" x14ac:dyDescent="0.25">
      <c r="A33" s="100" t="s">
        <v>50</v>
      </c>
      <c r="B33" s="102">
        <v>1.7090396504959131</v>
      </c>
      <c r="C33" s="102">
        <v>1.6439874631288802</v>
      </c>
      <c r="D33" s="102">
        <v>1.5366221692515063</v>
      </c>
      <c r="E33" s="102">
        <v>1.57623243553408</v>
      </c>
      <c r="F33" s="102">
        <v>1.6202031540771364</v>
      </c>
      <c r="G33" s="102">
        <v>1.6345003080445575</v>
      </c>
      <c r="H33" s="102">
        <v>1.654874834376362</v>
      </c>
      <c r="I33" s="102">
        <v>1.6432758130831184</v>
      </c>
      <c r="J33" s="102">
        <v>1.5063732620557289</v>
      </c>
      <c r="K33" s="102">
        <v>1.3258293794299991</v>
      </c>
      <c r="L33" s="102">
        <v>1.7032906079542121</v>
      </c>
      <c r="M33" s="102">
        <v>1.9308280820937658</v>
      </c>
      <c r="N33" s="102">
        <v>1.9086455341699189</v>
      </c>
      <c r="O33" s="102">
        <v>1.9849799638033943</v>
      </c>
      <c r="P33" s="102">
        <v>0</v>
      </c>
      <c r="Q33" s="102">
        <v>0</v>
      </c>
      <c r="R33" s="102">
        <v>0</v>
      </c>
      <c r="S33" s="102">
        <v>1.5057769538230874</v>
      </c>
      <c r="T33" s="102">
        <v>1.4349658305554072</v>
      </c>
      <c r="U33" s="102">
        <v>1.5158100911782912</v>
      </c>
      <c r="V33" s="102">
        <v>1.4953463802731597</v>
      </c>
      <c r="W33" s="102">
        <v>1.6163213524047673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48.177547710863685</v>
      </c>
      <c r="C43" s="118">
        <f t="shared" si="14"/>
        <v>50.985741962542576</v>
      </c>
      <c r="D43" s="118">
        <f t="shared" si="14"/>
        <v>49.748482286372536</v>
      </c>
      <c r="E43" s="118">
        <f t="shared" si="14"/>
        <v>49.521865723007288</v>
      </c>
      <c r="F43" s="118">
        <f t="shared" si="14"/>
        <v>49.60263241272888</v>
      </c>
      <c r="G43" s="118">
        <f t="shared" si="14"/>
        <v>50.953549224555815</v>
      </c>
      <c r="H43" s="118">
        <f t="shared" si="14"/>
        <v>49.737982374501243</v>
      </c>
      <c r="I43" s="118">
        <f t="shared" si="14"/>
        <v>49.108374668444746</v>
      </c>
      <c r="J43" s="118">
        <f t="shared" si="14"/>
        <v>49.258333234583915</v>
      </c>
      <c r="K43" s="118">
        <f t="shared" si="14"/>
        <v>49.336952427886771</v>
      </c>
      <c r="L43" s="118">
        <f t="shared" si="14"/>
        <v>54.785001123510973</v>
      </c>
      <c r="M43" s="118">
        <f t="shared" si="14"/>
        <v>48.652486276251928</v>
      </c>
      <c r="N43" s="118">
        <f t="shared" si="14"/>
        <v>44.850273046644332</v>
      </c>
      <c r="O43" s="118">
        <f t="shared" si="14"/>
        <v>46.673358086385164</v>
      </c>
      <c r="P43" s="118">
        <f t="shared" si="14"/>
        <v>38.917493749361839</v>
      </c>
      <c r="Q43" s="118">
        <f t="shared" si="14"/>
        <v>43.519647803869482</v>
      </c>
      <c r="R43" s="118">
        <f t="shared" ref="R43:V43" si="15">R44+R47+R49+R58</f>
        <v>45.233584464982151</v>
      </c>
      <c r="S43" s="118">
        <f t="shared" si="15"/>
        <v>43.759614333340821</v>
      </c>
      <c r="T43" s="118">
        <f t="shared" si="15"/>
        <v>45.845045957191161</v>
      </c>
      <c r="U43" s="118">
        <f t="shared" si="15"/>
        <v>44.482741585606512</v>
      </c>
      <c r="V43" s="118">
        <f t="shared" si="15"/>
        <v>42.070149799223337</v>
      </c>
      <c r="W43" s="118">
        <f t="shared" ref="W43" si="16">W44+W47+W49+W58</f>
        <v>41.441409019296835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46.036939189207644</v>
      </c>
      <c r="C44" s="123">
        <f t="shared" si="17"/>
        <v>48.827227960824608</v>
      </c>
      <c r="D44" s="123">
        <f t="shared" si="17"/>
        <v>47.452106350666234</v>
      </c>
      <c r="E44" s="123">
        <f t="shared" si="17"/>
        <v>47.194693829811833</v>
      </c>
      <c r="F44" s="123">
        <f t="shared" si="17"/>
        <v>47.058750883299957</v>
      </c>
      <c r="G44" s="123">
        <f t="shared" si="17"/>
        <v>48.237588454170883</v>
      </c>
      <c r="H44" s="123">
        <f t="shared" si="17"/>
        <v>46.935535752049745</v>
      </c>
      <c r="I44" s="123">
        <f t="shared" si="17"/>
        <v>46.383619482404001</v>
      </c>
      <c r="J44" s="123">
        <f t="shared" si="17"/>
        <v>46.266565879636076</v>
      </c>
      <c r="K44" s="123">
        <f t="shared" si="17"/>
        <v>46.21389229286963</v>
      </c>
      <c r="L44" s="123">
        <f t="shared" si="17"/>
        <v>50.975489873538613</v>
      </c>
      <c r="M44" s="123">
        <f t="shared" si="17"/>
        <v>44.477322428311084</v>
      </c>
      <c r="N44" s="123">
        <f t="shared" si="17"/>
        <v>40.888364909820595</v>
      </c>
      <c r="O44" s="123">
        <f t="shared" si="17"/>
        <v>42.372132985208246</v>
      </c>
      <c r="P44" s="123">
        <f t="shared" si="17"/>
        <v>35.115195611595098</v>
      </c>
      <c r="Q44" s="123">
        <f t="shared" si="17"/>
        <v>39.631369333405694</v>
      </c>
      <c r="R44" s="123">
        <f t="shared" ref="R44:V44" si="18">SUM(R45:R46)</f>
        <v>41.338119097071171</v>
      </c>
      <c r="S44" s="123">
        <f t="shared" si="18"/>
        <v>40.064399485308265</v>
      </c>
      <c r="T44" s="123">
        <f t="shared" si="18"/>
        <v>42.046481985872163</v>
      </c>
      <c r="U44" s="123">
        <f t="shared" si="18"/>
        <v>40.685417265424924</v>
      </c>
      <c r="V44" s="123">
        <f t="shared" si="18"/>
        <v>38.431043667746188</v>
      </c>
      <c r="W44" s="123">
        <f t="shared" ref="W44" si="19">SUM(W45:W46)</f>
        <v>38.111568327815156</v>
      </c>
      <c r="DA44" s="130" t="s">
        <v>3122</v>
      </c>
    </row>
    <row r="45" spans="1:105" ht="12" customHeight="1" x14ac:dyDescent="0.25">
      <c r="A45" s="97" t="s">
        <v>216</v>
      </c>
      <c r="B45" s="99">
        <v>46.036939189207644</v>
      </c>
      <c r="C45" s="99">
        <v>48.827227960824608</v>
      </c>
      <c r="D45" s="99">
        <v>47.452106350666234</v>
      </c>
      <c r="E45" s="99">
        <v>47.194693829811833</v>
      </c>
      <c r="F45" s="99">
        <v>47.058750883299957</v>
      </c>
      <c r="G45" s="99">
        <v>48.237588454170883</v>
      </c>
      <c r="H45" s="99">
        <v>46.935535752049745</v>
      </c>
      <c r="I45" s="99">
        <v>46.383619482404001</v>
      </c>
      <c r="J45" s="99">
        <v>46.266565879636076</v>
      </c>
      <c r="K45" s="99">
        <v>46.21389229286963</v>
      </c>
      <c r="L45" s="99">
        <v>50.975489873538613</v>
      </c>
      <c r="M45" s="99">
        <v>44.477322428311084</v>
      </c>
      <c r="N45" s="99">
        <v>40.888364909820595</v>
      </c>
      <c r="O45" s="99">
        <v>42.372132985208246</v>
      </c>
      <c r="P45" s="99">
        <v>35.115195611595098</v>
      </c>
      <c r="Q45" s="99">
        <v>39.631369333405694</v>
      </c>
      <c r="R45" s="99">
        <v>41.338119097071171</v>
      </c>
      <c r="S45" s="99">
        <v>40.064399485308265</v>
      </c>
      <c r="T45" s="99">
        <v>42.046481985872163</v>
      </c>
      <c r="U45" s="99">
        <v>40.685417265424924</v>
      </c>
      <c r="V45" s="99">
        <v>38.431043667746188</v>
      </c>
      <c r="W45" s="99">
        <v>38.111568327815156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2.1406085216560444</v>
      </c>
      <c r="C49" s="123">
        <v>2.158514001717966</v>
      </c>
      <c r="D49" s="123">
        <v>2.2963759357063016</v>
      </c>
      <c r="E49" s="123">
        <v>2.3271718931954535</v>
      </c>
      <c r="F49" s="123">
        <v>2.5438815294289241</v>
      </c>
      <c r="G49" s="123">
        <v>2.71596077038493</v>
      </c>
      <c r="H49" s="123">
        <v>2.8024466224514968</v>
      </c>
      <c r="I49" s="123">
        <v>2.7247551860407446</v>
      </c>
      <c r="J49" s="123">
        <v>2.991767354947839</v>
      </c>
      <c r="K49" s="123">
        <v>3.1230601350171403</v>
      </c>
      <c r="L49" s="123">
        <v>3.8095112499723611</v>
      </c>
      <c r="M49" s="123">
        <v>4.1751638479408442</v>
      </c>
      <c r="N49" s="123">
        <v>3.9619081368237379</v>
      </c>
      <c r="O49" s="123">
        <v>4.3012251011769171</v>
      </c>
      <c r="P49" s="123">
        <v>3.8022981377667429</v>
      </c>
      <c r="Q49" s="123">
        <v>3.8882784704637867</v>
      </c>
      <c r="R49" s="123">
        <v>3.8954653679109783</v>
      </c>
      <c r="S49" s="123">
        <v>3.6952148480325597</v>
      </c>
      <c r="T49" s="123">
        <v>3.7985639713189983</v>
      </c>
      <c r="U49" s="123">
        <v>3.7973243201815872</v>
      </c>
      <c r="V49" s="123">
        <v>3.6391061314771509</v>
      </c>
      <c r="W49" s="123">
        <v>3.3298406914816749</v>
      </c>
      <c r="DA49" s="130" t="s">
        <v>3127</v>
      </c>
    </row>
    <row r="50" spans="1:105" ht="12" customHeight="1" x14ac:dyDescent="0.25">
      <c r="A50" s="97" t="s">
        <v>138</v>
      </c>
      <c r="B50" s="99">
        <v>3.8412655071323787</v>
      </c>
      <c r="C50" s="99">
        <v>3.7434686924641234</v>
      </c>
      <c r="D50" s="99">
        <v>3.7871092997019251</v>
      </c>
      <c r="E50" s="99">
        <v>3.6458994241858793</v>
      </c>
      <c r="F50" s="99">
        <v>3.7859926260863683</v>
      </c>
      <c r="G50" s="99">
        <v>3.8420673871278179</v>
      </c>
      <c r="H50" s="99">
        <v>3.7685299528710074</v>
      </c>
      <c r="I50" s="99">
        <v>3.4776671629928391</v>
      </c>
      <c r="J50" s="99">
        <v>3.6224248200821405</v>
      </c>
      <c r="K50" s="99">
        <v>3.5887655194999279</v>
      </c>
      <c r="L50" s="99">
        <v>4.1866950601809014</v>
      </c>
      <c r="M50" s="99">
        <v>4.4304481146850048</v>
      </c>
      <c r="N50" s="99">
        <v>4.1414448824216246</v>
      </c>
      <c r="O50" s="99">
        <v>4.4699166707671045</v>
      </c>
      <c r="P50" s="99">
        <v>3.9530912207242133</v>
      </c>
      <c r="Q50" s="99">
        <v>4.0433821660529139</v>
      </c>
      <c r="R50" s="99">
        <v>4.0501050593965173</v>
      </c>
      <c r="S50" s="99">
        <v>3.8410641402470738</v>
      </c>
      <c r="T50" s="99">
        <v>3.9484342825342873</v>
      </c>
      <c r="U50" s="99">
        <v>3.9463601034749702</v>
      </c>
      <c r="V50" s="99">
        <v>3.7809874659796314</v>
      </c>
      <c r="W50" s="99">
        <v>3.4528790553764663</v>
      </c>
      <c r="DA50" s="63" t="s">
        <v>3128</v>
      </c>
    </row>
    <row r="51" spans="1:105" ht="12" customHeight="1" x14ac:dyDescent="0.25">
      <c r="A51" s="97" t="s">
        <v>137</v>
      </c>
      <c r="B51" s="99">
        <v>2.1892171710381412</v>
      </c>
      <c r="C51" s="99">
        <v>2.086348681813452</v>
      </c>
      <c r="D51" s="99">
        <v>2.1331757282403263</v>
      </c>
      <c r="E51" s="99">
        <v>2.0246043965095106</v>
      </c>
      <c r="F51" s="99">
        <v>2.0944350440553858</v>
      </c>
      <c r="G51" s="99">
        <v>2.1565526827346524</v>
      </c>
      <c r="H51" s="99">
        <v>2.1190984300027074</v>
      </c>
      <c r="I51" s="99">
        <v>1.9188150436446414</v>
      </c>
      <c r="J51" s="99">
        <v>1.9380525997581786</v>
      </c>
      <c r="K51" s="99">
        <v>1.7538540519476864</v>
      </c>
      <c r="L51" s="99">
        <v>2.362027917240666</v>
      </c>
      <c r="M51" s="99">
        <v>2.4870925526905108</v>
      </c>
      <c r="N51" s="99">
        <v>2.3042006512720632</v>
      </c>
      <c r="O51" s="99">
        <v>2.6473944251212247</v>
      </c>
      <c r="P51" s="99">
        <v>2.2853597586495344</v>
      </c>
      <c r="Q51" s="99">
        <v>2.4286017474941937</v>
      </c>
      <c r="R51" s="99">
        <v>2.473053472734132</v>
      </c>
      <c r="S51" s="99">
        <v>2.2613972663803787</v>
      </c>
      <c r="T51" s="99">
        <v>2.2989892366629907</v>
      </c>
      <c r="U51" s="99">
        <v>2.3286566288739587</v>
      </c>
      <c r="V51" s="99">
        <v>2.2597076011025137</v>
      </c>
      <c r="W51" s="99">
        <v>2.1067589342745494</v>
      </c>
      <c r="DA51" s="63" t="s">
        <v>3129</v>
      </c>
    </row>
    <row r="52" spans="1:105" ht="12" customHeight="1" x14ac:dyDescent="0.25">
      <c r="A52" s="100" t="s">
        <v>216</v>
      </c>
      <c r="B52" s="102">
        <v>2.1892171710381412</v>
      </c>
      <c r="C52" s="102">
        <v>2.086348681813452</v>
      </c>
      <c r="D52" s="102">
        <v>2.1331757282403263</v>
      </c>
      <c r="E52" s="102">
        <v>2.0246043965095106</v>
      </c>
      <c r="F52" s="102">
        <v>2.0944350440553858</v>
      </c>
      <c r="G52" s="102">
        <v>2.1565526827346524</v>
      </c>
      <c r="H52" s="102">
        <v>2.1190984300027074</v>
      </c>
      <c r="I52" s="102">
        <v>1.9188150436446414</v>
      </c>
      <c r="J52" s="102">
        <v>1.9380525997581786</v>
      </c>
      <c r="K52" s="102">
        <v>1.7538540519476864</v>
      </c>
      <c r="L52" s="102">
        <v>2.362027917240666</v>
      </c>
      <c r="M52" s="102">
        <v>2.4870925526905108</v>
      </c>
      <c r="N52" s="102">
        <v>2.3042006512720632</v>
      </c>
      <c r="O52" s="102">
        <v>2.6473944251212247</v>
      </c>
      <c r="P52" s="102">
        <v>2.2853597586495344</v>
      </c>
      <c r="Q52" s="102">
        <v>2.4286017474941937</v>
      </c>
      <c r="R52" s="102">
        <v>2.473053472734132</v>
      </c>
      <c r="S52" s="102">
        <v>2.2613972663803787</v>
      </c>
      <c r="T52" s="102">
        <v>2.2989892366629907</v>
      </c>
      <c r="U52" s="102">
        <v>2.3286566288739587</v>
      </c>
      <c r="V52" s="102">
        <v>2.2597076011025137</v>
      </c>
      <c r="W52" s="102">
        <v>2.1067589342745494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33.652423066862674</v>
      </c>
      <c r="C62" s="118">
        <f t="shared" si="21"/>
        <v>35.447516357558939</v>
      </c>
      <c r="D62" s="118">
        <f t="shared" si="21"/>
        <v>33.13151171761924</v>
      </c>
      <c r="E62" s="118">
        <f t="shared" si="21"/>
        <v>34.393738381411666</v>
      </c>
      <c r="F62" s="118">
        <f t="shared" si="21"/>
        <v>33.751508928366675</v>
      </c>
      <c r="G62" s="118">
        <f t="shared" si="21"/>
        <v>33.593157070814748</v>
      </c>
      <c r="H62" s="118">
        <f t="shared" si="21"/>
        <v>33.245988000969831</v>
      </c>
      <c r="I62" s="118">
        <f t="shared" si="21"/>
        <v>31.711983682874326</v>
      </c>
      <c r="J62" s="118">
        <f t="shared" si="21"/>
        <v>31.638424788450649</v>
      </c>
      <c r="K62" s="118">
        <f t="shared" si="21"/>
        <v>31.375523543497909</v>
      </c>
      <c r="L62" s="118">
        <f t="shared" si="21"/>
        <v>35.898977482159395</v>
      </c>
      <c r="M62" s="118">
        <f t="shared" si="21"/>
        <v>30.532734359445385</v>
      </c>
      <c r="N62" s="118">
        <f t="shared" si="21"/>
        <v>30.203201470255248</v>
      </c>
      <c r="O62" s="118">
        <f t="shared" si="21"/>
        <v>30.339164152468342</v>
      </c>
      <c r="P62" s="118">
        <f t="shared" si="21"/>
        <v>26.966305950251087</v>
      </c>
      <c r="Q62" s="118">
        <f t="shared" si="21"/>
        <v>28.591110251268386</v>
      </c>
      <c r="R62" s="118">
        <f t="shared" ref="R62:V62" si="22">R63+R66+R68+R77</f>
        <v>29.781527260515634</v>
      </c>
      <c r="S62" s="118">
        <f t="shared" si="22"/>
        <v>29.147476221318819</v>
      </c>
      <c r="T62" s="118">
        <f t="shared" si="22"/>
        <v>28.228092358093441</v>
      </c>
      <c r="U62" s="118">
        <f t="shared" si="22"/>
        <v>27.922236896723092</v>
      </c>
      <c r="V62" s="118">
        <f t="shared" si="22"/>
        <v>26.824868071234299</v>
      </c>
      <c r="W62" s="118">
        <f t="shared" ref="W62" si="23">W63+W66+W68+W77</f>
        <v>27.150339415305393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30.821733085011491</v>
      </c>
      <c r="C63" s="123">
        <f t="shared" si="24"/>
        <v>32.727370333255202</v>
      </c>
      <c r="D63" s="123">
        <f t="shared" si="24"/>
        <v>30.48092176852062</v>
      </c>
      <c r="E63" s="123">
        <f t="shared" si="24"/>
        <v>31.708490558713272</v>
      </c>
      <c r="F63" s="123">
        <f t="shared" si="24"/>
        <v>31.007209100788359</v>
      </c>
      <c r="G63" s="123">
        <f t="shared" si="24"/>
        <v>30.879306750531093</v>
      </c>
      <c r="H63" s="123">
        <f t="shared" si="24"/>
        <v>30.535347676670415</v>
      </c>
      <c r="I63" s="123">
        <f t="shared" si="24"/>
        <v>29.280687406897705</v>
      </c>
      <c r="J63" s="123">
        <f t="shared" si="24"/>
        <v>29.11766600062472</v>
      </c>
      <c r="K63" s="123">
        <f t="shared" si="24"/>
        <v>28.902313791892382</v>
      </c>
      <c r="L63" s="123">
        <f t="shared" si="24"/>
        <v>32.966077136811755</v>
      </c>
      <c r="M63" s="123">
        <f t="shared" si="24"/>
        <v>27.637040778478436</v>
      </c>
      <c r="N63" s="123">
        <f t="shared" si="24"/>
        <v>27.296990176756303</v>
      </c>
      <c r="O63" s="123">
        <f t="shared" si="24"/>
        <v>27.33578381677501</v>
      </c>
      <c r="P63" s="123">
        <f t="shared" si="24"/>
        <v>24.102451806031709</v>
      </c>
      <c r="Q63" s="123">
        <f t="shared" si="24"/>
        <v>25.776864549476496</v>
      </c>
      <c r="R63" s="123">
        <f t="shared" ref="R63:V63" si="25">SUM(R64:R65)</f>
        <v>26.931081982227127</v>
      </c>
      <c r="S63" s="123">
        <f t="shared" si="25"/>
        <v>26.404465194315847</v>
      </c>
      <c r="T63" s="123">
        <f t="shared" si="25"/>
        <v>25.625359448691235</v>
      </c>
      <c r="U63" s="123">
        <f t="shared" si="25"/>
        <v>25.262661165956747</v>
      </c>
      <c r="V63" s="123">
        <f t="shared" si="25"/>
        <v>24.218901979846574</v>
      </c>
      <c r="W63" s="123">
        <f t="shared" ref="W63" si="26">SUM(W64:W65)</f>
        <v>24.661086822825165</v>
      </c>
      <c r="DA63" s="130" t="s">
        <v>3140</v>
      </c>
    </row>
    <row r="64" spans="1:105" ht="12" customHeight="1" x14ac:dyDescent="0.25">
      <c r="A64" s="97" t="s">
        <v>217</v>
      </c>
      <c r="B64" s="99">
        <v>30.821733085011491</v>
      </c>
      <c r="C64" s="99">
        <v>32.727370333255202</v>
      </c>
      <c r="D64" s="99">
        <v>30.48092176852062</v>
      </c>
      <c r="E64" s="99">
        <v>31.708490558713272</v>
      </c>
      <c r="F64" s="99">
        <v>31.007209100788359</v>
      </c>
      <c r="G64" s="99">
        <v>30.879306750531093</v>
      </c>
      <c r="H64" s="99">
        <v>30.535347676670415</v>
      </c>
      <c r="I64" s="99">
        <v>29.280687406897705</v>
      </c>
      <c r="J64" s="99">
        <v>29.11766600062472</v>
      </c>
      <c r="K64" s="99">
        <v>28.902313791892382</v>
      </c>
      <c r="L64" s="99">
        <v>32.966077136811755</v>
      </c>
      <c r="M64" s="99">
        <v>27.637040778478436</v>
      </c>
      <c r="N64" s="99">
        <v>27.296990176756303</v>
      </c>
      <c r="O64" s="99">
        <v>27.33578381677501</v>
      </c>
      <c r="P64" s="99">
        <v>24.102451806031709</v>
      </c>
      <c r="Q64" s="99">
        <v>25.776864549476496</v>
      </c>
      <c r="R64" s="99">
        <v>26.931081982227127</v>
      </c>
      <c r="S64" s="99">
        <v>26.404465194315847</v>
      </c>
      <c r="T64" s="99">
        <v>25.625359448691235</v>
      </c>
      <c r="U64" s="99">
        <v>25.262661165956747</v>
      </c>
      <c r="V64" s="99">
        <v>24.218901979846574</v>
      </c>
      <c r="W64" s="99">
        <v>24.661086822825165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2.7308953590869263</v>
      </c>
      <c r="C68" s="123">
        <v>2.6219049239298537</v>
      </c>
      <c r="D68" s="123">
        <v>2.55274591654265</v>
      </c>
      <c r="E68" s="123">
        <v>2.5848624232709452</v>
      </c>
      <c r="F68" s="123">
        <v>2.6436614670037586</v>
      </c>
      <c r="G68" s="123">
        <v>2.6121439006926135</v>
      </c>
      <c r="H68" s="123">
        <v>2.6064254246868259</v>
      </c>
      <c r="I68" s="123">
        <v>2.3321639961912433</v>
      </c>
      <c r="J68" s="123">
        <v>2.4184383333165482</v>
      </c>
      <c r="K68" s="123">
        <v>2.370178136840916</v>
      </c>
      <c r="L68" s="123">
        <v>2.8191728154525899</v>
      </c>
      <c r="M68" s="123">
        <v>2.7870135056304886</v>
      </c>
      <c r="N68" s="123">
        <v>2.7976062715688954</v>
      </c>
      <c r="O68" s="123">
        <v>2.8882713218583498</v>
      </c>
      <c r="P68" s="123">
        <v>2.7511973473803799</v>
      </c>
      <c r="Q68" s="123">
        <v>2.7011364813271403</v>
      </c>
      <c r="R68" s="123">
        <v>2.7350389776557655</v>
      </c>
      <c r="S68" s="123">
        <v>2.6317949913285963</v>
      </c>
      <c r="T68" s="123">
        <v>2.4971376378662544</v>
      </c>
      <c r="U68" s="123">
        <v>2.5605359403136299</v>
      </c>
      <c r="V68" s="123">
        <v>2.515056498089753</v>
      </c>
      <c r="W68" s="123">
        <v>2.3924706919514489</v>
      </c>
      <c r="DA68" s="130" t="s">
        <v>3145</v>
      </c>
    </row>
    <row r="69" spans="1:105" ht="12" customHeight="1" x14ac:dyDescent="0.25">
      <c r="A69" s="97" t="s">
        <v>134</v>
      </c>
      <c r="B69" s="99">
        <v>2.8358125249154287</v>
      </c>
      <c r="C69" s="99">
        <v>2.7223678207051751</v>
      </c>
      <c r="D69" s="99">
        <v>2.6481821789981024</v>
      </c>
      <c r="E69" s="99">
        <v>2.6799580009300246</v>
      </c>
      <c r="F69" s="99">
        <v>2.7396432804022748</v>
      </c>
      <c r="G69" s="99">
        <v>2.7074134134566394</v>
      </c>
      <c r="H69" s="99">
        <v>2.7035287124569698</v>
      </c>
      <c r="I69" s="99">
        <v>2.4200454011812025</v>
      </c>
      <c r="J69" s="99">
        <v>2.5100397941077128</v>
      </c>
      <c r="K69" s="99">
        <v>2.4584923590749308</v>
      </c>
      <c r="L69" s="99">
        <v>2.9267891634264189</v>
      </c>
      <c r="M69" s="99">
        <v>2.8941273516485135</v>
      </c>
      <c r="N69" s="99">
        <v>2.9063543015549813</v>
      </c>
      <c r="O69" s="99">
        <v>2.9988746669269357</v>
      </c>
      <c r="P69" s="99">
        <v>2.8565019494411983</v>
      </c>
      <c r="Q69" s="99">
        <v>2.8039329346486106</v>
      </c>
      <c r="R69" s="99">
        <v>2.8391724987089262</v>
      </c>
      <c r="S69" s="99">
        <v>2.733077737153605</v>
      </c>
      <c r="T69" s="99">
        <v>2.5938241303123855</v>
      </c>
      <c r="U69" s="99">
        <v>2.6598615959756531</v>
      </c>
      <c r="V69" s="99">
        <v>2.6132442583675215</v>
      </c>
      <c r="W69" s="99">
        <v>2.4807968522051707</v>
      </c>
      <c r="DA69" s="63" t="s">
        <v>3146</v>
      </c>
    </row>
    <row r="70" spans="1:105" ht="12" customHeight="1" x14ac:dyDescent="0.25">
      <c r="A70" s="97" t="s">
        <v>133</v>
      </c>
      <c r="B70" s="99">
        <v>1.6162425922135117</v>
      </c>
      <c r="C70" s="99">
        <v>1.5071629836951528</v>
      </c>
      <c r="D70" s="99">
        <v>1.4828591979599541</v>
      </c>
      <c r="E70" s="99">
        <v>1.4706571350490358</v>
      </c>
      <c r="F70" s="99">
        <v>1.4988036039153425</v>
      </c>
      <c r="G70" s="99">
        <v>1.5027736885191065</v>
      </c>
      <c r="H70" s="99">
        <v>1.5013209307540676</v>
      </c>
      <c r="I70" s="99">
        <v>1.3163485252744316</v>
      </c>
      <c r="J70" s="99">
        <v>1.3222259762215962</v>
      </c>
      <c r="K70" s="99">
        <v>1.1804950290558838</v>
      </c>
      <c r="L70" s="99">
        <v>1.6273076294559772</v>
      </c>
      <c r="M70" s="99">
        <v>1.6105832779607534</v>
      </c>
      <c r="N70" s="99">
        <v>1.5998926643476574</v>
      </c>
      <c r="O70" s="99">
        <v>1.7598102666277908</v>
      </c>
      <c r="P70" s="99">
        <v>1.6179365903157577</v>
      </c>
      <c r="Q70" s="99">
        <v>1.6365856478585332</v>
      </c>
      <c r="R70" s="99">
        <v>1.6616411837866205</v>
      </c>
      <c r="S70" s="99">
        <v>1.5127544174277225</v>
      </c>
      <c r="T70" s="99">
        <v>1.4446838803251807</v>
      </c>
      <c r="U70" s="99">
        <v>1.4853477753945765</v>
      </c>
      <c r="V70" s="99">
        <v>1.4591404854977543</v>
      </c>
      <c r="W70" s="99">
        <v>1.3973332418097855</v>
      </c>
      <c r="DA70" s="63" t="s">
        <v>3147</v>
      </c>
    </row>
    <row r="71" spans="1:105" ht="12" customHeight="1" x14ac:dyDescent="0.25">
      <c r="A71" s="100" t="s">
        <v>217</v>
      </c>
      <c r="B71" s="102">
        <v>1.6162425922135117</v>
      </c>
      <c r="C71" s="102">
        <v>1.5071629836951528</v>
      </c>
      <c r="D71" s="102">
        <v>1.4828591979599541</v>
      </c>
      <c r="E71" s="102">
        <v>1.4706571350490358</v>
      </c>
      <c r="F71" s="102">
        <v>1.4988036039153425</v>
      </c>
      <c r="G71" s="102">
        <v>1.5027736885191065</v>
      </c>
      <c r="H71" s="102">
        <v>1.5013209307540676</v>
      </c>
      <c r="I71" s="102">
        <v>1.3163485252744316</v>
      </c>
      <c r="J71" s="102">
        <v>1.3222259762215962</v>
      </c>
      <c r="K71" s="102">
        <v>1.1804950290558838</v>
      </c>
      <c r="L71" s="102">
        <v>1.6273076294559772</v>
      </c>
      <c r="M71" s="102">
        <v>1.6105832779607534</v>
      </c>
      <c r="N71" s="102">
        <v>1.5998926643476574</v>
      </c>
      <c r="O71" s="102">
        <v>1.7598102666277908</v>
      </c>
      <c r="P71" s="102">
        <v>1.6179365903157577</v>
      </c>
      <c r="Q71" s="102">
        <v>1.6365856478585332</v>
      </c>
      <c r="R71" s="102">
        <v>1.6616411837866205</v>
      </c>
      <c r="S71" s="102">
        <v>1.5127544174277225</v>
      </c>
      <c r="T71" s="102">
        <v>1.4446838803251807</v>
      </c>
      <c r="U71" s="102">
        <v>1.4853477753945765</v>
      </c>
      <c r="V71" s="102">
        <v>1.4591404854977543</v>
      </c>
      <c r="W71" s="102">
        <v>1.3973332418097855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9.9794622764254229E-2</v>
      </c>
      <c r="C77" s="123">
        <v>9.8241100373881951E-2</v>
      </c>
      <c r="D77" s="123">
        <v>9.7844032555970128E-2</v>
      </c>
      <c r="E77" s="123">
        <v>0.10038539942744401</v>
      </c>
      <c r="F77" s="123">
        <v>0.1006383605745594</v>
      </c>
      <c r="G77" s="123">
        <v>0.1017064195910376</v>
      </c>
      <c r="H77" s="123">
        <v>0.10421489961258955</v>
      </c>
      <c r="I77" s="123">
        <v>9.9132279785377864E-2</v>
      </c>
      <c r="J77" s="123">
        <v>0.10232045450938142</v>
      </c>
      <c r="K77" s="123">
        <v>0.1030316147646111</v>
      </c>
      <c r="L77" s="123">
        <v>0.11372752989505128</v>
      </c>
      <c r="M77" s="123">
        <v>0.10868007533645706</v>
      </c>
      <c r="N77" s="123">
        <v>0.10860502193004901</v>
      </c>
      <c r="O77" s="123">
        <v>0.11510901383498263</v>
      </c>
      <c r="P77" s="123">
        <v>0.11265679683899781</v>
      </c>
      <c r="Q77" s="123">
        <v>0.11310922046474932</v>
      </c>
      <c r="R77" s="123">
        <v>0.11540630063274041</v>
      </c>
      <c r="S77" s="123">
        <v>0.11121603567437471</v>
      </c>
      <c r="T77" s="123">
        <v>0.10559527153595447</v>
      </c>
      <c r="U77" s="123">
        <v>9.9039790452714133E-2</v>
      </c>
      <c r="V77" s="123">
        <v>9.0909593297970784E-2</v>
      </c>
      <c r="W77" s="123">
        <v>9.6781900528778247E-2</v>
      </c>
      <c r="DA77" s="130" t="s">
        <v>3154</v>
      </c>
    </row>
    <row r="78" spans="1:105" ht="12" customHeight="1" x14ac:dyDescent="0.25">
      <c r="A78" s="97" t="s">
        <v>192</v>
      </c>
      <c r="B78" s="99">
        <v>0.62583812316043463</v>
      </c>
      <c r="C78" s="99">
        <v>0.61657904112562734</v>
      </c>
      <c r="D78" s="99">
        <v>0.61482034346559988</v>
      </c>
      <c r="E78" s="99">
        <v>0.6317259946178736</v>
      </c>
      <c r="F78" s="99">
        <v>0.63435006428007135</v>
      </c>
      <c r="G78" s="99">
        <v>0.64235791475150872</v>
      </c>
      <c r="H78" s="99">
        <v>0.65992465865696981</v>
      </c>
      <c r="I78" s="99">
        <v>0.62995244970170272</v>
      </c>
      <c r="J78" s="99">
        <v>0.65500550158092008</v>
      </c>
      <c r="K78" s="99">
        <v>0.66635060354050835</v>
      </c>
      <c r="L78" s="99">
        <v>0.74872617462630608</v>
      </c>
      <c r="M78" s="99">
        <v>0.72462378217708956</v>
      </c>
      <c r="N78" s="99">
        <v>0.73413172927410997</v>
      </c>
      <c r="O78" s="99">
        <v>0.78773934140242452</v>
      </c>
      <c r="P78" s="99">
        <v>0.77966211864254775</v>
      </c>
      <c r="Q78" s="99">
        <v>0.79004730558493108</v>
      </c>
      <c r="R78" s="99">
        <v>0.82190670500980878</v>
      </c>
      <c r="S78" s="99">
        <v>0.81647551560346154</v>
      </c>
      <c r="T78" s="99">
        <v>0.81858649527707128</v>
      </c>
      <c r="U78" s="99">
        <v>0.81781324340106853</v>
      </c>
      <c r="V78" s="99">
        <v>0.81360322930940765</v>
      </c>
      <c r="W78" s="99">
        <v>0.86341345442035455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0.20835266687171985</v>
      </c>
      <c r="C81" s="118">
        <f t="shared" si="28"/>
        <v>0.19312511844423497</v>
      </c>
      <c r="D81" s="118">
        <f t="shared" si="28"/>
        <v>0.16372842511915756</v>
      </c>
      <c r="E81" s="118">
        <f t="shared" si="28"/>
        <v>0.16310486330167984</v>
      </c>
      <c r="F81" s="118">
        <f t="shared" si="28"/>
        <v>0.16217673412500477</v>
      </c>
      <c r="G81" s="118">
        <f t="shared" si="28"/>
        <v>0.15629503830356437</v>
      </c>
      <c r="H81" s="118">
        <f t="shared" si="28"/>
        <v>0.15932618238452942</v>
      </c>
      <c r="I81" s="118">
        <f t="shared" si="28"/>
        <v>0.1471370414426309</v>
      </c>
      <c r="J81" s="118">
        <f t="shared" si="28"/>
        <v>0.12879169415354882</v>
      </c>
      <c r="K81" s="118">
        <f t="shared" si="28"/>
        <v>0.11130975587154722</v>
      </c>
      <c r="L81" s="118">
        <f t="shared" si="28"/>
        <v>0.11248167725206759</v>
      </c>
      <c r="M81" s="118">
        <f t="shared" si="28"/>
        <v>0.11756243818546146</v>
      </c>
      <c r="N81" s="118">
        <f t="shared" si="28"/>
        <v>0.10729872723247018</v>
      </c>
      <c r="O81" s="118">
        <f t="shared" si="28"/>
        <v>9.4817539719373775E-2</v>
      </c>
      <c r="P81" s="118">
        <f t="shared" si="28"/>
        <v>7.5687851064056066E-2</v>
      </c>
      <c r="Q81" s="118">
        <f t="shared" si="28"/>
        <v>9.1583502112501727E-2</v>
      </c>
      <c r="R81" s="118">
        <f t="shared" ref="R81:V81" si="29">R82+R85+R87+R100</f>
        <v>9.5376908993969778E-2</v>
      </c>
      <c r="S81" s="118">
        <f t="shared" si="29"/>
        <v>9.6121365598456646E-2</v>
      </c>
      <c r="T81" s="118">
        <f t="shared" si="29"/>
        <v>8.7108885973521774E-2</v>
      </c>
      <c r="U81" s="118">
        <f t="shared" si="29"/>
        <v>7.8649382691189401E-2</v>
      </c>
      <c r="V81" s="118">
        <f t="shared" si="29"/>
        <v>6.4203024650827695E-2</v>
      </c>
      <c r="W81" s="118">
        <f t="shared" ref="W81" si="30">W82+W85+W87+W100</f>
        <v>6.158415295346132E-2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0.20835266687171985</v>
      </c>
      <c r="C87" s="123">
        <v>0.19312511844423497</v>
      </c>
      <c r="D87" s="123">
        <v>0.16372842511915756</v>
      </c>
      <c r="E87" s="123">
        <v>0.16310486330167984</v>
      </c>
      <c r="F87" s="123">
        <v>0.16217673412500477</v>
      </c>
      <c r="G87" s="123">
        <v>0.15629503830356437</v>
      </c>
      <c r="H87" s="123">
        <v>0.15932618238452942</v>
      </c>
      <c r="I87" s="123">
        <v>0.1471370414426309</v>
      </c>
      <c r="J87" s="123">
        <v>0.12879169415354882</v>
      </c>
      <c r="K87" s="123">
        <v>0.11130975587154722</v>
      </c>
      <c r="L87" s="123">
        <v>0.11248167725206759</v>
      </c>
      <c r="M87" s="123">
        <v>0.11756243818546146</v>
      </c>
      <c r="N87" s="123">
        <v>0.10729872723247018</v>
      </c>
      <c r="O87" s="123">
        <v>9.4817539719373775E-2</v>
      </c>
      <c r="P87" s="123">
        <v>7.5687851064056066E-2</v>
      </c>
      <c r="Q87" s="123">
        <v>9.1583502112501727E-2</v>
      </c>
      <c r="R87" s="123">
        <v>9.5376908993969778E-2</v>
      </c>
      <c r="S87" s="123">
        <v>9.6121365598456646E-2</v>
      </c>
      <c r="T87" s="123">
        <v>8.7108885973521774E-2</v>
      </c>
      <c r="U87" s="123">
        <v>7.8649382691189401E-2</v>
      </c>
      <c r="V87" s="123">
        <v>6.4203024650827695E-2</v>
      </c>
      <c r="W87" s="123">
        <v>6.158415295346132E-2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2.9985430109936764</v>
      </c>
      <c r="C92" s="102">
        <v>2.9205818924087632</v>
      </c>
      <c r="D92" s="102">
        <v>2.6825266290262446</v>
      </c>
      <c r="E92" s="102">
        <v>2.7638306043266558</v>
      </c>
      <c r="F92" s="102">
        <v>2.8284819637469356</v>
      </c>
      <c r="G92" s="102">
        <v>2.7867623159480748</v>
      </c>
      <c r="H92" s="102">
        <v>2.936908777739434</v>
      </c>
      <c r="I92" s="102">
        <v>2.9531291590816795</v>
      </c>
      <c r="J92" s="102">
        <v>2.7904578664375426</v>
      </c>
      <c r="K92" s="102">
        <v>2.6796801761629165</v>
      </c>
      <c r="L92" s="102">
        <v>2.9849087061383575</v>
      </c>
      <c r="M92" s="102">
        <v>3.3829332785788675</v>
      </c>
      <c r="N92" s="102">
        <v>3.3669593505171393</v>
      </c>
      <c r="O92" s="102">
        <v>3.2728152955857146</v>
      </c>
      <c r="P92" s="102">
        <v>2.8191256301484189</v>
      </c>
      <c r="Q92" s="102">
        <v>3.1875806522479362</v>
      </c>
      <c r="R92" s="102">
        <v>3.1467560065405071</v>
      </c>
      <c r="S92" s="102">
        <v>3.0365812904719269</v>
      </c>
      <c r="T92" s="102">
        <v>2.8252586591797617</v>
      </c>
      <c r="U92" s="102">
        <v>2.8842706790653891</v>
      </c>
      <c r="V92" s="102">
        <v>2.7868660193145396</v>
      </c>
      <c r="W92" s="102">
        <v>2.9039946177865401</v>
      </c>
      <c r="DA92" s="131" t="s">
        <v>3168</v>
      </c>
    </row>
    <row r="93" spans="1:105" ht="12" customHeight="1" x14ac:dyDescent="0.25">
      <c r="A93" s="107" t="s">
        <v>123</v>
      </c>
      <c r="B93" s="105">
        <v>1.7090396504959133</v>
      </c>
      <c r="C93" s="105">
        <v>1.6268416172103646</v>
      </c>
      <c r="D93" s="105">
        <v>1.5138508068622905</v>
      </c>
      <c r="E93" s="105">
        <v>1.5375708805277677</v>
      </c>
      <c r="F93" s="105">
        <v>1.5703347862720825</v>
      </c>
      <c r="G93" s="105">
        <v>1.5732071294900489</v>
      </c>
      <c r="H93" s="105">
        <v>1.6630477650975126</v>
      </c>
      <c r="I93" s="105">
        <v>1.6444052164653611</v>
      </c>
      <c r="J93" s="105">
        <v>1.5058243285705148</v>
      </c>
      <c r="K93" s="105">
        <v>1.3198756583194025</v>
      </c>
      <c r="L93" s="105">
        <v>1.6932985269036245</v>
      </c>
      <c r="M93" s="105">
        <v>1.9018373998062434</v>
      </c>
      <c r="N93" s="105">
        <v>1.8631126833469256</v>
      </c>
      <c r="O93" s="105">
        <v>1.9249951645399712</v>
      </c>
      <c r="P93" s="105">
        <v>1.5982616937546004</v>
      </c>
      <c r="Q93" s="105">
        <v>1.806134335689636</v>
      </c>
      <c r="R93" s="105">
        <v>1.7840649328175877</v>
      </c>
      <c r="S93" s="105">
        <v>1.6434338982602685</v>
      </c>
      <c r="T93" s="105">
        <v>1.5448295225933282</v>
      </c>
      <c r="U93" s="105">
        <v>1.5979108794255896</v>
      </c>
      <c r="V93" s="105">
        <v>1.5591589562707366</v>
      </c>
      <c r="W93" s="105">
        <v>1.6486207566350821</v>
      </c>
      <c r="DA93" s="132" t="s">
        <v>3169</v>
      </c>
    </row>
    <row r="94" spans="1:105" ht="12" customHeight="1" x14ac:dyDescent="0.25">
      <c r="A94" s="108" t="s">
        <v>50</v>
      </c>
      <c r="B94" s="99">
        <v>1.7090396504959133</v>
      </c>
      <c r="C94" s="99">
        <v>1.6268416172103646</v>
      </c>
      <c r="D94" s="99">
        <v>1.5138508068622905</v>
      </c>
      <c r="E94" s="99">
        <v>1.5375708805277677</v>
      </c>
      <c r="F94" s="99">
        <v>1.5703347862720825</v>
      </c>
      <c r="G94" s="99">
        <v>1.5732071294900489</v>
      </c>
      <c r="H94" s="99">
        <v>1.6630477650975126</v>
      </c>
      <c r="I94" s="99">
        <v>1.6444052164653611</v>
      </c>
      <c r="J94" s="99">
        <v>1.5058243285705148</v>
      </c>
      <c r="K94" s="99">
        <v>1.3198756583194025</v>
      </c>
      <c r="L94" s="99">
        <v>1.6932985269036245</v>
      </c>
      <c r="M94" s="99">
        <v>1.9018373998062434</v>
      </c>
      <c r="N94" s="99">
        <v>1.8631126833469256</v>
      </c>
      <c r="O94" s="99">
        <v>1.9249951645399712</v>
      </c>
      <c r="P94" s="99">
        <v>1.5982616937546004</v>
      </c>
      <c r="Q94" s="99">
        <v>1.806134335689636</v>
      </c>
      <c r="R94" s="99">
        <v>1.7840649328175877</v>
      </c>
      <c r="S94" s="99">
        <v>1.6434338982602685</v>
      </c>
      <c r="T94" s="99">
        <v>1.5448295225933282</v>
      </c>
      <c r="U94" s="99">
        <v>1.5979108794255896</v>
      </c>
      <c r="V94" s="99">
        <v>1.5591589562707366</v>
      </c>
      <c r="W94" s="99">
        <v>1.6486207566350821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0.32822589184452522</v>
      </c>
      <c r="C143" s="118">
        <f t="shared" si="49"/>
        <v>0.31405514469854806</v>
      </c>
      <c r="D143" s="118">
        <f t="shared" si="49"/>
        <v>0.28012305881375821</v>
      </c>
      <c r="E143" s="118">
        <f t="shared" si="49"/>
        <v>0.28827452474959314</v>
      </c>
      <c r="F143" s="118">
        <f t="shared" si="49"/>
        <v>0.2964665713101492</v>
      </c>
      <c r="G143" s="118">
        <f t="shared" si="49"/>
        <v>0.29604607537862987</v>
      </c>
      <c r="H143" s="118">
        <f t="shared" si="49"/>
        <v>0.3147369904172046</v>
      </c>
      <c r="I143" s="118">
        <f t="shared" si="49"/>
        <v>0.30719120122080723</v>
      </c>
      <c r="J143" s="118">
        <f t="shared" si="49"/>
        <v>0.27857708307553286</v>
      </c>
      <c r="K143" s="118">
        <f t="shared" si="49"/>
        <v>0.2493289034084766</v>
      </c>
      <c r="L143" s="118">
        <f t="shared" si="49"/>
        <v>0.26385009108178692</v>
      </c>
      <c r="M143" s="118">
        <f t="shared" si="49"/>
        <v>0.29281868220115298</v>
      </c>
      <c r="N143" s="118">
        <f t="shared" si="49"/>
        <v>0.27743602821179275</v>
      </c>
      <c r="O143" s="118">
        <f t="shared" si="49"/>
        <v>0.25441600958076632</v>
      </c>
      <c r="P143" s="118">
        <f t="shared" si="49"/>
        <v>0.2161026894742526</v>
      </c>
      <c r="Q143" s="118">
        <f t="shared" si="49"/>
        <v>0.2628995227810294</v>
      </c>
      <c r="R143" s="118">
        <f t="shared" ref="R143:V143" si="50">R144+R146+R148+R157</f>
        <v>0.2827564219827482</v>
      </c>
      <c r="S143" s="118">
        <f t="shared" si="50"/>
        <v>0.30178021692451767</v>
      </c>
      <c r="T143" s="118">
        <f t="shared" si="50"/>
        <v>0.29554368146397575</v>
      </c>
      <c r="U143" s="118">
        <f t="shared" si="50"/>
        <v>0.32536542209286551</v>
      </c>
      <c r="V143" s="118">
        <f t="shared" si="50"/>
        <v>0.32689768458250268</v>
      </c>
      <c r="W143" s="118">
        <f t="shared" ref="W143" si="51">W144+W146+W148+W157</f>
        <v>0.35805746897208451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0.32822589184452522</v>
      </c>
      <c r="C148" s="123">
        <v>0.31405514469854806</v>
      </c>
      <c r="D148" s="123">
        <v>0.28012305881375821</v>
      </c>
      <c r="E148" s="123">
        <v>0.28827452474959314</v>
      </c>
      <c r="F148" s="123">
        <v>0.2964665713101492</v>
      </c>
      <c r="G148" s="123">
        <v>0.29604607537862987</v>
      </c>
      <c r="H148" s="123">
        <v>0.3147369904172046</v>
      </c>
      <c r="I148" s="123">
        <v>0.30719120122080723</v>
      </c>
      <c r="J148" s="123">
        <v>0.27857708307553286</v>
      </c>
      <c r="K148" s="123">
        <v>0.2493289034084766</v>
      </c>
      <c r="L148" s="123">
        <v>0.26385009108178692</v>
      </c>
      <c r="M148" s="123">
        <v>0.29281868220115298</v>
      </c>
      <c r="N148" s="123">
        <v>0.27743602821179275</v>
      </c>
      <c r="O148" s="123">
        <v>0.25441600958076632</v>
      </c>
      <c r="P148" s="123">
        <v>0.2161026894742526</v>
      </c>
      <c r="Q148" s="123">
        <v>0.2628995227810294</v>
      </c>
      <c r="R148" s="123">
        <v>0.2827564219827482</v>
      </c>
      <c r="S148" s="123">
        <v>0.30178021692451767</v>
      </c>
      <c r="T148" s="123">
        <v>0.29554368146397575</v>
      </c>
      <c r="U148" s="123">
        <v>0.32536542209286551</v>
      </c>
      <c r="V148" s="123">
        <v>0.32689768458250268</v>
      </c>
      <c r="W148" s="123">
        <v>0.35805746897208451</v>
      </c>
      <c r="DA148" s="130" t="s">
        <v>3221</v>
      </c>
    </row>
    <row r="149" spans="1:105" ht="12" customHeight="1" x14ac:dyDescent="0.25">
      <c r="A149" s="97" t="s">
        <v>124</v>
      </c>
      <c r="B149" s="99">
        <v>2.9985430109936759</v>
      </c>
      <c r="C149" s="99">
        <v>2.925901196686437</v>
      </c>
      <c r="D149" s="99">
        <v>2.6926393429310611</v>
      </c>
      <c r="E149" s="99">
        <v>2.7793686963859479</v>
      </c>
      <c r="F149" s="99">
        <v>2.8448924571627185</v>
      </c>
      <c r="G149" s="99">
        <v>2.8011371015669395</v>
      </c>
      <c r="H149" s="99">
        <v>2.94538006149733</v>
      </c>
      <c r="I149" s="99">
        <v>2.9590508112557514</v>
      </c>
      <c r="J149" s="99">
        <v>2.7936372426819061</v>
      </c>
      <c r="K149" s="99">
        <v>2.6801213296590434</v>
      </c>
      <c r="L149" s="99">
        <v>2.9805253029944287</v>
      </c>
      <c r="M149" s="99">
        <v>3.3692740669889449</v>
      </c>
      <c r="N149" s="99">
        <v>3.3495946568102788</v>
      </c>
      <c r="O149" s="99">
        <v>3.2651351436351534</v>
      </c>
      <c r="P149" s="99">
        <v>2.8369652529829588</v>
      </c>
      <c r="Q149" s="99">
        <v>3.2287125143655619</v>
      </c>
      <c r="R149" s="99">
        <v>3.1619751172437107</v>
      </c>
      <c r="S149" s="99">
        <v>3.0146170739640454</v>
      </c>
      <c r="T149" s="99">
        <v>2.7636952054994368</v>
      </c>
      <c r="U149" s="99">
        <v>2.7739036967863577</v>
      </c>
      <c r="V149" s="99">
        <v>2.6638321713799429</v>
      </c>
      <c r="W149" s="99">
        <v>2.8109578050014394</v>
      </c>
      <c r="DA149" s="63" t="s">
        <v>3222</v>
      </c>
    </row>
    <row r="150" spans="1:105" ht="12" customHeight="1" x14ac:dyDescent="0.25">
      <c r="A150" s="97" t="s">
        <v>123</v>
      </c>
      <c r="B150" s="99">
        <v>1.7090396504959131</v>
      </c>
      <c r="C150" s="99">
        <v>1.6319428943592251</v>
      </c>
      <c r="D150" s="99">
        <v>1.5200328028968226</v>
      </c>
      <c r="E150" s="99">
        <v>1.546744164952528</v>
      </c>
      <c r="F150" s="99">
        <v>1.5789758699715337</v>
      </c>
      <c r="G150" s="99">
        <v>1.5802263304688602</v>
      </c>
      <c r="H150" s="99">
        <v>1.6675528901953054</v>
      </c>
      <c r="I150" s="99">
        <v>1.648245915578165</v>
      </c>
      <c r="J150" s="99">
        <v>1.5091979721325723</v>
      </c>
      <c r="K150" s="99">
        <v>1.3192591386542836</v>
      </c>
      <c r="L150" s="99">
        <v>1.6923755812968404</v>
      </c>
      <c r="M150" s="99">
        <v>1.8955756577688374</v>
      </c>
      <c r="N150" s="99">
        <v>1.8554124721728904</v>
      </c>
      <c r="O150" s="99">
        <v>1.9208518734046589</v>
      </c>
      <c r="P150" s="99">
        <v>1.6104267007087059</v>
      </c>
      <c r="Q150" s="99">
        <v>1.837855865481939</v>
      </c>
      <c r="R150" s="99">
        <v>1.7940643479486422</v>
      </c>
      <c r="S150" s="99">
        <v>1.6251759707843751</v>
      </c>
      <c r="T150" s="99">
        <v>1.5118408238885519</v>
      </c>
      <c r="U150" s="99">
        <v>1.5351235311816953</v>
      </c>
      <c r="V150" s="99">
        <v>1.4957718193331679</v>
      </c>
      <c r="W150" s="99">
        <v>1.5948740932622889</v>
      </c>
      <c r="DA150" s="63" t="s">
        <v>3223</v>
      </c>
    </row>
    <row r="151" spans="1:105" ht="12" customHeight="1" x14ac:dyDescent="0.25">
      <c r="A151" s="100" t="s">
        <v>50</v>
      </c>
      <c r="B151" s="102">
        <v>1.7090396504959131</v>
      </c>
      <c r="C151" s="102">
        <v>1.6319428943592251</v>
      </c>
      <c r="D151" s="102">
        <v>1.5200328028968226</v>
      </c>
      <c r="E151" s="102">
        <v>1.546744164952528</v>
      </c>
      <c r="F151" s="102">
        <v>1.5789758699715337</v>
      </c>
      <c r="G151" s="102">
        <v>1.5802263304688602</v>
      </c>
      <c r="H151" s="102">
        <v>1.6675528901953054</v>
      </c>
      <c r="I151" s="102">
        <v>1.648245915578165</v>
      </c>
      <c r="J151" s="102">
        <v>1.5091979721325723</v>
      </c>
      <c r="K151" s="102">
        <v>1.3192591386542836</v>
      </c>
      <c r="L151" s="102">
        <v>1.6923755812968404</v>
      </c>
      <c r="M151" s="102">
        <v>1.8955756577688374</v>
      </c>
      <c r="N151" s="102">
        <v>1.8554124721728904</v>
      </c>
      <c r="O151" s="102">
        <v>1.9208518734046589</v>
      </c>
      <c r="P151" s="102">
        <v>1.6104267007087059</v>
      </c>
      <c r="Q151" s="102">
        <v>1.837855865481939</v>
      </c>
      <c r="R151" s="102">
        <v>1.7940643479486422</v>
      </c>
      <c r="S151" s="102">
        <v>1.6251759707843751</v>
      </c>
      <c r="T151" s="102">
        <v>1.5118408238885519</v>
      </c>
      <c r="U151" s="102">
        <v>1.5351235311816953</v>
      </c>
      <c r="V151" s="102">
        <v>1.4957718193331679</v>
      </c>
      <c r="W151" s="102">
        <v>1.5948740932622889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0.328218546559151</v>
      </c>
      <c r="C161" s="118">
        <f t="shared" si="54"/>
        <v>0.3215419386820309</v>
      </c>
      <c r="D161" s="118">
        <f t="shared" si="54"/>
        <v>0.29642778122048652</v>
      </c>
      <c r="E161" s="118">
        <f t="shared" si="54"/>
        <v>0.30627889052330659</v>
      </c>
      <c r="F161" s="118">
        <f t="shared" si="54"/>
        <v>0.31421092186731564</v>
      </c>
      <c r="G161" s="118">
        <f t="shared" si="54"/>
        <v>0.31228891770949702</v>
      </c>
      <c r="H161" s="118">
        <f t="shared" si="54"/>
        <v>0.32925360588096009</v>
      </c>
      <c r="I161" s="118">
        <f t="shared" si="54"/>
        <v>0.32312481177310848</v>
      </c>
      <c r="J161" s="118">
        <f t="shared" si="54"/>
        <v>0.30187533369225633</v>
      </c>
      <c r="K161" s="118">
        <f t="shared" si="54"/>
        <v>0.26923674444176854</v>
      </c>
      <c r="L161" s="118">
        <f t="shared" si="54"/>
        <v>0.27885812565611601</v>
      </c>
      <c r="M161" s="118">
        <f t="shared" si="54"/>
        <v>0.30374986737769255</v>
      </c>
      <c r="N161" s="118">
        <f t="shared" si="54"/>
        <v>0.28010146417016379</v>
      </c>
      <c r="O161" s="118">
        <f t="shared" si="54"/>
        <v>0.24164359366250096</v>
      </c>
      <c r="P161" s="118">
        <f t="shared" si="54"/>
        <v>0.21225305184123641</v>
      </c>
      <c r="Q161" s="118">
        <f t="shared" si="54"/>
        <v>0.25471627001232428</v>
      </c>
      <c r="R161" s="118">
        <f t="shared" ref="R161:V161" si="55">R162+R164+R166+R175</f>
        <v>0.26486686683302463</v>
      </c>
      <c r="S161" s="118">
        <f t="shared" si="55"/>
        <v>0.27336846552913435</v>
      </c>
      <c r="T161" s="118">
        <f t="shared" si="55"/>
        <v>0.26752227228476677</v>
      </c>
      <c r="U161" s="118">
        <f t="shared" si="55"/>
        <v>0.30004772404705676</v>
      </c>
      <c r="V161" s="118">
        <f t="shared" si="55"/>
        <v>0.31384927446366517</v>
      </c>
      <c r="W161" s="118">
        <f t="shared" ref="W161" si="56">W162+W164+W166+W175</f>
        <v>0.35961561794223024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0.328218546559151</v>
      </c>
      <c r="C166" s="123">
        <v>0.3215419386820309</v>
      </c>
      <c r="D166" s="123">
        <v>0.29642778122048652</v>
      </c>
      <c r="E166" s="123">
        <v>0.30627889052330659</v>
      </c>
      <c r="F166" s="123">
        <v>0.31421092186731564</v>
      </c>
      <c r="G166" s="123">
        <v>0.31228891770949702</v>
      </c>
      <c r="H166" s="123">
        <v>0.32925360588096009</v>
      </c>
      <c r="I166" s="123">
        <v>0.32312481177310848</v>
      </c>
      <c r="J166" s="123">
        <v>0.30187533369225633</v>
      </c>
      <c r="K166" s="123">
        <v>0.26923674444176854</v>
      </c>
      <c r="L166" s="123">
        <v>0.27885812565611601</v>
      </c>
      <c r="M166" s="123">
        <v>0.30374986737769255</v>
      </c>
      <c r="N166" s="123">
        <v>0.28010146417016379</v>
      </c>
      <c r="O166" s="123">
        <v>0.24164359366250096</v>
      </c>
      <c r="P166" s="123">
        <v>0.21225305184123641</v>
      </c>
      <c r="Q166" s="123">
        <v>0.25471627001232428</v>
      </c>
      <c r="R166" s="123">
        <v>0.26486686683302463</v>
      </c>
      <c r="S166" s="123">
        <v>0.27336846552913435</v>
      </c>
      <c r="T166" s="123">
        <v>0.26752227228476677</v>
      </c>
      <c r="U166" s="123">
        <v>0.30004772404705676</v>
      </c>
      <c r="V166" s="123">
        <v>0.31384927446366517</v>
      </c>
      <c r="W166" s="123">
        <v>0.35961561794223024</v>
      </c>
      <c r="DA166" s="130" t="s">
        <v>3238</v>
      </c>
    </row>
    <row r="167" spans="1:105" ht="12" customHeight="1" x14ac:dyDescent="0.25">
      <c r="A167" s="97" t="s">
        <v>124</v>
      </c>
      <c r="B167" s="99">
        <v>2.9985430109936764</v>
      </c>
      <c r="C167" s="99">
        <v>2.9376278507836169</v>
      </c>
      <c r="D167" s="99">
        <v>2.7151195407668096</v>
      </c>
      <c r="E167" s="99">
        <v>2.8106355712770323</v>
      </c>
      <c r="F167" s="99">
        <v>2.872944442096907</v>
      </c>
      <c r="G167" s="99">
        <v>2.8225906550361821</v>
      </c>
      <c r="H167" s="99">
        <v>2.9524817141808106</v>
      </c>
      <c r="I167" s="99">
        <v>2.959916845310647</v>
      </c>
      <c r="J167" s="99">
        <v>2.7999439613715253</v>
      </c>
      <c r="K167" s="99">
        <v>2.6886687970130185</v>
      </c>
      <c r="L167" s="99">
        <v>2.9885530725991951</v>
      </c>
      <c r="M167" s="99">
        <v>3.3678180004439056</v>
      </c>
      <c r="N167" s="99">
        <v>3.3297943643310721</v>
      </c>
      <c r="O167" s="99">
        <v>3.1892933908518857</v>
      </c>
      <c r="P167" s="99">
        <v>2.8054682133890805</v>
      </c>
      <c r="Q167" s="99">
        <v>3.2393210374694874</v>
      </c>
      <c r="R167" s="99">
        <v>3.2305969114196484</v>
      </c>
      <c r="S167" s="99">
        <v>3.1269773980339584</v>
      </c>
      <c r="T167" s="99">
        <v>2.8792958651007843</v>
      </c>
      <c r="U167" s="99">
        <v>2.869295039292667</v>
      </c>
      <c r="V167" s="99">
        <v>2.712471215835397</v>
      </c>
      <c r="W167" s="99">
        <v>2.8218304675653507</v>
      </c>
      <c r="DA167" s="63" t="s">
        <v>3239</v>
      </c>
    </row>
    <row r="168" spans="1:105" ht="12" customHeight="1" x14ac:dyDescent="0.25">
      <c r="A168" s="97" t="s">
        <v>123</v>
      </c>
      <c r="B168" s="99">
        <v>1.7090396504959133</v>
      </c>
      <c r="C168" s="99">
        <v>1.6439874631288802</v>
      </c>
      <c r="D168" s="99">
        <v>1.5366221692515065</v>
      </c>
      <c r="E168" s="99">
        <v>1.5694715286601999</v>
      </c>
      <c r="F168" s="99">
        <v>1.5982489437846705</v>
      </c>
      <c r="G168" s="99">
        <v>1.5911483320040545</v>
      </c>
      <c r="H168" s="99">
        <v>1.6689844180243849</v>
      </c>
      <c r="I168" s="99">
        <v>1.6494329919532391</v>
      </c>
      <c r="J168" s="99">
        <v>1.5120174816966434</v>
      </c>
      <c r="K168" s="99">
        <v>1.3240968584857544</v>
      </c>
      <c r="L168" s="99">
        <v>1.6960107876838546</v>
      </c>
      <c r="M168" s="99">
        <v>1.8908302222517148</v>
      </c>
      <c r="N168" s="99">
        <v>1.8544969924911985</v>
      </c>
      <c r="O168" s="99">
        <v>1.8906960880722776</v>
      </c>
      <c r="P168" s="99">
        <v>1.6097287379267593</v>
      </c>
      <c r="Q168" s="99">
        <v>1.9308173028552567</v>
      </c>
      <c r="R168" s="99">
        <v>1.9397006006870512</v>
      </c>
      <c r="S168" s="99">
        <v>1.8247118202909629</v>
      </c>
      <c r="T168" s="99">
        <v>1.7429919439481127</v>
      </c>
      <c r="U168" s="99">
        <v>1.5568474131643364</v>
      </c>
      <c r="V168" s="99">
        <v>1.4803076298081357</v>
      </c>
      <c r="W168" s="99">
        <v>1.5729174540366895</v>
      </c>
      <c r="DA168" s="63" t="s">
        <v>3240</v>
      </c>
    </row>
    <row r="169" spans="1:105" ht="12" customHeight="1" x14ac:dyDescent="0.25">
      <c r="A169" s="100" t="s">
        <v>50</v>
      </c>
      <c r="B169" s="102">
        <v>1.7090396504959133</v>
      </c>
      <c r="C169" s="102">
        <v>1.6439874631288802</v>
      </c>
      <c r="D169" s="102">
        <v>1.5366221692515065</v>
      </c>
      <c r="E169" s="102">
        <v>1.5694715286601999</v>
      </c>
      <c r="F169" s="102">
        <v>1.5982489437846705</v>
      </c>
      <c r="G169" s="102">
        <v>1.5911483320040545</v>
      </c>
      <c r="H169" s="102">
        <v>1.6689844180243849</v>
      </c>
      <c r="I169" s="102">
        <v>1.6494329919532391</v>
      </c>
      <c r="J169" s="102">
        <v>1.5120174816966434</v>
      </c>
      <c r="K169" s="102">
        <v>1.3240968584857544</v>
      </c>
      <c r="L169" s="102">
        <v>1.6960107876838546</v>
      </c>
      <c r="M169" s="102">
        <v>1.8908302222517148</v>
      </c>
      <c r="N169" s="102">
        <v>1.8544969924911985</v>
      </c>
      <c r="O169" s="102">
        <v>1.8906960880722776</v>
      </c>
      <c r="P169" s="102">
        <v>1.6097287379267593</v>
      </c>
      <c r="Q169" s="102">
        <v>1.9308173028552567</v>
      </c>
      <c r="R169" s="102">
        <v>1.9397006006870512</v>
      </c>
      <c r="S169" s="102">
        <v>1.8247118202909629</v>
      </c>
      <c r="T169" s="102">
        <v>1.7429919439481127</v>
      </c>
      <c r="U169" s="102">
        <v>1.5568474131643364</v>
      </c>
      <c r="V169" s="102">
        <v>1.4803076298081357</v>
      </c>
      <c r="W169" s="102">
        <v>1.5729174540366895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0.16774703858888138</v>
      </c>
      <c r="D24" s="117">
        <f t="shared" si="7"/>
        <v>0.2240756884554895</v>
      </c>
      <c r="E24" s="117">
        <f t="shared" si="7"/>
        <v>0.42989971541051708</v>
      </c>
      <c r="F24" s="117">
        <f t="shared" si="7"/>
        <v>0.56321357847763698</v>
      </c>
      <c r="G24" s="117">
        <f t="shared" si="7"/>
        <v>0.60009000875347396</v>
      </c>
      <c r="H24" s="117">
        <f t="shared" si="7"/>
        <v>0.49021079772847265</v>
      </c>
      <c r="I24" s="117">
        <f t="shared" si="7"/>
        <v>0.28908490475781923</v>
      </c>
      <c r="J24" s="117">
        <f t="shared" si="7"/>
        <v>9.3294477795944727E-2</v>
      </c>
      <c r="K24" s="117">
        <f t="shared" si="7"/>
        <v>9.8196204910221838E-2</v>
      </c>
      <c r="L24" s="117">
        <f t="shared" si="7"/>
        <v>0.3059220639049407</v>
      </c>
      <c r="M24" s="117">
        <f t="shared" si="7"/>
        <v>0.30334801651755561</v>
      </c>
      <c r="N24" s="117">
        <f t="shared" si="7"/>
        <v>0.29107191062798876</v>
      </c>
      <c r="O24" s="117">
        <f t="shared" si="7"/>
        <v>0.27174446460949664</v>
      </c>
      <c r="P24" s="117">
        <f t="shared" si="7"/>
        <v>0.17654811367793077</v>
      </c>
      <c r="Q24" s="117">
        <f t="shared" si="7"/>
        <v>0.33569498862089203</v>
      </c>
      <c r="R24" s="117">
        <f t="shared" ref="R24:V24" si="8">R25+R28+R30+R39</f>
        <v>0.56862949051605183</v>
      </c>
      <c r="S24" s="117">
        <f t="shared" si="8"/>
        <v>0.49082964561952946</v>
      </c>
      <c r="T24" s="117">
        <f t="shared" si="8"/>
        <v>0.30925513914940245</v>
      </c>
      <c r="U24" s="117">
        <f t="shared" si="8"/>
        <v>0.19848441195250782</v>
      </c>
      <c r="V24" s="117">
        <f t="shared" si="8"/>
        <v>0.1208359447417388</v>
      </c>
      <c r="W24" s="117">
        <f t="shared" ref="W24" si="9">W25+W28+W30+W39</f>
        <v>0.1413680673443366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0.15504631205844055</v>
      </c>
      <c r="D25" s="122">
        <f t="shared" si="10"/>
        <v>0.2046619823909159</v>
      </c>
      <c r="E25" s="122">
        <f t="shared" si="10"/>
        <v>0.39478247905835556</v>
      </c>
      <c r="F25" s="122">
        <f t="shared" si="10"/>
        <v>0.51573740548611835</v>
      </c>
      <c r="G25" s="122">
        <f t="shared" si="10"/>
        <v>0.54840988894660414</v>
      </c>
      <c r="H25" s="122">
        <f t="shared" si="10"/>
        <v>0.44890115436800648</v>
      </c>
      <c r="I25" s="122">
        <f t="shared" si="10"/>
        <v>0.26611311006884852</v>
      </c>
      <c r="J25" s="122">
        <f t="shared" si="10"/>
        <v>8.5109147157237539E-2</v>
      </c>
      <c r="K25" s="122">
        <f t="shared" si="10"/>
        <v>8.9225332456444637E-2</v>
      </c>
      <c r="L25" s="122">
        <f t="shared" si="10"/>
        <v>0.27740927718947994</v>
      </c>
      <c r="M25" s="122">
        <f t="shared" si="10"/>
        <v>0.27247157452874843</v>
      </c>
      <c r="N25" s="122">
        <f t="shared" si="10"/>
        <v>0.25889428596206782</v>
      </c>
      <c r="O25" s="122">
        <f t="shared" si="10"/>
        <v>0.23673879670944384</v>
      </c>
      <c r="P25" s="122">
        <f t="shared" si="10"/>
        <v>0.14743401623936148</v>
      </c>
      <c r="Q25" s="122">
        <f t="shared" si="10"/>
        <v>0.29025938935665474</v>
      </c>
      <c r="R25" s="122">
        <f t="shared" ref="R25:V25" si="11">SUM(R26:R27)</f>
        <v>0.49123716880102752</v>
      </c>
      <c r="S25" s="122">
        <f t="shared" si="11"/>
        <v>0.42527024780003553</v>
      </c>
      <c r="T25" s="122">
        <f t="shared" si="11"/>
        <v>0.26608716626255574</v>
      </c>
      <c r="U25" s="122">
        <f t="shared" si="11"/>
        <v>0.16754745375217375</v>
      </c>
      <c r="V25" s="122">
        <f t="shared" si="11"/>
        <v>0.10047376159536074</v>
      </c>
      <c r="W25" s="122">
        <f t="shared" ref="W25" si="12">SUM(W26:W27)</f>
        <v>0.11580646886288654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0.15337269368710166</v>
      </c>
      <c r="D26" s="98">
        <v>0.20249520778982227</v>
      </c>
      <c r="E26" s="98">
        <v>0.39059788598162076</v>
      </c>
      <c r="F26" s="98">
        <v>0.51030858962964187</v>
      </c>
      <c r="G26" s="98">
        <v>0.5426560443346421</v>
      </c>
      <c r="H26" s="98">
        <v>0.44420723439835452</v>
      </c>
      <c r="I26" s="98">
        <v>0.26332670481164527</v>
      </c>
      <c r="J26" s="98">
        <v>8.4225861526822002E-2</v>
      </c>
      <c r="K26" s="98">
        <v>8.8300137262201608E-2</v>
      </c>
      <c r="L26" s="98">
        <v>0.27439721920268162</v>
      </c>
      <c r="M26" s="98">
        <v>0.2695254258517894</v>
      </c>
      <c r="N26" s="98">
        <v>0.25602194155044844</v>
      </c>
      <c r="O26" s="98">
        <v>0.23401793135642876</v>
      </c>
      <c r="P26" s="98">
        <v>0.14573575098660485</v>
      </c>
      <c r="Q26" s="98">
        <v>0.28677409528349418</v>
      </c>
      <c r="R26" s="98">
        <v>0.4852878970361722</v>
      </c>
      <c r="S26" s="98">
        <v>0.42007455050713699</v>
      </c>
      <c r="T26" s="98">
        <v>0.26282849431270633</v>
      </c>
      <c r="U26" s="98">
        <v>0.16551359044732533</v>
      </c>
      <c r="V26" s="98">
        <v>9.9247716787790749E-2</v>
      </c>
      <c r="W26" s="98">
        <v>0.11438574346635963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1.673618371338883E-3</v>
      </c>
      <c r="D27" s="98">
        <v>2.1667746010936356E-3</v>
      </c>
      <c r="E27" s="98">
        <v>4.1845930767347907E-3</v>
      </c>
      <c r="F27" s="98">
        <v>5.4288158564764705E-3</v>
      </c>
      <c r="G27" s="98">
        <v>5.7538446119620957E-3</v>
      </c>
      <c r="H27" s="98">
        <v>4.6939199696519381E-3</v>
      </c>
      <c r="I27" s="98">
        <v>2.7864052572032583E-3</v>
      </c>
      <c r="J27" s="98">
        <v>8.8328563041553795E-4</v>
      </c>
      <c r="K27" s="98">
        <v>9.2519519424302777E-4</v>
      </c>
      <c r="L27" s="98">
        <v>3.0120579867983482E-3</v>
      </c>
      <c r="M27" s="98">
        <v>2.9461486769590014E-3</v>
      </c>
      <c r="N27" s="98">
        <v>2.8723444116193543E-3</v>
      </c>
      <c r="O27" s="98">
        <v>2.7208653530150697E-3</v>
      </c>
      <c r="P27" s="98">
        <v>1.6982652527566158E-3</v>
      </c>
      <c r="Q27" s="98">
        <v>3.4852940731605804E-3</v>
      </c>
      <c r="R27" s="98">
        <v>5.9492717648553317E-3</v>
      </c>
      <c r="S27" s="98">
        <v>5.19569729289855E-3</v>
      </c>
      <c r="T27" s="98">
        <v>3.2586719498494394E-3</v>
      </c>
      <c r="U27" s="98">
        <v>2.0338633048484303E-3</v>
      </c>
      <c r="V27" s="98">
        <v>1.2260448075699908E-3</v>
      </c>
      <c r="W27" s="98">
        <v>1.4207253965269121E-3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2.4837602857984724E-5</v>
      </c>
      <c r="D28" s="122">
        <f t="shared" si="13"/>
        <v>1.2235894502382062E-5</v>
      </c>
      <c r="E28" s="122">
        <f t="shared" si="13"/>
        <v>7.3386655615732525E-5</v>
      </c>
      <c r="F28" s="122">
        <f t="shared" si="13"/>
        <v>1.4738402535282208E-4</v>
      </c>
      <c r="G28" s="122">
        <f t="shared" si="13"/>
        <v>1.5923812359028546E-4</v>
      </c>
      <c r="H28" s="122">
        <f t="shared" si="13"/>
        <v>1.9562849559131277E-4</v>
      </c>
      <c r="I28" s="122">
        <f t="shared" si="13"/>
        <v>1.2037734916550263E-4</v>
      </c>
      <c r="J28" s="122">
        <f t="shared" si="13"/>
        <v>2.3586522461686125E-5</v>
      </c>
      <c r="K28" s="122">
        <f t="shared" si="13"/>
        <v>2.3144094136057674E-5</v>
      </c>
      <c r="L28" s="122">
        <f t="shared" si="13"/>
        <v>5.7643202276690999E-5</v>
      </c>
      <c r="M28" s="122">
        <f t="shared" si="13"/>
        <v>8.7942493427871688E-5</v>
      </c>
      <c r="N28" s="122">
        <f t="shared" si="13"/>
        <v>8.5153805558830852E-5</v>
      </c>
      <c r="O28" s="122">
        <f t="shared" si="13"/>
        <v>7.170783086406884E-5</v>
      </c>
      <c r="P28" s="122">
        <f t="shared" si="13"/>
        <v>4.9652728002312152E-5</v>
      </c>
      <c r="Q28" s="122">
        <f t="shared" si="13"/>
        <v>8.4969704036891617E-5</v>
      </c>
      <c r="R28" s="122">
        <f t="shared" si="13"/>
        <v>1.8786726042236077E-4</v>
      </c>
      <c r="S28" s="122">
        <f t="shared" si="13"/>
        <v>1.5378879802182562E-4</v>
      </c>
      <c r="T28" s="122">
        <f t="shared" si="13"/>
        <v>1.2334006582809227E-4</v>
      </c>
      <c r="U28" s="122">
        <f t="shared" si="13"/>
        <v>4.2760413933741894E-5</v>
      </c>
      <c r="V28" s="122">
        <f t="shared" si="13"/>
        <v>8.0081365233128241E-5</v>
      </c>
      <c r="W28" s="122">
        <f t="shared" si="13"/>
        <v>4.4288721301559951E-5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2.4837602857984724E-5</v>
      </c>
      <c r="D29" s="98">
        <v>1.2235894502382062E-5</v>
      </c>
      <c r="E29" s="98">
        <v>7.3386655615732525E-5</v>
      </c>
      <c r="F29" s="98">
        <v>1.4738402535282208E-4</v>
      </c>
      <c r="G29" s="98">
        <v>1.5923812359028546E-4</v>
      </c>
      <c r="H29" s="98">
        <v>1.9562849559131277E-4</v>
      </c>
      <c r="I29" s="98">
        <v>1.2037734916550263E-4</v>
      </c>
      <c r="J29" s="98">
        <v>2.3586522461686125E-5</v>
      </c>
      <c r="K29" s="98">
        <v>2.3144094136057674E-5</v>
      </c>
      <c r="L29" s="98">
        <v>5.7643202276690999E-5</v>
      </c>
      <c r="M29" s="98">
        <v>8.7942493427871688E-5</v>
      </c>
      <c r="N29" s="98">
        <v>8.5153805558830852E-5</v>
      </c>
      <c r="O29" s="98">
        <v>7.170783086406884E-5</v>
      </c>
      <c r="P29" s="98">
        <v>4.9652728002312152E-5</v>
      </c>
      <c r="Q29" s="98">
        <v>8.4969704036891617E-5</v>
      </c>
      <c r="R29" s="98">
        <v>1.8786726042236077E-4</v>
      </c>
      <c r="S29" s="98">
        <v>1.5378879802182562E-4</v>
      </c>
      <c r="T29" s="98">
        <v>1.2334006582809227E-4</v>
      </c>
      <c r="U29" s="98">
        <v>4.2760413933741894E-5</v>
      </c>
      <c r="V29" s="98">
        <v>8.0081365233128241E-5</v>
      </c>
      <c r="W29" s="98">
        <v>4.4288721301559951E-5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1.0280296370983835E-2</v>
      </c>
      <c r="D30" s="122">
        <v>1.5729803442887071E-2</v>
      </c>
      <c r="E30" s="122">
        <v>2.8302016453224714E-2</v>
      </c>
      <c r="F30" s="122">
        <v>3.8433767489359713E-2</v>
      </c>
      <c r="G30" s="122">
        <v>4.1767496041581462E-2</v>
      </c>
      <c r="H30" s="122">
        <v>3.3236362798045579E-2</v>
      </c>
      <c r="I30" s="122">
        <v>1.8162447830889571E-2</v>
      </c>
      <c r="J30" s="122">
        <v>6.4904676314155264E-3</v>
      </c>
      <c r="K30" s="122">
        <v>7.0098611628687116E-3</v>
      </c>
      <c r="L30" s="122">
        <v>2.2672580672256235E-2</v>
      </c>
      <c r="M30" s="122">
        <v>2.4886907964125297E-2</v>
      </c>
      <c r="N30" s="122">
        <v>2.5927888117161506E-2</v>
      </c>
      <c r="O30" s="122">
        <v>2.8153790314288205E-2</v>
      </c>
      <c r="P30" s="122">
        <v>2.3102522701434973E-2</v>
      </c>
      <c r="Q30" s="122">
        <v>3.6199856969475593E-2</v>
      </c>
      <c r="R30" s="122">
        <v>6.1184770688411813E-2</v>
      </c>
      <c r="S30" s="122">
        <v>5.1605295723806344E-2</v>
      </c>
      <c r="T30" s="122">
        <v>3.3959977954460596E-2</v>
      </c>
      <c r="U30" s="122">
        <v>2.4430994072509073E-2</v>
      </c>
      <c r="V30" s="122">
        <v>1.5848410548593365E-2</v>
      </c>
      <c r="W30" s="122">
        <v>1.9892025686854206E-2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1.1118574020319368E-3</v>
      </c>
      <c r="D31" s="98">
        <v>1.4779465574581685E-3</v>
      </c>
      <c r="E31" s="98">
        <v>3.5235616164595467E-3</v>
      </c>
      <c r="F31" s="98">
        <v>4.9394891751957156E-3</v>
      </c>
      <c r="G31" s="98">
        <v>5.4708198528227395E-3</v>
      </c>
      <c r="H31" s="98">
        <v>4.3894151378338735E-3</v>
      </c>
      <c r="I31" s="98">
        <v>1.8845364997767862E-3</v>
      </c>
      <c r="J31" s="98">
        <v>5.8944323472034119E-4</v>
      </c>
      <c r="K31" s="98">
        <v>4.494860822164534E-4</v>
      </c>
      <c r="L31" s="98">
        <v>1.8628264639161869E-3</v>
      </c>
      <c r="M31" s="98">
        <v>2.7827462580615743E-3</v>
      </c>
      <c r="N31" s="98">
        <v>2.4525823988275231E-3</v>
      </c>
      <c r="O31" s="98">
        <v>2.0798454402201879E-3</v>
      </c>
      <c r="P31" s="98">
        <v>1.5390620790599421E-3</v>
      </c>
      <c r="Q31" s="98">
        <v>4.0712293540533708E-3</v>
      </c>
      <c r="R31" s="98">
        <v>7.7544790174275567E-3</v>
      </c>
      <c r="S31" s="98">
        <v>7.3166823942877567E-3</v>
      </c>
      <c r="T31" s="98">
        <v>4.0719003381279656E-3</v>
      </c>
      <c r="U31" s="98">
        <v>3.4732545787335297E-3</v>
      </c>
      <c r="V31" s="98">
        <v>1.9841699596353161E-3</v>
      </c>
      <c r="W31" s="98">
        <v>2.7406925995824946E-3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1.0751559675874824E-4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6.3528487277866337E-5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4.3987109480881898E-5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5.0157769188109392E-3</v>
      </c>
      <c r="D35" s="101">
        <v>8.977067126818802E-3</v>
      </c>
      <c r="E35" s="101">
        <v>1.4862736121460761E-2</v>
      </c>
      <c r="F35" s="101">
        <v>2.3052380458313152E-2</v>
      </c>
      <c r="G35" s="101">
        <v>2.153605193952253E-2</v>
      </c>
      <c r="H35" s="101">
        <v>1.7247186726992311E-2</v>
      </c>
      <c r="I35" s="101">
        <v>3.7601927653396427E-3</v>
      </c>
      <c r="J35" s="101">
        <v>2.0291330735969699E-3</v>
      </c>
      <c r="K35" s="101">
        <v>2.227550675243458E-3</v>
      </c>
      <c r="L35" s="101">
        <v>1.0210516932447757E-2</v>
      </c>
      <c r="M35" s="101">
        <v>1.2484089329535509E-2</v>
      </c>
      <c r="N35" s="101">
        <v>1.4285852151731442E-2</v>
      </c>
      <c r="O35" s="101">
        <v>1.4428580387509004E-2</v>
      </c>
      <c r="P35" s="101">
        <v>1.2306882776469656E-2</v>
      </c>
      <c r="Q35" s="101">
        <v>1.5243493153604354E-2</v>
      </c>
      <c r="R35" s="101">
        <v>2.3524755374768919E-2</v>
      </c>
      <c r="S35" s="101">
        <v>2.0692183465613946E-2</v>
      </c>
      <c r="T35" s="101">
        <v>1.4626399346550408E-2</v>
      </c>
      <c r="U35" s="101">
        <v>9.6839772099449797E-3</v>
      </c>
      <c r="V35" s="101">
        <v>6.8619922677895335E-3</v>
      </c>
      <c r="W35" s="101">
        <v>8.6595007128414479E-3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4.1526620501409579E-3</v>
      </c>
      <c r="D36" s="104">
        <v>5.2747897586101003E-3</v>
      </c>
      <c r="E36" s="104">
        <v>9.9157187153044064E-3</v>
      </c>
      <c r="F36" s="104">
        <v>1.0441897855850847E-2</v>
      </c>
      <c r="G36" s="104">
        <v>1.4760624249236194E-2</v>
      </c>
      <c r="H36" s="104">
        <v>1.1599760933219391E-2</v>
      </c>
      <c r="I36" s="104">
        <v>1.2517718565773142E-2</v>
      </c>
      <c r="J36" s="104">
        <v>3.8718913230982154E-3</v>
      </c>
      <c r="K36" s="104">
        <v>4.3328244054088002E-3</v>
      </c>
      <c r="L36" s="104">
        <v>1.0599237275892291E-2</v>
      </c>
      <c r="M36" s="104">
        <v>9.6200723765282135E-3</v>
      </c>
      <c r="N36" s="104">
        <v>9.1894535666025446E-3</v>
      </c>
      <c r="O36" s="104">
        <v>1.1645364486559014E-2</v>
      </c>
      <c r="P36" s="104">
        <v>9.2565778459053755E-3</v>
      </c>
      <c r="Q36" s="104">
        <v>1.6885134461817868E-2</v>
      </c>
      <c r="R36" s="104">
        <v>2.990553629621534E-2</v>
      </c>
      <c r="S36" s="104">
        <v>2.3488914267145892E-2</v>
      </c>
      <c r="T36" s="104">
        <v>1.5261678269782225E-2</v>
      </c>
      <c r="U36" s="104">
        <v>1.1273762283830565E-2</v>
      </c>
      <c r="V36" s="104">
        <v>7.0022483211685162E-3</v>
      </c>
      <c r="W36" s="104">
        <v>8.4918323744302658E-3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2.6270385380051005E-3</v>
      </c>
      <c r="D37" s="98">
        <v>3.368247024658471E-3</v>
      </c>
      <c r="E37" s="98">
        <v>6.256730745617646E-3</v>
      </c>
      <c r="F37" s="98">
        <v>6.5633444263334499E-3</v>
      </c>
      <c r="G37" s="98">
        <v>9.3997968610900293E-3</v>
      </c>
      <c r="H37" s="98">
        <v>7.3954081242860277E-3</v>
      </c>
      <c r="I37" s="98">
        <v>7.8726824660597123E-3</v>
      </c>
      <c r="J37" s="98">
        <v>2.3696601587089271E-3</v>
      </c>
      <c r="K37" s="98">
        <v>2.4478069924569871E-3</v>
      </c>
      <c r="L37" s="98">
        <v>6.737183777862461E-3</v>
      </c>
      <c r="M37" s="98">
        <v>6.0594289297134464E-3</v>
      </c>
      <c r="N37" s="98">
        <v>5.6663432537328463E-3</v>
      </c>
      <c r="O37" s="98">
        <v>7.4648988422805164E-3</v>
      </c>
      <c r="P37" s="98">
        <v>5.6957896760990957E-3</v>
      </c>
      <c r="Q37" s="98">
        <v>1.0537082509548963E-2</v>
      </c>
      <c r="R37" s="98">
        <v>1.8608768030855243E-2</v>
      </c>
      <c r="S37" s="98">
        <v>1.3995394276515397E-2</v>
      </c>
      <c r="T37" s="98">
        <v>9.1121203766739121E-3</v>
      </c>
      <c r="U37" s="98">
        <v>6.7996015775326152E-3</v>
      </c>
      <c r="V37" s="98">
        <v>4.2264076483270957E-3</v>
      </c>
      <c r="W37" s="98">
        <v>5.1475081484804704E-3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1.5256235121358576E-3</v>
      </c>
      <c r="D38" s="98">
        <v>1.9065427339516291E-3</v>
      </c>
      <c r="E38" s="98">
        <v>3.6589879696867613E-3</v>
      </c>
      <c r="F38" s="98">
        <v>3.8785534295173968E-3</v>
      </c>
      <c r="G38" s="98">
        <v>5.3608273881461639E-3</v>
      </c>
      <c r="H38" s="98">
        <v>4.2043528089333645E-3</v>
      </c>
      <c r="I38" s="98">
        <v>4.6450360997134302E-3</v>
      </c>
      <c r="J38" s="98">
        <v>1.5022311643892886E-3</v>
      </c>
      <c r="K38" s="98">
        <v>1.8850174129518131E-3</v>
      </c>
      <c r="L38" s="98">
        <v>3.8620534980298299E-3</v>
      </c>
      <c r="M38" s="98">
        <v>3.5606434468147671E-3</v>
      </c>
      <c r="N38" s="98">
        <v>3.5231103128696979E-3</v>
      </c>
      <c r="O38" s="98">
        <v>4.1804656442784981E-3</v>
      </c>
      <c r="P38" s="98">
        <v>3.5607881698062806E-3</v>
      </c>
      <c r="Q38" s="98">
        <v>6.3480519522689056E-3</v>
      </c>
      <c r="R38" s="98">
        <v>1.1296768265360095E-2</v>
      </c>
      <c r="S38" s="98">
        <v>9.4935199906304949E-3</v>
      </c>
      <c r="T38" s="98">
        <v>6.1495578931083129E-3</v>
      </c>
      <c r="U38" s="98">
        <v>4.4741607062979494E-3</v>
      </c>
      <c r="V38" s="98">
        <v>2.7758406728414209E-3</v>
      </c>
      <c r="W38" s="98">
        <v>3.3443242259497945E-3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2.3955925565990206E-3</v>
      </c>
      <c r="D39" s="122">
        <v>3.6716667271841394E-3</v>
      </c>
      <c r="E39" s="122">
        <v>6.741833243321069E-3</v>
      </c>
      <c r="F39" s="122">
        <v>8.8950214768060542E-3</v>
      </c>
      <c r="G39" s="122">
        <v>9.7533856416979967E-3</v>
      </c>
      <c r="H39" s="122">
        <v>7.8776520668292702E-3</v>
      </c>
      <c r="I39" s="122">
        <v>4.6889695089156538E-3</v>
      </c>
      <c r="J39" s="122">
        <v>1.6712764848299609E-3</v>
      </c>
      <c r="K39" s="122">
        <v>1.937867196772428E-3</v>
      </c>
      <c r="L39" s="122">
        <v>5.7825628409278445E-3</v>
      </c>
      <c r="M39" s="122">
        <v>5.9015915312540428E-3</v>
      </c>
      <c r="N39" s="122">
        <v>6.1645827432005766E-3</v>
      </c>
      <c r="O39" s="122">
        <v>6.78016975490055E-3</v>
      </c>
      <c r="P39" s="122">
        <v>5.9619220091320126E-3</v>
      </c>
      <c r="Q39" s="122">
        <v>9.150772590724849E-3</v>
      </c>
      <c r="R39" s="122">
        <v>1.6019683766190111E-2</v>
      </c>
      <c r="S39" s="122">
        <v>1.3800313297665808E-2</v>
      </c>
      <c r="T39" s="122">
        <v>9.0846548665580069E-3</v>
      </c>
      <c r="U39" s="122">
        <v>6.4632037138912454E-3</v>
      </c>
      <c r="V39" s="122">
        <v>4.4336912325515605E-3</v>
      </c>
      <c r="W39" s="122">
        <v>5.6252840732942929E-3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2.3955925565990206E-3</v>
      </c>
      <c r="D41" s="33">
        <v>3.6716667271841394E-3</v>
      </c>
      <c r="E41" s="33">
        <v>6.741833243321069E-3</v>
      </c>
      <c r="F41" s="33">
        <v>8.8950214768060542E-3</v>
      </c>
      <c r="G41" s="33">
        <v>9.7533856416979967E-3</v>
      </c>
      <c r="H41" s="33">
        <v>7.8776520668292702E-3</v>
      </c>
      <c r="I41" s="33">
        <v>4.6889695089156538E-3</v>
      </c>
      <c r="J41" s="33">
        <v>1.6712764848299609E-3</v>
      </c>
      <c r="K41" s="33">
        <v>1.937867196772428E-3</v>
      </c>
      <c r="L41" s="33">
        <v>5.7825628409278445E-3</v>
      </c>
      <c r="M41" s="33">
        <v>5.9015915312540428E-3</v>
      </c>
      <c r="N41" s="33">
        <v>6.1645827432005766E-3</v>
      </c>
      <c r="O41" s="33">
        <v>6.78016975490055E-3</v>
      </c>
      <c r="P41" s="33">
        <v>5.9619220091320126E-3</v>
      </c>
      <c r="Q41" s="33">
        <v>9.150772590724849E-3</v>
      </c>
      <c r="R41" s="33">
        <v>1.6019683766190111E-2</v>
      </c>
      <c r="S41" s="33">
        <v>1.3800313297665808E-2</v>
      </c>
      <c r="T41" s="33">
        <v>9.0846548665580069E-3</v>
      </c>
      <c r="U41" s="33">
        <v>6.4632037138912454E-3</v>
      </c>
      <c r="V41" s="33">
        <v>4.4336912325515605E-3</v>
      </c>
      <c r="W41" s="33">
        <v>5.6252840732942929E-3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15.799127399239159</v>
      </c>
      <c r="D43" s="117">
        <f t="shared" si="14"/>
        <v>7.1817477404810672</v>
      </c>
      <c r="E43" s="117">
        <f t="shared" si="14"/>
        <v>5.182765383477336</v>
      </c>
      <c r="F43" s="117">
        <f t="shared" si="14"/>
        <v>4.4999975805871042</v>
      </c>
      <c r="G43" s="117">
        <f t="shared" si="14"/>
        <v>4.2493362458591593</v>
      </c>
      <c r="H43" s="117">
        <f t="shared" si="14"/>
        <v>3.1229615537364306</v>
      </c>
      <c r="I43" s="117">
        <f t="shared" si="14"/>
        <v>5.3833850624150115</v>
      </c>
      <c r="J43" s="117">
        <f t="shared" si="14"/>
        <v>8.2095840353086942</v>
      </c>
      <c r="K43" s="117">
        <f t="shared" si="14"/>
        <v>9.7233460908856539</v>
      </c>
      <c r="L43" s="117">
        <f t="shared" si="14"/>
        <v>9.8870749359349226</v>
      </c>
      <c r="M43" s="117">
        <f t="shared" si="14"/>
        <v>9.0165475144329541</v>
      </c>
      <c r="N43" s="117">
        <f t="shared" si="14"/>
        <v>6.5347713632511253</v>
      </c>
      <c r="O43" s="117">
        <f t="shared" si="14"/>
        <v>5.3457275478059598</v>
      </c>
      <c r="P43" s="117">
        <f t="shared" si="14"/>
        <v>0</v>
      </c>
      <c r="Q43" s="117">
        <f t="shared" si="14"/>
        <v>1.0933802734298804E-3</v>
      </c>
      <c r="R43" s="117">
        <f t="shared" ref="R43:V43" si="15">R44+R47+R49+R58</f>
        <v>0</v>
      </c>
      <c r="S43" s="117">
        <f t="shared" si="15"/>
        <v>0.94577395306015144</v>
      </c>
      <c r="T43" s="117">
        <f t="shared" si="15"/>
        <v>1.029745644967651</v>
      </c>
      <c r="U43" s="117">
        <f t="shared" si="15"/>
        <v>5.838285636876523E-2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14.579644984164879</v>
      </c>
      <c r="D44" s="122">
        <f t="shared" si="17"/>
        <v>6.5976150655267967</v>
      </c>
      <c r="E44" s="122">
        <f t="shared" si="17"/>
        <v>4.7735115475927259</v>
      </c>
      <c r="F44" s="122">
        <f t="shared" si="17"/>
        <v>4.1299913587317585</v>
      </c>
      <c r="G44" s="122">
        <f t="shared" si="17"/>
        <v>3.9022475679094781</v>
      </c>
      <c r="H44" s="122">
        <f t="shared" si="17"/>
        <v>2.8544520063555421</v>
      </c>
      <c r="I44" s="122">
        <f t="shared" si="17"/>
        <v>4.8643639955234699</v>
      </c>
      <c r="J44" s="122">
        <f t="shared" si="17"/>
        <v>7.3754414947262852</v>
      </c>
      <c r="K44" s="122">
        <f t="shared" si="17"/>
        <v>8.7343591123562607</v>
      </c>
      <c r="L44" s="122">
        <f t="shared" si="17"/>
        <v>8.8298918442664736</v>
      </c>
      <c r="M44" s="122">
        <f t="shared" si="17"/>
        <v>7.8834851804680666</v>
      </c>
      <c r="N44" s="122">
        <f t="shared" si="17"/>
        <v>5.6972481537693715</v>
      </c>
      <c r="O44" s="122">
        <f t="shared" si="17"/>
        <v>4.6557775482786843</v>
      </c>
      <c r="P44" s="122">
        <f t="shared" si="17"/>
        <v>0</v>
      </c>
      <c r="Q44" s="122">
        <f t="shared" si="17"/>
        <v>9.3863609985356906E-4</v>
      </c>
      <c r="R44" s="122">
        <f t="shared" ref="R44:V44" si="18">SUM(R45:R46)</f>
        <v>0</v>
      </c>
      <c r="S44" s="122">
        <f t="shared" si="18"/>
        <v>0.8082797858081181</v>
      </c>
      <c r="T44" s="122">
        <f t="shared" si="18"/>
        <v>0.87815596191062573</v>
      </c>
      <c r="U44" s="122">
        <f t="shared" si="18"/>
        <v>4.913520896390082E-2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14.429951752466364</v>
      </c>
      <c r="D45" s="98">
        <v>6.5311232987950785</v>
      </c>
      <c r="E45" s="98">
        <v>4.7253061844983097</v>
      </c>
      <c r="F45" s="98">
        <v>4.0885402819584842</v>
      </c>
      <c r="G45" s="98">
        <v>3.8631785066942381</v>
      </c>
      <c r="H45" s="98">
        <v>2.8259463099784665</v>
      </c>
      <c r="I45" s="98">
        <v>4.8156791727944226</v>
      </c>
      <c r="J45" s="98">
        <v>7.3022124247856182</v>
      </c>
      <c r="K45" s="98">
        <v>8.6476319211244377</v>
      </c>
      <c r="L45" s="98">
        <v>8.737990944032477</v>
      </c>
      <c r="M45" s="98">
        <v>7.8016438095526404</v>
      </c>
      <c r="N45" s="98">
        <v>5.6364196942589615</v>
      </c>
      <c r="O45" s="98">
        <v>4.6041296779956786</v>
      </c>
      <c r="P45" s="98">
        <v>0</v>
      </c>
      <c r="Q45" s="98">
        <v>9.2769620867691168E-4</v>
      </c>
      <c r="R45" s="98">
        <v>0</v>
      </c>
      <c r="S45" s="98">
        <v>0.79867523932822904</v>
      </c>
      <c r="T45" s="98">
        <v>0.86768955103250023</v>
      </c>
      <c r="U45" s="98">
        <v>4.8554458723551672E-2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0.1496932316985152</v>
      </c>
      <c r="D46" s="98">
        <v>6.6491766731718513E-2</v>
      </c>
      <c r="E46" s="98">
        <v>4.8205363094416087E-2</v>
      </c>
      <c r="F46" s="98">
        <v>4.1451076773274066E-2</v>
      </c>
      <c r="G46" s="98">
        <v>3.9069061215239821E-2</v>
      </c>
      <c r="H46" s="98">
        <v>2.8505696377075573E-2</v>
      </c>
      <c r="I46" s="98">
        <v>4.868482272904693E-2</v>
      </c>
      <c r="J46" s="98">
        <v>7.3229069940667399E-2</v>
      </c>
      <c r="K46" s="98">
        <v>8.6727191231823889E-2</v>
      </c>
      <c r="L46" s="98">
        <v>9.1900900233996552E-2</v>
      </c>
      <c r="M46" s="98">
        <v>8.1841370915426065E-2</v>
      </c>
      <c r="N46" s="98">
        <v>6.0828459510410021E-2</v>
      </c>
      <c r="O46" s="98">
        <v>5.1647870283005985E-2</v>
      </c>
      <c r="P46" s="98">
        <v>0</v>
      </c>
      <c r="Q46" s="98">
        <v>1.0939891176657334E-5</v>
      </c>
      <c r="R46" s="98">
        <v>0</v>
      </c>
      <c r="S46" s="98">
        <v>9.6045464798890853E-3</v>
      </c>
      <c r="T46" s="98">
        <v>1.0466410878125448E-2</v>
      </c>
      <c r="U46" s="98">
        <v>5.807502403491477E-4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2.1857090515026551E-3</v>
      </c>
      <c r="D47" s="122">
        <f t="shared" si="20"/>
        <v>5.1390756910004657E-4</v>
      </c>
      <c r="E47" s="122">
        <f t="shared" si="20"/>
        <v>7.9502210250376897E-4</v>
      </c>
      <c r="F47" s="122">
        <f t="shared" si="20"/>
        <v>1.1176621922589008E-3</v>
      </c>
      <c r="G47" s="122">
        <f t="shared" si="20"/>
        <v>1.0411723465518666E-3</v>
      </c>
      <c r="H47" s="122">
        <f t="shared" si="20"/>
        <v>1.3082655642669043E-3</v>
      </c>
      <c r="I47" s="122">
        <f t="shared" si="20"/>
        <v>2.2992073690611E-3</v>
      </c>
      <c r="J47" s="122">
        <f t="shared" si="20"/>
        <v>2.4529983360153571E-3</v>
      </c>
      <c r="K47" s="122">
        <f t="shared" si="20"/>
        <v>1.8862436720887006E-3</v>
      </c>
      <c r="L47" s="122">
        <f t="shared" si="20"/>
        <v>1.8561111133094503E-3</v>
      </c>
      <c r="M47" s="122">
        <f t="shared" si="20"/>
        <v>2.5613251210867627E-3</v>
      </c>
      <c r="N47" s="122">
        <f t="shared" si="20"/>
        <v>1.8946721736839865E-3</v>
      </c>
      <c r="O47" s="122">
        <f t="shared" si="20"/>
        <v>1.2292771005268945E-3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3.1662399592728799E-4</v>
      </c>
      <c r="T47" s="122">
        <f t="shared" si="20"/>
        <v>4.3169023039832296E-4</v>
      </c>
      <c r="U47" s="122">
        <f t="shared" si="20"/>
        <v>8.5520827867483789E-6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2.1857090515026551E-3</v>
      </c>
      <c r="D48" s="98">
        <v>5.1390756910004657E-4</v>
      </c>
      <c r="E48" s="98">
        <v>7.9502210250376897E-4</v>
      </c>
      <c r="F48" s="98">
        <v>1.1176621922589008E-3</v>
      </c>
      <c r="G48" s="98">
        <v>1.0411723465518666E-3</v>
      </c>
      <c r="H48" s="98">
        <v>1.3082655642669043E-3</v>
      </c>
      <c r="I48" s="98">
        <v>2.2992073690611E-3</v>
      </c>
      <c r="J48" s="98">
        <v>2.4529983360153571E-3</v>
      </c>
      <c r="K48" s="98">
        <v>1.8862436720887006E-3</v>
      </c>
      <c r="L48" s="98">
        <v>1.8561111133094503E-3</v>
      </c>
      <c r="M48" s="98">
        <v>2.5613251210867627E-3</v>
      </c>
      <c r="N48" s="98">
        <v>1.8946721736839865E-3</v>
      </c>
      <c r="O48" s="98">
        <v>1.2292771005268945E-3</v>
      </c>
      <c r="P48" s="98">
        <v>0</v>
      </c>
      <c r="Q48" s="98">
        <v>0</v>
      </c>
      <c r="R48" s="98">
        <v>0</v>
      </c>
      <c r="S48" s="98">
        <v>3.1662399592728799E-4</v>
      </c>
      <c r="T48" s="98">
        <v>4.3169023039832296E-4</v>
      </c>
      <c r="U48" s="98">
        <v>8.5520827867483789E-6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1.0010944777897151</v>
      </c>
      <c r="D49" s="122">
        <v>0.47976652505534656</v>
      </c>
      <c r="E49" s="122">
        <v>0.33205137035780008</v>
      </c>
      <c r="F49" s="122">
        <v>0.30103364173072988</v>
      </c>
      <c r="G49" s="122">
        <v>0.28128008651914471</v>
      </c>
      <c r="H49" s="122">
        <v>0.21595830235278057</v>
      </c>
      <c r="I49" s="122">
        <v>0.42775748642052652</v>
      </c>
      <c r="J49" s="122">
        <v>0.69222794757381334</v>
      </c>
      <c r="K49" s="122">
        <v>0.8194364649925524</v>
      </c>
      <c r="L49" s="122">
        <v>0.88254055059189296</v>
      </c>
      <c r="M49" s="122">
        <v>0.95556097416734176</v>
      </c>
      <c r="N49" s="122">
        <v>0.69984035272028489</v>
      </c>
      <c r="O49" s="122">
        <v>0.57060302827558629</v>
      </c>
      <c r="P49" s="122">
        <v>0</v>
      </c>
      <c r="Q49" s="122">
        <v>1.2454360396995873E-4</v>
      </c>
      <c r="R49" s="122">
        <v>0</v>
      </c>
      <c r="S49" s="122">
        <v>0.10910611706000119</v>
      </c>
      <c r="T49" s="122">
        <v>0.12079841138758625</v>
      </c>
      <c r="U49" s="122">
        <v>7.3802092981708808E-3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0.36309783123548167</v>
      </c>
      <c r="D50" s="98">
        <v>0.16121744762093196</v>
      </c>
      <c r="E50" s="98">
        <v>7.3061538476154583E-2</v>
      </c>
      <c r="F50" s="98">
        <v>5.6154812409133559E-2</v>
      </c>
      <c r="G50" s="98">
        <v>3.5854841815583322E-2</v>
      </c>
      <c r="H50" s="98">
        <v>2.0774692943260727E-2</v>
      </c>
      <c r="I50" s="98">
        <v>0.41150797132787148</v>
      </c>
      <c r="J50" s="98">
        <v>0.6877088678172405</v>
      </c>
      <c r="K50" s="98">
        <v>0.8115702856606104</v>
      </c>
      <c r="L50" s="98">
        <v>0.87909120745992086</v>
      </c>
      <c r="M50" s="98">
        <v>0.95013247423616509</v>
      </c>
      <c r="N50" s="98">
        <v>0.69935402167224536</v>
      </c>
      <c r="O50" s="98">
        <v>0.46700223627592546</v>
      </c>
      <c r="P50" s="98">
        <v>0</v>
      </c>
      <c r="Q50" s="98">
        <v>1.2454360396995873E-4</v>
      </c>
      <c r="R50" s="98">
        <v>0</v>
      </c>
      <c r="S50" s="98">
        <v>0.10879439250749799</v>
      </c>
      <c r="T50" s="98">
        <v>0.11724665998470518</v>
      </c>
      <c r="U50" s="98">
        <v>6.1908672404806502E-3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2.6533736082430702E-3</v>
      </c>
      <c r="D51" s="98">
        <v>7.8417001397523595E-4</v>
      </c>
      <c r="E51" s="98">
        <v>4.290937355954021E-4</v>
      </c>
      <c r="F51" s="98">
        <v>2.2206109694262015E-4</v>
      </c>
      <c r="G51" s="98">
        <v>2.2555305525873449E-4</v>
      </c>
      <c r="H51" s="98">
        <v>1.1039616692504927E-4</v>
      </c>
      <c r="I51" s="98">
        <v>4.3541600361205537E-3</v>
      </c>
      <c r="J51" s="98">
        <v>4.5190797565728812E-3</v>
      </c>
      <c r="K51" s="98">
        <v>7.8661793319419679E-3</v>
      </c>
      <c r="L51" s="98">
        <v>3.4493431319720848E-3</v>
      </c>
      <c r="M51" s="98">
        <v>5.4284999311766209E-3</v>
      </c>
      <c r="N51" s="98">
        <v>4.8633104803953503E-4</v>
      </c>
      <c r="O51" s="98">
        <v>7.7669403619891049E-4</v>
      </c>
      <c r="P51" s="98">
        <v>0</v>
      </c>
      <c r="Q51" s="98">
        <v>0</v>
      </c>
      <c r="R51" s="98">
        <v>0</v>
      </c>
      <c r="S51" s="98">
        <v>3.1172455250319032E-4</v>
      </c>
      <c r="T51" s="98">
        <v>1.3814524644618147E-3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1.8094256130197399E-3</v>
      </c>
      <c r="D52" s="101">
        <v>5.3859576558103227E-4</v>
      </c>
      <c r="E52" s="101">
        <v>2.9159165105151002E-4</v>
      </c>
      <c r="F52" s="101">
        <v>1.5031622571261033E-4</v>
      </c>
      <c r="G52" s="101">
        <v>1.541927046852191E-4</v>
      </c>
      <c r="H52" s="101">
        <v>7.5451184610135115E-5</v>
      </c>
      <c r="I52" s="101">
        <v>2.9353550514003993E-3</v>
      </c>
      <c r="J52" s="101">
        <v>2.9711169264510454E-3</v>
      </c>
      <c r="K52" s="101">
        <v>4.8210036749337781E-3</v>
      </c>
      <c r="L52" s="101">
        <v>2.3410083157786254E-3</v>
      </c>
      <c r="M52" s="101">
        <v>3.6374573641999677E-3</v>
      </c>
      <c r="N52" s="101">
        <v>3.1732496313156638E-4</v>
      </c>
      <c r="O52" s="101">
        <v>5.1896964860496247E-4</v>
      </c>
      <c r="P52" s="101">
        <v>0</v>
      </c>
      <c r="Q52" s="101">
        <v>0</v>
      </c>
      <c r="R52" s="101">
        <v>0</v>
      </c>
      <c r="S52" s="101">
        <v>1.8743305377814687E-4</v>
      </c>
      <c r="T52" s="101">
        <v>8.2695087688395175E-4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8.4394799522333045E-4</v>
      </c>
      <c r="D53" s="104">
        <v>2.4557424839420362E-4</v>
      </c>
      <c r="E53" s="104">
        <v>1.3750208454389208E-4</v>
      </c>
      <c r="F53" s="104">
        <v>7.1744871230009817E-5</v>
      </c>
      <c r="G53" s="104">
        <v>7.1360350573515389E-5</v>
      </c>
      <c r="H53" s="104">
        <v>3.4944982314914154E-5</v>
      </c>
      <c r="I53" s="104">
        <v>1.4188049847201549E-3</v>
      </c>
      <c r="J53" s="104">
        <v>1.5479628301218356E-3</v>
      </c>
      <c r="K53" s="104">
        <v>3.045175657008189E-3</v>
      </c>
      <c r="L53" s="104">
        <v>1.1083348161934595E-3</v>
      </c>
      <c r="M53" s="104">
        <v>1.791042566976653E-3</v>
      </c>
      <c r="N53" s="104">
        <v>1.6900608490796862E-4</v>
      </c>
      <c r="O53" s="104">
        <v>2.5772438759394801E-4</v>
      </c>
      <c r="P53" s="104">
        <v>0</v>
      </c>
      <c r="Q53" s="104">
        <v>0</v>
      </c>
      <c r="R53" s="104">
        <v>0</v>
      </c>
      <c r="S53" s="104">
        <v>1.2429149872504345E-4</v>
      </c>
      <c r="T53" s="104">
        <v>5.5450158757786299E-4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0.34758266860781334</v>
      </c>
      <c r="D54" s="101">
        <v>0.19922599575421965</v>
      </c>
      <c r="E54" s="101">
        <v>0.15532605918484343</v>
      </c>
      <c r="F54" s="101">
        <v>0.16833598753279841</v>
      </c>
      <c r="G54" s="101">
        <v>0.14517704048571534</v>
      </c>
      <c r="H54" s="101">
        <v>0.11652906929647369</v>
      </c>
      <c r="I54" s="101">
        <v>2.7156947749675192E-3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5.6941361886419441E-2</v>
      </c>
      <c r="P54" s="101">
        <v>0</v>
      </c>
      <c r="Q54" s="101">
        <v>0</v>
      </c>
      <c r="R54" s="101">
        <v>0</v>
      </c>
      <c r="S54" s="101">
        <v>0</v>
      </c>
      <c r="T54" s="101">
        <v>1.0204464660384005E-3</v>
      </c>
      <c r="U54" s="101">
        <v>5.6302193081075467E-4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0.28776060433817685</v>
      </c>
      <c r="D55" s="104">
        <v>0.11853891166621969</v>
      </c>
      <c r="E55" s="104">
        <v>0.10323467896120664</v>
      </c>
      <c r="F55" s="104">
        <v>7.6320780691855272E-2</v>
      </c>
      <c r="G55" s="104">
        <v>0.10002265116258735</v>
      </c>
      <c r="H55" s="104">
        <v>7.8544143946121123E-2</v>
      </c>
      <c r="I55" s="104">
        <v>9.1796602815669703E-3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4.5882736077042519E-2</v>
      </c>
      <c r="P55" s="104">
        <v>0</v>
      </c>
      <c r="Q55" s="104">
        <v>0</v>
      </c>
      <c r="R55" s="104">
        <v>0</v>
      </c>
      <c r="S55" s="104">
        <v>0</v>
      </c>
      <c r="T55" s="104">
        <v>1.1498524723808526E-3</v>
      </c>
      <c r="U55" s="104">
        <v>6.2632012687947576E-4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0.18204182959948981</v>
      </c>
      <c r="D56" s="98">
        <v>7.5693696772324903E-2</v>
      </c>
      <c r="E56" s="98">
        <v>6.5140168697365025E-2</v>
      </c>
      <c r="F56" s="98">
        <v>4.7972081079746307E-2</v>
      </c>
      <c r="G56" s="98">
        <v>6.3695991887649531E-2</v>
      </c>
      <c r="H56" s="98">
        <v>5.0075687214445212E-2</v>
      </c>
      <c r="I56" s="98">
        <v>5.7733004751104556E-3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2.9411701438585233E-2</v>
      </c>
      <c r="P56" s="98">
        <v>0</v>
      </c>
      <c r="Q56" s="98">
        <v>0</v>
      </c>
      <c r="R56" s="98">
        <v>0</v>
      </c>
      <c r="S56" s="98">
        <v>0</v>
      </c>
      <c r="T56" s="98">
        <v>6.8652961742063725E-4</v>
      </c>
      <c r="U56" s="98">
        <v>3.7775564319625647E-4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0.10571877473868707</v>
      </c>
      <c r="D57" s="98">
        <v>4.2845214893894791E-2</v>
      </c>
      <c r="E57" s="98">
        <v>3.8094510263841613E-2</v>
      </c>
      <c r="F57" s="98">
        <v>2.8348699612108966E-2</v>
      </c>
      <c r="G57" s="98">
        <v>3.6326659274937813E-2</v>
      </c>
      <c r="H57" s="98">
        <v>2.846845673167591E-2</v>
      </c>
      <c r="I57" s="98">
        <v>3.4063598064565143E-3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1.6471034638457283E-2</v>
      </c>
      <c r="P57" s="98">
        <v>0</v>
      </c>
      <c r="Q57" s="98">
        <v>0</v>
      </c>
      <c r="R57" s="98">
        <v>0</v>
      </c>
      <c r="S57" s="98">
        <v>0</v>
      </c>
      <c r="T57" s="98">
        <v>4.6332285496021537E-4</v>
      </c>
      <c r="U57" s="98">
        <v>2.4856448368321935E-4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0.21620222823306165</v>
      </c>
      <c r="D58" s="122">
        <v>0.10385224232982423</v>
      </c>
      <c r="E58" s="122">
        <v>7.6407443424305443E-2</v>
      </c>
      <c r="F58" s="122">
        <v>6.7854917932356568E-2</v>
      </c>
      <c r="G58" s="122">
        <v>6.4767419083984409E-2</v>
      </c>
      <c r="H58" s="122">
        <v>5.1242979463840876E-2</v>
      </c>
      <c r="I58" s="122">
        <v>8.8964373101953445E-2</v>
      </c>
      <c r="J58" s="122">
        <v>0.1394615946725801</v>
      </c>
      <c r="K58" s="122">
        <v>0.1676642698647505</v>
      </c>
      <c r="L58" s="122">
        <v>0.17278642996324697</v>
      </c>
      <c r="M58" s="122">
        <v>0.17494003467645911</v>
      </c>
      <c r="N58" s="122">
        <v>0.13578818458778466</v>
      </c>
      <c r="O58" s="122">
        <v>0.1181176941511622</v>
      </c>
      <c r="P58" s="122">
        <v>0</v>
      </c>
      <c r="Q58" s="122">
        <v>3.0200569606352634E-5</v>
      </c>
      <c r="R58" s="122">
        <v>0</v>
      </c>
      <c r="S58" s="122">
        <v>2.8071426196104865E-2</v>
      </c>
      <c r="T58" s="122">
        <v>3.0359581439040495E-2</v>
      </c>
      <c r="U58" s="122">
        <v>1.8588860239067743E-3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0.21620222823306165</v>
      </c>
      <c r="D60" s="33">
        <v>0.10385224232982423</v>
      </c>
      <c r="E60" s="33">
        <v>7.6407443424305443E-2</v>
      </c>
      <c r="F60" s="33">
        <v>6.7854917932356568E-2</v>
      </c>
      <c r="G60" s="33">
        <v>6.4767419083984409E-2</v>
      </c>
      <c r="H60" s="33">
        <v>5.1242979463840876E-2</v>
      </c>
      <c r="I60" s="33">
        <v>8.8964373101953445E-2</v>
      </c>
      <c r="J60" s="33">
        <v>0.1394615946725801</v>
      </c>
      <c r="K60" s="33">
        <v>0.1676642698647505</v>
      </c>
      <c r="L60" s="33">
        <v>0.17278642996324697</v>
      </c>
      <c r="M60" s="33">
        <v>0.17494003467645911</v>
      </c>
      <c r="N60" s="33">
        <v>0.13578818458778466</v>
      </c>
      <c r="O60" s="33">
        <v>0.1181176941511622</v>
      </c>
      <c r="P60" s="33">
        <v>0</v>
      </c>
      <c r="Q60" s="33">
        <v>3.0200569606352634E-5</v>
      </c>
      <c r="R60" s="33">
        <v>0</v>
      </c>
      <c r="S60" s="33">
        <v>2.8071426196104865E-2</v>
      </c>
      <c r="T60" s="33">
        <v>3.0359581439040495E-2</v>
      </c>
      <c r="U60" s="33">
        <v>1.8588860239067743E-3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18.594527218159833</v>
      </c>
      <c r="D62" s="117">
        <f t="shared" si="21"/>
        <v>21.518499081613943</v>
      </c>
      <c r="E62" s="117">
        <f t="shared" si="21"/>
        <v>23.099836884631738</v>
      </c>
      <c r="F62" s="117">
        <f t="shared" si="21"/>
        <v>18.124699156266331</v>
      </c>
      <c r="G62" s="117">
        <f t="shared" si="21"/>
        <v>13.510541756078858</v>
      </c>
      <c r="H62" s="117">
        <f t="shared" si="21"/>
        <v>8.9355668638024266</v>
      </c>
      <c r="I62" s="117">
        <f t="shared" si="21"/>
        <v>9.06742725938531</v>
      </c>
      <c r="J62" s="117">
        <f t="shared" si="21"/>
        <v>14.295186758192472</v>
      </c>
      <c r="K62" s="117">
        <f t="shared" si="21"/>
        <v>16.450058376291953</v>
      </c>
      <c r="L62" s="117">
        <f t="shared" si="21"/>
        <v>20.449576154332203</v>
      </c>
      <c r="M62" s="117">
        <f t="shared" si="21"/>
        <v>15.871493894652176</v>
      </c>
      <c r="N62" s="117">
        <f t="shared" si="21"/>
        <v>14.824021776821137</v>
      </c>
      <c r="O62" s="117">
        <f t="shared" si="21"/>
        <v>12.339431371336198</v>
      </c>
      <c r="P62" s="117">
        <f t="shared" si="21"/>
        <v>5.5808417870675635</v>
      </c>
      <c r="Q62" s="117">
        <f t="shared" si="21"/>
        <v>7.9986530629888986</v>
      </c>
      <c r="R62" s="117">
        <f t="shared" ref="R62:V62" si="22">R63+R66+R68+R77</f>
        <v>12.318200564656784</v>
      </c>
      <c r="S62" s="117">
        <f t="shared" si="22"/>
        <v>13.813461660856861</v>
      </c>
      <c r="T62" s="117">
        <f t="shared" si="22"/>
        <v>12.624315137182526</v>
      </c>
      <c r="U62" s="117">
        <f t="shared" si="22"/>
        <v>11.750609323191886</v>
      </c>
      <c r="V62" s="117">
        <f t="shared" si="22"/>
        <v>7.2574307741999338</v>
      </c>
      <c r="W62" s="117">
        <f t="shared" ref="W62" si="23">W63+W66+W68+W77</f>
        <v>4.0747926617882202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16.835473102550928</v>
      </c>
      <c r="D63" s="122">
        <f t="shared" si="24"/>
        <v>19.37107664886938</v>
      </c>
      <c r="E63" s="122">
        <f t="shared" si="24"/>
        <v>20.849076132953797</v>
      </c>
      <c r="F63" s="122">
        <f t="shared" si="24"/>
        <v>16.280934823929393</v>
      </c>
      <c r="G63" s="122">
        <f t="shared" si="24"/>
        <v>12.132752821693472</v>
      </c>
      <c r="H63" s="122">
        <f t="shared" si="24"/>
        <v>8.0041252415709891</v>
      </c>
      <c r="I63" s="122">
        <f t="shared" si="24"/>
        <v>8.1514764591755906</v>
      </c>
      <c r="J63" s="122">
        <f t="shared" si="24"/>
        <v>12.781184934128181</v>
      </c>
      <c r="K63" s="122">
        <f t="shared" si="24"/>
        <v>14.712779061625803</v>
      </c>
      <c r="L63" s="122">
        <f t="shared" si="24"/>
        <v>18.215170969399033</v>
      </c>
      <c r="M63" s="122">
        <f t="shared" si="24"/>
        <v>13.844943439234067</v>
      </c>
      <c r="N63" s="122">
        <f t="shared" si="24"/>
        <v>12.890270469511906</v>
      </c>
      <c r="O63" s="122">
        <f t="shared" si="24"/>
        <v>10.658970136394206</v>
      </c>
      <c r="P63" s="122">
        <f t="shared" si="24"/>
        <v>4.7444922183485367</v>
      </c>
      <c r="Q63" s="122">
        <f t="shared" si="24"/>
        <v>6.846026179160976</v>
      </c>
      <c r="R63" s="122">
        <f t="shared" ref="R63:V63" si="25">SUM(R64:R65)</f>
        <v>10.543063790574953</v>
      </c>
      <c r="S63" s="122">
        <f t="shared" si="25"/>
        <v>11.796319151390207</v>
      </c>
      <c r="T63" s="122">
        <f t="shared" si="25"/>
        <v>10.72915421527382</v>
      </c>
      <c r="U63" s="122">
        <f t="shared" si="25"/>
        <v>9.8642438170432811</v>
      </c>
      <c r="V63" s="122">
        <f t="shared" si="25"/>
        <v>5.9846478893427557</v>
      </c>
      <c r="W63" s="122">
        <f t="shared" ref="W63" si="26">SUM(W64:W65)</f>
        <v>3.3124875723642555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16.634142495295929</v>
      </c>
      <c r="D64" s="98">
        <v>19.14323550419217</v>
      </c>
      <c r="E64" s="98">
        <v>20.602967814960028</v>
      </c>
      <c r="F64" s="98">
        <v>16.089649158114447</v>
      </c>
      <c r="G64" s="98">
        <v>11.990394692918283</v>
      </c>
      <c r="H64" s="98">
        <v>7.9103705639599786</v>
      </c>
      <c r="I64" s="98">
        <v>8.0557349803699427</v>
      </c>
      <c r="J64" s="98">
        <v>12.632253090925003</v>
      </c>
      <c r="K64" s="98">
        <v>14.541424126188909</v>
      </c>
      <c r="L64" s="98">
        <v>17.993076133591604</v>
      </c>
      <c r="M64" s="98">
        <v>13.677473712345781</v>
      </c>
      <c r="N64" s="98">
        <v>12.731562309923794</v>
      </c>
      <c r="O64" s="98">
        <v>10.524671220698004</v>
      </c>
      <c r="P64" s="98">
        <v>4.6854048185204373</v>
      </c>
      <c r="Q64" s="98">
        <v>6.7580648167719088</v>
      </c>
      <c r="R64" s="98">
        <v>10.406873911955172</v>
      </c>
      <c r="S64" s="98">
        <v>11.642832729723581</v>
      </c>
      <c r="T64" s="98">
        <v>10.589282805297231</v>
      </c>
      <c r="U64" s="98">
        <v>9.7367675109541825</v>
      </c>
      <c r="V64" s="98">
        <v>5.9068971742764882</v>
      </c>
      <c r="W64" s="98">
        <v>3.2692087431992758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0.20133060725499977</v>
      </c>
      <c r="D65" s="98">
        <v>0.22784114467720948</v>
      </c>
      <c r="E65" s="98">
        <v>0.24610831799377009</v>
      </c>
      <c r="F65" s="98">
        <v>0.19128566581494352</v>
      </c>
      <c r="G65" s="98">
        <v>0.14235812877519027</v>
      </c>
      <c r="H65" s="98">
        <v>9.3754677611011111E-2</v>
      </c>
      <c r="I65" s="98">
        <v>9.5741478805648261E-2</v>
      </c>
      <c r="J65" s="98">
        <v>0.14893184320317829</v>
      </c>
      <c r="K65" s="98">
        <v>0.17135493543689292</v>
      </c>
      <c r="L65" s="98">
        <v>0.22209483580742834</v>
      </c>
      <c r="M65" s="98">
        <v>0.16746972688828501</v>
      </c>
      <c r="N65" s="98">
        <v>0.15870815958811293</v>
      </c>
      <c r="O65" s="98">
        <v>0.13429891569620273</v>
      </c>
      <c r="P65" s="98">
        <v>5.9087399828099803E-2</v>
      </c>
      <c r="Q65" s="98">
        <v>8.7961362389067183E-2</v>
      </c>
      <c r="R65" s="98">
        <v>0.13618987861978143</v>
      </c>
      <c r="S65" s="98">
        <v>0.15348642166662577</v>
      </c>
      <c r="T65" s="98">
        <v>0.13987140997658873</v>
      </c>
      <c r="U65" s="98">
        <v>0.12747630608909946</v>
      </c>
      <c r="V65" s="98">
        <v>7.7750715066267712E-2</v>
      </c>
      <c r="W65" s="98">
        <v>4.3278829164979729E-2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2.9432559386711895E-3</v>
      </c>
      <c r="D66" s="122">
        <f t="shared" si="27"/>
        <v>1.8109123863525453E-3</v>
      </c>
      <c r="E66" s="122">
        <f t="shared" si="27"/>
        <v>3.9506482939802674E-3</v>
      </c>
      <c r="F66" s="122">
        <f t="shared" si="27"/>
        <v>5.0356208662214212E-3</v>
      </c>
      <c r="G66" s="122">
        <f t="shared" si="27"/>
        <v>3.7727186204467638E-3</v>
      </c>
      <c r="H66" s="122">
        <f t="shared" si="27"/>
        <v>4.1937858742387675E-3</v>
      </c>
      <c r="I66" s="122">
        <f t="shared" si="27"/>
        <v>4.5141505937063477E-3</v>
      </c>
      <c r="J66" s="122">
        <f t="shared" si="27"/>
        <v>5.023929284339145E-3</v>
      </c>
      <c r="K66" s="122">
        <f t="shared" si="27"/>
        <v>3.7609152971093719E-3</v>
      </c>
      <c r="L66" s="122">
        <f t="shared" si="27"/>
        <v>4.3693547325731781E-3</v>
      </c>
      <c r="M66" s="122">
        <f t="shared" si="27"/>
        <v>5.3534992874216892E-3</v>
      </c>
      <c r="N66" s="122">
        <f t="shared" si="27"/>
        <v>4.8324784654636514E-3</v>
      </c>
      <c r="O66" s="122">
        <f t="shared" si="27"/>
        <v>3.2780722680717188E-3</v>
      </c>
      <c r="P66" s="122">
        <f t="shared" si="27"/>
        <v>1.3704152928638153E-3</v>
      </c>
      <c r="Q66" s="122">
        <f t="shared" si="27"/>
        <v>2.3697106348066444E-3</v>
      </c>
      <c r="R66" s="122">
        <f t="shared" si="27"/>
        <v>4.5276009761788935E-3</v>
      </c>
      <c r="S66" s="122">
        <f t="shared" si="27"/>
        <v>4.74935993890932E-3</v>
      </c>
      <c r="T66" s="122">
        <f t="shared" si="27"/>
        <v>5.8072614327393446E-3</v>
      </c>
      <c r="U66" s="122">
        <f t="shared" si="27"/>
        <v>2.5485206704510166E-3</v>
      </c>
      <c r="V66" s="122">
        <f t="shared" si="27"/>
        <v>4.9730527809772641E-3</v>
      </c>
      <c r="W66" s="122">
        <f t="shared" si="27"/>
        <v>1.4098576280996583E-3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2.9432559386711895E-3</v>
      </c>
      <c r="D67" s="98">
        <v>1.8109123863525453E-3</v>
      </c>
      <c r="E67" s="98">
        <v>3.9506482939802674E-3</v>
      </c>
      <c r="F67" s="98">
        <v>5.0356208662214212E-3</v>
      </c>
      <c r="G67" s="98">
        <v>3.7727186204467638E-3</v>
      </c>
      <c r="H67" s="98">
        <v>4.1937858742387675E-3</v>
      </c>
      <c r="I67" s="98">
        <v>4.5141505937063477E-3</v>
      </c>
      <c r="J67" s="98">
        <v>5.023929284339145E-3</v>
      </c>
      <c r="K67" s="98">
        <v>3.7609152971093719E-3</v>
      </c>
      <c r="L67" s="98">
        <v>4.3693547325731781E-3</v>
      </c>
      <c r="M67" s="98">
        <v>5.3534992874216892E-3</v>
      </c>
      <c r="N67" s="98">
        <v>4.8324784654636514E-3</v>
      </c>
      <c r="O67" s="98">
        <v>3.2780722680717188E-3</v>
      </c>
      <c r="P67" s="98">
        <v>1.3704152928638153E-3</v>
      </c>
      <c r="Q67" s="98">
        <v>2.3697106348066444E-3</v>
      </c>
      <c r="R67" s="98">
        <v>4.5276009761788935E-3</v>
      </c>
      <c r="S67" s="98">
        <v>4.74935993890932E-3</v>
      </c>
      <c r="T67" s="98">
        <v>5.8072614327393446E-3</v>
      </c>
      <c r="U67" s="98">
        <v>2.5485206704510166E-3</v>
      </c>
      <c r="V67" s="98">
        <v>4.9730527809772641E-3</v>
      </c>
      <c r="W67" s="98">
        <v>1.4098576280996583E-3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1.4623244799639761</v>
      </c>
      <c r="D68" s="122">
        <v>1.7740493109478956</v>
      </c>
      <c r="E68" s="122">
        <v>1.8609560227676716</v>
      </c>
      <c r="F68" s="122">
        <v>1.52675553528943</v>
      </c>
      <c r="G68" s="122">
        <v>1.1346783621935834</v>
      </c>
      <c r="H68" s="122">
        <v>0.76038447719861757</v>
      </c>
      <c r="I68" s="122">
        <v>0.73478630371838638</v>
      </c>
      <c r="J68" s="122">
        <v>1.2167479309391835</v>
      </c>
      <c r="K68" s="122">
        <v>1.3908879960150948</v>
      </c>
      <c r="L68" s="122">
        <v>1.8125993904119886</v>
      </c>
      <c r="M68" s="122">
        <v>1.6471250763933027</v>
      </c>
      <c r="N68" s="122">
        <v>1.5725262269899234</v>
      </c>
      <c r="O68" s="122">
        <v>1.3556774718374336</v>
      </c>
      <c r="P68" s="122">
        <v>0.66401873900671238</v>
      </c>
      <c r="Q68" s="122">
        <v>0.90585864794314397</v>
      </c>
      <c r="R68" s="122">
        <v>1.3885737318527775</v>
      </c>
      <c r="S68" s="122">
        <v>1.5765808675167294</v>
      </c>
      <c r="T68" s="122">
        <v>1.4693342442942952</v>
      </c>
      <c r="U68" s="122">
        <v>1.477531912037976</v>
      </c>
      <c r="V68" s="122">
        <v>0.98422153720064698</v>
      </c>
      <c r="W68" s="122">
        <v>0.57988542989798775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1.3734343420641184</v>
      </c>
      <c r="D69" s="98">
        <v>1.6844794239650427</v>
      </c>
      <c r="E69" s="98">
        <v>1.7643239990234234</v>
      </c>
      <c r="F69" s="98">
        <v>1.4394963464429933</v>
      </c>
      <c r="G69" s="98">
        <v>1.0445502578510646</v>
      </c>
      <c r="H69" s="98">
        <v>0.67531055609518886</v>
      </c>
      <c r="I69" s="98">
        <v>0.68220158027187405</v>
      </c>
      <c r="J69" s="98">
        <v>1.1607678550266867</v>
      </c>
      <c r="K69" s="98">
        <v>1.3202733445080046</v>
      </c>
      <c r="L69" s="98">
        <v>1.7001367937280081</v>
      </c>
      <c r="M69" s="98">
        <v>1.5565303259808412</v>
      </c>
      <c r="N69" s="98">
        <v>1.488261161122802</v>
      </c>
      <c r="O69" s="98">
        <v>1.283716470212541</v>
      </c>
      <c r="P69" s="98">
        <v>0.56447991392096653</v>
      </c>
      <c r="Q69" s="98">
        <v>0.81649716494073743</v>
      </c>
      <c r="R69" s="98">
        <v>1.281698192165637</v>
      </c>
      <c r="S69" s="98">
        <v>1.4631399169672805</v>
      </c>
      <c r="T69" s="98">
        <v>1.3561337982909241</v>
      </c>
      <c r="U69" s="98">
        <v>1.3683106065468702</v>
      </c>
      <c r="V69" s="98">
        <v>0.90721803794374167</v>
      </c>
      <c r="W69" s="98">
        <v>0.55202785534379006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1.0301755312428629E-2</v>
      </c>
      <c r="D70" s="98">
        <v>5.7402559667874241E-3</v>
      </c>
      <c r="E70" s="98">
        <v>1.2740484662720538E-2</v>
      </c>
      <c r="F70" s="98">
        <v>5.9448196146626407E-3</v>
      </c>
      <c r="G70" s="98">
        <v>5.7921196437402869E-3</v>
      </c>
      <c r="H70" s="98">
        <v>4.7496568270662155E-3</v>
      </c>
      <c r="I70" s="98">
        <v>7.6464746059941111E-3</v>
      </c>
      <c r="J70" s="98">
        <v>9.9174773275682825E-3</v>
      </c>
      <c r="K70" s="98">
        <v>1.6286187211234572E-2</v>
      </c>
      <c r="L70" s="98">
        <v>9.8936030346745245E-3</v>
      </c>
      <c r="M70" s="98">
        <v>4.9586480312616551E-3</v>
      </c>
      <c r="N70" s="98">
        <v>7.0071504417285532E-3</v>
      </c>
      <c r="O70" s="98">
        <v>0</v>
      </c>
      <c r="P70" s="98">
        <v>0</v>
      </c>
      <c r="Q70" s="98">
        <v>0</v>
      </c>
      <c r="R70" s="98">
        <v>6.6757340363954344E-3</v>
      </c>
      <c r="S70" s="98">
        <v>1.5053113190325401E-2</v>
      </c>
      <c r="T70" s="98">
        <v>7.5504400007417333E-3</v>
      </c>
      <c r="U70" s="98">
        <v>1.6751793048732443E-2</v>
      </c>
      <c r="V70" s="98">
        <v>8.5291993961262892E-3</v>
      </c>
      <c r="W70" s="98">
        <v>7.6036404068186903E-4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6.7983160502221411E-3</v>
      </c>
      <c r="D71" s="101">
        <v>3.8090208348913893E-3</v>
      </c>
      <c r="E71" s="101">
        <v>8.3442629962437159E-3</v>
      </c>
      <c r="F71" s="101">
        <v>3.8694938044866725E-3</v>
      </c>
      <c r="G71" s="101">
        <v>3.8030598028643441E-3</v>
      </c>
      <c r="H71" s="101">
        <v>3.1126652060474149E-3</v>
      </c>
      <c r="I71" s="101">
        <v>4.9273871876866424E-3</v>
      </c>
      <c r="J71" s="101">
        <v>6.2081301462772482E-3</v>
      </c>
      <c r="K71" s="101">
        <v>9.4279758265072081E-3</v>
      </c>
      <c r="L71" s="101">
        <v>6.3981170165193025E-3</v>
      </c>
      <c r="M71" s="101">
        <v>3.1609427711984913E-3</v>
      </c>
      <c r="N71" s="101">
        <v>4.3502173730403026E-3</v>
      </c>
      <c r="O71" s="101">
        <v>0</v>
      </c>
      <c r="P71" s="101">
        <v>0</v>
      </c>
      <c r="Q71" s="101">
        <v>0</v>
      </c>
      <c r="R71" s="101">
        <v>4.06389755736672E-3</v>
      </c>
      <c r="S71" s="101">
        <v>8.7462227234852193E-3</v>
      </c>
      <c r="T71" s="101">
        <v>4.3783443873859351E-3</v>
      </c>
      <c r="U71" s="101">
        <v>9.8141956368233089E-3</v>
      </c>
      <c r="V71" s="101">
        <v>4.9994146054383156E-3</v>
      </c>
      <c r="W71" s="101">
        <v>4.4779866425690302E-4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3.5034392622064875E-3</v>
      </c>
      <c r="D72" s="104">
        <v>1.9312351318960346E-3</v>
      </c>
      <c r="E72" s="104">
        <v>4.3962216664768213E-3</v>
      </c>
      <c r="F72" s="104">
        <v>2.0753258101759678E-3</v>
      </c>
      <c r="G72" s="104">
        <v>1.9890598408759427E-3</v>
      </c>
      <c r="H72" s="104">
        <v>1.6369916210188002E-3</v>
      </c>
      <c r="I72" s="104">
        <v>2.7190874183074688E-3</v>
      </c>
      <c r="J72" s="104">
        <v>3.7093471812910338E-3</v>
      </c>
      <c r="K72" s="104">
        <v>6.858211384727364E-3</v>
      </c>
      <c r="L72" s="104">
        <v>3.4954860181552216E-3</v>
      </c>
      <c r="M72" s="104">
        <v>1.7977052600631636E-3</v>
      </c>
      <c r="N72" s="104">
        <v>2.6569330686882502E-3</v>
      </c>
      <c r="O72" s="104">
        <v>0</v>
      </c>
      <c r="P72" s="104">
        <v>0</v>
      </c>
      <c r="Q72" s="104">
        <v>0</v>
      </c>
      <c r="R72" s="104">
        <v>2.6118364790287149E-3</v>
      </c>
      <c r="S72" s="104">
        <v>6.306890466840181E-3</v>
      </c>
      <c r="T72" s="104">
        <v>3.1720956133557978E-3</v>
      </c>
      <c r="U72" s="104">
        <v>6.9375974119091346E-3</v>
      </c>
      <c r="V72" s="104">
        <v>3.5297847906879745E-3</v>
      </c>
      <c r="W72" s="104">
        <v>3.1256537642496601E-4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4.3007619112357627E-2</v>
      </c>
      <c r="D73" s="101">
        <v>5.2564513537758283E-2</v>
      </c>
      <c r="E73" s="101">
        <v>5.0344901932553705E-2</v>
      </c>
      <c r="F73" s="101">
        <v>5.5969035345299831E-2</v>
      </c>
      <c r="G73" s="101">
        <v>4.9959267697268002E-2</v>
      </c>
      <c r="H73" s="101">
        <v>4.7982557945606824E-2</v>
      </c>
      <c r="I73" s="101">
        <v>1.0444979903721228E-2</v>
      </c>
      <c r="J73" s="101">
        <v>1.6126268111218024E-2</v>
      </c>
      <c r="K73" s="101">
        <v>1.8427919222468607E-2</v>
      </c>
      <c r="L73" s="101">
        <v>5.0102769133638987E-2</v>
      </c>
      <c r="M73" s="101">
        <v>4.8467640926431965E-2</v>
      </c>
      <c r="N73" s="101">
        <v>4.7094885483250269E-2</v>
      </c>
      <c r="O73" s="101">
        <v>3.9936249286855269E-2</v>
      </c>
      <c r="P73" s="101">
        <v>5.6782251226087717E-2</v>
      </c>
      <c r="Q73" s="101">
        <v>4.2356919500589146E-2</v>
      </c>
      <c r="R73" s="101">
        <v>4.3986391560114801E-2</v>
      </c>
      <c r="S73" s="101">
        <v>4.5957225155672972E-2</v>
      </c>
      <c r="T73" s="101">
        <v>5.1816003886616564E-2</v>
      </c>
      <c r="U73" s="101">
        <v>4.2677062355455202E-2</v>
      </c>
      <c r="V73" s="101">
        <v>3.3977929455022371E-2</v>
      </c>
      <c r="W73" s="101">
        <v>1.3592127701168853E-2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3.5580763475071393E-2</v>
      </c>
      <c r="D74" s="104">
        <v>3.1265117478307139E-2</v>
      </c>
      <c r="E74" s="104">
        <v>3.3546637148973782E-2</v>
      </c>
      <c r="F74" s="104">
        <v>2.5345333886474322E-2</v>
      </c>
      <c r="G74" s="104">
        <v>3.4376717001510612E-2</v>
      </c>
      <c r="H74" s="104">
        <v>3.2341706330755754E-2</v>
      </c>
      <c r="I74" s="104">
        <v>3.4493268936797099E-2</v>
      </c>
      <c r="J74" s="104">
        <v>2.9936330473710596E-2</v>
      </c>
      <c r="K74" s="104">
        <v>3.5900545073387191E-2</v>
      </c>
      <c r="L74" s="104">
        <v>5.2466224515666841E-2</v>
      </c>
      <c r="M74" s="104">
        <v>3.7168461454768091E-2</v>
      </c>
      <c r="N74" s="104">
        <v>3.0163029942142466E-2</v>
      </c>
      <c r="O74" s="104">
        <v>3.2024752338037289E-2</v>
      </c>
      <c r="P74" s="104">
        <v>4.275657385965817E-2</v>
      </c>
      <c r="Q74" s="104">
        <v>4.7004563501817316E-2</v>
      </c>
      <c r="R74" s="104">
        <v>5.6213414090630354E-2</v>
      </c>
      <c r="S74" s="104">
        <v>5.2430612203450654E-2</v>
      </c>
      <c r="T74" s="104">
        <v>5.383400211601265E-2</v>
      </c>
      <c r="U74" s="104">
        <v>4.9792450086918336E-2</v>
      </c>
      <c r="V74" s="104">
        <v>3.449637040575667E-2</v>
      </c>
      <c r="W74" s="104">
        <v>1.3505082812346927E-2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2.2508943836998248E-2</v>
      </c>
      <c r="D75" s="98">
        <v>1.9964518727975666E-2</v>
      </c>
      <c r="E75" s="98">
        <v>2.1167631120687733E-2</v>
      </c>
      <c r="F75" s="98">
        <v>1.5931026925736645E-2</v>
      </c>
      <c r="G75" s="98">
        <v>2.1891632163328095E-2</v>
      </c>
      <c r="H75" s="98">
        <v>2.0619400617712735E-2</v>
      </c>
      <c r="I75" s="98">
        <v>2.1693613906475652E-2</v>
      </c>
      <c r="J75" s="98">
        <v>1.8321518788066586E-2</v>
      </c>
      <c r="K75" s="98">
        <v>2.0281829366072174E-2</v>
      </c>
      <c r="L75" s="98">
        <v>3.3349059700419181E-2</v>
      </c>
      <c r="M75" s="98">
        <v>2.3411429955711039E-2</v>
      </c>
      <c r="N75" s="98">
        <v>1.8598938444605456E-2</v>
      </c>
      <c r="O75" s="98">
        <v>2.0528471816271422E-2</v>
      </c>
      <c r="P75" s="98">
        <v>2.6309123741981535E-2</v>
      </c>
      <c r="Q75" s="98">
        <v>2.9332959418474139E-2</v>
      </c>
      <c r="R75" s="98">
        <v>3.4978887276043702E-2</v>
      </c>
      <c r="S75" s="98">
        <v>3.1239719367221867E-2</v>
      </c>
      <c r="T75" s="98">
        <v>3.2142068451966203E-2</v>
      </c>
      <c r="U75" s="98">
        <v>3.0031573634102391E-2</v>
      </c>
      <c r="V75" s="98">
        <v>2.0821272973376135E-2</v>
      </c>
      <c r="W75" s="98">
        <v>8.1863985011978568E-3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1.3071819638073145E-2</v>
      </c>
      <c r="D76" s="98">
        <v>1.1300598750331474E-2</v>
      </c>
      <c r="E76" s="98">
        <v>1.2379006028286049E-2</v>
      </c>
      <c r="F76" s="98">
        <v>9.4143069607376794E-3</v>
      </c>
      <c r="G76" s="98">
        <v>1.2485084838182515E-2</v>
      </c>
      <c r="H76" s="98">
        <v>1.1722305713043021E-2</v>
      </c>
      <c r="I76" s="98">
        <v>1.2799655030321447E-2</v>
      </c>
      <c r="J76" s="98">
        <v>1.1614811685644011E-2</v>
      </c>
      <c r="K76" s="98">
        <v>1.5618715707315019E-2</v>
      </c>
      <c r="L76" s="98">
        <v>1.911716481524766E-2</v>
      </c>
      <c r="M76" s="98">
        <v>1.375703149905705E-2</v>
      </c>
      <c r="N76" s="98">
        <v>1.156409149753701E-2</v>
      </c>
      <c r="O76" s="98">
        <v>1.1496280521765868E-2</v>
      </c>
      <c r="P76" s="98">
        <v>1.6447450117676631E-2</v>
      </c>
      <c r="Q76" s="98">
        <v>1.7671604083343177E-2</v>
      </c>
      <c r="R76" s="98">
        <v>2.1234526814586648E-2</v>
      </c>
      <c r="S76" s="98">
        <v>2.1190892836228787E-2</v>
      </c>
      <c r="T76" s="98">
        <v>2.169193366404645E-2</v>
      </c>
      <c r="U76" s="98">
        <v>1.9760876452815941E-2</v>
      </c>
      <c r="V76" s="98">
        <v>1.3675097432380533E-2</v>
      </c>
      <c r="W76" s="98">
        <v>5.3186843111490707E-3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0.29378637970625815</v>
      </c>
      <c r="D77" s="122">
        <v>0.37156220941031565</v>
      </c>
      <c r="E77" s="122">
        <v>0.38585408061629128</v>
      </c>
      <c r="F77" s="122">
        <v>0.31197317618128839</v>
      </c>
      <c r="G77" s="122">
        <v>0.23933785357135745</v>
      </c>
      <c r="H77" s="122">
        <v>0.16686335915858111</v>
      </c>
      <c r="I77" s="122">
        <v>0.17665034589762593</v>
      </c>
      <c r="J77" s="122">
        <v>0.29222996384076777</v>
      </c>
      <c r="K77" s="122">
        <v>0.34263040335394568</v>
      </c>
      <c r="L77" s="122">
        <v>0.41743643978860467</v>
      </c>
      <c r="M77" s="122">
        <v>0.37407187973738426</v>
      </c>
      <c r="N77" s="122">
        <v>0.35639260185384392</v>
      </c>
      <c r="O77" s="122">
        <v>0.32150569083648695</v>
      </c>
      <c r="P77" s="122">
        <v>0.17096041441945042</v>
      </c>
      <c r="Q77" s="122">
        <v>0.24439852524997183</v>
      </c>
      <c r="R77" s="122">
        <v>0.3820354412528737</v>
      </c>
      <c r="S77" s="122">
        <v>0.43581228201101591</v>
      </c>
      <c r="T77" s="122">
        <v>0.42001941618167271</v>
      </c>
      <c r="U77" s="122">
        <v>0.40628507344017772</v>
      </c>
      <c r="V77" s="122">
        <v>0.28358829487555304</v>
      </c>
      <c r="W77" s="122">
        <v>0.18100980189787716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9.4055873123883495E-3</v>
      </c>
      <c r="D78" s="98">
        <v>1.9057887926948295E-2</v>
      </c>
      <c r="E78" s="98">
        <v>2.5588876943625272E-2</v>
      </c>
      <c r="F78" s="98">
        <v>2.0503251122996023E-2</v>
      </c>
      <c r="G78" s="98">
        <v>1.4639602079074488E-2</v>
      </c>
      <c r="H78" s="98">
        <v>9.6672340968682307E-3</v>
      </c>
      <c r="I78" s="98">
        <v>6.20882519989079E-3</v>
      </c>
      <c r="J78" s="98">
        <v>3.6113270527056374E-2</v>
      </c>
      <c r="K78" s="98">
        <v>3.7739297728416971E-2</v>
      </c>
      <c r="L78" s="98">
        <v>4.7208573122433324E-2</v>
      </c>
      <c r="M78" s="98">
        <v>4.3301725819002969E-2</v>
      </c>
      <c r="N78" s="98">
        <v>4.1273636922002727E-2</v>
      </c>
      <c r="O78" s="98">
        <v>3.2961887626837598E-2</v>
      </c>
      <c r="P78" s="98">
        <v>1.0407951872021003E-2</v>
      </c>
      <c r="Q78" s="98">
        <v>1.4058780862320258E-2</v>
      </c>
      <c r="R78" s="98">
        <v>2.5796956275987028E-2</v>
      </c>
      <c r="S78" s="98">
        <v>3.5573771403659062E-2</v>
      </c>
      <c r="T78" s="98">
        <v>3.3500729734538617E-2</v>
      </c>
      <c r="U78" s="98">
        <v>3.2162812444048089E-2</v>
      </c>
      <c r="V78" s="98">
        <v>1.5870710853630982E-2</v>
      </c>
      <c r="W78" s="98">
        <v>1.7906645505354944E-2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0.28438079239386982</v>
      </c>
      <c r="D79" s="33">
        <v>0.35250432148336736</v>
      </c>
      <c r="E79" s="33">
        <v>0.36026520367266601</v>
      </c>
      <c r="F79" s="33">
        <v>0.29146992505829239</v>
      </c>
      <c r="G79" s="33">
        <v>0.22469825149228295</v>
      </c>
      <c r="H79" s="33">
        <v>0.15719612506171288</v>
      </c>
      <c r="I79" s="33">
        <v>0.17044152069773513</v>
      </c>
      <c r="J79" s="33">
        <v>0.2561166933137114</v>
      </c>
      <c r="K79" s="33">
        <v>0.30489110562552868</v>
      </c>
      <c r="L79" s="33">
        <v>0.37022786666617136</v>
      </c>
      <c r="M79" s="33">
        <v>0.33077015391838127</v>
      </c>
      <c r="N79" s="33">
        <v>0.31511896493184122</v>
      </c>
      <c r="O79" s="33">
        <v>0.28854380320964934</v>
      </c>
      <c r="P79" s="33">
        <v>0.16055246254742941</v>
      </c>
      <c r="Q79" s="33">
        <v>0.23033974438765156</v>
      </c>
      <c r="R79" s="33">
        <v>0.35623848497688665</v>
      </c>
      <c r="S79" s="33">
        <v>0.40023851060735682</v>
      </c>
      <c r="T79" s="33">
        <v>0.38651868644713411</v>
      </c>
      <c r="U79" s="33">
        <v>0.37412226099612961</v>
      </c>
      <c r="V79" s="33">
        <v>0.26771758402192208</v>
      </c>
      <c r="W79" s="33">
        <v>0.16310315639252221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20.911977393957056</v>
      </c>
      <c r="D81" s="117">
        <f t="shared" si="28"/>
        <v>27.602171283493309</v>
      </c>
      <c r="E81" s="117">
        <f t="shared" si="28"/>
        <v>31.185771359702159</v>
      </c>
      <c r="F81" s="117">
        <f t="shared" si="28"/>
        <v>30.427292605168486</v>
      </c>
      <c r="G81" s="117">
        <f t="shared" si="28"/>
        <v>37.517482130921138</v>
      </c>
      <c r="H81" s="117">
        <f t="shared" si="28"/>
        <v>30.96702680229809</v>
      </c>
      <c r="I81" s="117">
        <f t="shared" si="28"/>
        <v>35.819651287928679</v>
      </c>
      <c r="J81" s="117">
        <f t="shared" si="28"/>
        <v>18.807078740906512</v>
      </c>
      <c r="K81" s="117">
        <f t="shared" si="28"/>
        <v>12.025843809301763</v>
      </c>
      <c r="L81" s="117">
        <f t="shared" si="28"/>
        <v>7.3142593461587246</v>
      </c>
      <c r="M81" s="117">
        <f t="shared" si="28"/>
        <v>11.617891132281317</v>
      </c>
      <c r="N81" s="117">
        <f t="shared" si="28"/>
        <v>12.981629521086161</v>
      </c>
      <c r="O81" s="117">
        <f t="shared" si="28"/>
        <v>19.649715988758107</v>
      </c>
      <c r="P81" s="117">
        <f t="shared" si="28"/>
        <v>30.887397797918773</v>
      </c>
      <c r="Q81" s="117">
        <f t="shared" si="28"/>
        <v>33.43989712420592</v>
      </c>
      <c r="R81" s="117">
        <f t="shared" ref="R81:V81" si="29">R82+R85+R87+R100</f>
        <v>25.7475214137284</v>
      </c>
      <c r="S81" s="117">
        <f t="shared" si="29"/>
        <v>16.06678863487366</v>
      </c>
      <c r="T81" s="117">
        <f t="shared" si="29"/>
        <v>11.302122599785431</v>
      </c>
      <c r="U81" s="117">
        <f t="shared" si="29"/>
        <v>9.8888027974709853</v>
      </c>
      <c r="V81" s="117">
        <f t="shared" si="29"/>
        <v>8.0623222207554477</v>
      </c>
      <c r="W81" s="117">
        <f t="shared" ref="W81" si="30">W82+W85+W87+W100</f>
        <v>11.272804379805544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19.207054797960513</v>
      </c>
      <c r="D82" s="122">
        <f t="shared" si="31"/>
        <v>25.144346338079984</v>
      </c>
      <c r="E82" s="122">
        <f t="shared" si="31"/>
        <v>28.472188991013386</v>
      </c>
      <c r="F82" s="122">
        <f t="shared" si="31"/>
        <v>27.576077940754065</v>
      </c>
      <c r="G82" s="122">
        <f t="shared" si="31"/>
        <v>34.00079346558973</v>
      </c>
      <c r="H82" s="122">
        <f t="shared" si="31"/>
        <v>27.943431163194035</v>
      </c>
      <c r="I82" s="122">
        <f t="shared" si="31"/>
        <v>32.612034915885104</v>
      </c>
      <c r="J82" s="122">
        <f t="shared" si="31"/>
        <v>16.981777590615433</v>
      </c>
      <c r="K82" s="122">
        <f t="shared" si="31"/>
        <v>10.869134599956828</v>
      </c>
      <c r="L82" s="122">
        <f t="shared" si="31"/>
        <v>6.5527684767832195</v>
      </c>
      <c r="M82" s="122">
        <f t="shared" si="31"/>
        <v>10.201791678501673</v>
      </c>
      <c r="N82" s="122">
        <f t="shared" si="31"/>
        <v>11.332105110149794</v>
      </c>
      <c r="O82" s="122">
        <f t="shared" si="31"/>
        <v>17.014025308387016</v>
      </c>
      <c r="P82" s="122">
        <f t="shared" si="31"/>
        <v>26.405699624566623</v>
      </c>
      <c r="Q82" s="122">
        <f t="shared" si="31"/>
        <v>28.833852126017234</v>
      </c>
      <c r="R82" s="122">
        <f t="shared" ref="R82:V82" si="32">SUM(R83:R84)</f>
        <v>22.169186041788265</v>
      </c>
      <c r="S82" s="122">
        <f t="shared" si="32"/>
        <v>13.780944986435555</v>
      </c>
      <c r="T82" s="122">
        <f t="shared" si="32"/>
        <v>9.646718221664413</v>
      </c>
      <c r="U82" s="122">
        <f t="shared" si="32"/>
        <v>8.2820231824643002</v>
      </c>
      <c r="V82" s="122">
        <f t="shared" si="32"/>
        <v>6.634847944895335</v>
      </c>
      <c r="W82" s="122">
        <f t="shared" ref="W82" si="33">SUM(W83:W84)</f>
        <v>9.1321212081436087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19.119016500167167</v>
      </c>
      <c r="D83" s="98">
        <v>25.030174379494206</v>
      </c>
      <c r="E83" s="98">
        <v>28.341494368351508</v>
      </c>
      <c r="F83" s="98">
        <v>27.449167172340573</v>
      </c>
      <c r="G83" s="98">
        <v>33.843388766740631</v>
      </c>
      <c r="H83" s="98">
        <v>27.813362840814506</v>
      </c>
      <c r="I83" s="98">
        <v>32.458744341676585</v>
      </c>
      <c r="J83" s="98">
        <v>16.902058794441867</v>
      </c>
      <c r="K83" s="98">
        <v>10.81781876598461</v>
      </c>
      <c r="L83" s="98">
        <v>6.5201869808818458</v>
      </c>
      <c r="M83" s="98">
        <v>10.151423055962056</v>
      </c>
      <c r="N83" s="98">
        <v>11.27543602464689</v>
      </c>
      <c r="O83" s="98">
        <v>16.927951619301904</v>
      </c>
      <c r="P83" s="98">
        <v>26.275642906542164</v>
      </c>
      <c r="Q83" s="98">
        <v>28.688643892879803</v>
      </c>
      <c r="R83" s="98">
        <v>22.056401130146757</v>
      </c>
      <c r="S83" s="98">
        <v>13.709678551722378</v>
      </c>
      <c r="T83" s="98">
        <v>9.5962009574125879</v>
      </c>
      <c r="U83" s="98">
        <v>8.2385967983898176</v>
      </c>
      <c r="V83" s="98">
        <v>6.5995891966947697</v>
      </c>
      <c r="W83" s="98">
        <v>9.0829792912093286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8.8038297793345988E-2</v>
      </c>
      <c r="D84" s="98">
        <v>0.11417195858577692</v>
      </c>
      <c r="E84" s="98">
        <v>0.13069462266187767</v>
      </c>
      <c r="F84" s="98">
        <v>0.12691076841349072</v>
      </c>
      <c r="G84" s="98">
        <v>0.15740469884910047</v>
      </c>
      <c r="H84" s="98">
        <v>0.13006832237952901</v>
      </c>
      <c r="I84" s="98">
        <v>0.15329057420851777</v>
      </c>
      <c r="J84" s="98">
        <v>7.9718796173565837E-2</v>
      </c>
      <c r="K84" s="98">
        <v>5.1315833972217874E-2</v>
      </c>
      <c r="L84" s="98">
        <v>3.2581495901373499E-2</v>
      </c>
      <c r="M84" s="98">
        <v>5.0368622539617353E-2</v>
      </c>
      <c r="N84" s="98">
        <v>5.6669085502903685E-2</v>
      </c>
      <c r="O84" s="98">
        <v>8.607368908511151E-2</v>
      </c>
      <c r="P84" s="98">
        <v>0.13005671802445748</v>
      </c>
      <c r="Q84" s="98">
        <v>0.14520823313743147</v>
      </c>
      <c r="R84" s="98">
        <v>0.11278491164150713</v>
      </c>
      <c r="S84" s="98">
        <v>7.1266434713176535E-2</v>
      </c>
      <c r="T84" s="98">
        <v>5.0517264251824845E-2</v>
      </c>
      <c r="U84" s="98">
        <v>4.3426384074483154E-2</v>
      </c>
      <c r="V84" s="98">
        <v>3.5258748200564995E-2</v>
      </c>
      <c r="W84" s="98">
        <v>4.9141916934280709E-2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3.191631967251037E-3</v>
      </c>
      <c r="D85" s="122">
        <f t="shared" si="34"/>
        <v>2.2391686939359171E-3</v>
      </c>
      <c r="E85" s="122">
        <f t="shared" si="34"/>
        <v>5.3083014228713183E-3</v>
      </c>
      <c r="F85" s="122">
        <f t="shared" si="34"/>
        <v>8.6588114894782971E-3</v>
      </c>
      <c r="G85" s="122">
        <f t="shared" si="34"/>
        <v>1.0509716156958841E-2</v>
      </c>
      <c r="H85" s="122">
        <f t="shared" si="34"/>
        <v>1.4659910388374003E-2</v>
      </c>
      <c r="I85" s="122">
        <f t="shared" si="34"/>
        <v>1.6190753462760103E-2</v>
      </c>
      <c r="J85" s="122">
        <f t="shared" si="34"/>
        <v>6.4037408483477842E-3</v>
      </c>
      <c r="K85" s="122">
        <f t="shared" si="34"/>
        <v>2.7194310609867764E-3</v>
      </c>
      <c r="L85" s="122">
        <f t="shared" si="34"/>
        <v>1.6485955851133628E-3</v>
      </c>
      <c r="M85" s="122">
        <f t="shared" si="34"/>
        <v>3.9464193925757424E-3</v>
      </c>
      <c r="N85" s="122">
        <f t="shared" si="34"/>
        <v>4.4279978890592042E-3</v>
      </c>
      <c r="O85" s="122">
        <f t="shared" si="34"/>
        <v>5.4395511698315073E-3</v>
      </c>
      <c r="P85" s="122">
        <f t="shared" si="34"/>
        <v>7.3883259267440472E-3</v>
      </c>
      <c r="Q85" s="122">
        <f t="shared" si="34"/>
        <v>9.1767280359842957E-3</v>
      </c>
      <c r="R85" s="122">
        <f t="shared" si="34"/>
        <v>8.8861214179776615E-3</v>
      </c>
      <c r="S85" s="122">
        <f t="shared" si="34"/>
        <v>5.3554687311129856E-3</v>
      </c>
      <c r="T85" s="122">
        <f t="shared" si="34"/>
        <v>5.1083343930468225E-3</v>
      </c>
      <c r="U85" s="122">
        <f t="shared" si="34"/>
        <v>2.2064373589810813E-3</v>
      </c>
      <c r="V85" s="122">
        <f t="shared" si="34"/>
        <v>5.6697606585054787E-3</v>
      </c>
      <c r="W85" s="122">
        <f t="shared" si="34"/>
        <v>3.8457372996854558E-3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3.191631967251037E-3</v>
      </c>
      <c r="D86" s="98">
        <v>2.2391686939359171E-3</v>
      </c>
      <c r="E86" s="98">
        <v>5.3083014228713183E-3</v>
      </c>
      <c r="F86" s="98">
        <v>8.6588114894782971E-3</v>
      </c>
      <c r="G86" s="98">
        <v>1.0509716156958841E-2</v>
      </c>
      <c r="H86" s="98">
        <v>1.4659910388374003E-2</v>
      </c>
      <c r="I86" s="98">
        <v>1.6190753462760103E-2</v>
      </c>
      <c r="J86" s="98">
        <v>6.4037408483477842E-3</v>
      </c>
      <c r="K86" s="98">
        <v>2.7194310609867764E-3</v>
      </c>
      <c r="L86" s="98">
        <v>1.6485955851133628E-3</v>
      </c>
      <c r="M86" s="98">
        <v>3.9464193925757424E-3</v>
      </c>
      <c r="N86" s="98">
        <v>4.4279978890592042E-3</v>
      </c>
      <c r="O86" s="98">
        <v>5.4395511698315073E-3</v>
      </c>
      <c r="P86" s="98">
        <v>7.3883259267440472E-3</v>
      </c>
      <c r="Q86" s="98">
        <v>9.1767280359842957E-3</v>
      </c>
      <c r="R86" s="98">
        <v>8.8861214179776615E-3</v>
      </c>
      <c r="S86" s="98">
        <v>5.3554687311129856E-3</v>
      </c>
      <c r="T86" s="98">
        <v>5.1083343930468225E-3</v>
      </c>
      <c r="U86" s="98">
        <v>2.2064373589810813E-3</v>
      </c>
      <c r="V86" s="98">
        <v>5.6697606585054787E-3</v>
      </c>
      <c r="W86" s="98">
        <v>3.8457372996854558E-3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1.3850336280469027</v>
      </c>
      <c r="D87" s="122">
        <v>1.998791530779777</v>
      </c>
      <c r="E87" s="122">
        <v>2.1984803183972828</v>
      </c>
      <c r="F87" s="122">
        <v>2.3136666251155051</v>
      </c>
      <c r="G87" s="122">
        <v>2.8492945992349705</v>
      </c>
      <c r="H87" s="122">
        <v>2.433051319208865</v>
      </c>
      <c r="I87" s="122">
        <v>2.5627255616837852</v>
      </c>
      <c r="J87" s="122">
        <v>1.4552019343978104</v>
      </c>
      <c r="K87" s="122">
        <v>0.91167886399952502</v>
      </c>
      <c r="L87" s="122">
        <v>0.60581321184846326</v>
      </c>
      <c r="M87" s="122">
        <v>1.1426751239432824</v>
      </c>
      <c r="N87" s="122">
        <v>1.3270485739614566</v>
      </c>
      <c r="O87" s="122">
        <v>2.1097838877527102</v>
      </c>
      <c r="P87" s="122">
        <v>3.5621058206211274</v>
      </c>
      <c r="Q87" s="122">
        <v>3.6632780619115266</v>
      </c>
      <c r="R87" s="122">
        <v>2.8312548572042715</v>
      </c>
      <c r="S87" s="122">
        <v>1.7988601881159587</v>
      </c>
      <c r="T87" s="122">
        <v>1.2884481452571139</v>
      </c>
      <c r="U87" s="122">
        <v>1.260193093034083</v>
      </c>
      <c r="V87" s="122">
        <v>1.1032928980658234</v>
      </c>
      <c r="W87" s="122">
        <v>1.6569736293505357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0.20133228265546713</v>
      </c>
      <c r="D88" s="98">
        <v>0.5580520887806335</v>
      </c>
      <c r="E88" s="98">
        <v>0.6881876010287149</v>
      </c>
      <c r="F88" s="98">
        <v>0.76209201194509091</v>
      </c>
      <c r="G88" s="98">
        <v>1.0261951849292756</v>
      </c>
      <c r="H88" s="98">
        <v>0.82765541759616923</v>
      </c>
      <c r="I88" s="98">
        <v>1.3243904660093297</v>
      </c>
      <c r="J88" s="98">
        <v>0.88379784352020552</v>
      </c>
      <c r="K88" s="98">
        <v>0.44732988936924051</v>
      </c>
      <c r="L88" s="98">
        <v>0.24130493272790279</v>
      </c>
      <c r="M88" s="98">
        <v>0.42072033594271813</v>
      </c>
      <c r="N88" s="98">
        <v>0.45602507559171124</v>
      </c>
      <c r="O88" s="98">
        <v>0.74923544292456123</v>
      </c>
      <c r="P88" s="98">
        <v>1.5136100467076954</v>
      </c>
      <c r="Q88" s="98">
        <v>1.7038130062572918</v>
      </c>
      <c r="R88" s="98">
        <v>1.5976885585031395</v>
      </c>
      <c r="S88" s="98">
        <v>1.0770889826522763</v>
      </c>
      <c r="T88" s="98">
        <v>0.89959073756309738</v>
      </c>
      <c r="U88" s="98">
        <v>1.1945700234456071</v>
      </c>
      <c r="V88" s="98">
        <v>1.0572354309691399</v>
      </c>
      <c r="W88" s="98">
        <v>1.1826415512625985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1.2061226792806196E-3</v>
      </c>
      <c r="D89" s="98">
        <v>1.8494684808111925E-3</v>
      </c>
      <c r="E89" s="98">
        <v>3.3634803873650618E-3</v>
      </c>
      <c r="F89" s="98">
        <v>2.6644779481039623E-3</v>
      </c>
      <c r="G89" s="98">
        <v>5.0206268215545651E-3</v>
      </c>
      <c r="H89" s="98">
        <v>4.2142776271124867E-3</v>
      </c>
      <c r="I89" s="98">
        <v>1.3362849089624158E-2</v>
      </c>
      <c r="J89" s="98">
        <v>5.2397378818744541E-3</v>
      </c>
      <c r="K89" s="98">
        <v>5.5734423163832404E-3</v>
      </c>
      <c r="L89" s="98">
        <v>7.2345675320909528E-4</v>
      </c>
      <c r="M89" s="98">
        <v>3.5150566298355942E-3</v>
      </c>
      <c r="N89" s="98">
        <v>1.1536461850775543E-3</v>
      </c>
      <c r="O89" s="98">
        <v>7.4677873509304831E-4</v>
      </c>
      <c r="P89" s="98">
        <v>1.233621007682157E-2</v>
      </c>
      <c r="Q89" s="98">
        <v>4.5790715235262142E-3</v>
      </c>
      <c r="R89" s="98">
        <v>1.3026828854830093E-2</v>
      </c>
      <c r="S89" s="98">
        <v>8.857617341404448E-3</v>
      </c>
      <c r="T89" s="98">
        <v>3.3481987970088228E-3</v>
      </c>
      <c r="U89" s="98">
        <v>1.2339417268269242E-2</v>
      </c>
      <c r="V89" s="98">
        <v>8.0823991678599764E-3</v>
      </c>
      <c r="W89" s="98">
        <v>8.5128119505128805E-3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7.8826735371920035E-4</v>
      </c>
      <c r="D90" s="101">
        <v>1.2118535238881782E-3</v>
      </c>
      <c r="E90" s="101">
        <v>2.1678476697090999E-3</v>
      </c>
      <c r="F90" s="101">
        <v>1.7011324487782593E-3</v>
      </c>
      <c r="G90" s="101">
        <v>3.2260961613320414E-3</v>
      </c>
      <c r="H90" s="101">
        <v>2.6954952428598225E-3</v>
      </c>
      <c r="I90" s="101">
        <v>8.385464033345183E-3</v>
      </c>
      <c r="J90" s="101">
        <v>3.1805300655559465E-3</v>
      </c>
      <c r="K90" s="101">
        <v>3.1098983291174857E-3</v>
      </c>
      <c r="L90" s="101">
        <v>4.5261839979327033E-4</v>
      </c>
      <c r="M90" s="101">
        <v>2.1707609833277984E-3</v>
      </c>
      <c r="N90" s="101">
        <v>6.9607151503605432E-4</v>
      </c>
      <c r="O90" s="101">
        <v>4.6875736942136398E-4</v>
      </c>
      <c r="P90" s="101">
        <v>7.452631492741872E-3</v>
      </c>
      <c r="Q90" s="101">
        <v>2.809615272898333E-3</v>
      </c>
      <c r="R90" s="101">
        <v>7.9558660616939857E-3</v>
      </c>
      <c r="S90" s="101">
        <v>5.1668296817014535E-3</v>
      </c>
      <c r="T90" s="101">
        <v>1.9479402462297297E-3</v>
      </c>
      <c r="U90" s="101">
        <v>7.247065231362859E-3</v>
      </c>
      <c r="V90" s="101">
        <v>4.7437574093978632E-3</v>
      </c>
      <c r="W90" s="101">
        <v>5.0132825910346682E-3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4.1785532556141937E-4</v>
      </c>
      <c r="D91" s="104">
        <v>6.3761495692301424E-4</v>
      </c>
      <c r="E91" s="104">
        <v>1.1956327176559619E-3</v>
      </c>
      <c r="F91" s="104">
        <v>9.6334549932570307E-4</v>
      </c>
      <c r="G91" s="104">
        <v>1.7945306602225235E-3</v>
      </c>
      <c r="H91" s="104">
        <v>1.518782384252664E-3</v>
      </c>
      <c r="I91" s="104">
        <v>4.9773850562789762E-3</v>
      </c>
      <c r="J91" s="104">
        <v>2.0592078163185075E-3</v>
      </c>
      <c r="K91" s="104">
        <v>2.4635439872657543E-3</v>
      </c>
      <c r="L91" s="104">
        <v>2.708383534158249E-4</v>
      </c>
      <c r="M91" s="104">
        <v>1.3442956465077956E-3</v>
      </c>
      <c r="N91" s="104">
        <v>4.5757467004150013E-4</v>
      </c>
      <c r="O91" s="104">
        <v>2.7802136567168438E-4</v>
      </c>
      <c r="P91" s="104">
        <v>4.8835785840796982E-3</v>
      </c>
      <c r="Q91" s="104">
        <v>1.7694562506278813E-3</v>
      </c>
      <c r="R91" s="104">
        <v>5.0709627931361072E-3</v>
      </c>
      <c r="S91" s="104">
        <v>3.6907876597029945E-3</v>
      </c>
      <c r="T91" s="104">
        <v>1.4002585507790928E-3</v>
      </c>
      <c r="U91" s="104">
        <v>5.092352036906383E-3</v>
      </c>
      <c r="V91" s="104">
        <v>3.3386417584621128E-3</v>
      </c>
      <c r="W91" s="104">
        <v>3.4995293594782123E-3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0.13292872939848488</v>
      </c>
      <c r="D92" s="101">
        <v>0.13676690066324437</v>
      </c>
      <c r="E92" s="101">
        <v>0.18757093004952982</v>
      </c>
      <c r="F92" s="101">
        <v>0.19782051769930153</v>
      </c>
      <c r="G92" s="101">
        <v>0.23595883886957209</v>
      </c>
      <c r="H92" s="101">
        <v>0.20881074869981139</v>
      </c>
      <c r="I92" s="101">
        <v>0.12450504475191967</v>
      </c>
      <c r="J92" s="101">
        <v>4.6448126895962887E-2</v>
      </c>
      <c r="K92" s="101">
        <v>3.1464025755151739E-2</v>
      </c>
      <c r="L92" s="101">
        <v>2.9556846560803495E-2</v>
      </c>
      <c r="M92" s="101">
        <v>7.9725680293464093E-2</v>
      </c>
      <c r="N92" s="101">
        <v>8.2297764938434673E-2</v>
      </c>
      <c r="O92" s="101">
        <v>0.10126247487072042</v>
      </c>
      <c r="P92" s="101">
        <v>0.13774605607586482</v>
      </c>
      <c r="Q92" s="101">
        <v>0.2188594204269903</v>
      </c>
      <c r="R92" s="101">
        <v>0.15278746939025234</v>
      </c>
      <c r="S92" s="101">
        <v>0.10208514007268156</v>
      </c>
      <c r="T92" s="101">
        <v>4.5862456439967628E-2</v>
      </c>
      <c r="U92" s="101">
        <v>7.4892051853941728E-3</v>
      </c>
      <c r="V92" s="101">
        <v>4.6993499043994323E-3</v>
      </c>
      <c r="W92" s="101">
        <v>6.3035929790397377E-2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8.3907740162522627E-4</v>
      </c>
      <c r="D93" s="104">
        <v>2.9053532900982966E-4</v>
      </c>
      <c r="E93" s="104">
        <v>9.9880855546570849E-4</v>
      </c>
      <c r="F93" s="104">
        <v>7.1737149420554461E-4</v>
      </c>
      <c r="G93" s="104">
        <v>9.1472432562408326E-4</v>
      </c>
      <c r="H93" s="104">
        <v>1.1811316394302036E-3</v>
      </c>
      <c r="I93" s="104">
        <v>1.7182872087390696E-3</v>
      </c>
      <c r="J93" s="104">
        <v>1.0027203432208192E-4</v>
      </c>
      <c r="K93" s="104">
        <v>4.7065600813461415E-4</v>
      </c>
      <c r="L93" s="104">
        <v>0</v>
      </c>
      <c r="M93" s="104">
        <v>7.2341888712523382E-4</v>
      </c>
      <c r="N93" s="104">
        <v>3.5593548564855554E-4</v>
      </c>
      <c r="O93" s="104">
        <v>2.3116774631647884E-4</v>
      </c>
      <c r="P93" s="104">
        <v>5.9160467950626335E-4</v>
      </c>
      <c r="Q93" s="104">
        <v>2.140044944680394E-3</v>
      </c>
      <c r="R93" s="104">
        <v>1.1166612569902096E-3</v>
      </c>
      <c r="S93" s="104">
        <v>8.6012477406998593E-4</v>
      </c>
      <c r="T93" s="104">
        <v>2.0006448026319549E-4</v>
      </c>
      <c r="U93" s="104">
        <v>1.0216859856442204E-4</v>
      </c>
      <c r="V93" s="104">
        <v>0</v>
      </c>
      <c r="W93" s="104">
        <v>5.1986577642404149E-4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5.5309316755617754E-4</v>
      </c>
      <c r="D94" s="98">
        <v>1.9295136905241207E-4</v>
      </c>
      <c r="E94" s="98">
        <v>6.5619592975701231E-4</v>
      </c>
      <c r="F94" s="98">
        <v>4.6947474914358316E-4</v>
      </c>
      <c r="G94" s="98">
        <v>6.0510186188470155E-4</v>
      </c>
      <c r="H94" s="98">
        <v>7.8178706857049308E-4</v>
      </c>
      <c r="I94" s="98">
        <v>1.1221947764714791E-3</v>
      </c>
      <c r="J94" s="98">
        <v>6.3737107553367325E-5</v>
      </c>
      <c r="K94" s="98">
        <v>2.7768296498578617E-4</v>
      </c>
      <c r="L94" s="98">
        <v>0</v>
      </c>
      <c r="M94" s="98">
        <v>4.7032665952137785E-4</v>
      </c>
      <c r="N94" s="98">
        <v>2.2564032140055831E-4</v>
      </c>
      <c r="O94" s="98">
        <v>1.5062175100162401E-4</v>
      </c>
      <c r="P94" s="98">
        <v>3.6688914370275468E-4</v>
      </c>
      <c r="Q94" s="98">
        <v>1.3354403846828889E-3</v>
      </c>
      <c r="R94" s="98">
        <v>6.9141455405923914E-4</v>
      </c>
      <c r="S94" s="98">
        <v>5.082278982229307E-4</v>
      </c>
      <c r="T94" s="98">
        <v>1.1776085335390033E-4</v>
      </c>
      <c r="U94" s="98">
        <v>6.0674565041336747E-5</v>
      </c>
      <c r="V94" s="98">
        <v>0</v>
      </c>
      <c r="W94" s="98">
        <v>3.102986407222252E-4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2.8598423406904868E-4</v>
      </c>
      <c r="D95" s="98">
        <v>9.7583959957417611E-5</v>
      </c>
      <c r="E95" s="98">
        <v>3.4261262570869623E-4</v>
      </c>
      <c r="F95" s="98">
        <v>2.4789674506196151E-4</v>
      </c>
      <c r="G95" s="98">
        <v>3.0962246373938176E-4</v>
      </c>
      <c r="H95" s="98">
        <v>3.9934457085971062E-4</v>
      </c>
      <c r="I95" s="98">
        <v>5.9609243226759043E-4</v>
      </c>
      <c r="J95" s="98">
        <v>3.6534926768714606E-5</v>
      </c>
      <c r="K95" s="98">
        <v>1.9297304314882797E-4</v>
      </c>
      <c r="L95" s="98">
        <v>0</v>
      </c>
      <c r="M95" s="98">
        <v>2.5309222760385596E-4</v>
      </c>
      <c r="N95" s="98">
        <v>1.3029516424799723E-4</v>
      </c>
      <c r="O95" s="98">
        <v>8.0545995314854822E-5</v>
      </c>
      <c r="P95" s="98">
        <v>2.2471553580350866E-4</v>
      </c>
      <c r="Q95" s="98">
        <v>8.0460455999750529E-4</v>
      </c>
      <c r="R95" s="98">
        <v>4.2524670293097059E-4</v>
      </c>
      <c r="S95" s="98">
        <v>3.5189687584705518E-4</v>
      </c>
      <c r="T95" s="98">
        <v>8.2303626909295148E-5</v>
      </c>
      <c r="U95" s="98">
        <v>4.1494033523085288E-5</v>
      </c>
      <c r="V95" s="98">
        <v>0</v>
      </c>
      <c r="W95" s="98">
        <v>2.0956713570181629E-4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0.57371950458569376</v>
      </c>
      <c r="D96" s="101">
        <v>0.81626416392893375</v>
      </c>
      <c r="E96" s="101">
        <v>0.79180703351303283</v>
      </c>
      <c r="F96" s="101">
        <v>0.9292789834055819</v>
      </c>
      <c r="G96" s="101">
        <v>0.93610767897528646</v>
      </c>
      <c r="H96" s="101">
        <v>0.83096061179534753</v>
      </c>
      <c r="I96" s="101">
        <v>0.25496195944983518</v>
      </c>
      <c r="J96" s="101">
        <v>0.18219479071349631</v>
      </c>
      <c r="K96" s="101">
        <v>0.14458828928398446</v>
      </c>
      <c r="L96" s="101">
        <v>0.16336827091916412</v>
      </c>
      <c r="M96" s="101">
        <v>0.3613042323606746</v>
      </c>
      <c r="N96" s="101">
        <v>0.47942351288861451</v>
      </c>
      <c r="O96" s="101">
        <v>0.69746726980333695</v>
      </c>
      <c r="P96" s="101">
        <v>1.0820308817331736</v>
      </c>
      <c r="Q96" s="101">
        <v>0.82277379029905462</v>
      </c>
      <c r="R96" s="101">
        <v>0.46841218644657073</v>
      </c>
      <c r="S96" s="101">
        <v>0.28500338883853904</v>
      </c>
      <c r="T96" s="101">
        <v>0.16644615690493023</v>
      </c>
      <c r="U96" s="101">
        <v>2.1057020212322225E-2</v>
      </c>
      <c r="V96" s="101">
        <v>1.6490916901623239E-2</v>
      </c>
      <c r="W96" s="101">
        <v>0.2023473204544976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0.47500791132635101</v>
      </c>
      <c r="D97" s="104">
        <v>0.48556837359714428</v>
      </c>
      <c r="E97" s="104">
        <v>0.52655246486317409</v>
      </c>
      <c r="F97" s="104">
        <v>0.42109326262322139</v>
      </c>
      <c r="G97" s="104">
        <v>0.64509754531365815</v>
      </c>
      <c r="H97" s="104">
        <v>0.5602291318509941</v>
      </c>
      <c r="I97" s="104">
        <v>0.84378695517433755</v>
      </c>
      <c r="J97" s="104">
        <v>0.33742116335194938</v>
      </c>
      <c r="K97" s="104">
        <v>0.2822525612666304</v>
      </c>
      <c r="L97" s="104">
        <v>0.17085970488738375</v>
      </c>
      <c r="M97" s="104">
        <v>0.27668639982946486</v>
      </c>
      <c r="N97" s="104">
        <v>0.30779263887196995</v>
      </c>
      <c r="O97" s="104">
        <v>0.56084075367268205</v>
      </c>
      <c r="P97" s="104">
        <v>0.81579102134806558</v>
      </c>
      <c r="Q97" s="104">
        <v>0.91111272845998315</v>
      </c>
      <c r="R97" s="104">
        <v>0.59822315275248816</v>
      </c>
      <c r="S97" s="104">
        <v>0.32496493443698715</v>
      </c>
      <c r="T97" s="104">
        <v>0.17300053107184646</v>
      </c>
      <c r="U97" s="104">
        <v>2.4635258323926046E-2</v>
      </c>
      <c r="V97" s="104">
        <v>1.6784801122801001E-2</v>
      </c>
      <c r="W97" s="104">
        <v>0.19991615011610531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0.30049738549499255</v>
      </c>
      <c r="D98" s="98">
        <v>0.31006244883356066</v>
      </c>
      <c r="E98" s="98">
        <v>0.33224994482803227</v>
      </c>
      <c r="F98" s="98">
        <v>0.2646817806837744</v>
      </c>
      <c r="G98" s="98">
        <v>0.41080822729092803</v>
      </c>
      <c r="H98" s="98">
        <v>0.35717314322293275</v>
      </c>
      <c r="I98" s="98">
        <v>0.53067711437883991</v>
      </c>
      <c r="J98" s="98">
        <v>0.20650721334309749</v>
      </c>
      <c r="K98" s="98">
        <v>0.15945714122291227</v>
      </c>
      <c r="L98" s="98">
        <v>0.10860340249914288</v>
      </c>
      <c r="M98" s="98">
        <v>0.17427743887619015</v>
      </c>
      <c r="N98" s="98">
        <v>0.18978916756914604</v>
      </c>
      <c r="O98" s="98">
        <v>0.3595095282442296</v>
      </c>
      <c r="P98" s="98">
        <v>0.50197536871620962</v>
      </c>
      <c r="Q98" s="98">
        <v>0.56857527649498663</v>
      </c>
      <c r="R98" s="98">
        <v>0.37224531839165698</v>
      </c>
      <c r="S98" s="98">
        <v>0.19362378063804117</v>
      </c>
      <c r="T98" s="98">
        <v>0.10329150153010495</v>
      </c>
      <c r="U98" s="98">
        <v>1.4858388632386086E-2</v>
      </c>
      <c r="V98" s="98">
        <v>1.0130947745254654E-2</v>
      </c>
      <c r="W98" s="98">
        <v>0.12118350508591373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0.17451052583135848</v>
      </c>
      <c r="D99" s="98">
        <v>0.17550592476358362</v>
      </c>
      <c r="E99" s="98">
        <v>0.19430252003514184</v>
      </c>
      <c r="F99" s="98">
        <v>0.15641148193944698</v>
      </c>
      <c r="G99" s="98">
        <v>0.23428931802273009</v>
      </c>
      <c r="H99" s="98">
        <v>0.20305598862806132</v>
      </c>
      <c r="I99" s="98">
        <v>0.3131098407954977</v>
      </c>
      <c r="J99" s="98">
        <v>0.13091395000885189</v>
      </c>
      <c r="K99" s="98">
        <v>0.12279542004371813</v>
      </c>
      <c r="L99" s="98">
        <v>6.2256302388240869E-2</v>
      </c>
      <c r="M99" s="98">
        <v>0.10240896095327472</v>
      </c>
      <c r="N99" s="98">
        <v>0.11800347130282388</v>
      </c>
      <c r="O99" s="98">
        <v>0.20133122542845241</v>
      </c>
      <c r="P99" s="98">
        <v>0.31381565263185596</v>
      </c>
      <c r="Q99" s="98">
        <v>0.34253745196499652</v>
      </c>
      <c r="R99" s="98">
        <v>0.22597783436083124</v>
      </c>
      <c r="S99" s="98">
        <v>0.13134115379894601</v>
      </c>
      <c r="T99" s="98">
        <v>6.9709029541741505E-2</v>
      </c>
      <c r="U99" s="98">
        <v>9.7768696915399612E-3</v>
      </c>
      <c r="V99" s="98">
        <v>6.6538533775463479E-3</v>
      </c>
      <c r="W99" s="98">
        <v>7.8732645030191561E-2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0.31669733598239058</v>
      </c>
      <c r="D100" s="122">
        <v>0.45679424593961088</v>
      </c>
      <c r="E100" s="122">
        <v>0.50979374886861861</v>
      </c>
      <c r="F100" s="122">
        <v>0.52888922780943537</v>
      </c>
      <c r="G100" s="122">
        <v>0.65688434993947287</v>
      </c>
      <c r="H100" s="122">
        <v>0.57588440950681663</v>
      </c>
      <c r="I100" s="122">
        <v>0.62870005689702946</v>
      </c>
      <c r="J100" s="122">
        <v>0.36369547504491995</v>
      </c>
      <c r="K100" s="122">
        <v>0.24231091428442442</v>
      </c>
      <c r="L100" s="122">
        <v>0.15402906194192878</v>
      </c>
      <c r="M100" s="122">
        <v>0.26947791044378577</v>
      </c>
      <c r="N100" s="122">
        <v>0.3180478390858506</v>
      </c>
      <c r="O100" s="122">
        <v>0.52046724144855017</v>
      </c>
      <c r="P100" s="122">
        <v>0.91220402680427892</v>
      </c>
      <c r="Q100" s="122">
        <v>0.93359020824117911</v>
      </c>
      <c r="R100" s="122">
        <v>0.73819439331788694</v>
      </c>
      <c r="S100" s="122">
        <v>0.48162799159103192</v>
      </c>
      <c r="T100" s="122">
        <v>0.36184789847085835</v>
      </c>
      <c r="U100" s="122">
        <v>0.34438008461362118</v>
      </c>
      <c r="V100" s="122">
        <v>0.31851161713578463</v>
      </c>
      <c r="W100" s="122">
        <v>0.47986380501171427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0.31669733598239058</v>
      </c>
      <c r="D103" s="33">
        <v>0.45679424593961088</v>
      </c>
      <c r="E103" s="33">
        <v>0.50979374886861861</v>
      </c>
      <c r="F103" s="33">
        <v>0.52888922780943537</v>
      </c>
      <c r="G103" s="33">
        <v>0.65688434993947287</v>
      </c>
      <c r="H103" s="33">
        <v>0.57588440950681663</v>
      </c>
      <c r="I103" s="33">
        <v>0.62870005689702946</v>
      </c>
      <c r="J103" s="33">
        <v>0.36369547504491995</v>
      </c>
      <c r="K103" s="33">
        <v>0.24231091428442442</v>
      </c>
      <c r="L103" s="33">
        <v>0.15402906194192878</v>
      </c>
      <c r="M103" s="33">
        <v>0.26947791044378577</v>
      </c>
      <c r="N103" s="33">
        <v>0.3180478390858506</v>
      </c>
      <c r="O103" s="33">
        <v>0.52046724144855017</v>
      </c>
      <c r="P103" s="33">
        <v>0.91220402680427892</v>
      </c>
      <c r="Q103" s="33">
        <v>0.93359020824117911</v>
      </c>
      <c r="R103" s="33">
        <v>0.73819439331788694</v>
      </c>
      <c r="S103" s="33">
        <v>0.48162799159103192</v>
      </c>
      <c r="T103" s="33">
        <v>0.36184789847085835</v>
      </c>
      <c r="U103" s="33">
        <v>0.34438008461362118</v>
      </c>
      <c r="V103" s="33">
        <v>0.31851161713578463</v>
      </c>
      <c r="W103" s="33">
        <v>0.47986380501171427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53.024483260797247</v>
      </c>
      <c r="D124" s="117">
        <f t="shared" si="42"/>
        <v>47.151674411023066</v>
      </c>
      <c r="E124" s="117">
        <f t="shared" si="42"/>
        <v>44.691827847680131</v>
      </c>
      <c r="F124" s="117">
        <f t="shared" si="42"/>
        <v>37.335844324903853</v>
      </c>
      <c r="G124" s="117">
        <f t="shared" si="42"/>
        <v>32.33237052873713</v>
      </c>
      <c r="H124" s="117">
        <f t="shared" si="42"/>
        <v>25.053234630993902</v>
      </c>
      <c r="I124" s="117">
        <f t="shared" si="42"/>
        <v>32.09473365407333</v>
      </c>
      <c r="J124" s="117">
        <f t="shared" si="42"/>
        <v>44.230955125173246</v>
      </c>
      <c r="K124" s="117">
        <f t="shared" si="42"/>
        <v>45.53948012583291</v>
      </c>
      <c r="L124" s="117">
        <f t="shared" si="42"/>
        <v>50.24748980386893</v>
      </c>
      <c r="M124" s="117">
        <f t="shared" si="42"/>
        <v>40.715822021183662</v>
      </c>
      <c r="N124" s="117">
        <f t="shared" si="42"/>
        <v>40.533733291470448</v>
      </c>
      <c r="O124" s="117">
        <f t="shared" si="42"/>
        <v>34.380640683415287</v>
      </c>
      <c r="P124" s="117">
        <f t="shared" si="42"/>
        <v>22.145690144363392</v>
      </c>
      <c r="Q124" s="117">
        <f t="shared" si="42"/>
        <v>28.532512904629442</v>
      </c>
      <c r="R124" s="117">
        <f t="shared" ref="R124:V124" si="43">R125+R128+R130+R139</f>
        <v>31.689612727988557</v>
      </c>
      <c r="S124" s="117">
        <f t="shared" si="43"/>
        <v>35.475872880472885</v>
      </c>
      <c r="T124" s="117">
        <f t="shared" si="43"/>
        <v>29.477140005299876</v>
      </c>
      <c r="U124" s="117">
        <f t="shared" si="43"/>
        <v>33.684850194619493</v>
      </c>
      <c r="V124" s="117">
        <f t="shared" si="43"/>
        <v>19.591603966061463</v>
      </c>
      <c r="W124" s="117">
        <f t="shared" ref="W124" si="44">W125+W128+W130+W139</f>
        <v>33.130375792998528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47.783713467431014</v>
      </c>
      <c r="D125" s="122">
        <f t="shared" si="45"/>
        <v>42.285660405749915</v>
      </c>
      <c r="E125" s="122">
        <f t="shared" si="45"/>
        <v>40.174495192079867</v>
      </c>
      <c r="F125" s="122">
        <f t="shared" si="45"/>
        <v>33.406664619524946</v>
      </c>
      <c r="G125" s="122">
        <f t="shared" si="45"/>
        <v>28.908291989937187</v>
      </c>
      <c r="H125" s="122">
        <f t="shared" si="45"/>
        <v>22.354722679880851</v>
      </c>
      <c r="I125" s="122">
        <f t="shared" si="45"/>
        <v>28.794296768078237</v>
      </c>
      <c r="J125" s="122">
        <f t="shared" si="45"/>
        <v>39.512389087321054</v>
      </c>
      <c r="K125" s="122">
        <f t="shared" si="45"/>
        <v>40.694839710686487</v>
      </c>
      <c r="L125" s="122">
        <f t="shared" si="45"/>
        <v>44.684185648739643</v>
      </c>
      <c r="M125" s="122">
        <f t="shared" si="45"/>
        <v>35.44815349031699</v>
      </c>
      <c r="N125" s="122">
        <f t="shared" si="45"/>
        <v>35.160788396452965</v>
      </c>
      <c r="O125" s="122">
        <f t="shared" si="45"/>
        <v>29.5813774786488</v>
      </c>
      <c r="P125" s="122">
        <f t="shared" si="45"/>
        <v>18.737144827465301</v>
      </c>
      <c r="Q125" s="122">
        <f t="shared" si="45"/>
        <v>24.293467937490597</v>
      </c>
      <c r="R125" s="122">
        <f t="shared" ref="R125:V125" si="46">SUM(R126:R127)</f>
        <v>26.967707239985266</v>
      </c>
      <c r="S125" s="122">
        <f t="shared" si="46"/>
        <v>30.090955665328323</v>
      </c>
      <c r="T125" s="122">
        <f t="shared" si="46"/>
        <v>24.869626294136356</v>
      </c>
      <c r="U125" s="122">
        <f t="shared" si="46"/>
        <v>27.976338395149813</v>
      </c>
      <c r="V125" s="122">
        <f t="shared" si="46"/>
        <v>15.974720814406016</v>
      </c>
      <c r="W125" s="122">
        <f t="shared" ref="W125" si="47">SUM(W126:W127)</f>
        <v>26.726603150526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47.631488081355457</v>
      </c>
      <c r="D126" s="98">
        <v>42.154526910908437</v>
      </c>
      <c r="E126" s="98">
        <v>40.050698270162009</v>
      </c>
      <c r="F126" s="98">
        <v>33.305196950599303</v>
      </c>
      <c r="G126" s="98">
        <v>28.821435719767042</v>
      </c>
      <c r="H126" s="98">
        <v>22.28829486840139</v>
      </c>
      <c r="I126" s="98">
        <v>28.709279847832676</v>
      </c>
      <c r="J126" s="98">
        <v>39.397704491262147</v>
      </c>
      <c r="K126" s="98">
        <v>40.577852377903213</v>
      </c>
      <c r="L126" s="98">
        <v>44.550874320854298</v>
      </c>
      <c r="M126" s="98">
        <v>35.3444188045831</v>
      </c>
      <c r="N126" s="98">
        <v>35.057488839363266</v>
      </c>
      <c r="O126" s="98">
        <v>29.493898298199554</v>
      </c>
      <c r="P126" s="98">
        <v>18.683344812590363</v>
      </c>
      <c r="Q126" s="98">
        <v>24.222482875117979</v>
      </c>
      <c r="R126" s="98">
        <v>26.88900231805377</v>
      </c>
      <c r="S126" s="98">
        <v>30.002853393252405</v>
      </c>
      <c r="T126" s="98">
        <v>24.796851631587785</v>
      </c>
      <c r="U126" s="98">
        <v>27.895319856170076</v>
      </c>
      <c r="V126" s="98">
        <v>15.928259841028753</v>
      </c>
      <c r="W126" s="98">
        <v>26.64841917443901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0.15222538607555525</v>
      </c>
      <c r="D127" s="98">
        <v>0.13113349484147616</v>
      </c>
      <c r="E127" s="98">
        <v>0.12379692191786022</v>
      </c>
      <c r="F127" s="98">
        <v>0.1014676689256433</v>
      </c>
      <c r="G127" s="98">
        <v>8.6856270170145702E-2</v>
      </c>
      <c r="H127" s="98">
        <v>6.6427811479458837E-2</v>
      </c>
      <c r="I127" s="98">
        <v>8.501692024556036E-2</v>
      </c>
      <c r="J127" s="98">
        <v>0.11468459605890639</v>
      </c>
      <c r="K127" s="98">
        <v>0.11698733278327628</v>
      </c>
      <c r="L127" s="98">
        <v>0.13331132788534328</v>
      </c>
      <c r="M127" s="98">
        <v>0.10373468573389352</v>
      </c>
      <c r="N127" s="98">
        <v>0.10329955708970148</v>
      </c>
      <c r="O127" s="98">
        <v>8.7479180449247892E-2</v>
      </c>
      <c r="P127" s="98">
        <v>5.3800014874938386E-2</v>
      </c>
      <c r="Q127" s="98">
        <v>7.098506237261934E-2</v>
      </c>
      <c r="R127" s="98">
        <v>7.8704921931496113E-2</v>
      </c>
      <c r="S127" s="98">
        <v>8.810227207591835E-2</v>
      </c>
      <c r="T127" s="98">
        <v>7.2774662548570151E-2</v>
      </c>
      <c r="U127" s="98">
        <v>8.1018538979738555E-2</v>
      </c>
      <c r="V127" s="98">
        <v>4.6460973377263848E-2</v>
      </c>
      <c r="W127" s="98">
        <v>7.8183976086990639E-2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1.094096405894227E-2</v>
      </c>
      <c r="D128" s="122">
        <f t="shared" si="48"/>
        <v>5.0167167459766451E-3</v>
      </c>
      <c r="E128" s="122">
        <f t="shared" si="48"/>
        <v>9.9316607266624682E-3</v>
      </c>
      <c r="F128" s="122">
        <f t="shared" si="48"/>
        <v>1.3289126285979455E-2</v>
      </c>
      <c r="G128" s="122">
        <f t="shared" si="48"/>
        <v>1.1575386676370751E-2</v>
      </c>
      <c r="H128" s="122">
        <f t="shared" si="48"/>
        <v>1.4745497855195203E-2</v>
      </c>
      <c r="I128" s="122">
        <f t="shared" si="48"/>
        <v>1.9428904155312121E-2</v>
      </c>
      <c r="J128" s="122">
        <f t="shared" si="48"/>
        <v>1.8680525789655414E-2</v>
      </c>
      <c r="K128" s="122">
        <f t="shared" si="48"/>
        <v>1.2393662409858883E-2</v>
      </c>
      <c r="L128" s="122">
        <f t="shared" si="48"/>
        <v>1.2958191871800138E-2</v>
      </c>
      <c r="M128" s="122">
        <f t="shared" si="48"/>
        <v>1.6291346907513229E-2</v>
      </c>
      <c r="N128" s="122">
        <f t="shared" si="48"/>
        <v>1.5455415708927797E-2</v>
      </c>
      <c r="O128" s="122">
        <f t="shared" si="48"/>
        <v>1.0776662581285774E-2</v>
      </c>
      <c r="P128" s="122">
        <f t="shared" si="48"/>
        <v>6.0675633618825437E-3</v>
      </c>
      <c r="Q128" s="122">
        <f t="shared" si="48"/>
        <v>9.2522566617948658E-3</v>
      </c>
      <c r="R128" s="122">
        <f t="shared" si="48"/>
        <v>1.2981627695185127E-2</v>
      </c>
      <c r="S128" s="122">
        <f t="shared" si="48"/>
        <v>1.3442950227084286E-2</v>
      </c>
      <c r="T128" s="122">
        <f t="shared" si="48"/>
        <v>1.4749416205276035E-2</v>
      </c>
      <c r="U128" s="122">
        <f t="shared" si="48"/>
        <v>8.2014473924916943E-3</v>
      </c>
      <c r="V128" s="122">
        <f t="shared" si="48"/>
        <v>1.5031272254258167E-2</v>
      </c>
      <c r="W128" s="122">
        <f t="shared" si="48"/>
        <v>1.2024387833373526E-2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1.094096405894227E-2</v>
      </c>
      <c r="D129" s="98">
        <v>5.0167167459766451E-3</v>
      </c>
      <c r="E129" s="98">
        <v>9.9316607266624682E-3</v>
      </c>
      <c r="F129" s="98">
        <v>1.3289126285979455E-2</v>
      </c>
      <c r="G129" s="98">
        <v>1.1575386676370751E-2</v>
      </c>
      <c r="H129" s="98">
        <v>1.4745497855195203E-2</v>
      </c>
      <c r="I129" s="98">
        <v>1.9428904155312121E-2</v>
      </c>
      <c r="J129" s="98">
        <v>1.8680525789655414E-2</v>
      </c>
      <c r="K129" s="98">
        <v>1.2393662409858883E-2</v>
      </c>
      <c r="L129" s="98">
        <v>1.2958191871800138E-2</v>
      </c>
      <c r="M129" s="98">
        <v>1.6291346907513229E-2</v>
      </c>
      <c r="N129" s="98">
        <v>1.5455415708927797E-2</v>
      </c>
      <c r="O129" s="98">
        <v>1.0776662581285774E-2</v>
      </c>
      <c r="P129" s="98">
        <v>6.0675633618825437E-3</v>
      </c>
      <c r="Q129" s="98">
        <v>9.2522566617948658E-3</v>
      </c>
      <c r="R129" s="98">
        <v>1.2981627695185127E-2</v>
      </c>
      <c r="S129" s="98">
        <v>1.3442950227084286E-2</v>
      </c>
      <c r="T129" s="98">
        <v>1.4749416205276035E-2</v>
      </c>
      <c r="U129" s="98">
        <v>8.2014473924916943E-3</v>
      </c>
      <c r="V129" s="98">
        <v>1.5031272254258167E-2</v>
      </c>
      <c r="W129" s="98">
        <v>1.2024387833373526E-2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4.1445056215401062</v>
      </c>
      <c r="D130" s="122">
        <v>3.8385961568853699</v>
      </c>
      <c r="E130" s="122">
        <v>3.5512447238880429</v>
      </c>
      <c r="F130" s="122">
        <v>3.1043778410272651</v>
      </c>
      <c r="G130" s="122">
        <v>2.6888760138562278</v>
      </c>
      <c r="H130" s="122">
        <v>2.1046697972771859</v>
      </c>
      <c r="I130" s="122">
        <v>2.5268653858225107</v>
      </c>
      <c r="J130" s="122">
        <v>3.6386249441955112</v>
      </c>
      <c r="K130" s="122">
        <v>3.7271973624490515</v>
      </c>
      <c r="L130" s="122">
        <v>4.3459042921217357</v>
      </c>
      <c r="M130" s="122">
        <v>4.1406133493266992</v>
      </c>
      <c r="N130" s="122">
        <v>4.2465256716334796</v>
      </c>
      <c r="O130" s="122">
        <v>3.7575141508139449</v>
      </c>
      <c r="P130" s="122">
        <v>2.653792170580386</v>
      </c>
      <c r="Q130" s="122">
        <v>3.2883201535686108</v>
      </c>
      <c r="R130" s="122">
        <v>3.6313392701122527</v>
      </c>
      <c r="S130" s="122">
        <v>4.164138113709531</v>
      </c>
      <c r="T130" s="122">
        <v>3.5489867923666787</v>
      </c>
      <c r="U130" s="122">
        <v>4.4205388202336797</v>
      </c>
      <c r="V130" s="122">
        <v>2.757308090392609</v>
      </c>
      <c r="W130" s="122">
        <v>4.8897673253365674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3.9577889053557431</v>
      </c>
      <c r="D131" s="98">
        <v>3.6802455051226688</v>
      </c>
      <c r="E131" s="98">
        <v>3.3960929005199647</v>
      </c>
      <c r="F131" s="98">
        <v>2.9156541231657953</v>
      </c>
      <c r="G131" s="98">
        <v>2.481373275403048</v>
      </c>
      <c r="H131" s="98">
        <v>1.9831583275675824</v>
      </c>
      <c r="I131" s="98">
        <v>2.4987575891137674</v>
      </c>
      <c r="J131" s="98">
        <v>3.6070555236888722</v>
      </c>
      <c r="K131" s="98">
        <v>3.6771235370747037</v>
      </c>
      <c r="L131" s="98">
        <v>4.0738790734643091</v>
      </c>
      <c r="M131" s="98">
        <v>3.8417972370296618</v>
      </c>
      <c r="N131" s="98">
        <v>3.9370279218015747</v>
      </c>
      <c r="O131" s="98">
        <v>3.602903897002681</v>
      </c>
      <c r="P131" s="98">
        <v>2.4576152692078899</v>
      </c>
      <c r="Q131" s="98">
        <v>2.9615577787862346</v>
      </c>
      <c r="R131" s="98">
        <v>3.5722234958367669</v>
      </c>
      <c r="S131" s="98">
        <v>3.9653508398616535</v>
      </c>
      <c r="T131" s="98">
        <v>3.3648506221793464</v>
      </c>
      <c r="U131" s="98">
        <v>4.0417573753501115</v>
      </c>
      <c r="V131" s="98">
        <v>2.7006370549351653</v>
      </c>
      <c r="W131" s="98">
        <v>4.6357583298352267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3.014324303191953E-2</v>
      </c>
      <c r="D132" s="98">
        <v>1.7117719964641981E-2</v>
      </c>
      <c r="E132" s="98">
        <v>2.4884767174291587E-2</v>
      </c>
      <c r="F132" s="98">
        <v>1.4446250253592089E-2</v>
      </c>
      <c r="G132" s="98">
        <v>1.3463218156001064E-2</v>
      </c>
      <c r="H132" s="98">
        <v>1.5927678381126357E-2</v>
      </c>
      <c r="I132" s="98">
        <v>2.8107796708743263E-2</v>
      </c>
      <c r="J132" s="98">
        <v>3.1569420506638954E-2</v>
      </c>
      <c r="K132" s="98">
        <v>5.0073825374347819E-2</v>
      </c>
      <c r="L132" s="98">
        <v>2.1023525115922474E-2</v>
      </c>
      <c r="M132" s="98">
        <v>1.3617515369687656E-2</v>
      </c>
      <c r="N132" s="98">
        <v>2.0490772092099596E-2</v>
      </c>
      <c r="O132" s="98">
        <v>0</v>
      </c>
      <c r="P132" s="98">
        <v>1.421265700848111E-3</v>
      </c>
      <c r="Q132" s="98">
        <v>0</v>
      </c>
      <c r="R132" s="98">
        <v>2.2021016974222062E-2</v>
      </c>
      <c r="S132" s="98">
        <v>4.5973514182371944E-2</v>
      </c>
      <c r="T132" s="98">
        <v>2.1316137857686213E-2</v>
      </c>
      <c r="U132" s="98">
        <v>3.9255048984860513E-2</v>
      </c>
      <c r="V132" s="98">
        <v>2.5737781259643665E-2</v>
      </c>
      <c r="W132" s="98">
        <v>3.9540580125782127E-2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1.7860163792115087E-2</v>
      </c>
      <c r="D133" s="101">
        <v>1.0239913000741943E-2</v>
      </c>
      <c r="E133" s="101">
        <v>1.4696279006781653E-2</v>
      </c>
      <c r="F133" s="101">
        <v>8.4951354235051103E-3</v>
      </c>
      <c r="G133" s="101">
        <v>8.0226680958497363E-3</v>
      </c>
      <c r="H133" s="101">
        <v>9.500265275121619E-3</v>
      </c>
      <c r="I133" s="101">
        <v>1.6495298519481564E-2</v>
      </c>
      <c r="J133" s="101">
        <v>1.7978873700108568E-2</v>
      </c>
      <c r="K133" s="101">
        <v>2.6188942637512602E-2</v>
      </c>
      <c r="L133" s="101">
        <v>1.252215078035414E-2</v>
      </c>
      <c r="M133" s="101">
        <v>8.0271574357134862E-3</v>
      </c>
      <c r="N133" s="101">
        <v>1.1825847798229993E-2</v>
      </c>
      <c r="O133" s="101">
        <v>0</v>
      </c>
      <c r="P133" s="101">
        <v>8.2226515674250448E-4</v>
      </c>
      <c r="Q133" s="101">
        <v>0</v>
      </c>
      <c r="R133" s="101">
        <v>1.2952332771452713E-2</v>
      </c>
      <c r="S133" s="101">
        <v>2.5895086094250241E-2</v>
      </c>
      <c r="T133" s="101">
        <v>1.2038682824331251E-2</v>
      </c>
      <c r="U133" s="101">
        <v>2.2474604839520976E-2</v>
      </c>
      <c r="V133" s="101">
        <v>1.4773006232063693E-2</v>
      </c>
      <c r="W133" s="101">
        <v>2.2827573610896466E-2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1.2283079239804441E-2</v>
      </c>
      <c r="D134" s="104">
        <v>6.8778069639000398E-3</v>
      </c>
      <c r="E134" s="104">
        <v>1.0188488167509934E-2</v>
      </c>
      <c r="F134" s="104">
        <v>5.9511148300869779E-3</v>
      </c>
      <c r="G134" s="104">
        <v>5.4405500601513272E-3</v>
      </c>
      <c r="H134" s="104">
        <v>6.427413106004737E-3</v>
      </c>
      <c r="I134" s="104">
        <v>1.1612498189261697E-2</v>
      </c>
      <c r="J134" s="104">
        <v>1.3590546806530383E-2</v>
      </c>
      <c r="K134" s="104">
        <v>2.3884882736835221E-2</v>
      </c>
      <c r="L134" s="104">
        <v>8.501374335568336E-3</v>
      </c>
      <c r="M134" s="104">
        <v>5.5903579339741686E-3</v>
      </c>
      <c r="N134" s="104">
        <v>8.6649242938696032E-3</v>
      </c>
      <c r="O134" s="104">
        <v>0</v>
      </c>
      <c r="P134" s="104">
        <v>5.9900054410560652E-4</v>
      </c>
      <c r="Q134" s="104">
        <v>0</v>
      </c>
      <c r="R134" s="104">
        <v>9.0686842027693487E-3</v>
      </c>
      <c r="S134" s="104">
        <v>2.0078428088121703E-2</v>
      </c>
      <c r="T134" s="104">
        <v>9.2774550333549616E-3</v>
      </c>
      <c r="U134" s="104">
        <v>1.6780444145339538E-2</v>
      </c>
      <c r="V134" s="104">
        <v>1.0964775027579973E-2</v>
      </c>
      <c r="W134" s="104">
        <v>1.6713006514885661E-2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8.5695082251174129E-2</v>
      </c>
      <c r="D135" s="101">
        <v>8.858093948029637E-2</v>
      </c>
      <c r="E135" s="101">
        <v>7.8186365371346392E-2</v>
      </c>
      <c r="F135" s="101">
        <v>0.11997959875745313</v>
      </c>
      <c r="G135" s="101">
        <v>0.11489538369765574</v>
      </c>
      <c r="H135" s="101">
        <v>6.3018566887087304E-2</v>
      </c>
      <c r="I135" s="101">
        <v>0</v>
      </c>
      <c r="J135" s="101">
        <v>0</v>
      </c>
      <c r="K135" s="101">
        <v>0</v>
      </c>
      <c r="L135" s="101">
        <v>0.12264493013044807</v>
      </c>
      <c r="M135" s="101">
        <v>0.16155880308810658</v>
      </c>
      <c r="N135" s="101">
        <v>0.17603075447980945</v>
      </c>
      <c r="O135" s="101">
        <v>8.5669696050834701E-2</v>
      </c>
      <c r="P135" s="101">
        <v>0.11100564563726591</v>
      </c>
      <c r="Q135" s="101">
        <v>0.15505881150510659</v>
      </c>
      <c r="R135" s="101">
        <v>1.6295794087730554E-2</v>
      </c>
      <c r="S135" s="101">
        <v>7.1336588301343123E-2</v>
      </c>
      <c r="T135" s="101">
        <v>7.9821590232337106E-2</v>
      </c>
      <c r="U135" s="101">
        <v>0.1567453055377141</v>
      </c>
      <c r="V135" s="101">
        <v>1.5384143955205569E-2</v>
      </c>
      <c r="W135" s="101">
        <v>0.1078601101447593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7.0878390901269545E-2</v>
      </c>
      <c r="D136" s="104">
        <v>5.265199231776263E-2</v>
      </c>
      <c r="E136" s="104">
        <v>5.2080690822439976E-2</v>
      </c>
      <c r="F136" s="104">
        <v>5.4297868850424397E-2</v>
      </c>
      <c r="G136" s="104">
        <v>7.9144136599522991E-2</v>
      </c>
      <c r="H136" s="104">
        <v>4.2565224441389798E-2</v>
      </c>
      <c r="I136" s="104">
        <v>0</v>
      </c>
      <c r="J136" s="104">
        <v>0</v>
      </c>
      <c r="K136" s="104">
        <v>0</v>
      </c>
      <c r="L136" s="104">
        <v>0.12835676341105565</v>
      </c>
      <c r="M136" s="104">
        <v>0.12363979383924328</v>
      </c>
      <c r="N136" s="104">
        <v>0.11297622325999598</v>
      </c>
      <c r="O136" s="104">
        <v>6.8940557760429372E-2</v>
      </c>
      <c r="P136" s="104">
        <v>8.374999003438198E-2</v>
      </c>
      <c r="Q136" s="104">
        <v>0.17170356327726954</v>
      </c>
      <c r="R136" s="104">
        <v>2.0798963213533229E-2</v>
      </c>
      <c r="S136" s="104">
        <v>8.1477171364162312E-2</v>
      </c>
      <c r="T136" s="104">
        <v>8.2998442097308819E-2</v>
      </c>
      <c r="U136" s="104">
        <v>0.18278109036099371</v>
      </c>
      <c r="V136" s="104">
        <v>1.5549110242594795E-2</v>
      </c>
      <c r="W136" s="104">
        <v>0.10660830523079926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4.4838771410041604E-2</v>
      </c>
      <c r="D137" s="98">
        <v>3.3621229391590915E-2</v>
      </c>
      <c r="E137" s="98">
        <v>3.2862454944272125E-2</v>
      </c>
      <c r="F137" s="98">
        <v>3.4129391016933942E-2</v>
      </c>
      <c r="G137" s="98">
        <v>5.0400226590712971E-2</v>
      </c>
      <c r="H137" s="98">
        <v>2.7137387439117366E-2</v>
      </c>
      <c r="I137" s="98">
        <v>0</v>
      </c>
      <c r="J137" s="98">
        <v>0</v>
      </c>
      <c r="K137" s="98">
        <v>0</v>
      </c>
      <c r="L137" s="98">
        <v>8.1587295549914396E-2</v>
      </c>
      <c r="M137" s="98">
        <v>7.7877433176203506E-2</v>
      </c>
      <c r="N137" s="98">
        <v>6.9662690590009693E-2</v>
      </c>
      <c r="O137" s="98">
        <v>4.4192201146300659E-2</v>
      </c>
      <c r="P137" s="98">
        <v>5.1533335164706109E-2</v>
      </c>
      <c r="Q137" s="98">
        <v>0.10715073768156209</v>
      </c>
      <c r="R137" s="98">
        <v>1.2942188292136166E-2</v>
      </c>
      <c r="S137" s="98">
        <v>4.8546523896662787E-2</v>
      </c>
      <c r="T137" s="98">
        <v>4.9554956021089634E-2</v>
      </c>
      <c r="U137" s="98">
        <v>0.11024168853944084</v>
      </c>
      <c r="V137" s="98">
        <v>9.385111101432227E-3</v>
      </c>
      <c r="W137" s="98">
        <v>6.4622933623092169E-2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2.6039619491227944E-2</v>
      </c>
      <c r="D138" s="98">
        <v>1.9030762926171715E-2</v>
      </c>
      <c r="E138" s="98">
        <v>1.9218235878167848E-2</v>
      </c>
      <c r="F138" s="98">
        <v>2.0168477833490458E-2</v>
      </c>
      <c r="G138" s="98">
        <v>2.874391000881002E-2</v>
      </c>
      <c r="H138" s="98">
        <v>1.5427837002272429E-2</v>
      </c>
      <c r="I138" s="98">
        <v>0</v>
      </c>
      <c r="J138" s="98">
        <v>0</v>
      </c>
      <c r="K138" s="98">
        <v>0</v>
      </c>
      <c r="L138" s="98">
        <v>4.6769467861141244E-2</v>
      </c>
      <c r="M138" s="98">
        <v>4.5762360663039785E-2</v>
      </c>
      <c r="N138" s="98">
        <v>4.331353266998629E-2</v>
      </c>
      <c r="O138" s="98">
        <v>2.4748356614128705E-2</v>
      </c>
      <c r="P138" s="98">
        <v>3.221665486967587E-2</v>
      </c>
      <c r="Q138" s="98">
        <v>6.4552825595707464E-2</v>
      </c>
      <c r="R138" s="98">
        <v>7.8567749213970615E-3</v>
      </c>
      <c r="S138" s="98">
        <v>3.2930647467499526E-2</v>
      </c>
      <c r="T138" s="98">
        <v>3.3443486076219185E-2</v>
      </c>
      <c r="U138" s="98">
        <v>7.2539401821552871E-2</v>
      </c>
      <c r="V138" s="98">
        <v>6.1639991411625676E-3</v>
      </c>
      <c r="W138" s="98">
        <v>4.198537160770708E-2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1.0853232077671864</v>
      </c>
      <c r="D139" s="122">
        <v>1.022401131641798</v>
      </c>
      <c r="E139" s="122">
        <v>0.95615627098556044</v>
      </c>
      <c r="F139" s="122">
        <v>0.81151273806565827</v>
      </c>
      <c r="G139" s="122">
        <v>0.72362713826734548</v>
      </c>
      <c r="H139" s="122">
        <v>0.57909665598066939</v>
      </c>
      <c r="I139" s="122">
        <v>0.75414259601726752</v>
      </c>
      <c r="J139" s="122">
        <v>1.0612605678670251</v>
      </c>
      <c r="K139" s="122">
        <v>1.1050493902875094</v>
      </c>
      <c r="L139" s="122">
        <v>1.2044416711357471</v>
      </c>
      <c r="M139" s="122">
        <v>1.1107638346324571</v>
      </c>
      <c r="N139" s="122">
        <v>1.1109638076750796</v>
      </c>
      <c r="O139" s="122">
        <v>1.0309723913712594</v>
      </c>
      <c r="P139" s="122">
        <v>0.7486855829558241</v>
      </c>
      <c r="Q139" s="122">
        <v>0.94147255690843712</v>
      </c>
      <c r="R139" s="122">
        <v>1.0775845901958496</v>
      </c>
      <c r="S139" s="122">
        <v>1.2073361512079444</v>
      </c>
      <c r="T139" s="122">
        <v>1.0437775025915625</v>
      </c>
      <c r="U139" s="122">
        <v>1.2797715318435099</v>
      </c>
      <c r="V139" s="122">
        <v>0.84454378900857985</v>
      </c>
      <c r="W139" s="122">
        <v>1.5019809293025883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1.0853232077671864</v>
      </c>
      <c r="D141" s="33">
        <v>1.022401131641798</v>
      </c>
      <c r="E141" s="33">
        <v>0.95615627098556044</v>
      </c>
      <c r="F141" s="33">
        <v>0.81151273806565827</v>
      </c>
      <c r="G141" s="33">
        <v>0.72362713826734548</v>
      </c>
      <c r="H141" s="33">
        <v>0.57909665598066939</v>
      </c>
      <c r="I141" s="33">
        <v>0.75414259601726752</v>
      </c>
      <c r="J141" s="33">
        <v>1.0612605678670251</v>
      </c>
      <c r="K141" s="33">
        <v>1.1050493902875094</v>
      </c>
      <c r="L141" s="33">
        <v>1.2044416711357471</v>
      </c>
      <c r="M141" s="33">
        <v>1.1107638346324571</v>
      </c>
      <c r="N141" s="33">
        <v>1.1109638076750796</v>
      </c>
      <c r="O141" s="33">
        <v>1.0309723913712594</v>
      </c>
      <c r="P141" s="33">
        <v>0.7486855829558241</v>
      </c>
      <c r="Q141" s="33">
        <v>0.94147255690843712</v>
      </c>
      <c r="R141" s="33">
        <v>1.0775845901958496</v>
      </c>
      <c r="S141" s="33">
        <v>1.2073361512079444</v>
      </c>
      <c r="T141" s="33">
        <v>1.0437775025915625</v>
      </c>
      <c r="U141" s="33">
        <v>1.2797715318435099</v>
      </c>
      <c r="V141" s="33">
        <v>0.84454378900857985</v>
      </c>
      <c r="W141" s="33">
        <v>1.5019809293025883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2.022074761553843</v>
      </c>
      <c r="D143" s="117">
        <f t="shared" si="49"/>
        <v>2.2315296867621583</v>
      </c>
      <c r="E143" s="117">
        <f t="shared" si="49"/>
        <v>1.9650125849959232</v>
      </c>
      <c r="F143" s="117">
        <f t="shared" si="49"/>
        <v>2.306628423512286</v>
      </c>
      <c r="G143" s="117">
        <f t="shared" si="49"/>
        <v>2.3706223082034552</v>
      </c>
      <c r="H143" s="117">
        <f t="shared" si="49"/>
        <v>2.3185189038344296</v>
      </c>
      <c r="I143" s="117">
        <f t="shared" si="49"/>
        <v>1.9820396482744522</v>
      </c>
      <c r="J143" s="117">
        <f t="shared" si="49"/>
        <v>2.2646671815504913</v>
      </c>
      <c r="K143" s="117">
        <f t="shared" si="49"/>
        <v>2.2068167695939214</v>
      </c>
      <c r="L143" s="117">
        <f t="shared" si="49"/>
        <v>2.0557170524512793</v>
      </c>
      <c r="M143" s="117">
        <f t="shared" si="49"/>
        <v>2.8921168792367213</v>
      </c>
      <c r="N143" s="117">
        <f t="shared" si="49"/>
        <v>2.6199558446639681</v>
      </c>
      <c r="O143" s="117">
        <f t="shared" si="49"/>
        <v>2.6664900031181538</v>
      </c>
      <c r="P143" s="117">
        <f t="shared" si="49"/>
        <v>3.2411841818349676</v>
      </c>
      <c r="Q143" s="117">
        <f t="shared" si="49"/>
        <v>2.6419315381692705</v>
      </c>
      <c r="R143" s="117">
        <f t="shared" ref="R143:V143" si="50">R144+R146+R148+R157</f>
        <v>2.9708514047736214</v>
      </c>
      <c r="S143" s="117">
        <f t="shared" si="50"/>
        <v>2.8405151717131298</v>
      </c>
      <c r="T143" s="117">
        <f t="shared" si="50"/>
        <v>3.933417822529107</v>
      </c>
      <c r="U143" s="117">
        <f t="shared" si="50"/>
        <v>5.0578534624784837</v>
      </c>
      <c r="V143" s="117">
        <f t="shared" si="50"/>
        <v>4.5902029368624451</v>
      </c>
      <c r="W143" s="117">
        <f t="shared" ref="W143" si="51">W144+W146+W148+W157</f>
        <v>3.8202757455261787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1.588463083698662</v>
      </c>
      <c r="D144" s="122">
        <f t="shared" si="52"/>
        <v>1.724870344628056</v>
      </c>
      <c r="E144" s="122">
        <f t="shared" si="52"/>
        <v>1.5071655967735029</v>
      </c>
      <c r="F144" s="122">
        <f t="shared" si="52"/>
        <v>1.7276654368021513</v>
      </c>
      <c r="G144" s="122">
        <f t="shared" si="52"/>
        <v>1.7558016818175197</v>
      </c>
      <c r="H144" s="122">
        <f t="shared" si="52"/>
        <v>1.702199458107144</v>
      </c>
      <c r="I144" s="122">
        <f t="shared" si="52"/>
        <v>1.4419944729922169</v>
      </c>
      <c r="J144" s="122">
        <f t="shared" si="52"/>
        <v>1.6276181744732396</v>
      </c>
      <c r="K144" s="122">
        <f t="shared" si="52"/>
        <v>1.592886827107963</v>
      </c>
      <c r="L144" s="122">
        <f t="shared" si="52"/>
        <v>1.3960279041583707</v>
      </c>
      <c r="M144" s="122">
        <f t="shared" si="52"/>
        <v>1.8806826661778728</v>
      </c>
      <c r="N144" s="122">
        <f t="shared" si="52"/>
        <v>1.6520046723887947</v>
      </c>
      <c r="O144" s="122">
        <f t="shared" si="52"/>
        <v>1.5827235107265898</v>
      </c>
      <c r="P144" s="122">
        <f t="shared" si="52"/>
        <v>1.8810729576543994</v>
      </c>
      <c r="Q144" s="122">
        <f t="shared" si="52"/>
        <v>1.5083903356978785</v>
      </c>
      <c r="R144" s="122">
        <f t="shared" si="52"/>
        <v>1.6953888796675023</v>
      </c>
      <c r="S144" s="122">
        <f t="shared" si="52"/>
        <v>1.5852509500370753</v>
      </c>
      <c r="T144" s="122">
        <f t="shared" si="52"/>
        <v>2.158527791384298</v>
      </c>
      <c r="U144" s="122">
        <f t="shared" si="52"/>
        <v>2.7021566917665747</v>
      </c>
      <c r="V144" s="122">
        <f t="shared" si="52"/>
        <v>2.3650273073067392</v>
      </c>
      <c r="W144" s="122">
        <f t="shared" si="52"/>
        <v>1.9114314237025363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1.588463083698662</v>
      </c>
      <c r="D145" s="98">
        <v>1.724870344628056</v>
      </c>
      <c r="E145" s="98">
        <v>1.5071655967735029</v>
      </c>
      <c r="F145" s="98">
        <v>1.7276654368021513</v>
      </c>
      <c r="G145" s="98">
        <v>1.7558016818175197</v>
      </c>
      <c r="H145" s="98">
        <v>1.702199458107144</v>
      </c>
      <c r="I145" s="98">
        <v>1.4419944729922169</v>
      </c>
      <c r="J145" s="98">
        <v>1.6276181744732396</v>
      </c>
      <c r="K145" s="98">
        <v>1.592886827107963</v>
      </c>
      <c r="L145" s="98">
        <v>1.3960279041583707</v>
      </c>
      <c r="M145" s="98">
        <v>1.8806826661778728</v>
      </c>
      <c r="N145" s="98">
        <v>1.6520046723887947</v>
      </c>
      <c r="O145" s="98">
        <v>1.5827235107265898</v>
      </c>
      <c r="P145" s="98">
        <v>1.8810729576543994</v>
      </c>
      <c r="Q145" s="98">
        <v>1.5083903356978785</v>
      </c>
      <c r="R145" s="98">
        <v>1.6953888796675023</v>
      </c>
      <c r="S145" s="98">
        <v>1.5852509500370753</v>
      </c>
      <c r="T145" s="98">
        <v>2.158527791384298</v>
      </c>
      <c r="U145" s="98">
        <v>2.7021566917665747</v>
      </c>
      <c r="V145" s="98">
        <v>2.3650273073067392</v>
      </c>
      <c r="W145" s="98">
        <v>1.9114314237025363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1.7013757957719533E-3</v>
      </c>
      <c r="D146" s="122">
        <f t="shared" si="53"/>
        <v>2.0556302764001863E-3</v>
      </c>
      <c r="E146" s="122">
        <f t="shared" si="53"/>
        <v>2.2505241055491305E-3</v>
      </c>
      <c r="F146" s="122">
        <f t="shared" si="53"/>
        <v>3.3161405704384968E-3</v>
      </c>
      <c r="G146" s="122">
        <f t="shared" si="53"/>
        <v>4.0299494354772251E-3</v>
      </c>
      <c r="H146" s="122">
        <f t="shared" si="53"/>
        <v>4.8173517039360779E-3</v>
      </c>
      <c r="I146" s="122">
        <f t="shared" si="53"/>
        <v>5.236414688699364E-3</v>
      </c>
      <c r="J146" s="122">
        <f t="shared" si="53"/>
        <v>6.5570532443487428E-3</v>
      </c>
      <c r="K146" s="122">
        <f t="shared" si="53"/>
        <v>6.9200841466812452E-3</v>
      </c>
      <c r="L146" s="122">
        <f t="shared" si="53"/>
        <v>6.6520255427301419E-3</v>
      </c>
      <c r="M146" s="122">
        <f t="shared" si="53"/>
        <v>1.045416390623825E-2</v>
      </c>
      <c r="N146" s="122">
        <f t="shared" si="53"/>
        <v>1.0644225694853855E-2</v>
      </c>
      <c r="O146" s="122">
        <f t="shared" si="53"/>
        <v>1.1749840285869567E-2</v>
      </c>
      <c r="P146" s="122">
        <f t="shared" si="53"/>
        <v>1.5441998408719076E-2</v>
      </c>
      <c r="Q146" s="122">
        <f t="shared" si="53"/>
        <v>1.2698250214402138E-2</v>
      </c>
      <c r="R146" s="122">
        <f t="shared" si="53"/>
        <v>1.5527229073908116E-2</v>
      </c>
      <c r="S146" s="122">
        <f t="shared" si="53"/>
        <v>1.6591097386589895E-2</v>
      </c>
      <c r="T146" s="122">
        <f t="shared" si="53"/>
        <v>2.9272708956533895E-2</v>
      </c>
      <c r="U146" s="122">
        <f t="shared" si="53"/>
        <v>3.0898675108521886E-2</v>
      </c>
      <c r="V146" s="122">
        <f t="shared" si="53"/>
        <v>3.4883442695550659E-2</v>
      </c>
      <c r="W146" s="122">
        <f t="shared" si="53"/>
        <v>2.8256204190395252E-2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1.7013757957719533E-3</v>
      </c>
      <c r="D147" s="98">
        <v>2.0556302764001863E-3</v>
      </c>
      <c r="E147" s="98">
        <v>2.2505241055491305E-3</v>
      </c>
      <c r="F147" s="98">
        <v>3.3161405704384968E-3</v>
      </c>
      <c r="G147" s="98">
        <v>4.0299494354772251E-3</v>
      </c>
      <c r="H147" s="98">
        <v>4.8173517039360779E-3</v>
      </c>
      <c r="I147" s="98">
        <v>5.236414688699364E-3</v>
      </c>
      <c r="J147" s="98">
        <v>6.5570532443487428E-3</v>
      </c>
      <c r="K147" s="98">
        <v>6.9200841466812452E-3</v>
      </c>
      <c r="L147" s="98">
        <v>6.6520255427301419E-3</v>
      </c>
      <c r="M147" s="98">
        <v>1.045416390623825E-2</v>
      </c>
      <c r="N147" s="98">
        <v>1.0644225694853855E-2</v>
      </c>
      <c r="O147" s="98">
        <v>1.1749840285869567E-2</v>
      </c>
      <c r="P147" s="98">
        <v>1.5441998408719076E-2</v>
      </c>
      <c r="Q147" s="98">
        <v>1.2698250214402138E-2</v>
      </c>
      <c r="R147" s="98">
        <v>1.5527229073908116E-2</v>
      </c>
      <c r="S147" s="98">
        <v>1.6591097386589895E-2</v>
      </c>
      <c r="T147" s="98">
        <v>2.9272708956533895E-2</v>
      </c>
      <c r="U147" s="98">
        <v>3.0898675108521886E-2</v>
      </c>
      <c r="V147" s="98">
        <v>3.4883442695550659E-2</v>
      </c>
      <c r="W147" s="98">
        <v>2.8256204190395252E-2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0.3503403755072122</v>
      </c>
      <c r="D148" s="122">
        <v>0.40909174560353473</v>
      </c>
      <c r="E148" s="122">
        <v>0.36795263195369737</v>
      </c>
      <c r="F148" s="122">
        <v>0.46744838817592405</v>
      </c>
      <c r="G148" s="122">
        <v>0.49513280772080415</v>
      </c>
      <c r="H148" s="122">
        <v>0.49430608576699342</v>
      </c>
      <c r="I148" s="122">
        <v>0.42504653886332761</v>
      </c>
      <c r="J148" s="122">
        <v>0.50131513752850709</v>
      </c>
      <c r="K148" s="122">
        <v>0.47562246239810646</v>
      </c>
      <c r="L148" s="122">
        <v>0.52029709813305847</v>
      </c>
      <c r="M148" s="122">
        <v>0.80912211875322271</v>
      </c>
      <c r="N148" s="122">
        <v>0.77342943778765816</v>
      </c>
      <c r="O148" s="122">
        <v>0.86397249594216685</v>
      </c>
      <c r="P148" s="122">
        <v>1.0688030053693991</v>
      </c>
      <c r="Q148" s="122">
        <v>0.89467088647501469</v>
      </c>
      <c r="R148" s="122">
        <v>0.99846459548060229</v>
      </c>
      <c r="S148" s="122">
        <v>0.97732049591021619</v>
      </c>
      <c r="T148" s="122">
        <v>1.3772098965613715</v>
      </c>
      <c r="U148" s="122">
        <v>1.8383991187632882</v>
      </c>
      <c r="V148" s="122">
        <v>1.7115130463785815</v>
      </c>
      <c r="W148" s="122">
        <v>1.465941509792132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3.9409167916465322E-2</v>
      </c>
      <c r="D149" s="98">
        <v>3.888136328082259E-2</v>
      </c>
      <c r="E149" s="98">
        <v>4.58063010139741E-2</v>
      </c>
      <c r="F149" s="98">
        <v>5.9755771485294498E-2</v>
      </c>
      <c r="G149" s="98">
        <v>6.4222667837484343E-2</v>
      </c>
      <c r="H149" s="98">
        <v>6.4461696595617457E-2</v>
      </c>
      <c r="I149" s="98">
        <v>4.3218703728214299E-2</v>
      </c>
      <c r="J149" s="98">
        <v>4.1143137783479819E-2</v>
      </c>
      <c r="K149" s="98">
        <v>3.270011248124699E-2</v>
      </c>
      <c r="L149" s="98">
        <v>4.2224066515433561E-2</v>
      </c>
      <c r="M149" s="98">
        <v>8.9882704135388861E-2</v>
      </c>
      <c r="N149" s="98">
        <v>7.3168708231687793E-2</v>
      </c>
      <c r="O149" s="98">
        <v>6.4345218306812058E-2</v>
      </c>
      <c r="P149" s="98">
        <v>7.233591771581728E-2</v>
      </c>
      <c r="Q149" s="98">
        <v>0.10030028681349669</v>
      </c>
      <c r="R149" s="98">
        <v>0.12491981042137203</v>
      </c>
      <c r="S149" s="98">
        <v>0.13994606801772616</v>
      </c>
      <c r="T149" s="98">
        <v>0.16384041097362267</v>
      </c>
      <c r="U149" s="98">
        <v>0.25821477008772087</v>
      </c>
      <c r="V149" s="98">
        <v>0.21115745570434785</v>
      </c>
      <c r="W149" s="98">
        <v>0.19831651650578933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2.0976935040630657E-4</v>
      </c>
      <c r="D150" s="98">
        <v>9.6845109669943237E-5</v>
      </c>
      <c r="E150" s="98">
        <v>1.9976171109314171E-4</v>
      </c>
      <c r="F150" s="98">
        <v>2.0496328405872704E-4</v>
      </c>
      <c r="G150" s="98">
        <v>3.0490810854136118E-4</v>
      </c>
      <c r="H150" s="98">
        <v>3.2212681075369183E-4</v>
      </c>
      <c r="I150" s="98">
        <v>5.3696475273095918E-4</v>
      </c>
      <c r="J150" s="98">
        <v>1.0027203432208192E-4</v>
      </c>
      <c r="K150" s="98">
        <v>4.7065600813461415E-4</v>
      </c>
      <c r="L150" s="98">
        <v>0</v>
      </c>
      <c r="M150" s="98">
        <v>7.2341888712523382E-4</v>
      </c>
      <c r="N150" s="98">
        <v>3.5593548564855554E-4</v>
      </c>
      <c r="O150" s="98">
        <v>1.1558387315823942E-4</v>
      </c>
      <c r="P150" s="98">
        <v>2.9580233975313167E-4</v>
      </c>
      <c r="Q150" s="98">
        <v>9.0107155565490287E-4</v>
      </c>
      <c r="R150" s="98">
        <v>8.9332900559216768E-4</v>
      </c>
      <c r="S150" s="98">
        <v>1.1826715643462307E-3</v>
      </c>
      <c r="T150" s="98">
        <v>7.0022568092118409E-4</v>
      </c>
      <c r="U150" s="98">
        <v>2.247709168417285E-3</v>
      </c>
      <c r="V150" s="98">
        <v>1.1851459154991366E-3</v>
      </c>
      <c r="W150" s="98">
        <v>1.6635704845569326E-3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1.3827329188904438E-4</v>
      </c>
      <c r="D151" s="101">
        <v>6.4317123017470696E-5</v>
      </c>
      <c r="E151" s="101">
        <v>1.3123918595140248E-4</v>
      </c>
      <c r="F151" s="101">
        <v>1.3413564261245233E-4</v>
      </c>
      <c r="G151" s="101">
        <v>2.0170062062823389E-4</v>
      </c>
      <c r="H151" s="101">
        <v>2.1321465506467989E-4</v>
      </c>
      <c r="I151" s="101">
        <v>3.5068586764733722E-4</v>
      </c>
      <c r="J151" s="101">
        <v>6.3737107553367325E-5</v>
      </c>
      <c r="K151" s="101">
        <v>2.7768296498578617E-4</v>
      </c>
      <c r="L151" s="101">
        <v>0</v>
      </c>
      <c r="M151" s="101">
        <v>4.7032665952137785E-4</v>
      </c>
      <c r="N151" s="101">
        <v>2.2564032140055831E-4</v>
      </c>
      <c r="O151" s="101">
        <v>7.5310875500812007E-5</v>
      </c>
      <c r="P151" s="101">
        <v>1.8344457185137734E-4</v>
      </c>
      <c r="Q151" s="101">
        <v>5.6229068828753223E-4</v>
      </c>
      <c r="R151" s="101">
        <v>5.5313164324739122E-4</v>
      </c>
      <c r="S151" s="101">
        <v>6.9881336005652979E-4</v>
      </c>
      <c r="T151" s="101">
        <v>4.1216298673865112E-4</v>
      </c>
      <c r="U151" s="101">
        <v>1.3348404309094087E-3</v>
      </c>
      <c r="V151" s="101">
        <v>7.0333055202957847E-4</v>
      </c>
      <c r="W151" s="101">
        <v>9.929556503111205E-4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7.149605851726217E-5</v>
      </c>
      <c r="D152" s="104">
        <v>3.2527986652472535E-5</v>
      </c>
      <c r="E152" s="104">
        <v>6.8522525141739236E-5</v>
      </c>
      <c r="F152" s="104">
        <v>7.0827641446274709E-5</v>
      </c>
      <c r="G152" s="104">
        <v>1.0320748791312728E-4</v>
      </c>
      <c r="H152" s="104">
        <v>1.0891215568901195E-4</v>
      </c>
      <c r="I152" s="104">
        <v>1.8627888508362202E-4</v>
      </c>
      <c r="J152" s="104">
        <v>3.6534926768714606E-5</v>
      </c>
      <c r="K152" s="104">
        <v>1.9297304314882797E-4</v>
      </c>
      <c r="L152" s="104">
        <v>0</v>
      </c>
      <c r="M152" s="104">
        <v>2.5309222760385596E-4</v>
      </c>
      <c r="N152" s="104">
        <v>1.3029516424799723E-4</v>
      </c>
      <c r="O152" s="104">
        <v>4.0272997657427411E-5</v>
      </c>
      <c r="P152" s="104">
        <v>1.1235776790175433E-4</v>
      </c>
      <c r="Q152" s="104">
        <v>3.3878086736737064E-4</v>
      </c>
      <c r="R152" s="104">
        <v>3.4019736234477645E-4</v>
      </c>
      <c r="S152" s="104">
        <v>4.8385820428970087E-4</v>
      </c>
      <c r="T152" s="104">
        <v>2.8806269418253302E-4</v>
      </c>
      <c r="U152" s="104">
        <v>9.1286873750787622E-4</v>
      </c>
      <c r="V152" s="104">
        <v>4.8181536346955824E-4</v>
      </c>
      <c r="W152" s="104">
        <v>6.7061483424581212E-4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0.17000282195033672</v>
      </c>
      <c r="D153" s="101">
        <v>0.23210585607413431</v>
      </c>
      <c r="E153" s="101">
        <v>0.19332023673477483</v>
      </c>
      <c r="F153" s="101">
        <v>0.2803812785976228</v>
      </c>
      <c r="G153" s="101">
        <v>0.25493438133485558</v>
      </c>
      <c r="H153" s="101">
        <v>0.25660718200864846</v>
      </c>
      <c r="I153" s="101">
        <v>8.8468979784518828E-2</v>
      </c>
      <c r="J153" s="101">
        <v>0.16136947758973796</v>
      </c>
      <c r="K153" s="101">
        <v>0.14985340906183262</v>
      </c>
      <c r="L153" s="101">
        <v>0.23365462003554871</v>
      </c>
      <c r="M153" s="101">
        <v>0.40695683353632905</v>
      </c>
      <c r="N153" s="101">
        <v>0.42627530022242721</v>
      </c>
      <c r="O153" s="101">
        <v>0.44316354047349071</v>
      </c>
      <c r="P153" s="101">
        <v>0.5679443625853966</v>
      </c>
      <c r="Q153" s="101">
        <v>0.3765892488931436</v>
      </c>
      <c r="R153" s="101">
        <v>0.3832574729806103</v>
      </c>
      <c r="S153" s="101">
        <v>0.39063641382322023</v>
      </c>
      <c r="T153" s="101">
        <v>0.59446675793770376</v>
      </c>
      <c r="U153" s="101">
        <v>0.72843777408295429</v>
      </c>
      <c r="V153" s="101">
        <v>0.74375141999267202</v>
      </c>
      <c r="W153" s="101">
        <v>0.63674733722653121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0.14071861629000387</v>
      </c>
      <c r="D154" s="104">
        <v>0.13800768113890788</v>
      </c>
      <c r="E154" s="104">
        <v>0.1286263324938553</v>
      </c>
      <c r="F154" s="104">
        <v>0.12710637480894804</v>
      </c>
      <c r="G154" s="104">
        <v>0.17567085043992287</v>
      </c>
      <c r="H154" s="104">
        <v>0.17291508035197378</v>
      </c>
      <c r="I154" s="104">
        <v>0.29282189059786351</v>
      </c>
      <c r="J154" s="104">
        <v>0.29870225012096724</v>
      </c>
      <c r="K154" s="104">
        <v>0.29259828484689221</v>
      </c>
      <c r="L154" s="104">
        <v>0.24441841158207622</v>
      </c>
      <c r="M154" s="104">
        <v>0.31155916219437962</v>
      </c>
      <c r="N154" s="104">
        <v>0.27362949384789459</v>
      </c>
      <c r="O154" s="104">
        <v>0.35634815328870584</v>
      </c>
      <c r="P154" s="104">
        <v>0.4282269227284321</v>
      </c>
      <c r="Q154" s="104">
        <v>0.41688027921271953</v>
      </c>
      <c r="R154" s="104">
        <v>0.48939398307302773</v>
      </c>
      <c r="S154" s="104">
        <v>0.44555534250492357</v>
      </c>
      <c r="T154" s="104">
        <v>0.61820250196912385</v>
      </c>
      <c r="U154" s="104">
        <v>0.84949886542419573</v>
      </c>
      <c r="V154" s="104">
        <v>0.75541902476606237</v>
      </c>
      <c r="W154" s="104">
        <v>0.6292140855752546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8.9020783185581931E-2</v>
      </c>
      <c r="D155" s="98">
        <v>8.8125590336064347E-2</v>
      </c>
      <c r="E155" s="98">
        <v>8.1162077335675625E-2</v>
      </c>
      <c r="F155" s="98">
        <v>7.9893801698731726E-2</v>
      </c>
      <c r="G155" s="98">
        <v>0.11186995080073593</v>
      </c>
      <c r="H155" s="98">
        <v>0.11024171941202646</v>
      </c>
      <c r="I155" s="98">
        <v>0.18416245353938199</v>
      </c>
      <c r="J155" s="98">
        <v>0.18281061175600821</v>
      </c>
      <c r="K155" s="98">
        <v>0.16530190485796264</v>
      </c>
      <c r="L155" s="98">
        <v>0.15535945791750835</v>
      </c>
      <c r="M155" s="98">
        <v>0.1962428687464014</v>
      </c>
      <c r="N155" s="98">
        <v>0.16872370323762156</v>
      </c>
      <c r="O155" s="98">
        <v>0.22842590457378378</v>
      </c>
      <c r="P155" s="98">
        <v>0.26349807953953674</v>
      </c>
      <c r="Q155" s="98">
        <v>0.26015202358035078</v>
      </c>
      <c r="R155" s="98">
        <v>0.30452619262523639</v>
      </c>
      <c r="S155" s="98">
        <v>0.26547513518265142</v>
      </c>
      <c r="T155" s="98">
        <v>0.36910328703869533</v>
      </c>
      <c r="U155" s="98">
        <v>0.51236257072185576</v>
      </c>
      <c r="V155" s="98">
        <v>0.45595480159011142</v>
      </c>
      <c r="W155" s="98">
        <v>0.38141174835126374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5.1697833104421928E-2</v>
      </c>
      <c r="D156" s="98">
        <v>4.9882090802843532E-2</v>
      </c>
      <c r="E156" s="98">
        <v>4.7464255158179661E-2</v>
      </c>
      <c r="F156" s="98">
        <v>4.7212573110216309E-2</v>
      </c>
      <c r="G156" s="98">
        <v>6.3800899639186934E-2</v>
      </c>
      <c r="H156" s="98">
        <v>6.267336093994734E-2</v>
      </c>
      <c r="I156" s="98">
        <v>0.10865943705848152</v>
      </c>
      <c r="J156" s="98">
        <v>0.11589163836495901</v>
      </c>
      <c r="K156" s="98">
        <v>0.12729637998892956</v>
      </c>
      <c r="L156" s="98">
        <v>8.9058953664567869E-2</v>
      </c>
      <c r="M156" s="98">
        <v>0.11531629344797824</v>
      </c>
      <c r="N156" s="98">
        <v>0.10490579061027301</v>
      </c>
      <c r="O156" s="98">
        <v>0.12792224871492205</v>
      </c>
      <c r="P156" s="98">
        <v>0.16472884318889533</v>
      </c>
      <c r="Q156" s="98">
        <v>0.15672825563236878</v>
      </c>
      <c r="R156" s="98">
        <v>0.18486779044779136</v>
      </c>
      <c r="S156" s="98">
        <v>0.18008020732227215</v>
      </c>
      <c r="T156" s="98">
        <v>0.24909921493042855</v>
      </c>
      <c r="U156" s="98">
        <v>0.33713629470233997</v>
      </c>
      <c r="V156" s="98">
        <v>0.29946422317595095</v>
      </c>
      <c r="W156" s="98">
        <v>0.24780233722399084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8.1569926552196664E-2</v>
      </c>
      <c r="D157" s="122">
        <v>9.5511966254167538E-2</v>
      </c>
      <c r="E157" s="122">
        <v>8.7643832163173896E-2</v>
      </c>
      <c r="F157" s="122">
        <v>0.108198457963772</v>
      </c>
      <c r="G157" s="122">
        <v>0.11565786922965422</v>
      </c>
      <c r="H157" s="122">
        <v>0.11719600825635647</v>
      </c>
      <c r="I157" s="122">
        <v>0.10976222173020837</v>
      </c>
      <c r="J157" s="122">
        <v>0.12917681630439573</v>
      </c>
      <c r="K157" s="122">
        <v>0.13138739594117063</v>
      </c>
      <c r="L157" s="122">
        <v>0.13274002461711978</v>
      </c>
      <c r="M157" s="122">
        <v>0.19185793039938734</v>
      </c>
      <c r="N157" s="122">
        <v>0.18387750879266154</v>
      </c>
      <c r="O157" s="122">
        <v>0.20804415616352742</v>
      </c>
      <c r="P157" s="122">
        <v>0.27586622040245012</v>
      </c>
      <c r="Q157" s="122">
        <v>0.22617206578197491</v>
      </c>
      <c r="R157" s="122">
        <v>0.26147070055160876</v>
      </c>
      <c r="S157" s="122">
        <v>0.26135262837924889</v>
      </c>
      <c r="T157" s="122">
        <v>0.36840742562690348</v>
      </c>
      <c r="U157" s="122">
        <v>0.48639897684009875</v>
      </c>
      <c r="V157" s="122">
        <v>0.47877914048157455</v>
      </c>
      <c r="W157" s="122">
        <v>0.41464660784111512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8.1569926552196664E-2</v>
      </c>
      <c r="D159" s="33">
        <v>9.5511966254167538E-2</v>
      </c>
      <c r="E159" s="33">
        <v>8.7643832163173896E-2</v>
      </c>
      <c r="F159" s="33">
        <v>0.108198457963772</v>
      </c>
      <c r="G159" s="33">
        <v>0.11565786922965422</v>
      </c>
      <c r="H159" s="33">
        <v>0.11719600825635647</v>
      </c>
      <c r="I159" s="33">
        <v>0.10976222173020837</v>
      </c>
      <c r="J159" s="33">
        <v>0.12917681630439573</v>
      </c>
      <c r="K159" s="33">
        <v>0.13138739594117063</v>
      </c>
      <c r="L159" s="33">
        <v>0.13274002461711978</v>
      </c>
      <c r="M159" s="33">
        <v>0.19185793039938734</v>
      </c>
      <c r="N159" s="33">
        <v>0.18387750879266154</v>
      </c>
      <c r="O159" s="33">
        <v>0.20804415616352742</v>
      </c>
      <c r="P159" s="33">
        <v>0.27586622040245012</v>
      </c>
      <c r="Q159" s="33">
        <v>0.22617206578197491</v>
      </c>
      <c r="R159" s="33">
        <v>0.26147070055160876</v>
      </c>
      <c r="S159" s="33">
        <v>0.26135262837924889</v>
      </c>
      <c r="T159" s="33">
        <v>0.36840742562690348</v>
      </c>
      <c r="U159" s="33">
        <v>0.48639897684009875</v>
      </c>
      <c r="V159" s="33">
        <v>0.47877914048157455</v>
      </c>
      <c r="W159" s="33">
        <v>0.41464660784111512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5.0931227742711672E-2</v>
      </c>
      <c r="K161" s="117">
        <f t="shared" si="54"/>
        <v>9.2470326686874146E-2</v>
      </c>
      <c r="L161" s="117">
        <f t="shared" si="54"/>
        <v>0.69409777129674266</v>
      </c>
      <c r="M161" s="117">
        <f t="shared" si="54"/>
        <v>0.66011284450575791</v>
      </c>
      <c r="N161" s="117">
        <f t="shared" si="54"/>
        <v>0.82493867646659236</v>
      </c>
      <c r="O161" s="117">
        <f t="shared" si="54"/>
        <v>3.8649921535094971</v>
      </c>
      <c r="P161" s="117">
        <f t="shared" si="54"/>
        <v>0.53083508604004581</v>
      </c>
      <c r="Q161" s="117">
        <f t="shared" si="54"/>
        <v>0.50052449623118145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0.10496987086104702</v>
      </c>
      <c r="W161" s="117">
        <f t="shared" ref="W161" si="56">W162+W164+W166+W175</f>
        <v>0.73142559324595957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3.028294610542584E-2</v>
      </c>
      <c r="K162" s="122">
        <f t="shared" si="57"/>
        <v>1.1605922579169911E-2</v>
      </c>
      <c r="L162" s="122">
        <f t="shared" si="57"/>
        <v>0.58875984292334416</v>
      </c>
      <c r="M162" s="122">
        <f t="shared" si="57"/>
        <v>0.51244011688081592</v>
      </c>
      <c r="N162" s="122">
        <f t="shared" si="57"/>
        <v>0.67857674458832773</v>
      </c>
      <c r="O162" s="122">
        <f t="shared" si="57"/>
        <v>3.4591555519260542</v>
      </c>
      <c r="P162" s="122">
        <f t="shared" si="57"/>
        <v>0.4348253779084939</v>
      </c>
      <c r="Q162" s="122">
        <f t="shared" si="57"/>
        <v>0.44776458917553275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3.9863625400560342E-2</v>
      </c>
      <c r="W162" s="122">
        <f t="shared" si="57"/>
        <v>0.61745992141573014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3.028294610542584E-2</v>
      </c>
      <c r="K163" s="33">
        <v>1.1605922579169911E-2</v>
      </c>
      <c r="L163" s="33">
        <v>0.58875984292334416</v>
      </c>
      <c r="M163" s="33">
        <v>0.51244011688081592</v>
      </c>
      <c r="N163" s="33">
        <v>0.67857674458832773</v>
      </c>
      <c r="O163" s="33">
        <v>3.4591555519260542</v>
      </c>
      <c r="P163" s="33">
        <v>0.4348253779084939</v>
      </c>
      <c r="Q163" s="33">
        <v>0.44776458917553275</v>
      </c>
      <c r="R163" s="33">
        <v>0</v>
      </c>
      <c r="S163" s="33">
        <v>0</v>
      </c>
      <c r="T163" s="33">
        <v>0</v>
      </c>
      <c r="U163" s="33">
        <v>0</v>
      </c>
      <c r="V163" s="33">
        <v>3.9863625400560342E-2</v>
      </c>
      <c r="W163" s="33">
        <v>0.61745992141573014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2.004854409243321E-4</v>
      </c>
      <c r="K164" s="122">
        <f t="shared" si="58"/>
        <v>8.9104762423822042E-4</v>
      </c>
      <c r="L164" s="122">
        <f t="shared" si="58"/>
        <v>1.037577640980438E-3</v>
      </c>
      <c r="M164" s="122">
        <f t="shared" si="58"/>
        <v>1.4950223882738188E-3</v>
      </c>
      <c r="N164" s="122">
        <f t="shared" si="58"/>
        <v>1.5647011771435168E-3</v>
      </c>
      <c r="O164" s="122">
        <f t="shared" si="58"/>
        <v>4.0566144317387516E-3</v>
      </c>
      <c r="P164" s="122">
        <f t="shared" si="58"/>
        <v>7.9444364803699444E-4</v>
      </c>
      <c r="Q164" s="122">
        <f t="shared" si="58"/>
        <v>5.1925930244767096E-4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9.9300892889079011E-4</v>
      </c>
      <c r="W164" s="122">
        <f t="shared" si="58"/>
        <v>9.9649622928509886E-4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2.004854409243321E-4</v>
      </c>
      <c r="K165" s="98">
        <v>8.9104762423822042E-4</v>
      </c>
      <c r="L165" s="98">
        <v>1.037577640980438E-3</v>
      </c>
      <c r="M165" s="98">
        <v>1.4950223882738188E-3</v>
      </c>
      <c r="N165" s="98">
        <v>1.5647011771435168E-3</v>
      </c>
      <c r="O165" s="98">
        <v>4.0566144317387516E-3</v>
      </c>
      <c r="P165" s="98">
        <v>7.9444364803699444E-4</v>
      </c>
      <c r="Q165" s="98">
        <v>5.1925930244767096E-4</v>
      </c>
      <c r="R165" s="98">
        <v>0</v>
      </c>
      <c r="S165" s="98">
        <v>0</v>
      </c>
      <c r="T165" s="98">
        <v>0</v>
      </c>
      <c r="U165" s="98">
        <v>0</v>
      </c>
      <c r="V165" s="98">
        <v>9.9300892889079011E-4</v>
      </c>
      <c r="W165" s="98">
        <v>9.9649622928509886E-4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1.6256749011326371E-2</v>
      </c>
      <c r="K166" s="122">
        <v>6.2661742858965655E-2</v>
      </c>
      <c r="L166" s="122">
        <v>8.309762031568263E-2</v>
      </c>
      <c r="M166" s="122">
        <v>0.11815919687161924</v>
      </c>
      <c r="N166" s="122">
        <v>0.11698687325781348</v>
      </c>
      <c r="O166" s="122">
        <v>0.32380803497034782</v>
      </c>
      <c r="P166" s="122">
        <v>7.5681731066660304E-2</v>
      </c>
      <c r="Q166" s="122">
        <v>4.1700648960583966E-2</v>
      </c>
      <c r="R166" s="122">
        <v>0</v>
      </c>
      <c r="S166" s="122">
        <v>0</v>
      </c>
      <c r="T166" s="122">
        <v>0</v>
      </c>
      <c r="U166" s="122">
        <v>0</v>
      </c>
      <c r="V166" s="122">
        <v>5.0098011226013428E-2</v>
      </c>
      <c r="W166" s="122">
        <v>8.8061500666785641E-2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1.2967751163847506E-3</v>
      </c>
      <c r="K167" s="98">
        <v>4.2701177810563077E-3</v>
      </c>
      <c r="L167" s="98">
        <v>6.7061752700982719E-3</v>
      </c>
      <c r="M167" s="98">
        <v>1.3078907412889399E-2</v>
      </c>
      <c r="N167" s="98">
        <v>1.1172875372436494E-2</v>
      </c>
      <c r="O167" s="98">
        <v>2.4178203242559683E-2</v>
      </c>
      <c r="P167" s="98">
        <v>5.1668512654155195E-3</v>
      </c>
      <c r="Q167" s="98">
        <v>4.6880822864857003E-3</v>
      </c>
      <c r="R167" s="98">
        <v>0</v>
      </c>
      <c r="S167" s="98">
        <v>0</v>
      </c>
      <c r="T167" s="98">
        <v>0</v>
      </c>
      <c r="U167" s="98">
        <v>0</v>
      </c>
      <c r="V167" s="98">
        <v>6.2657998725325773E-3</v>
      </c>
      <c r="W167" s="98">
        <v>1.1949419734179676E-2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9.4131201626922824E-5</v>
      </c>
      <c r="L168" s="98">
        <v>0</v>
      </c>
      <c r="M168" s="98">
        <v>1.205698145208723E-4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1.0397315528480829E-4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5.5536592997157229E-5</v>
      </c>
      <c r="L169" s="101">
        <v>0</v>
      </c>
      <c r="M169" s="101">
        <v>7.8387776586896318E-5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6.2059728144445031E-5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3.8594608629765595E-5</v>
      </c>
      <c r="L170" s="104">
        <v>0</v>
      </c>
      <c r="M170" s="104">
        <v>4.2182037933975978E-5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4.1913427140363258E-5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5.2330274003290281E-3</v>
      </c>
      <c r="K171" s="101">
        <v>1.974419916693065E-2</v>
      </c>
      <c r="L171" s="101">
        <v>3.7280259497541816E-2</v>
      </c>
      <c r="M171" s="101">
        <v>5.9483013864257417E-2</v>
      </c>
      <c r="N171" s="101">
        <v>6.4407401226450237E-2</v>
      </c>
      <c r="O171" s="101">
        <v>0.16605750106695627</v>
      </c>
      <c r="P171" s="101">
        <v>4.0210607091435507E-2</v>
      </c>
      <c r="Q171" s="101">
        <v>1.7617479792280441E-2</v>
      </c>
      <c r="R171" s="101">
        <v>0</v>
      </c>
      <c r="S171" s="101">
        <v>0</v>
      </c>
      <c r="T171" s="101">
        <v>0</v>
      </c>
      <c r="U171" s="101">
        <v>0</v>
      </c>
      <c r="V171" s="101">
        <v>2.1692749749786269E-2</v>
      </c>
      <c r="W171" s="101">
        <v>3.8255262642805883E-2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9.7269464946125907E-3</v>
      </c>
      <c r="K172" s="104">
        <v>3.8553294709351774E-2</v>
      </c>
      <c r="L172" s="104">
        <v>3.9111185548042549E-2</v>
      </c>
      <c r="M172" s="104">
        <v>4.5476705779951561E-2</v>
      </c>
      <c r="N172" s="104">
        <v>4.140659665892675E-2</v>
      </c>
      <c r="O172" s="104">
        <v>0.13357233066083191</v>
      </c>
      <c r="P172" s="104">
        <v>3.0304272709809271E-2</v>
      </c>
      <c r="Q172" s="104">
        <v>1.9395086881817823E-2</v>
      </c>
      <c r="R172" s="104">
        <v>0</v>
      </c>
      <c r="S172" s="104">
        <v>0</v>
      </c>
      <c r="T172" s="104">
        <v>0</v>
      </c>
      <c r="U172" s="104">
        <v>0</v>
      </c>
      <c r="V172" s="104">
        <v>2.213946160369458E-2</v>
      </c>
      <c r="W172" s="104">
        <v>3.7752845134515274E-2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5.9530486913907197E-3</v>
      </c>
      <c r="K173" s="98">
        <v>2.178048670839278E-2</v>
      </c>
      <c r="L173" s="98">
        <v>2.4860208140312479E-2</v>
      </c>
      <c r="M173" s="98">
        <v>2.864457312228175E-2</v>
      </c>
      <c r="N173" s="98">
        <v>2.5531876072702117E-2</v>
      </c>
      <c r="O173" s="98">
        <v>8.5622389720957523E-2</v>
      </c>
      <c r="P173" s="98">
        <v>1.8646930487229183E-2</v>
      </c>
      <c r="Q173" s="98">
        <v>1.2103405585292729E-2</v>
      </c>
      <c r="R173" s="98">
        <v>0</v>
      </c>
      <c r="S173" s="98">
        <v>0</v>
      </c>
      <c r="T173" s="98">
        <v>0</v>
      </c>
      <c r="U173" s="98">
        <v>0</v>
      </c>
      <c r="V173" s="98">
        <v>1.3362906535151847E-2</v>
      </c>
      <c r="W173" s="98">
        <v>2.2884704901075827E-2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3.7738978032218714E-3</v>
      </c>
      <c r="K174" s="33">
        <v>1.677280800095899E-2</v>
      </c>
      <c r="L174" s="33">
        <v>1.4250977407730068E-2</v>
      </c>
      <c r="M174" s="33">
        <v>1.6832132657669811E-2</v>
      </c>
      <c r="N174" s="33">
        <v>1.5874720586224637E-2</v>
      </c>
      <c r="O174" s="33">
        <v>4.7949940939874369E-2</v>
      </c>
      <c r="P174" s="33">
        <v>1.1657342222580087E-2</v>
      </c>
      <c r="Q174" s="33">
        <v>7.2916812965250939E-3</v>
      </c>
      <c r="R174" s="33">
        <v>0</v>
      </c>
      <c r="S174" s="33">
        <v>0</v>
      </c>
      <c r="T174" s="33">
        <v>0</v>
      </c>
      <c r="U174" s="33">
        <v>0</v>
      </c>
      <c r="V174" s="33">
        <v>8.7765550685427324E-3</v>
      </c>
      <c r="W174" s="33">
        <v>1.4868140233439449E-2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4.191047185035132E-3</v>
      </c>
      <c r="K175" s="122">
        <v>1.7311613624500358E-2</v>
      </c>
      <c r="L175" s="122">
        <v>2.120273041673543E-2</v>
      </c>
      <c r="M175" s="122">
        <v>2.801850836504895E-2</v>
      </c>
      <c r="N175" s="122">
        <v>2.7810357443307582E-2</v>
      </c>
      <c r="O175" s="122">
        <v>7.797195218135633E-2</v>
      </c>
      <c r="P175" s="122">
        <v>1.9533533416854636E-2</v>
      </c>
      <c r="Q175" s="122">
        <v>1.0539998792617071E-2</v>
      </c>
      <c r="R175" s="122">
        <v>0</v>
      </c>
      <c r="S175" s="122">
        <v>0</v>
      </c>
      <c r="T175" s="122">
        <v>0</v>
      </c>
      <c r="U175" s="122">
        <v>0</v>
      </c>
      <c r="V175" s="122">
        <v>1.4015225305582449E-2</v>
      </c>
      <c r="W175" s="122">
        <v>2.4907674934158686E-2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4.191047185035132E-3</v>
      </c>
      <c r="K177" s="33">
        <v>1.7311613624500358E-2</v>
      </c>
      <c r="L177" s="33">
        <v>2.120273041673543E-2</v>
      </c>
      <c r="M177" s="33">
        <v>2.801850836504895E-2</v>
      </c>
      <c r="N177" s="33">
        <v>2.7810357443307582E-2</v>
      </c>
      <c r="O177" s="33">
        <v>7.797195218135633E-2</v>
      </c>
      <c r="P177" s="33">
        <v>1.9533533416854636E-2</v>
      </c>
      <c r="Q177" s="33">
        <v>1.0539998792617071E-2</v>
      </c>
      <c r="R177" s="33">
        <v>0</v>
      </c>
      <c r="S177" s="33">
        <v>0</v>
      </c>
      <c r="T177" s="33">
        <v>0</v>
      </c>
      <c r="U177" s="33">
        <v>0</v>
      </c>
      <c r="V177" s="33">
        <v>1.4015225305582449E-2</v>
      </c>
      <c r="W177" s="33">
        <v>2.4907674934158686E-2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0.10239915350030039</v>
      </c>
      <c r="D24" s="117">
        <f t="shared" si="7"/>
        <v>0.13819324876707348</v>
      </c>
      <c r="E24" s="117">
        <f t="shared" si="7"/>
        <v>0.26719258511447708</v>
      </c>
      <c r="F24" s="117">
        <f t="shared" si="7"/>
        <v>0.35309046113619735</v>
      </c>
      <c r="G24" s="117">
        <f t="shared" si="7"/>
        <v>0.37993768118631144</v>
      </c>
      <c r="H24" s="117">
        <f t="shared" si="7"/>
        <v>0.31314315254859049</v>
      </c>
      <c r="I24" s="117">
        <f t="shared" si="7"/>
        <v>0.18680147037456651</v>
      </c>
      <c r="J24" s="117">
        <f t="shared" si="7"/>
        <v>6.0899439777275091E-2</v>
      </c>
      <c r="K24" s="117">
        <f t="shared" si="7"/>
        <v>6.4868788790440779E-2</v>
      </c>
      <c r="L24" s="117">
        <f t="shared" si="7"/>
        <v>0.20375739662525016</v>
      </c>
      <c r="M24" s="117">
        <f t="shared" si="7"/>
        <v>0.20567839361926149</v>
      </c>
      <c r="N24" s="117">
        <f t="shared" si="7"/>
        <v>0.2024496636781411</v>
      </c>
      <c r="O24" s="117">
        <f t="shared" si="7"/>
        <v>0.19564409562637994</v>
      </c>
      <c r="P24" s="117">
        <f t="shared" si="7"/>
        <v>0.13213933105567904</v>
      </c>
      <c r="Q24" s="117">
        <f t="shared" si="7"/>
        <v>0.25771052332509314</v>
      </c>
      <c r="R24" s="117">
        <f t="shared" ref="R24:V24" si="8">R25+R28+R30+R39</f>
        <v>0.44304400483405659</v>
      </c>
      <c r="S24" s="117">
        <f t="shared" si="8"/>
        <v>0.38632704571786597</v>
      </c>
      <c r="T24" s="117">
        <f t="shared" si="8"/>
        <v>0.24558775407165465</v>
      </c>
      <c r="U24" s="117">
        <f t="shared" si="8"/>
        <v>0.15875406571594639</v>
      </c>
      <c r="V24" s="117">
        <f t="shared" si="8"/>
        <v>9.7553405140378788E-2</v>
      </c>
      <c r="W24" s="117">
        <f t="shared" ref="W24" si="9">W25+W28+W30+W39</f>
        <v>0.114477004289123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9.25816856812786E-2</v>
      </c>
      <c r="D25" s="122">
        <f t="shared" si="10"/>
        <v>0.1233147590137296</v>
      </c>
      <c r="E25" s="122">
        <f t="shared" si="10"/>
        <v>0.24011239786989017</v>
      </c>
      <c r="F25" s="122">
        <f t="shared" si="10"/>
        <v>0.31657912370965391</v>
      </c>
      <c r="G25" s="122">
        <f t="shared" si="10"/>
        <v>0.33981609710348798</v>
      </c>
      <c r="H25" s="122">
        <f t="shared" si="10"/>
        <v>0.28082042156207904</v>
      </c>
      <c r="I25" s="122">
        <f t="shared" si="10"/>
        <v>0.16810367085004174</v>
      </c>
      <c r="J25" s="122">
        <f t="shared" si="10"/>
        <v>5.431188058097202E-2</v>
      </c>
      <c r="K25" s="122">
        <f t="shared" si="10"/>
        <v>5.7561253578928134E-2</v>
      </c>
      <c r="L25" s="122">
        <f t="shared" si="10"/>
        <v>0.18109451624496808</v>
      </c>
      <c r="M25" s="122">
        <f t="shared" si="10"/>
        <v>0.18113580530610385</v>
      </c>
      <c r="N25" s="122">
        <f t="shared" si="10"/>
        <v>0.17670063555259022</v>
      </c>
      <c r="O25" s="122">
        <f t="shared" si="10"/>
        <v>0.16727290536747541</v>
      </c>
      <c r="P25" s="122">
        <f t="shared" si="10"/>
        <v>0.10821549268737046</v>
      </c>
      <c r="Q25" s="122">
        <f t="shared" si="10"/>
        <v>0.21966750721298195</v>
      </c>
      <c r="R25" s="122">
        <f t="shared" ref="R25:V25" si="11">SUM(R26:R27)</f>
        <v>0.37721836715194024</v>
      </c>
      <c r="S25" s="122">
        <f t="shared" si="11"/>
        <v>0.32992930795724335</v>
      </c>
      <c r="T25" s="122">
        <f t="shared" si="11"/>
        <v>0.20796928332514336</v>
      </c>
      <c r="U25" s="122">
        <f t="shared" si="11"/>
        <v>0.13170240370161745</v>
      </c>
      <c r="V25" s="122">
        <f t="shared" si="11"/>
        <v>7.9376159164327248E-2</v>
      </c>
      <c r="W25" s="122">
        <f t="shared" ref="W25" si="12">SUM(W26:W27)</f>
        <v>9.1793566784608885E-2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9.0908067309939722E-2</v>
      </c>
      <c r="D26" s="98">
        <v>0.12114798441263597</v>
      </c>
      <c r="E26" s="98">
        <v>0.23592780479315537</v>
      </c>
      <c r="F26" s="98">
        <v>0.31115030785317743</v>
      </c>
      <c r="G26" s="98">
        <v>0.33406225249152588</v>
      </c>
      <c r="H26" s="98">
        <v>0.27612650159242708</v>
      </c>
      <c r="I26" s="98">
        <v>0.16531726559283849</v>
      </c>
      <c r="J26" s="98">
        <v>5.3428594950556484E-2</v>
      </c>
      <c r="K26" s="98">
        <v>5.6636058384685106E-2</v>
      </c>
      <c r="L26" s="98">
        <v>0.17808245825816973</v>
      </c>
      <c r="M26" s="98">
        <v>0.17818965662914485</v>
      </c>
      <c r="N26" s="98">
        <v>0.17382829114097087</v>
      </c>
      <c r="O26" s="98">
        <v>0.16455204001446033</v>
      </c>
      <c r="P26" s="98">
        <v>0.10651722743461385</v>
      </c>
      <c r="Q26" s="98">
        <v>0.21618221313982136</v>
      </c>
      <c r="R26" s="98">
        <v>0.37126909538708491</v>
      </c>
      <c r="S26" s="98">
        <v>0.32473361066434481</v>
      </c>
      <c r="T26" s="98">
        <v>0.20471061137529392</v>
      </c>
      <c r="U26" s="98">
        <v>0.12966854039676903</v>
      </c>
      <c r="V26" s="98">
        <v>7.8150114356757255E-2</v>
      </c>
      <c r="W26" s="98">
        <v>9.0372841388081979E-2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1.673618371338883E-3</v>
      </c>
      <c r="D27" s="98">
        <v>2.1667746010936356E-3</v>
      </c>
      <c r="E27" s="98">
        <v>4.1845930767347907E-3</v>
      </c>
      <c r="F27" s="98">
        <v>5.4288158564764705E-3</v>
      </c>
      <c r="G27" s="98">
        <v>5.7538446119620957E-3</v>
      </c>
      <c r="H27" s="98">
        <v>4.6939199696519381E-3</v>
      </c>
      <c r="I27" s="98">
        <v>2.7864052572032583E-3</v>
      </c>
      <c r="J27" s="98">
        <v>8.8328563041553795E-4</v>
      </c>
      <c r="K27" s="98">
        <v>9.2519519424302777E-4</v>
      </c>
      <c r="L27" s="98">
        <v>3.0120579867983482E-3</v>
      </c>
      <c r="M27" s="98">
        <v>2.9461486769590014E-3</v>
      </c>
      <c r="N27" s="98">
        <v>2.8723444116193543E-3</v>
      </c>
      <c r="O27" s="98">
        <v>2.7208653530150697E-3</v>
      </c>
      <c r="P27" s="98">
        <v>1.6982652527566158E-3</v>
      </c>
      <c r="Q27" s="98">
        <v>3.4852940731605804E-3</v>
      </c>
      <c r="R27" s="98">
        <v>5.9492717648553317E-3</v>
      </c>
      <c r="S27" s="98">
        <v>5.19569729289855E-3</v>
      </c>
      <c r="T27" s="98">
        <v>3.2586719498494394E-3</v>
      </c>
      <c r="U27" s="98">
        <v>2.0338633048484303E-3</v>
      </c>
      <c r="V27" s="98">
        <v>1.2260448075699908E-3</v>
      </c>
      <c r="W27" s="98">
        <v>1.4207253965269121E-3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7.4722840904685491E-5</v>
      </c>
      <c r="D28" s="122">
        <f t="shared" si="13"/>
        <v>3.8252034285389644E-5</v>
      </c>
      <c r="E28" s="122">
        <f t="shared" si="13"/>
        <v>2.3815560122585706E-4</v>
      </c>
      <c r="F28" s="122">
        <f t="shared" si="13"/>
        <v>4.9585092167088245E-4</v>
      </c>
      <c r="G28" s="122">
        <f t="shared" si="13"/>
        <v>5.5488247192838063E-4</v>
      </c>
      <c r="H28" s="122">
        <f t="shared" si="13"/>
        <v>7.0541142449291963E-4</v>
      </c>
      <c r="I28" s="122">
        <f t="shared" si="13"/>
        <v>4.4881252185106235E-4</v>
      </c>
      <c r="J28" s="122">
        <f t="shared" si="13"/>
        <v>9.0881985935889286E-5</v>
      </c>
      <c r="K28" s="122">
        <f t="shared" si="13"/>
        <v>9.2135942435895557E-5</v>
      </c>
      <c r="L28" s="122">
        <f t="shared" si="13"/>
        <v>2.3703471744661677E-4</v>
      </c>
      <c r="M28" s="122">
        <f t="shared" si="13"/>
        <v>3.7540245594730996E-4</v>
      </c>
      <c r="N28" s="122">
        <f t="shared" si="13"/>
        <v>3.7962493152272084E-4</v>
      </c>
      <c r="O28" s="122">
        <f t="shared" si="13"/>
        <v>3.3589847964360901E-4</v>
      </c>
      <c r="P28" s="122">
        <f t="shared" si="13"/>
        <v>2.4476443501561003E-4</v>
      </c>
      <c r="Q28" s="122">
        <f t="shared" si="13"/>
        <v>4.3676977899502608E-4</v>
      </c>
      <c r="R28" s="122">
        <f t="shared" si="13"/>
        <v>9.9053589991335484E-4</v>
      </c>
      <c r="S28" s="122">
        <f t="shared" si="13"/>
        <v>8.2704228756670976E-4</v>
      </c>
      <c r="T28" s="122">
        <f t="shared" si="13"/>
        <v>6.7414218750569172E-4</v>
      </c>
      <c r="U28" s="122">
        <f t="shared" si="13"/>
        <v>2.3713972434503418E-4</v>
      </c>
      <c r="V28" s="122">
        <f t="shared" si="13"/>
        <v>4.5065025163440513E-4</v>
      </c>
      <c r="W28" s="122">
        <f t="shared" si="13"/>
        <v>2.5276987273838435E-4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7.4722840904685491E-5</v>
      </c>
      <c r="D29" s="98">
        <v>3.8252034285389644E-5</v>
      </c>
      <c r="E29" s="98">
        <v>2.3815560122585706E-4</v>
      </c>
      <c r="F29" s="98">
        <v>4.9585092167088245E-4</v>
      </c>
      <c r="G29" s="98">
        <v>5.5488247192838063E-4</v>
      </c>
      <c r="H29" s="98">
        <v>7.0541142449291963E-4</v>
      </c>
      <c r="I29" s="98">
        <v>4.4881252185106235E-4</v>
      </c>
      <c r="J29" s="98">
        <v>9.0881985935889286E-5</v>
      </c>
      <c r="K29" s="98">
        <v>9.2135942435895557E-5</v>
      </c>
      <c r="L29" s="98">
        <v>2.3703471744661677E-4</v>
      </c>
      <c r="M29" s="98">
        <v>3.7540245594730996E-4</v>
      </c>
      <c r="N29" s="98">
        <v>3.7962493152272084E-4</v>
      </c>
      <c r="O29" s="98">
        <v>3.3589847964360901E-4</v>
      </c>
      <c r="P29" s="98">
        <v>2.4476443501561003E-4</v>
      </c>
      <c r="Q29" s="98">
        <v>4.3676977899502608E-4</v>
      </c>
      <c r="R29" s="98">
        <v>9.9053589991335484E-4</v>
      </c>
      <c r="S29" s="98">
        <v>8.2704228756670976E-4</v>
      </c>
      <c r="T29" s="98">
        <v>6.7414218750569172E-4</v>
      </c>
      <c r="U29" s="98">
        <v>2.3713972434503418E-4</v>
      </c>
      <c r="V29" s="98">
        <v>4.5065025163440513E-4</v>
      </c>
      <c r="W29" s="98">
        <v>2.5276987273838435E-4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7.890487440410281E-3</v>
      </c>
      <c r="D30" s="122">
        <v>1.1996241388161494E-2</v>
      </c>
      <c r="E30" s="122">
        <v>2.1610264281841179E-2</v>
      </c>
      <c r="F30" s="122">
        <v>2.9099972377633877E-2</v>
      </c>
      <c r="G30" s="122">
        <v>3.1969306269880968E-2</v>
      </c>
      <c r="H30" s="122">
        <v>2.5468950827362183E-2</v>
      </c>
      <c r="I30" s="122">
        <v>1.4581896842201077E-2</v>
      </c>
      <c r="J30" s="122">
        <v>5.18682242903277E-3</v>
      </c>
      <c r="K30" s="122">
        <v>5.6931075941552087E-3</v>
      </c>
      <c r="L30" s="122">
        <v>1.7872126996042598E-2</v>
      </c>
      <c r="M30" s="122">
        <v>1.9504145209512519E-2</v>
      </c>
      <c r="N30" s="122">
        <v>2.0476982292270143E-2</v>
      </c>
      <c r="O30" s="122">
        <v>2.262211972543187E-2</v>
      </c>
      <c r="P30" s="122">
        <v>1.8882204251986175E-2</v>
      </c>
      <c r="Q30" s="122">
        <v>3.0170536147682572E-2</v>
      </c>
      <c r="R30" s="122">
        <v>5.1643687105482082E-2</v>
      </c>
      <c r="S30" s="122">
        <v>4.4019543630231625E-2</v>
      </c>
      <c r="T30" s="122">
        <v>2.9207731194364223E-2</v>
      </c>
      <c r="U30" s="122">
        <v>2.1220330916168217E-2</v>
      </c>
      <c r="V30" s="122">
        <v>1.3837616191558287E-2</v>
      </c>
      <c r="W30" s="122">
        <v>1.7447699670258332E-2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7.3054990681808844E-4</v>
      </c>
      <c r="D31" s="98">
        <v>9.7372463786897327E-4</v>
      </c>
      <c r="E31" s="98">
        <v>2.3287705634995825E-3</v>
      </c>
      <c r="F31" s="98">
        <v>3.2750379799085364E-3</v>
      </c>
      <c r="G31" s="98">
        <v>3.6404004664544816E-3</v>
      </c>
      <c r="H31" s="98">
        <v>2.9323683659293396E-3</v>
      </c>
      <c r="I31" s="98">
        <v>1.2645014204088283E-3</v>
      </c>
      <c r="J31" s="98">
        <v>3.9755338608424973E-4</v>
      </c>
      <c r="K31" s="98">
        <v>3.0504660063385624E-4</v>
      </c>
      <c r="L31" s="98">
        <v>1.2735083858774398E-3</v>
      </c>
      <c r="M31" s="98">
        <v>1.9315910117356579E-3</v>
      </c>
      <c r="N31" s="98">
        <v>1.7453005277976771E-3</v>
      </c>
      <c r="O31" s="98">
        <v>1.533576729823056E-3</v>
      </c>
      <c r="P31" s="98">
        <v>1.1830874485248624E-3</v>
      </c>
      <c r="Q31" s="98">
        <v>3.245486516792588E-3</v>
      </c>
      <c r="R31" s="98">
        <v>6.3306738504700193E-3</v>
      </c>
      <c r="S31" s="98">
        <v>6.1087268825251511E-3</v>
      </c>
      <c r="T31" s="98">
        <v>3.4679230082810117E-3</v>
      </c>
      <c r="U31" s="98">
        <v>3.0066060449480876E-3</v>
      </c>
      <c r="V31" s="98">
        <v>1.7376880416954206E-3</v>
      </c>
      <c r="W31" s="98">
        <v>2.4132925713965798E-3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9.7027293149840602E-5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5.3040183668958711E-5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4.3987109480881898E-5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3.697650739028403E-3</v>
      </c>
      <c r="D35" s="101">
        <v>6.6288074703417434E-3</v>
      </c>
      <c r="E35" s="101">
        <v>1.0994272817568592E-2</v>
      </c>
      <c r="F35" s="101">
        <v>1.7082692580808308E-2</v>
      </c>
      <c r="G35" s="101">
        <v>1.5989272927035669E-2</v>
      </c>
      <c r="H35" s="101">
        <v>1.2830604481668945E-2</v>
      </c>
      <c r="I35" s="101">
        <v>2.8032401390575088E-3</v>
      </c>
      <c r="J35" s="101">
        <v>1.5162879729298286E-3</v>
      </c>
      <c r="K35" s="101">
        <v>1.6690075172672112E-3</v>
      </c>
      <c r="L35" s="101">
        <v>7.6734252015417323E-3</v>
      </c>
      <c r="M35" s="101">
        <v>9.4332662791885187E-3</v>
      </c>
      <c r="N35" s="101">
        <v>1.0889398323411466E-2</v>
      </c>
      <c r="O35" s="101">
        <v>1.114302348664366E-2</v>
      </c>
      <c r="P35" s="101">
        <v>9.6651624145263747E-3</v>
      </c>
      <c r="Q35" s="101">
        <v>1.2166730771807271E-2</v>
      </c>
      <c r="R35" s="101">
        <v>1.8992568801947243E-2</v>
      </c>
      <c r="S35" s="101">
        <v>1.689389256002893E-2</v>
      </c>
      <c r="T35" s="101">
        <v>1.2070458791227779E-2</v>
      </c>
      <c r="U35" s="101">
        <v>8.0718894824443454E-3</v>
      </c>
      <c r="V35" s="101">
        <v>5.7701577013396571E-3</v>
      </c>
      <c r="W35" s="101">
        <v>7.3318038677252393E-3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3.4622867945637899E-3</v>
      </c>
      <c r="D36" s="104">
        <v>4.3937092799507778E-3</v>
      </c>
      <c r="E36" s="104">
        <v>8.2872209007730062E-3</v>
      </c>
      <c r="F36" s="104">
        <v>8.7422418169170336E-3</v>
      </c>
      <c r="G36" s="104">
        <v>1.2339632876390814E-2</v>
      </c>
      <c r="H36" s="104">
        <v>9.7059779797638995E-3</v>
      </c>
      <c r="I36" s="104">
        <v>1.0514155282734739E-2</v>
      </c>
      <c r="J36" s="104">
        <v>3.2729810700186917E-3</v>
      </c>
      <c r="K36" s="104">
        <v>3.7190534762541415E-3</v>
      </c>
      <c r="L36" s="104">
        <v>8.9251934086234264E-3</v>
      </c>
      <c r="M36" s="104">
        <v>8.1392879185883428E-3</v>
      </c>
      <c r="N36" s="104">
        <v>7.8422834410609987E-3</v>
      </c>
      <c r="O36" s="104">
        <v>9.9455195089651546E-3</v>
      </c>
      <c r="P36" s="104">
        <v>8.0339543889349357E-3</v>
      </c>
      <c r="Q36" s="104">
        <v>1.4758318859082714E-2</v>
      </c>
      <c r="R36" s="104">
        <v>2.632044445306482E-2</v>
      </c>
      <c r="S36" s="104">
        <v>2.0919896894527706E-2</v>
      </c>
      <c r="T36" s="104">
        <v>1.3669349394855434E-2</v>
      </c>
      <c r="U36" s="104">
        <v>1.0141835388775784E-2</v>
      </c>
      <c r="V36" s="104">
        <v>6.3297704485232083E-3</v>
      </c>
      <c r="W36" s="104">
        <v>7.7026032311365124E-3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1.9366632824279325E-3</v>
      </c>
      <c r="D37" s="98">
        <v>2.487166545999149E-3</v>
      </c>
      <c r="E37" s="98">
        <v>4.6282329310862449E-3</v>
      </c>
      <c r="F37" s="98">
        <v>4.8636883873996364E-3</v>
      </c>
      <c r="G37" s="98">
        <v>6.9788054882446507E-3</v>
      </c>
      <c r="H37" s="98">
        <v>5.5016251708305359E-3</v>
      </c>
      <c r="I37" s="98">
        <v>5.8691191830213089E-3</v>
      </c>
      <c r="J37" s="98">
        <v>1.7707499056294029E-3</v>
      </c>
      <c r="K37" s="98">
        <v>1.8340360633023285E-3</v>
      </c>
      <c r="L37" s="98">
        <v>5.0631399105935965E-3</v>
      </c>
      <c r="M37" s="98">
        <v>4.5786444717735748E-3</v>
      </c>
      <c r="N37" s="98">
        <v>4.3191731281913013E-3</v>
      </c>
      <c r="O37" s="98">
        <v>5.7650538646866556E-3</v>
      </c>
      <c r="P37" s="98">
        <v>4.4731662191286551E-3</v>
      </c>
      <c r="Q37" s="98">
        <v>8.4102669068138094E-3</v>
      </c>
      <c r="R37" s="98">
        <v>1.5023676187704723E-2</v>
      </c>
      <c r="S37" s="98">
        <v>1.1426376903897211E-2</v>
      </c>
      <c r="T37" s="98">
        <v>7.51979150174712E-3</v>
      </c>
      <c r="U37" s="98">
        <v>5.6676746824778339E-3</v>
      </c>
      <c r="V37" s="98">
        <v>3.5539297756817878E-3</v>
      </c>
      <c r="W37" s="98">
        <v>4.3582790051867179E-3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1.5256235121358576E-3</v>
      </c>
      <c r="D38" s="98">
        <v>1.9065427339516291E-3</v>
      </c>
      <c r="E38" s="98">
        <v>3.6589879696867613E-3</v>
      </c>
      <c r="F38" s="98">
        <v>3.8785534295173968E-3</v>
      </c>
      <c r="G38" s="98">
        <v>5.3608273881461639E-3</v>
      </c>
      <c r="H38" s="98">
        <v>4.2043528089333645E-3</v>
      </c>
      <c r="I38" s="98">
        <v>4.6450360997134302E-3</v>
      </c>
      <c r="J38" s="98">
        <v>1.5022311643892886E-3</v>
      </c>
      <c r="K38" s="98">
        <v>1.8850174129518131E-3</v>
      </c>
      <c r="L38" s="98">
        <v>3.8620534980298299E-3</v>
      </c>
      <c r="M38" s="98">
        <v>3.5606434468147671E-3</v>
      </c>
      <c r="N38" s="98">
        <v>3.5231103128696979E-3</v>
      </c>
      <c r="O38" s="98">
        <v>4.1804656442784981E-3</v>
      </c>
      <c r="P38" s="98">
        <v>3.5607881698062806E-3</v>
      </c>
      <c r="Q38" s="98">
        <v>6.3480519522689056E-3</v>
      </c>
      <c r="R38" s="98">
        <v>1.1296768265360095E-2</v>
      </c>
      <c r="S38" s="98">
        <v>9.4935199906304949E-3</v>
      </c>
      <c r="T38" s="98">
        <v>6.1495578931083129E-3</v>
      </c>
      <c r="U38" s="98">
        <v>4.4741607062979494E-3</v>
      </c>
      <c r="V38" s="98">
        <v>2.7758406728414209E-3</v>
      </c>
      <c r="W38" s="98">
        <v>3.3443242259497945E-3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1.8522575377068154E-3</v>
      </c>
      <c r="D39" s="122">
        <v>2.8439963308970018E-3</v>
      </c>
      <c r="E39" s="122">
        <v>5.23176736151988E-3</v>
      </c>
      <c r="F39" s="122">
        <v>6.9155141272386964E-3</v>
      </c>
      <c r="G39" s="122">
        <v>7.5973953410140866E-3</v>
      </c>
      <c r="H39" s="122">
        <v>6.1483687346563466E-3</v>
      </c>
      <c r="I39" s="122">
        <v>3.6670901604726335E-3</v>
      </c>
      <c r="J39" s="122">
        <v>1.3098547813344124E-3</v>
      </c>
      <c r="K39" s="122">
        <v>1.5222916749215391E-3</v>
      </c>
      <c r="L39" s="122">
        <v>4.5537186667928458E-3</v>
      </c>
      <c r="M39" s="122">
        <v>4.6630406476978071E-3</v>
      </c>
      <c r="N39" s="122">
        <v>4.8924209017580048E-3</v>
      </c>
      <c r="O39" s="122">
        <v>5.4131720538290479E-3</v>
      </c>
      <c r="P39" s="122">
        <v>4.7968696813068083E-3</v>
      </c>
      <c r="Q39" s="122">
        <v>7.4357101854335833E-3</v>
      </c>
      <c r="R39" s="122">
        <v>1.3191414676720924E-2</v>
      </c>
      <c r="S39" s="122">
        <v>1.1551151842824275E-2</v>
      </c>
      <c r="T39" s="122">
        <v>7.7365973646413436E-3</v>
      </c>
      <c r="U39" s="122">
        <v>5.5941913738156894E-3</v>
      </c>
      <c r="V39" s="122">
        <v>3.8889795328588372E-3</v>
      </c>
      <c r="W39" s="122">
        <v>4.9829679615173948E-3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1.8522575377068154E-3</v>
      </c>
      <c r="D41" s="33">
        <v>2.8439963308970018E-3</v>
      </c>
      <c r="E41" s="33">
        <v>5.23176736151988E-3</v>
      </c>
      <c r="F41" s="33">
        <v>6.9155141272386964E-3</v>
      </c>
      <c r="G41" s="33">
        <v>7.5973953410140866E-3</v>
      </c>
      <c r="H41" s="33">
        <v>6.1483687346563466E-3</v>
      </c>
      <c r="I41" s="33">
        <v>3.6670901604726335E-3</v>
      </c>
      <c r="J41" s="33">
        <v>1.3098547813344124E-3</v>
      </c>
      <c r="K41" s="33">
        <v>1.5222916749215391E-3</v>
      </c>
      <c r="L41" s="33">
        <v>4.5537186667928458E-3</v>
      </c>
      <c r="M41" s="33">
        <v>4.6630406476978071E-3</v>
      </c>
      <c r="N41" s="33">
        <v>4.8924209017580048E-3</v>
      </c>
      <c r="O41" s="33">
        <v>5.4131720538290479E-3</v>
      </c>
      <c r="P41" s="33">
        <v>4.7968696813068083E-3</v>
      </c>
      <c r="Q41" s="33">
        <v>7.4357101854335833E-3</v>
      </c>
      <c r="R41" s="33">
        <v>1.3191414676720924E-2</v>
      </c>
      <c r="S41" s="33">
        <v>1.1551151842824275E-2</v>
      </c>
      <c r="T41" s="33">
        <v>7.7365973646413436E-3</v>
      </c>
      <c r="U41" s="33">
        <v>5.5941913738156894E-3</v>
      </c>
      <c r="V41" s="33">
        <v>3.8889795328588372E-3</v>
      </c>
      <c r="W41" s="33">
        <v>4.9829679615173948E-3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9.1677607765561664</v>
      </c>
      <c r="D43" s="117">
        <f t="shared" si="14"/>
        <v>4.2084929590938192</v>
      </c>
      <c r="E43" s="117">
        <f t="shared" si="14"/>
        <v>3.073015687956322</v>
      </c>
      <c r="F43" s="117">
        <f t="shared" si="14"/>
        <v>2.6961872631735453</v>
      </c>
      <c r="G43" s="117">
        <f t="shared" si="14"/>
        <v>2.5746201100034884</v>
      </c>
      <c r="H43" s="117">
        <f t="shared" si="14"/>
        <v>1.9151724960180068</v>
      </c>
      <c r="I43" s="117">
        <f t="shared" si="14"/>
        <v>3.2787648665798343</v>
      </c>
      <c r="J43" s="117">
        <f t="shared" si="14"/>
        <v>5.046309998446473</v>
      </c>
      <c r="K43" s="117">
        <f t="shared" si="14"/>
        <v>6.0423062425369194</v>
      </c>
      <c r="L43" s="117">
        <f t="shared" si="14"/>
        <v>6.2197571651577279</v>
      </c>
      <c r="M43" s="117">
        <f t="shared" si="14"/>
        <v>5.7890434557661479</v>
      </c>
      <c r="N43" s="117">
        <f t="shared" si="14"/>
        <v>4.317415733267608</v>
      </c>
      <c r="O43" s="117">
        <f t="shared" si="14"/>
        <v>3.6793621356959441</v>
      </c>
      <c r="P43" s="117">
        <f t="shared" si="14"/>
        <v>0</v>
      </c>
      <c r="Q43" s="117">
        <f t="shared" si="14"/>
        <v>8.0813529894555502E-4</v>
      </c>
      <c r="R43" s="117">
        <f t="shared" ref="R43:V43" si="15">R44+R47+R49+R58</f>
        <v>0</v>
      </c>
      <c r="S43" s="117">
        <f t="shared" si="15"/>
        <v>0.72232616471863165</v>
      </c>
      <c r="T43" s="117">
        <f t="shared" si="15"/>
        <v>0.79528714595954086</v>
      </c>
      <c r="U43" s="117">
        <f t="shared" si="15"/>
        <v>4.5465035025742472E-2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8.2807717476474423</v>
      </c>
      <c r="D44" s="122">
        <f t="shared" si="17"/>
        <v>3.7841574231027546</v>
      </c>
      <c r="E44" s="122">
        <f t="shared" si="17"/>
        <v>2.766028885136095</v>
      </c>
      <c r="F44" s="122">
        <f t="shared" si="17"/>
        <v>2.4172021871122693</v>
      </c>
      <c r="G44" s="122">
        <f t="shared" si="17"/>
        <v>2.3073782479385998</v>
      </c>
      <c r="H44" s="122">
        <f t="shared" si="17"/>
        <v>1.7053937274786073</v>
      </c>
      <c r="I44" s="122">
        <f t="shared" si="17"/>
        <v>2.9371525890856214</v>
      </c>
      <c r="J44" s="122">
        <f t="shared" si="17"/>
        <v>4.5027433535878023</v>
      </c>
      <c r="K44" s="122">
        <f t="shared" si="17"/>
        <v>5.3957541908414735</v>
      </c>
      <c r="L44" s="122">
        <f t="shared" si="17"/>
        <v>5.5253747249544176</v>
      </c>
      <c r="M44" s="122">
        <f t="shared" si="17"/>
        <v>5.0317903994658257</v>
      </c>
      <c r="N44" s="122">
        <f t="shared" si="17"/>
        <v>3.7420399210116884</v>
      </c>
      <c r="O44" s="122">
        <f t="shared" si="17"/>
        <v>3.1751991360790637</v>
      </c>
      <c r="P44" s="122">
        <f t="shared" si="17"/>
        <v>0</v>
      </c>
      <c r="Q44" s="122">
        <f t="shared" si="17"/>
        <v>6.8950813719381981E-4</v>
      </c>
      <c r="R44" s="122">
        <f t="shared" ref="R44:V44" si="18">SUM(R45:R46)</f>
        <v>0</v>
      </c>
      <c r="S44" s="122">
        <f t="shared" si="18"/>
        <v>0.60989337806190336</v>
      </c>
      <c r="T44" s="122">
        <f t="shared" si="18"/>
        <v>0.66796903855596879</v>
      </c>
      <c r="U44" s="122">
        <f t="shared" si="18"/>
        <v>3.760636342764187E-2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8.1310785159489267</v>
      </c>
      <c r="D45" s="98">
        <v>3.717665656371036</v>
      </c>
      <c r="E45" s="98">
        <v>2.7178235220416789</v>
      </c>
      <c r="F45" s="98">
        <v>2.3757511103389954</v>
      </c>
      <c r="G45" s="98">
        <v>2.2683091867233598</v>
      </c>
      <c r="H45" s="98">
        <v>1.6768880311015317</v>
      </c>
      <c r="I45" s="98">
        <v>2.8884677663565745</v>
      </c>
      <c r="J45" s="98">
        <v>4.4295142836471353</v>
      </c>
      <c r="K45" s="98">
        <v>5.3090269996096495</v>
      </c>
      <c r="L45" s="98">
        <v>5.4334738247204211</v>
      </c>
      <c r="M45" s="98">
        <v>4.9499490285503995</v>
      </c>
      <c r="N45" s="98">
        <v>3.6812114615012783</v>
      </c>
      <c r="O45" s="98">
        <v>3.1235512657960576</v>
      </c>
      <c r="P45" s="98">
        <v>0</v>
      </c>
      <c r="Q45" s="98">
        <v>6.7856824601716242E-4</v>
      </c>
      <c r="R45" s="98">
        <v>0</v>
      </c>
      <c r="S45" s="98">
        <v>0.60028883158201429</v>
      </c>
      <c r="T45" s="98">
        <v>0.65750262767784329</v>
      </c>
      <c r="U45" s="98">
        <v>3.7025613187292722E-2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0.1496932316985152</v>
      </c>
      <c r="D46" s="98">
        <v>6.6491766731718513E-2</v>
      </c>
      <c r="E46" s="98">
        <v>4.8205363094416087E-2</v>
      </c>
      <c r="F46" s="98">
        <v>4.1451076773274066E-2</v>
      </c>
      <c r="G46" s="98">
        <v>3.9069061215239821E-2</v>
      </c>
      <c r="H46" s="98">
        <v>2.8505696377075573E-2</v>
      </c>
      <c r="I46" s="98">
        <v>4.868482272904693E-2</v>
      </c>
      <c r="J46" s="98">
        <v>7.3229069940667399E-2</v>
      </c>
      <c r="K46" s="98">
        <v>8.6727191231823889E-2</v>
      </c>
      <c r="L46" s="98">
        <v>9.1900900233996552E-2</v>
      </c>
      <c r="M46" s="98">
        <v>8.1841370915426065E-2</v>
      </c>
      <c r="N46" s="98">
        <v>6.0828459510410021E-2</v>
      </c>
      <c r="O46" s="98">
        <v>5.1647870283005985E-2</v>
      </c>
      <c r="P46" s="98">
        <v>0</v>
      </c>
      <c r="Q46" s="98">
        <v>1.0939891176657334E-5</v>
      </c>
      <c r="R46" s="98">
        <v>0</v>
      </c>
      <c r="S46" s="98">
        <v>9.6045464798890853E-3</v>
      </c>
      <c r="T46" s="98">
        <v>1.0466410878125448E-2</v>
      </c>
      <c r="U46" s="98">
        <v>5.807502403491477E-4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6.5756099996123214E-3</v>
      </c>
      <c r="D47" s="122">
        <f t="shared" si="20"/>
        <v>1.6065854399863648E-3</v>
      </c>
      <c r="E47" s="122">
        <f t="shared" si="20"/>
        <v>2.5800190132801181E-3</v>
      </c>
      <c r="F47" s="122">
        <f t="shared" si="20"/>
        <v>3.7602028226708583E-3</v>
      </c>
      <c r="G47" s="122">
        <f t="shared" si="20"/>
        <v>3.6280777010701815E-3</v>
      </c>
      <c r="H47" s="122">
        <f t="shared" si="20"/>
        <v>4.7174389012964004E-3</v>
      </c>
      <c r="I47" s="122">
        <f t="shared" si="20"/>
        <v>8.5723191673552895E-3</v>
      </c>
      <c r="J47" s="122">
        <f t="shared" si="20"/>
        <v>9.4517265373324864E-3</v>
      </c>
      <c r="K47" s="122">
        <f t="shared" si="20"/>
        <v>7.5090793085254891E-3</v>
      </c>
      <c r="L47" s="122">
        <f t="shared" si="20"/>
        <v>7.6325179017810605E-3</v>
      </c>
      <c r="M47" s="122">
        <f t="shared" si="20"/>
        <v>1.0933596529465402E-2</v>
      </c>
      <c r="N47" s="122">
        <f t="shared" si="20"/>
        <v>8.4466547263805387E-3</v>
      </c>
      <c r="O47" s="122">
        <f t="shared" si="20"/>
        <v>5.7582596510332975E-3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1.7027341214608726E-3</v>
      </c>
      <c r="T47" s="122">
        <f t="shared" si="20"/>
        <v>2.3594976562699211E-3</v>
      </c>
      <c r="U47" s="122">
        <f t="shared" si="20"/>
        <v>4.7427944869006839E-5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6.5756099996123214E-3</v>
      </c>
      <c r="D48" s="98">
        <v>1.6065854399863648E-3</v>
      </c>
      <c r="E48" s="98">
        <v>2.5800190132801181E-3</v>
      </c>
      <c r="F48" s="98">
        <v>3.7602028226708583E-3</v>
      </c>
      <c r="G48" s="98">
        <v>3.6280777010701815E-3</v>
      </c>
      <c r="H48" s="98">
        <v>4.7174389012964004E-3</v>
      </c>
      <c r="I48" s="98">
        <v>8.5723191673552895E-3</v>
      </c>
      <c r="J48" s="98">
        <v>9.4517265373324864E-3</v>
      </c>
      <c r="K48" s="98">
        <v>7.5090793085254891E-3</v>
      </c>
      <c r="L48" s="98">
        <v>7.6325179017810605E-3</v>
      </c>
      <c r="M48" s="98">
        <v>1.0933596529465402E-2</v>
      </c>
      <c r="N48" s="98">
        <v>8.4466547263805387E-3</v>
      </c>
      <c r="O48" s="98">
        <v>5.7582596510332975E-3</v>
      </c>
      <c r="P48" s="98">
        <v>0</v>
      </c>
      <c r="Q48" s="98">
        <v>0</v>
      </c>
      <c r="R48" s="98">
        <v>0</v>
      </c>
      <c r="S48" s="98">
        <v>1.7027341214608726E-3</v>
      </c>
      <c r="T48" s="98">
        <v>2.3594976562699211E-3</v>
      </c>
      <c r="U48" s="98">
        <v>4.7427944869006839E-5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0.71324717613107302</v>
      </c>
      <c r="D49" s="122">
        <v>0.34228717353610311</v>
      </c>
      <c r="E49" s="122">
        <v>0.24511342037638775</v>
      </c>
      <c r="F49" s="122">
        <v>0.22247045945923244</v>
      </c>
      <c r="G49" s="122">
        <v>0.21316323251703384</v>
      </c>
      <c r="H49" s="122">
        <v>0.16506708641266843</v>
      </c>
      <c r="I49" s="122">
        <v>0.26346382297036347</v>
      </c>
      <c r="J49" s="122">
        <v>0.42481257472198652</v>
      </c>
      <c r="K49" s="122">
        <v>0.50733429667270891</v>
      </c>
      <c r="L49" s="122">
        <v>0.55068208989974921</v>
      </c>
      <c r="M49" s="122">
        <v>0.60809361199981427</v>
      </c>
      <c r="N49" s="122">
        <v>0.45916307178402838</v>
      </c>
      <c r="O49" s="122">
        <v>0.40410158471229884</v>
      </c>
      <c r="P49" s="122">
        <v>0</v>
      </c>
      <c r="Q49" s="122">
        <v>9.4086864110040215E-5</v>
      </c>
      <c r="R49" s="122">
        <v>0</v>
      </c>
      <c r="S49" s="122">
        <v>8.7233679703595024E-2</v>
      </c>
      <c r="T49" s="122">
        <v>9.9104038362590227E-2</v>
      </c>
      <c r="U49" s="122">
        <v>6.2022948067801831E-3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0.21517090080421572</v>
      </c>
      <c r="D50" s="98">
        <v>9.5871075775147127E-2</v>
      </c>
      <c r="E50" s="98">
        <v>4.3623882004637793E-2</v>
      </c>
      <c r="F50" s="98">
        <v>3.3667369937254395E-2</v>
      </c>
      <c r="G50" s="98">
        <v>2.1596193697762219E-2</v>
      </c>
      <c r="H50" s="98">
        <v>1.2576650343871648E-2</v>
      </c>
      <c r="I50" s="98">
        <v>0.25052305237061967</v>
      </c>
      <c r="J50" s="98">
        <v>0.42144384296770609</v>
      </c>
      <c r="K50" s="98">
        <v>0.50131116211608462</v>
      </c>
      <c r="L50" s="98">
        <v>0.54811413435747181</v>
      </c>
      <c r="M50" s="98">
        <v>0.60399027201912447</v>
      </c>
      <c r="N50" s="98">
        <v>0.45878589614111864</v>
      </c>
      <c r="O50" s="98">
        <v>0.32032739418215439</v>
      </c>
      <c r="P50" s="98">
        <v>0</v>
      </c>
      <c r="Q50" s="98">
        <v>9.4086864110040215E-5</v>
      </c>
      <c r="R50" s="98">
        <v>0</v>
      </c>
      <c r="S50" s="98">
        <v>8.6959572595158019E-2</v>
      </c>
      <c r="T50" s="98">
        <v>9.600042988387153E-2</v>
      </c>
      <c r="U50" s="98">
        <v>5.1695636072616371E-3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1.9162092581642811E-3</v>
      </c>
      <c r="D51" s="98">
        <v>5.6586064553158333E-4</v>
      </c>
      <c r="E51" s="98">
        <v>3.1160681932387749E-4</v>
      </c>
      <c r="F51" s="98">
        <v>1.6186630092630339E-4</v>
      </c>
      <c r="G51" s="98">
        <v>1.6423415362336059E-4</v>
      </c>
      <c r="H51" s="98">
        <v>8.0621862809092902E-5</v>
      </c>
      <c r="I51" s="98">
        <v>3.205827736419007E-3</v>
      </c>
      <c r="J51" s="98">
        <v>3.3687317542804387E-3</v>
      </c>
      <c r="K51" s="98">
        <v>6.0231345566242548E-3</v>
      </c>
      <c r="L51" s="98">
        <v>2.5679555422773847E-3</v>
      </c>
      <c r="M51" s="98">
        <v>4.1033399806897457E-3</v>
      </c>
      <c r="N51" s="98">
        <v>3.7717564290972653E-4</v>
      </c>
      <c r="O51" s="98">
        <v>6.1369740503156456E-4</v>
      </c>
      <c r="P51" s="98">
        <v>0</v>
      </c>
      <c r="Q51" s="98">
        <v>0</v>
      </c>
      <c r="R51" s="98">
        <v>0</v>
      </c>
      <c r="S51" s="98">
        <v>2.7410710843700178E-4</v>
      </c>
      <c r="T51" s="98">
        <v>1.2316009581190793E-3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1.0722612629409506E-3</v>
      </c>
      <c r="D52" s="101">
        <v>3.2028639713737971E-4</v>
      </c>
      <c r="E52" s="101">
        <v>1.7410473477998538E-4</v>
      </c>
      <c r="F52" s="101">
        <v>9.0121429696293561E-5</v>
      </c>
      <c r="G52" s="101">
        <v>9.2873803049845212E-5</v>
      </c>
      <c r="H52" s="101">
        <v>4.5676880494178756E-5</v>
      </c>
      <c r="I52" s="101">
        <v>1.7870227516988521E-3</v>
      </c>
      <c r="J52" s="101">
        <v>1.8207689241586031E-3</v>
      </c>
      <c r="K52" s="101">
        <v>2.9779588996160654E-3</v>
      </c>
      <c r="L52" s="101">
        <v>1.4596207260839252E-3</v>
      </c>
      <c r="M52" s="101">
        <v>2.3122974137130925E-3</v>
      </c>
      <c r="N52" s="101">
        <v>2.0816955800175788E-4</v>
      </c>
      <c r="O52" s="101">
        <v>3.5597301743761661E-4</v>
      </c>
      <c r="P52" s="101">
        <v>0</v>
      </c>
      <c r="Q52" s="101">
        <v>0</v>
      </c>
      <c r="R52" s="101">
        <v>0</v>
      </c>
      <c r="S52" s="101">
        <v>1.498156097119583E-4</v>
      </c>
      <c r="T52" s="101">
        <v>6.7709937054121633E-4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8.4394799522333045E-4</v>
      </c>
      <c r="D53" s="104">
        <v>2.4557424839420362E-4</v>
      </c>
      <c r="E53" s="104">
        <v>1.3750208454389208E-4</v>
      </c>
      <c r="F53" s="104">
        <v>7.1744871230009817E-5</v>
      </c>
      <c r="G53" s="104">
        <v>7.1360350573515389E-5</v>
      </c>
      <c r="H53" s="104">
        <v>3.4944982314914154E-5</v>
      </c>
      <c r="I53" s="104">
        <v>1.4188049847201549E-3</v>
      </c>
      <c r="J53" s="104">
        <v>1.5479628301218356E-3</v>
      </c>
      <c r="K53" s="104">
        <v>3.045175657008189E-3</v>
      </c>
      <c r="L53" s="104">
        <v>1.1083348161934595E-3</v>
      </c>
      <c r="M53" s="104">
        <v>1.791042566976653E-3</v>
      </c>
      <c r="N53" s="104">
        <v>1.6900608490796862E-4</v>
      </c>
      <c r="O53" s="104">
        <v>2.5772438759394801E-4</v>
      </c>
      <c r="P53" s="104">
        <v>0</v>
      </c>
      <c r="Q53" s="104">
        <v>0</v>
      </c>
      <c r="R53" s="104">
        <v>0</v>
      </c>
      <c r="S53" s="104">
        <v>1.2429149872504345E-4</v>
      </c>
      <c r="T53" s="104">
        <v>5.5450158757786299E-4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0.25623932887267037</v>
      </c>
      <c r="D54" s="101">
        <v>0.14711160675143964</v>
      </c>
      <c r="E54" s="101">
        <v>0.11489789338923795</v>
      </c>
      <c r="F54" s="101">
        <v>0.12474338303194907</v>
      </c>
      <c r="G54" s="101">
        <v>0.10778555556905264</v>
      </c>
      <c r="H54" s="101">
        <v>8.6688827715891453E-2</v>
      </c>
      <c r="I54" s="101">
        <v>2.0245623226526448E-3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4.397514625979014E-2</v>
      </c>
      <c r="P54" s="101">
        <v>0</v>
      </c>
      <c r="Q54" s="101">
        <v>0</v>
      </c>
      <c r="R54" s="101">
        <v>0</v>
      </c>
      <c r="S54" s="101">
        <v>0</v>
      </c>
      <c r="T54" s="101">
        <v>8.4212503194612401E-4</v>
      </c>
      <c r="U54" s="101">
        <v>4.6929590014211314E-4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0.23992073719602267</v>
      </c>
      <c r="D55" s="104">
        <v>9.8738630363984753E-2</v>
      </c>
      <c r="E55" s="104">
        <v>8.6280038163188133E-2</v>
      </c>
      <c r="F55" s="104">
        <v>6.3897840189102662E-2</v>
      </c>
      <c r="G55" s="104">
        <v>8.3617249096595625E-2</v>
      </c>
      <c r="H55" s="104">
        <v>6.5720986490096223E-2</v>
      </c>
      <c r="I55" s="104">
        <v>7.7103805406721401E-3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3.9185346865322698E-2</v>
      </c>
      <c r="P55" s="104">
        <v>0</v>
      </c>
      <c r="Q55" s="104">
        <v>0</v>
      </c>
      <c r="R55" s="104">
        <v>0</v>
      </c>
      <c r="S55" s="104">
        <v>0</v>
      </c>
      <c r="T55" s="104">
        <v>1.0298824886534916E-3</v>
      </c>
      <c r="U55" s="104">
        <v>5.6343529937643243E-4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0.13420196245733559</v>
      </c>
      <c r="D56" s="98">
        <v>5.5893415470089962E-2</v>
      </c>
      <c r="E56" s="98">
        <v>4.8185527899346513E-2</v>
      </c>
      <c r="F56" s="98">
        <v>3.5549140576993703E-2</v>
      </c>
      <c r="G56" s="98">
        <v>4.7290589821657819E-2</v>
      </c>
      <c r="H56" s="98">
        <v>3.7252529758420319E-2</v>
      </c>
      <c r="I56" s="98">
        <v>4.3040207342156262E-3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2.2714312226865419E-2</v>
      </c>
      <c r="P56" s="98">
        <v>0</v>
      </c>
      <c r="Q56" s="98">
        <v>0</v>
      </c>
      <c r="R56" s="98">
        <v>0</v>
      </c>
      <c r="S56" s="98">
        <v>0</v>
      </c>
      <c r="T56" s="98">
        <v>5.6655963369327625E-4</v>
      </c>
      <c r="U56" s="98">
        <v>3.1487081569321303E-4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0.10571877473868707</v>
      </c>
      <c r="D57" s="98">
        <v>4.2845214893894791E-2</v>
      </c>
      <c r="E57" s="98">
        <v>3.8094510263841613E-2</v>
      </c>
      <c r="F57" s="98">
        <v>2.8348699612108966E-2</v>
      </c>
      <c r="G57" s="98">
        <v>3.6326659274937813E-2</v>
      </c>
      <c r="H57" s="98">
        <v>2.846845673167591E-2</v>
      </c>
      <c r="I57" s="98">
        <v>3.4063598064565143E-3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1.6471034638457283E-2</v>
      </c>
      <c r="P57" s="98">
        <v>0</v>
      </c>
      <c r="Q57" s="98">
        <v>0</v>
      </c>
      <c r="R57" s="98">
        <v>0</v>
      </c>
      <c r="S57" s="98">
        <v>0</v>
      </c>
      <c r="T57" s="98">
        <v>4.6332285496021537E-4</v>
      </c>
      <c r="U57" s="98">
        <v>2.4856448368321935E-4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0.16716624277804012</v>
      </c>
      <c r="D58" s="122">
        <v>8.0441777014974139E-2</v>
      </c>
      <c r="E58" s="122">
        <v>5.9293363430558639E-2</v>
      </c>
      <c r="F58" s="122">
        <v>5.2754413779372789E-2</v>
      </c>
      <c r="G58" s="122">
        <v>5.0450551846784673E-2</v>
      </c>
      <c r="H58" s="122">
        <v>3.9994243225434482E-2</v>
      </c>
      <c r="I58" s="122">
        <v>6.9576135356494206E-2</v>
      </c>
      <c r="J58" s="122">
        <v>0.10930234359935156</v>
      </c>
      <c r="K58" s="122">
        <v>0.13170867571421158</v>
      </c>
      <c r="L58" s="122">
        <v>0.1360678324017803</v>
      </c>
      <c r="M58" s="122">
        <v>0.13822584777104213</v>
      </c>
      <c r="N58" s="122">
        <v>0.10776608574551118</v>
      </c>
      <c r="O58" s="122">
        <v>9.430315525354814E-2</v>
      </c>
      <c r="P58" s="122">
        <v>0</v>
      </c>
      <c r="Q58" s="122">
        <v>2.4540297641694991E-5</v>
      </c>
      <c r="R58" s="122">
        <v>0</v>
      </c>
      <c r="S58" s="122">
        <v>2.3496372831672406E-2</v>
      </c>
      <c r="T58" s="122">
        <v>2.5854571384711967E-2</v>
      </c>
      <c r="U58" s="122">
        <v>1.6089488464514153E-3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0.16716624277804012</v>
      </c>
      <c r="D60" s="33">
        <v>8.0441777014974139E-2</v>
      </c>
      <c r="E60" s="33">
        <v>5.9293363430558639E-2</v>
      </c>
      <c r="F60" s="33">
        <v>5.2754413779372789E-2</v>
      </c>
      <c r="G60" s="33">
        <v>5.0450551846784673E-2</v>
      </c>
      <c r="H60" s="33">
        <v>3.9994243225434482E-2</v>
      </c>
      <c r="I60" s="33">
        <v>6.9576135356494206E-2</v>
      </c>
      <c r="J60" s="33">
        <v>0.10930234359935156</v>
      </c>
      <c r="K60" s="33">
        <v>0.13170867571421158</v>
      </c>
      <c r="L60" s="33">
        <v>0.1360678324017803</v>
      </c>
      <c r="M60" s="33">
        <v>0.13822584777104213</v>
      </c>
      <c r="N60" s="33">
        <v>0.10776608574551118</v>
      </c>
      <c r="O60" s="33">
        <v>9.430315525354814E-2</v>
      </c>
      <c r="P60" s="33">
        <v>0</v>
      </c>
      <c r="Q60" s="33">
        <v>2.4540297641694991E-5</v>
      </c>
      <c r="R60" s="33">
        <v>0</v>
      </c>
      <c r="S60" s="33">
        <v>2.3496372831672406E-2</v>
      </c>
      <c r="T60" s="33">
        <v>2.5854571384711967E-2</v>
      </c>
      <c r="U60" s="33">
        <v>1.6089488464514153E-3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12.340351752784978</v>
      </c>
      <c r="D62" s="117">
        <f t="shared" si="21"/>
        <v>14.439918161894871</v>
      </c>
      <c r="E62" s="117">
        <f t="shared" si="21"/>
        <v>15.682670183443632</v>
      </c>
      <c r="F62" s="117">
        <f t="shared" si="21"/>
        <v>12.448435650329539</v>
      </c>
      <c r="G62" s="117">
        <f t="shared" si="21"/>
        <v>9.3861548941351209</v>
      </c>
      <c r="H62" s="117">
        <f t="shared" si="21"/>
        <v>6.2837104440353739</v>
      </c>
      <c r="I62" s="117">
        <f t="shared" si="21"/>
        <v>6.4470011230057613</v>
      </c>
      <c r="J62" s="117">
        <f t="shared" si="21"/>
        <v>10.261039933637687</v>
      </c>
      <c r="K62" s="117">
        <f t="shared" si="21"/>
        <v>11.935533981700052</v>
      </c>
      <c r="L62" s="117">
        <f t="shared" si="21"/>
        <v>15.005630643975502</v>
      </c>
      <c r="M62" s="117">
        <f t="shared" si="21"/>
        <v>11.821215986038744</v>
      </c>
      <c r="N62" s="117">
        <f t="shared" si="21"/>
        <v>11.248464211067935</v>
      </c>
      <c r="O62" s="117">
        <f t="shared" si="21"/>
        <v>9.5804805191435065</v>
      </c>
      <c r="P62" s="117">
        <f t="shared" si="21"/>
        <v>4.4459037578716893</v>
      </c>
      <c r="Q62" s="117">
        <f t="shared" si="21"/>
        <v>6.5094636118299158</v>
      </c>
      <c r="R62" s="117">
        <f t="shared" ref="R62:V62" si="22">R63+R66+R68+R77</f>
        <v>10.153683014304022</v>
      </c>
      <c r="S62" s="117">
        <f t="shared" si="22"/>
        <v>11.499962517018911</v>
      </c>
      <c r="T62" s="117">
        <f t="shared" si="22"/>
        <v>10.605292337748008</v>
      </c>
      <c r="U62" s="117">
        <f t="shared" si="22"/>
        <v>9.9345375590472003</v>
      </c>
      <c r="V62" s="117">
        <f t="shared" si="22"/>
        <v>6.1948962599363355</v>
      </c>
      <c r="W62" s="117">
        <f t="shared" ref="W62" si="23">W63+W66+W68+W77</f>
        <v>3.4863672490794801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11.137262423805641</v>
      </c>
      <c r="D63" s="122">
        <f t="shared" si="24"/>
        <v>12.966819822930086</v>
      </c>
      <c r="E63" s="122">
        <f t="shared" si="24"/>
        <v>14.121721583337308</v>
      </c>
      <c r="F63" s="122">
        <f t="shared" si="24"/>
        <v>11.154743513664982</v>
      </c>
      <c r="G63" s="122">
        <f t="shared" si="24"/>
        <v>8.4075234862563555</v>
      </c>
      <c r="H63" s="122">
        <f t="shared" si="24"/>
        <v>5.6090066001046957</v>
      </c>
      <c r="I63" s="122">
        <f t="shared" si="24"/>
        <v>5.7760779765378212</v>
      </c>
      <c r="J63" s="122">
        <f t="shared" si="24"/>
        <v>9.157590935731335</v>
      </c>
      <c r="K63" s="122">
        <f t="shared" si="24"/>
        <v>10.660890752630692</v>
      </c>
      <c r="L63" s="122">
        <f t="shared" si="24"/>
        <v>13.353048655548516</v>
      </c>
      <c r="M63" s="122">
        <f t="shared" si="24"/>
        <v>10.296413104179848</v>
      </c>
      <c r="N63" s="122">
        <f t="shared" si="24"/>
        <v>9.7633948607127774</v>
      </c>
      <c r="O63" s="122">
        <f t="shared" si="24"/>
        <v>8.2564062904883677</v>
      </c>
      <c r="P63" s="122">
        <f t="shared" si="24"/>
        <v>3.7651197736245741</v>
      </c>
      <c r="Q63" s="122">
        <f t="shared" si="24"/>
        <v>5.5439376997941734</v>
      </c>
      <c r="R63" s="122">
        <f t="shared" ref="R63:V63" si="25">SUM(R64:R65)</f>
        <v>8.635228926514527</v>
      </c>
      <c r="S63" s="122">
        <f t="shared" si="25"/>
        <v>9.7464625105310709</v>
      </c>
      <c r="T63" s="122">
        <f t="shared" si="25"/>
        <v>8.9266294178069892</v>
      </c>
      <c r="U63" s="122">
        <f t="shared" si="25"/>
        <v>8.2547022147040003</v>
      </c>
      <c r="V63" s="122">
        <f t="shared" si="25"/>
        <v>5.0337092870792244</v>
      </c>
      <c r="W63" s="122">
        <f t="shared" ref="W63" si="26">SUM(W64:W65)</f>
        <v>2.7962603505412824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10.935931816550641</v>
      </c>
      <c r="D64" s="98">
        <v>12.738978678252877</v>
      </c>
      <c r="E64" s="98">
        <v>13.875613265343539</v>
      </c>
      <c r="F64" s="98">
        <v>10.963457847850039</v>
      </c>
      <c r="G64" s="98">
        <v>8.2651653574811643</v>
      </c>
      <c r="H64" s="98">
        <v>5.5152519224936842</v>
      </c>
      <c r="I64" s="98">
        <v>5.6803364977321733</v>
      </c>
      <c r="J64" s="98">
        <v>9.0086590925281573</v>
      </c>
      <c r="K64" s="98">
        <v>10.489535817193799</v>
      </c>
      <c r="L64" s="98">
        <v>13.130953819741087</v>
      </c>
      <c r="M64" s="98">
        <v>10.128943377291563</v>
      </c>
      <c r="N64" s="98">
        <v>9.604686701124665</v>
      </c>
      <c r="O64" s="98">
        <v>8.122107374792165</v>
      </c>
      <c r="P64" s="98">
        <v>3.7060323737964742</v>
      </c>
      <c r="Q64" s="98">
        <v>5.4559763374051062</v>
      </c>
      <c r="R64" s="98">
        <v>8.4990390478947457</v>
      </c>
      <c r="S64" s="98">
        <v>9.5929760888644449</v>
      </c>
      <c r="T64" s="98">
        <v>8.7867580078304002</v>
      </c>
      <c r="U64" s="98">
        <v>8.1272259086149017</v>
      </c>
      <c r="V64" s="98">
        <v>4.9559585720129569</v>
      </c>
      <c r="W64" s="98">
        <v>2.7529815213763027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0.20133060725499977</v>
      </c>
      <c r="D65" s="98">
        <v>0.22784114467720948</v>
      </c>
      <c r="E65" s="98">
        <v>0.24610831799377009</v>
      </c>
      <c r="F65" s="98">
        <v>0.19128566581494352</v>
      </c>
      <c r="G65" s="98">
        <v>0.14235812877519027</v>
      </c>
      <c r="H65" s="98">
        <v>9.3754677611011111E-2</v>
      </c>
      <c r="I65" s="98">
        <v>9.5741478805648261E-2</v>
      </c>
      <c r="J65" s="98">
        <v>0.14893184320317829</v>
      </c>
      <c r="K65" s="98">
        <v>0.17135493543689292</v>
      </c>
      <c r="L65" s="98">
        <v>0.22209483580742834</v>
      </c>
      <c r="M65" s="98">
        <v>0.16746972688828501</v>
      </c>
      <c r="N65" s="98">
        <v>0.15870815958811293</v>
      </c>
      <c r="O65" s="98">
        <v>0.13429891569620273</v>
      </c>
      <c r="P65" s="98">
        <v>5.9087399828099803E-2</v>
      </c>
      <c r="Q65" s="98">
        <v>8.7961362389067183E-2</v>
      </c>
      <c r="R65" s="98">
        <v>0.13618987861978143</v>
      </c>
      <c r="S65" s="98">
        <v>0.15348642166662577</v>
      </c>
      <c r="T65" s="98">
        <v>0.13987140997658873</v>
      </c>
      <c r="U65" s="98">
        <v>0.12747630608909946</v>
      </c>
      <c r="V65" s="98">
        <v>7.7750715066267712E-2</v>
      </c>
      <c r="W65" s="98">
        <v>4.3278829164979729E-2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8.8546566472052293E-3</v>
      </c>
      <c r="D66" s="122">
        <f t="shared" si="27"/>
        <v>5.6613010742376669E-3</v>
      </c>
      <c r="E66" s="122">
        <f t="shared" si="27"/>
        <v>1.2820709865991972E-2</v>
      </c>
      <c r="F66" s="122">
        <f t="shared" si="27"/>
        <v>1.6941573157088483E-2</v>
      </c>
      <c r="G66" s="122">
        <f t="shared" si="27"/>
        <v>1.3146446257995482E-2</v>
      </c>
      <c r="H66" s="122">
        <f t="shared" si="27"/>
        <v>1.5122257412566965E-2</v>
      </c>
      <c r="I66" s="122">
        <f t="shared" si="27"/>
        <v>1.6830469569414835E-2</v>
      </c>
      <c r="J66" s="122">
        <f t="shared" si="27"/>
        <v>1.935786300434442E-2</v>
      </c>
      <c r="K66" s="122">
        <f t="shared" si="27"/>
        <v>1.4972090645833028E-2</v>
      </c>
      <c r="L66" s="122">
        <f t="shared" si="27"/>
        <v>1.7967231582453554E-2</v>
      </c>
      <c r="M66" s="122">
        <f t="shared" si="27"/>
        <v>2.2852624505792497E-2</v>
      </c>
      <c r="N66" s="122">
        <f t="shared" si="27"/>
        <v>2.1543714863914411E-2</v>
      </c>
      <c r="O66" s="122">
        <f t="shared" si="27"/>
        <v>1.5355359069422128E-2</v>
      </c>
      <c r="P66" s="122">
        <f t="shared" si="27"/>
        <v>6.7554984064308364E-3</v>
      </c>
      <c r="Q66" s="122">
        <f t="shared" si="27"/>
        <v>1.2181023836416841E-2</v>
      </c>
      <c r="R66" s="122">
        <f t="shared" si="27"/>
        <v>2.3871915187911846E-2</v>
      </c>
      <c r="S66" s="122">
        <f t="shared" si="27"/>
        <v>2.5541011821913092E-2</v>
      </c>
      <c r="T66" s="122">
        <f t="shared" si="27"/>
        <v>3.1740861328392989E-2</v>
      </c>
      <c r="U66" s="122">
        <f t="shared" si="27"/>
        <v>1.4133527570964036E-2</v>
      </c>
      <c r="V66" s="122">
        <f t="shared" si="27"/>
        <v>2.798538062649656E-2</v>
      </c>
      <c r="W66" s="122">
        <f t="shared" si="27"/>
        <v>8.0465076155052349E-3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8.8546566472052293E-3</v>
      </c>
      <c r="D67" s="98">
        <v>5.6613010742376669E-3</v>
      </c>
      <c r="E67" s="98">
        <v>1.2820709865991972E-2</v>
      </c>
      <c r="F67" s="98">
        <v>1.6941573157088483E-2</v>
      </c>
      <c r="G67" s="98">
        <v>1.3146446257995482E-2</v>
      </c>
      <c r="H67" s="98">
        <v>1.5122257412566965E-2</v>
      </c>
      <c r="I67" s="98">
        <v>1.6830469569414835E-2</v>
      </c>
      <c r="J67" s="98">
        <v>1.935786300434442E-2</v>
      </c>
      <c r="K67" s="98">
        <v>1.4972090645833028E-2</v>
      </c>
      <c r="L67" s="98">
        <v>1.7967231582453554E-2</v>
      </c>
      <c r="M67" s="98">
        <v>2.2852624505792497E-2</v>
      </c>
      <c r="N67" s="98">
        <v>2.1543714863914411E-2</v>
      </c>
      <c r="O67" s="98">
        <v>1.5355359069422128E-2</v>
      </c>
      <c r="P67" s="98">
        <v>6.7554984064308364E-3</v>
      </c>
      <c r="Q67" s="98">
        <v>1.2181023836416841E-2</v>
      </c>
      <c r="R67" s="98">
        <v>2.3871915187911846E-2</v>
      </c>
      <c r="S67" s="98">
        <v>2.5541011821913092E-2</v>
      </c>
      <c r="T67" s="98">
        <v>3.1740861328392989E-2</v>
      </c>
      <c r="U67" s="98">
        <v>1.4133527570964036E-2</v>
      </c>
      <c r="V67" s="98">
        <v>2.798538062649656E-2</v>
      </c>
      <c r="W67" s="98">
        <v>8.0465076155052349E-3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0.96853233804917682</v>
      </c>
      <c r="D68" s="122">
        <v>1.1825946770006743</v>
      </c>
      <c r="E68" s="122">
        <v>1.2527055936837472</v>
      </c>
      <c r="F68" s="122">
        <v>1.0374381902414558</v>
      </c>
      <c r="G68" s="122">
        <v>0.78137965653425501</v>
      </c>
      <c r="H68" s="122">
        <v>0.53089631240372148</v>
      </c>
      <c r="I68" s="122">
        <v>0.51694296659806238</v>
      </c>
      <c r="J68" s="122">
        <v>0.86094083967118007</v>
      </c>
      <c r="K68" s="122">
        <v>0.99672469347896342</v>
      </c>
      <c r="L68" s="122">
        <v>1.313731500717398</v>
      </c>
      <c r="M68" s="122">
        <v>1.2136876717549983</v>
      </c>
      <c r="N68" s="122">
        <v>1.1877867054850688</v>
      </c>
      <c r="O68" s="122">
        <v>1.0578659402496291</v>
      </c>
      <c r="P68" s="122">
        <v>0.53838235428605985</v>
      </c>
      <c r="Q68" s="122">
        <v>0.7574390781166862</v>
      </c>
      <c r="R68" s="122">
        <v>1.1851842206052834</v>
      </c>
      <c r="S68" s="122">
        <v>1.3707652603143416</v>
      </c>
      <c r="T68" s="122">
        <v>1.296812211813634</v>
      </c>
      <c r="U68" s="122">
        <v>1.3217198528916876</v>
      </c>
      <c r="V68" s="122">
        <v>0.88840164169622915</v>
      </c>
      <c r="W68" s="122">
        <v>0.52630270465612139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0.89920705328911033</v>
      </c>
      <c r="D69" s="98">
        <v>1.113288846719207</v>
      </c>
      <c r="E69" s="98">
        <v>1.1774623321366862</v>
      </c>
      <c r="F69" s="98">
        <v>0.97006026280370972</v>
      </c>
      <c r="G69" s="98">
        <v>0.71097182664224989</v>
      </c>
      <c r="H69" s="98">
        <v>0.46436198484278451</v>
      </c>
      <c r="I69" s="98">
        <v>0.47404087237745934</v>
      </c>
      <c r="J69" s="98">
        <v>0.81551365319019975</v>
      </c>
      <c r="K69" s="98">
        <v>0.93854216232256649</v>
      </c>
      <c r="L69" s="98">
        <v>1.2237974768693691</v>
      </c>
      <c r="M69" s="98">
        <v>1.1415013310109032</v>
      </c>
      <c r="N69" s="98">
        <v>1.1202161147616785</v>
      </c>
      <c r="O69" s="98">
        <v>0.99967346444944338</v>
      </c>
      <c r="P69" s="98">
        <v>0.45667941673917134</v>
      </c>
      <c r="Q69" s="98">
        <v>0.68254755422346247</v>
      </c>
      <c r="R69" s="98">
        <v>1.0941165875421499</v>
      </c>
      <c r="S69" s="98">
        <v>1.2726334983416774</v>
      </c>
      <c r="T69" s="98">
        <v>1.1987912964478791</v>
      </c>
      <c r="U69" s="98">
        <v>1.225625730315518</v>
      </c>
      <c r="V69" s="98">
        <v>0.82059478258039464</v>
      </c>
      <c r="W69" s="98">
        <v>0.50182499354710464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7.9543937458849846E-3</v>
      </c>
      <c r="D70" s="98">
        <v>4.4486540757404137E-3</v>
      </c>
      <c r="E70" s="98">
        <v>9.9649581190542815E-3</v>
      </c>
      <c r="F70" s="98">
        <v>4.6829338017995298E-3</v>
      </c>
      <c r="G70" s="98">
        <v>4.5776077394086567E-3</v>
      </c>
      <c r="H70" s="98">
        <v>3.777345240824374E-3</v>
      </c>
      <c r="I70" s="98">
        <v>6.1429770552409177E-3</v>
      </c>
      <c r="J70" s="98">
        <v>8.0709556399904438E-3</v>
      </c>
      <c r="K70" s="98">
        <v>1.3560272632379338E-2</v>
      </c>
      <c r="L70" s="98">
        <v>8.1009974631266086E-3</v>
      </c>
      <c r="M70" s="98">
        <v>4.1158228838227041E-3</v>
      </c>
      <c r="N70" s="98">
        <v>5.9313473524819924E-3</v>
      </c>
      <c r="O70" s="98">
        <v>0</v>
      </c>
      <c r="P70" s="98">
        <v>0</v>
      </c>
      <c r="Q70" s="98">
        <v>0</v>
      </c>
      <c r="R70" s="98">
        <v>6.0809665400410329E-3</v>
      </c>
      <c r="S70" s="98">
        <v>1.3914321507977841E-2</v>
      </c>
      <c r="T70" s="98">
        <v>7.0424520273500608E-3</v>
      </c>
      <c r="U70" s="98">
        <v>1.5728387044971086E-2</v>
      </c>
      <c r="V70" s="98">
        <v>8.0518438433027414E-3</v>
      </c>
      <c r="W70" s="98">
        <v>7.1964005504091054E-4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4.4509544836784974E-3</v>
      </c>
      <c r="D71" s="101">
        <v>2.517418943844379E-3</v>
      </c>
      <c r="E71" s="101">
        <v>5.5687364525774602E-3</v>
      </c>
      <c r="F71" s="101">
        <v>2.6076079916235615E-3</v>
      </c>
      <c r="G71" s="101">
        <v>2.5885478985327136E-3</v>
      </c>
      <c r="H71" s="101">
        <v>2.1403536198055738E-3</v>
      </c>
      <c r="I71" s="101">
        <v>3.423889636933449E-3</v>
      </c>
      <c r="J71" s="101">
        <v>4.3616084586994104E-3</v>
      </c>
      <c r="K71" s="101">
        <v>6.7020612476519732E-3</v>
      </c>
      <c r="L71" s="101">
        <v>4.6055114449713866E-3</v>
      </c>
      <c r="M71" s="101">
        <v>2.3181176237595407E-3</v>
      </c>
      <c r="N71" s="101">
        <v>3.2744142837937422E-3</v>
      </c>
      <c r="O71" s="101">
        <v>0</v>
      </c>
      <c r="P71" s="101">
        <v>0</v>
      </c>
      <c r="Q71" s="101">
        <v>0</v>
      </c>
      <c r="R71" s="101">
        <v>3.4691300610123184E-3</v>
      </c>
      <c r="S71" s="101">
        <v>7.6074310411376588E-3</v>
      </c>
      <c r="T71" s="101">
        <v>3.8703564139942626E-3</v>
      </c>
      <c r="U71" s="101">
        <v>8.7907896330619521E-3</v>
      </c>
      <c r="V71" s="101">
        <v>4.5220590526147669E-3</v>
      </c>
      <c r="W71" s="101">
        <v>4.0707467861594452E-4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3.5034392622064875E-3</v>
      </c>
      <c r="D72" s="104">
        <v>1.9312351318960346E-3</v>
      </c>
      <c r="E72" s="104">
        <v>4.3962216664768213E-3</v>
      </c>
      <c r="F72" s="104">
        <v>2.0753258101759678E-3</v>
      </c>
      <c r="G72" s="104">
        <v>1.9890598408759427E-3</v>
      </c>
      <c r="H72" s="104">
        <v>1.6369916210188002E-3</v>
      </c>
      <c r="I72" s="104">
        <v>2.7190874183074688E-3</v>
      </c>
      <c r="J72" s="104">
        <v>3.7093471812910338E-3</v>
      </c>
      <c r="K72" s="104">
        <v>6.858211384727364E-3</v>
      </c>
      <c r="L72" s="104">
        <v>3.4954860181552216E-3</v>
      </c>
      <c r="M72" s="104">
        <v>1.7977052600631636E-3</v>
      </c>
      <c r="N72" s="104">
        <v>2.6569330686882502E-3</v>
      </c>
      <c r="O72" s="104">
        <v>0</v>
      </c>
      <c r="P72" s="104">
        <v>0</v>
      </c>
      <c r="Q72" s="104">
        <v>0</v>
      </c>
      <c r="R72" s="104">
        <v>2.6118364790287149E-3</v>
      </c>
      <c r="S72" s="104">
        <v>6.306890466840181E-3</v>
      </c>
      <c r="T72" s="104">
        <v>3.1720956133557978E-3</v>
      </c>
      <c r="U72" s="104">
        <v>6.9375974119091346E-3</v>
      </c>
      <c r="V72" s="104">
        <v>3.5297847906879745E-3</v>
      </c>
      <c r="W72" s="104">
        <v>3.1256537642496601E-4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3.1705388251669069E-2</v>
      </c>
      <c r="D73" s="101">
        <v>3.8814463019109485E-2</v>
      </c>
      <c r="E73" s="101">
        <v>3.7241163558102058E-2</v>
      </c>
      <c r="F73" s="101">
        <v>4.1475188498520624E-2</v>
      </c>
      <c r="G73" s="101">
        <v>3.7091866637844174E-2</v>
      </c>
      <c r="H73" s="101">
        <v>3.5695399647720019E-2</v>
      </c>
      <c r="I73" s="101">
        <v>7.7867781640486343E-3</v>
      </c>
      <c r="J73" s="101">
        <v>1.2050499153284426E-2</v>
      </c>
      <c r="K73" s="101">
        <v>1.3807244006483293E-2</v>
      </c>
      <c r="L73" s="101">
        <v>3.7653319012216406E-2</v>
      </c>
      <c r="M73" s="101">
        <v>3.6623269083908359E-2</v>
      </c>
      <c r="N73" s="101">
        <v>3.5898101252602212E-2</v>
      </c>
      <c r="O73" s="101">
        <v>3.0842297150531554E-2</v>
      </c>
      <c r="P73" s="101">
        <v>4.4593719655141487E-2</v>
      </c>
      <c r="Q73" s="101">
        <v>3.3807555177398897E-2</v>
      </c>
      <c r="R73" s="101">
        <v>3.5512146874474272E-2</v>
      </c>
      <c r="S73" s="101">
        <v>3.7521242039401277E-2</v>
      </c>
      <c r="T73" s="101">
        <v>4.2761237733264297E-2</v>
      </c>
      <c r="U73" s="101">
        <v>3.5572629230772174E-2</v>
      </c>
      <c r="V73" s="101">
        <v>2.8571587327601209E-2</v>
      </c>
      <c r="W73" s="101">
        <v>1.1508147843011766E-2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2.9665502762512477E-2</v>
      </c>
      <c r="D74" s="104">
        <v>2.6042713186617342E-2</v>
      </c>
      <c r="E74" s="104">
        <v>2.8037139869904932E-2</v>
      </c>
      <c r="F74" s="104">
        <v>2.1219805137425884E-2</v>
      </c>
      <c r="G74" s="104">
        <v>2.8738355514752296E-2</v>
      </c>
      <c r="H74" s="104">
        <v>2.7061582672392566E-2</v>
      </c>
      <c r="I74" s="104">
        <v>2.8972339001313498E-2</v>
      </c>
      <c r="J74" s="104">
        <v>2.5305731687705495E-2</v>
      </c>
      <c r="K74" s="104">
        <v>3.0815014517534309E-2</v>
      </c>
      <c r="L74" s="104">
        <v>4.4179707372685964E-2</v>
      </c>
      <c r="M74" s="104">
        <v>3.144724877636404E-2</v>
      </c>
      <c r="N74" s="104">
        <v>2.5741142118306103E-2</v>
      </c>
      <c r="O74" s="104">
        <v>2.735017864965417E-2</v>
      </c>
      <c r="P74" s="104">
        <v>3.7109217891747079E-2</v>
      </c>
      <c r="Q74" s="104">
        <v>4.1083968715824856E-2</v>
      </c>
      <c r="R74" s="104">
        <v>4.9474519648618091E-2</v>
      </c>
      <c r="S74" s="104">
        <v>4.6696198425285058E-2</v>
      </c>
      <c r="T74" s="104">
        <v>4.8217225605140746E-2</v>
      </c>
      <c r="U74" s="104">
        <v>4.4793106300426377E-2</v>
      </c>
      <c r="V74" s="104">
        <v>3.1183427944930522E-2</v>
      </c>
      <c r="W74" s="104">
        <v>1.2249923210964093E-2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1.6593683124439332E-2</v>
      </c>
      <c r="D75" s="98">
        <v>1.4742114436285866E-2</v>
      </c>
      <c r="E75" s="98">
        <v>1.5658133841618883E-2</v>
      </c>
      <c r="F75" s="98">
        <v>1.1805498176688205E-2</v>
      </c>
      <c r="G75" s="98">
        <v>1.625327067656978E-2</v>
      </c>
      <c r="H75" s="98">
        <v>1.5339276959349543E-2</v>
      </c>
      <c r="I75" s="98">
        <v>1.6172683970992051E-2</v>
      </c>
      <c r="J75" s="98">
        <v>1.3690920002061483E-2</v>
      </c>
      <c r="K75" s="98">
        <v>1.519629881021929E-2</v>
      </c>
      <c r="L75" s="98">
        <v>2.5062542557438304E-2</v>
      </c>
      <c r="M75" s="98">
        <v>1.7690217277306991E-2</v>
      </c>
      <c r="N75" s="98">
        <v>1.4177050620769091E-2</v>
      </c>
      <c r="O75" s="98">
        <v>1.5853898127888302E-2</v>
      </c>
      <c r="P75" s="98">
        <v>2.0661767774070451E-2</v>
      </c>
      <c r="Q75" s="98">
        <v>2.3412364632481683E-2</v>
      </c>
      <c r="R75" s="98">
        <v>2.8239992834031443E-2</v>
      </c>
      <c r="S75" s="98">
        <v>2.5505305589056271E-2</v>
      </c>
      <c r="T75" s="98">
        <v>2.6525291941094299E-2</v>
      </c>
      <c r="U75" s="98">
        <v>2.503222984761044E-2</v>
      </c>
      <c r="V75" s="98">
        <v>1.7508330512549988E-2</v>
      </c>
      <c r="W75" s="98">
        <v>6.9312388998150213E-3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1.3071819638073145E-2</v>
      </c>
      <c r="D76" s="98">
        <v>1.1300598750331474E-2</v>
      </c>
      <c r="E76" s="98">
        <v>1.2379006028286049E-2</v>
      </c>
      <c r="F76" s="98">
        <v>9.4143069607376794E-3</v>
      </c>
      <c r="G76" s="98">
        <v>1.2485084838182515E-2</v>
      </c>
      <c r="H76" s="98">
        <v>1.1722305713043021E-2</v>
      </c>
      <c r="I76" s="98">
        <v>1.2799655030321447E-2</v>
      </c>
      <c r="J76" s="98">
        <v>1.1614811685644011E-2</v>
      </c>
      <c r="K76" s="98">
        <v>1.5618715707315019E-2</v>
      </c>
      <c r="L76" s="98">
        <v>1.911716481524766E-2</v>
      </c>
      <c r="M76" s="98">
        <v>1.375703149905705E-2</v>
      </c>
      <c r="N76" s="98">
        <v>1.156409149753701E-2</v>
      </c>
      <c r="O76" s="98">
        <v>1.1496280521765868E-2</v>
      </c>
      <c r="P76" s="98">
        <v>1.6447450117676631E-2</v>
      </c>
      <c r="Q76" s="98">
        <v>1.7671604083343177E-2</v>
      </c>
      <c r="R76" s="98">
        <v>2.1234526814586648E-2</v>
      </c>
      <c r="S76" s="98">
        <v>2.1190892836228787E-2</v>
      </c>
      <c r="T76" s="98">
        <v>2.169193366404645E-2</v>
      </c>
      <c r="U76" s="98">
        <v>1.9760876452815941E-2</v>
      </c>
      <c r="V76" s="98">
        <v>1.3675097432380533E-2</v>
      </c>
      <c r="W76" s="98">
        <v>5.3186843111490707E-3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0.22570233428295519</v>
      </c>
      <c r="D77" s="122">
        <v>0.28484236088987336</v>
      </c>
      <c r="E77" s="122">
        <v>0.29542229655658503</v>
      </c>
      <c r="F77" s="122">
        <v>0.23931237326601107</v>
      </c>
      <c r="G77" s="122">
        <v>0.18410530508651538</v>
      </c>
      <c r="H77" s="122">
        <v>0.12868527411438957</v>
      </c>
      <c r="I77" s="122">
        <v>0.13714971030046308</v>
      </c>
      <c r="J77" s="122">
        <v>0.22315029523082597</v>
      </c>
      <c r="K77" s="122">
        <v>0.26294644494456448</v>
      </c>
      <c r="L77" s="122">
        <v>0.3208832561271332</v>
      </c>
      <c r="M77" s="122">
        <v>0.2882625855981038</v>
      </c>
      <c r="N77" s="122">
        <v>0.275738930006174</v>
      </c>
      <c r="O77" s="122">
        <v>0.25085292933608749</v>
      </c>
      <c r="P77" s="122">
        <v>0.13564613155462416</v>
      </c>
      <c r="Q77" s="122">
        <v>0.19590581008263913</v>
      </c>
      <c r="R77" s="122">
        <v>0.30939795199630082</v>
      </c>
      <c r="S77" s="122">
        <v>0.35719373435158552</v>
      </c>
      <c r="T77" s="122">
        <v>0.35010984679899221</v>
      </c>
      <c r="U77" s="122">
        <v>0.34398196388054753</v>
      </c>
      <c r="V77" s="122">
        <v>0.24479995053438511</v>
      </c>
      <c r="W77" s="122">
        <v>0.15575768626657102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5.8208419817790775E-3</v>
      </c>
      <c r="D78" s="98">
        <v>1.1799878710973759E-2</v>
      </c>
      <c r="E78" s="98">
        <v>1.5850900166262838E-2</v>
      </c>
      <c r="F78" s="98">
        <v>1.2706469091219558E-2</v>
      </c>
      <c r="G78" s="98">
        <v>9.0767035593554129E-3</v>
      </c>
      <c r="H78" s="98">
        <v>5.9964662894994884E-3</v>
      </c>
      <c r="I78" s="98">
        <v>3.8529545211325781E-3</v>
      </c>
      <c r="J78" s="98">
        <v>2.2420087894332395E-2</v>
      </c>
      <c r="K78" s="98">
        <v>2.3439221423575688E-2</v>
      </c>
      <c r="L78" s="98">
        <v>2.9331984868639936E-2</v>
      </c>
      <c r="M78" s="98">
        <v>2.6910259772374372E-2</v>
      </c>
      <c r="N78" s="98">
        <v>2.5649885086897199E-2</v>
      </c>
      <c r="O78" s="98">
        <v>2.0484471273353882E-2</v>
      </c>
      <c r="P78" s="98">
        <v>6.4681183781257479E-3</v>
      </c>
      <c r="Q78" s="98">
        <v>8.7369599694314109E-3</v>
      </c>
      <c r="R78" s="98">
        <v>1.6053236349985688E-2</v>
      </c>
      <c r="S78" s="98">
        <v>2.218570158805502E-2</v>
      </c>
      <c r="T78" s="98">
        <v>2.094605413148817E-2</v>
      </c>
      <c r="U78" s="98">
        <v>2.0162443737818055E-2</v>
      </c>
      <c r="V78" s="98">
        <v>9.9734481375330416E-3</v>
      </c>
      <c r="W78" s="98">
        <v>1.1278262270061316E-2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0.21988149230117612</v>
      </c>
      <c r="D79" s="33">
        <v>0.27304248217889959</v>
      </c>
      <c r="E79" s="33">
        <v>0.27957139639032219</v>
      </c>
      <c r="F79" s="33">
        <v>0.22660590417479151</v>
      </c>
      <c r="G79" s="33">
        <v>0.17502860152715996</v>
      </c>
      <c r="H79" s="33">
        <v>0.12268880782489007</v>
      </c>
      <c r="I79" s="33">
        <v>0.13329675577933051</v>
      </c>
      <c r="J79" s="33">
        <v>0.20073020733649358</v>
      </c>
      <c r="K79" s="33">
        <v>0.2395072235209888</v>
      </c>
      <c r="L79" s="33">
        <v>0.29155127125849328</v>
      </c>
      <c r="M79" s="33">
        <v>0.26135232582572943</v>
      </c>
      <c r="N79" s="33">
        <v>0.2500890449192768</v>
      </c>
      <c r="O79" s="33">
        <v>0.23036845806273359</v>
      </c>
      <c r="P79" s="33">
        <v>0.12917801317649841</v>
      </c>
      <c r="Q79" s="33">
        <v>0.18716885011320772</v>
      </c>
      <c r="R79" s="33">
        <v>0.29334471564631515</v>
      </c>
      <c r="S79" s="33">
        <v>0.33500803276353053</v>
      </c>
      <c r="T79" s="33">
        <v>0.32916379266750406</v>
      </c>
      <c r="U79" s="33">
        <v>0.32381952014272947</v>
      </c>
      <c r="V79" s="33">
        <v>0.23482650239685207</v>
      </c>
      <c r="W79" s="33">
        <v>0.1444794239965097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13.34123287611574</v>
      </c>
      <c r="D81" s="117">
        <f t="shared" si="28"/>
        <v>17.915551981780421</v>
      </c>
      <c r="E81" s="117">
        <f t="shared" si="28"/>
        <v>20.59873988601165</v>
      </c>
      <c r="F81" s="117">
        <f t="shared" si="28"/>
        <v>20.46862240651047</v>
      </c>
      <c r="G81" s="117">
        <f t="shared" si="28"/>
        <v>25.691211032666846</v>
      </c>
      <c r="H81" s="117">
        <f t="shared" si="28"/>
        <v>21.601277932677974</v>
      </c>
      <c r="I81" s="117">
        <f t="shared" si="28"/>
        <v>25.429206276498881</v>
      </c>
      <c r="J81" s="117">
        <f t="shared" si="28"/>
        <v>13.575278764363709</v>
      </c>
      <c r="K81" s="117">
        <f t="shared" si="28"/>
        <v>8.8295518883814221</v>
      </c>
      <c r="L81" s="117">
        <f t="shared" si="28"/>
        <v>5.4539688600732861</v>
      </c>
      <c r="M81" s="117">
        <f t="shared" si="28"/>
        <v>8.7985056103077977</v>
      </c>
      <c r="N81" s="117">
        <f t="shared" si="28"/>
        <v>9.9596692833313334</v>
      </c>
      <c r="O81" s="117">
        <f t="shared" si="28"/>
        <v>15.246888251255079</v>
      </c>
      <c r="P81" s="117">
        <f t="shared" si="28"/>
        <v>24.218095189521989</v>
      </c>
      <c r="Q81" s="117">
        <f t="shared" si="28"/>
        <v>26.522701269670588</v>
      </c>
      <c r="R81" s="117">
        <f t="shared" ref="R81:V81" si="29">R82+R85+R87+R100</f>
        <v>20.759171133462036</v>
      </c>
      <c r="S81" s="117">
        <f t="shared" si="29"/>
        <v>13.182991632063207</v>
      </c>
      <c r="T81" s="117">
        <f t="shared" si="29"/>
        <v>9.4433054992456125</v>
      </c>
      <c r="U81" s="117">
        <f t="shared" si="29"/>
        <v>8.39603496090837</v>
      </c>
      <c r="V81" s="117">
        <f t="shared" si="29"/>
        <v>6.9585536298129549</v>
      </c>
      <c r="W81" s="117">
        <f t="shared" ref="W81" si="30">W82+W85+W87+W100</f>
        <v>9.8040634387368559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12.043260047730517</v>
      </c>
      <c r="D82" s="122">
        <f t="shared" si="31"/>
        <v>16.073033868043904</v>
      </c>
      <c r="E82" s="122">
        <f t="shared" si="31"/>
        <v>18.552136598894919</v>
      </c>
      <c r="F82" s="122">
        <f t="shared" si="31"/>
        <v>18.311504658548916</v>
      </c>
      <c r="G82" s="122">
        <f t="shared" si="31"/>
        <v>23.004288737463103</v>
      </c>
      <c r="H82" s="122">
        <f t="shared" si="31"/>
        <v>19.258702309996554</v>
      </c>
      <c r="I82" s="122">
        <f t="shared" si="31"/>
        <v>22.890093219657015</v>
      </c>
      <c r="J82" s="122">
        <f t="shared" si="31"/>
        <v>12.134888505828158</v>
      </c>
      <c r="K82" s="122">
        <f t="shared" si="31"/>
        <v>7.9045953013586256</v>
      </c>
      <c r="L82" s="122">
        <f t="shared" si="31"/>
        <v>4.84838593034097</v>
      </c>
      <c r="M82" s="122">
        <f t="shared" si="31"/>
        <v>7.6663857853950423</v>
      </c>
      <c r="N82" s="122">
        <f t="shared" si="31"/>
        <v>8.6304061464580588</v>
      </c>
      <c r="O82" s="122">
        <f t="shared" si="31"/>
        <v>13.099949141273871</v>
      </c>
      <c r="P82" s="122">
        <f t="shared" si="31"/>
        <v>20.523338908076937</v>
      </c>
      <c r="Q82" s="122">
        <f t="shared" si="31"/>
        <v>22.662273182915325</v>
      </c>
      <c r="R82" s="122">
        <f t="shared" ref="R82:V82" si="32">SUM(R83:R84)</f>
        <v>17.708868001095446</v>
      </c>
      <c r="S82" s="122">
        <f t="shared" si="32"/>
        <v>11.206733610223871</v>
      </c>
      <c r="T82" s="122">
        <f t="shared" si="32"/>
        <v>7.9842861501289022</v>
      </c>
      <c r="U82" s="122">
        <f t="shared" si="32"/>
        <v>6.9650270445320581</v>
      </c>
      <c r="V82" s="122">
        <f t="shared" si="32"/>
        <v>5.6538853818624917</v>
      </c>
      <c r="W82" s="122">
        <f t="shared" ref="W82" si="33">SUM(W83:W84)</f>
        <v>7.8639784002277766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11.95522174993717</v>
      </c>
      <c r="D83" s="98">
        <v>15.958861909458127</v>
      </c>
      <c r="E83" s="98">
        <v>18.421441976233041</v>
      </c>
      <c r="F83" s="98">
        <v>18.184593890135424</v>
      </c>
      <c r="G83" s="98">
        <v>22.846884038614004</v>
      </c>
      <c r="H83" s="98">
        <v>19.128633987617025</v>
      </c>
      <c r="I83" s="98">
        <v>22.736802645448495</v>
      </c>
      <c r="J83" s="98">
        <v>12.055169709654592</v>
      </c>
      <c r="K83" s="98">
        <v>7.8532794673864075</v>
      </c>
      <c r="L83" s="98">
        <v>4.8158044344395963</v>
      </c>
      <c r="M83" s="98">
        <v>7.6160171628554254</v>
      </c>
      <c r="N83" s="98">
        <v>8.5737370609551551</v>
      </c>
      <c r="O83" s="98">
        <v>13.01387545218876</v>
      </c>
      <c r="P83" s="98">
        <v>20.393282190052478</v>
      </c>
      <c r="Q83" s="98">
        <v>22.517064949777893</v>
      </c>
      <c r="R83" s="98">
        <v>17.596083089453938</v>
      </c>
      <c r="S83" s="98">
        <v>11.135467175510694</v>
      </c>
      <c r="T83" s="98">
        <v>7.9337688858770772</v>
      </c>
      <c r="U83" s="98">
        <v>6.9216006604575746</v>
      </c>
      <c r="V83" s="98">
        <v>5.6186266336619264</v>
      </c>
      <c r="W83" s="98">
        <v>7.8148364832934956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8.8038297793345988E-2</v>
      </c>
      <c r="D84" s="98">
        <v>0.11417195858577692</v>
      </c>
      <c r="E84" s="98">
        <v>0.13069462266187767</v>
      </c>
      <c r="F84" s="98">
        <v>0.12691076841349072</v>
      </c>
      <c r="G84" s="98">
        <v>0.15740469884910047</v>
      </c>
      <c r="H84" s="98">
        <v>0.13006832237952901</v>
      </c>
      <c r="I84" s="98">
        <v>0.15329057420851777</v>
      </c>
      <c r="J84" s="98">
        <v>7.9718796173565837E-2</v>
      </c>
      <c r="K84" s="98">
        <v>5.1315833972217874E-2</v>
      </c>
      <c r="L84" s="98">
        <v>3.2581495901373499E-2</v>
      </c>
      <c r="M84" s="98">
        <v>5.0368622539617353E-2</v>
      </c>
      <c r="N84" s="98">
        <v>5.6669085502903685E-2</v>
      </c>
      <c r="O84" s="98">
        <v>8.607368908511151E-2</v>
      </c>
      <c r="P84" s="98">
        <v>0.13005671802445748</v>
      </c>
      <c r="Q84" s="98">
        <v>0.14520823313743147</v>
      </c>
      <c r="R84" s="98">
        <v>0.11278491164150713</v>
      </c>
      <c r="S84" s="98">
        <v>7.1266434713176535E-2</v>
      </c>
      <c r="T84" s="98">
        <v>5.0517264251824845E-2</v>
      </c>
      <c r="U84" s="98">
        <v>4.3426384074483154E-2</v>
      </c>
      <c r="V84" s="98">
        <v>3.5258748200564995E-2</v>
      </c>
      <c r="W84" s="98">
        <v>4.9141916934280709E-2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9.6018850562520856E-3</v>
      </c>
      <c r="D85" s="122">
        <f t="shared" si="34"/>
        <v>7.0001222742263032E-3</v>
      </c>
      <c r="E85" s="122">
        <f t="shared" si="34"/>
        <v>1.7226588488670324E-2</v>
      </c>
      <c r="F85" s="122">
        <f t="shared" si="34"/>
        <v>2.913124164816434E-2</v>
      </c>
      <c r="G85" s="122">
        <f t="shared" si="34"/>
        <v>3.6622243147273123E-2</v>
      </c>
      <c r="H85" s="122">
        <f t="shared" si="34"/>
        <v>5.286176862293817E-2</v>
      </c>
      <c r="I85" s="122">
        <f t="shared" si="34"/>
        <v>6.0365284188967881E-2</v>
      </c>
      <c r="J85" s="122">
        <f t="shared" si="34"/>
        <v>2.4674459181593947E-2</v>
      </c>
      <c r="K85" s="122">
        <f t="shared" si="34"/>
        <v>1.0825973236217727E-2</v>
      </c>
      <c r="L85" s="122">
        <f t="shared" si="34"/>
        <v>6.7791929189732411E-3</v>
      </c>
      <c r="M85" s="122">
        <f t="shared" si="34"/>
        <v>1.6846185210635536E-2</v>
      </c>
      <c r="N85" s="122">
        <f t="shared" si="34"/>
        <v>1.9740496439181483E-2</v>
      </c>
      <c r="O85" s="122">
        <f t="shared" si="34"/>
        <v>2.548029895582234E-2</v>
      </c>
      <c r="P85" s="122">
        <f t="shared" si="34"/>
        <v>3.6420947930322772E-2</v>
      </c>
      <c r="Q85" s="122">
        <f t="shared" si="34"/>
        <v>4.7171136131462822E-2</v>
      </c>
      <c r="R85" s="122">
        <f t="shared" si="34"/>
        <v>4.6852348065901675E-2</v>
      </c>
      <c r="S85" s="122">
        <f t="shared" si="34"/>
        <v>2.8800531425852476E-2</v>
      </c>
      <c r="T85" s="122">
        <f t="shared" si="34"/>
        <v>2.7920722265860738E-2</v>
      </c>
      <c r="U85" s="122">
        <f t="shared" si="34"/>
        <v>1.2236409776203761E-2</v>
      </c>
      <c r="V85" s="122">
        <f t="shared" si="34"/>
        <v>3.1906037815715882E-2</v>
      </c>
      <c r="W85" s="122">
        <f t="shared" si="34"/>
        <v>2.1948850616116376E-2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9.6018850562520856E-3</v>
      </c>
      <c r="D86" s="98">
        <v>7.0001222742263032E-3</v>
      </c>
      <c r="E86" s="98">
        <v>1.7226588488670324E-2</v>
      </c>
      <c r="F86" s="98">
        <v>2.913124164816434E-2</v>
      </c>
      <c r="G86" s="98">
        <v>3.6622243147273123E-2</v>
      </c>
      <c r="H86" s="98">
        <v>5.286176862293817E-2</v>
      </c>
      <c r="I86" s="98">
        <v>6.0365284188967881E-2</v>
      </c>
      <c r="J86" s="98">
        <v>2.4674459181593947E-2</v>
      </c>
      <c r="K86" s="98">
        <v>1.0825973236217727E-2</v>
      </c>
      <c r="L86" s="98">
        <v>6.7791929189732411E-3</v>
      </c>
      <c r="M86" s="98">
        <v>1.6846185210635536E-2</v>
      </c>
      <c r="N86" s="98">
        <v>1.9740496439181483E-2</v>
      </c>
      <c r="O86" s="98">
        <v>2.548029895582234E-2</v>
      </c>
      <c r="P86" s="98">
        <v>3.6420947930322772E-2</v>
      </c>
      <c r="Q86" s="98">
        <v>4.7171136131462822E-2</v>
      </c>
      <c r="R86" s="98">
        <v>4.6852348065901675E-2</v>
      </c>
      <c r="S86" s="98">
        <v>2.8800531425852476E-2</v>
      </c>
      <c r="T86" s="98">
        <v>2.7920722265860738E-2</v>
      </c>
      <c r="U86" s="98">
        <v>1.2236409776203761E-2</v>
      </c>
      <c r="V86" s="98">
        <v>3.1906037815715882E-2</v>
      </c>
      <c r="W86" s="98">
        <v>2.1948850616116376E-2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1.0435024968441311</v>
      </c>
      <c r="D87" s="122">
        <v>1.4816947128382409</v>
      </c>
      <c r="E87" s="122">
        <v>1.6337688275671811</v>
      </c>
      <c r="F87" s="122">
        <v>1.7167968384528205</v>
      </c>
      <c r="G87" s="122">
        <v>2.1386202843172342</v>
      </c>
      <c r="H87" s="122">
        <v>1.8402462121583087</v>
      </c>
      <c r="I87" s="122">
        <v>1.9870619580721076</v>
      </c>
      <c r="J87" s="122">
        <v>1.1306712473235683</v>
      </c>
      <c r="K87" s="122">
        <v>0.7237832627543902</v>
      </c>
      <c r="L87" s="122">
        <v>0.47750717093270179</v>
      </c>
      <c r="M87" s="122">
        <v>0.90235032174605068</v>
      </c>
      <c r="N87" s="122">
        <v>1.0571091421452032</v>
      </c>
      <c r="O87" s="122">
        <v>1.7059266299459297</v>
      </c>
      <c r="P87" s="122">
        <v>2.9243901674020183</v>
      </c>
      <c r="Q87" s="122">
        <v>3.0546427296260834</v>
      </c>
      <c r="R87" s="122">
        <v>2.3955843309791471</v>
      </c>
      <c r="S87" s="122">
        <v>1.5443247540310767</v>
      </c>
      <c r="T87" s="122">
        <v>1.1229447631288574</v>
      </c>
      <c r="U87" s="122">
        <v>1.1206951680006012</v>
      </c>
      <c r="V87" s="122">
        <v>0.99338209657957199</v>
      </c>
      <c r="W87" s="122">
        <v>1.4930650385767841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0.13557642698322642</v>
      </c>
      <c r="D88" s="98">
        <v>0.38269116746524967</v>
      </c>
      <c r="E88" s="98">
        <v>0.48052430427194232</v>
      </c>
      <c r="F88" s="98">
        <v>0.54172190046149327</v>
      </c>
      <c r="G88" s="98">
        <v>0.74247081627457345</v>
      </c>
      <c r="H88" s="98">
        <v>0.6093864374314294</v>
      </c>
      <c r="I88" s="98">
        <v>0.99210532468019919</v>
      </c>
      <c r="J88" s="98">
        <v>0.67340689039154034</v>
      </c>
      <c r="K88" s="98">
        <v>0.34657208603087258</v>
      </c>
      <c r="L88" s="98">
        <v>0.19002464716527054</v>
      </c>
      <c r="M88" s="98">
        <v>0.33624464161389389</v>
      </c>
      <c r="N88" s="98">
        <v>0.36912156162841231</v>
      </c>
      <c r="O88" s="98">
        <v>0.6127855809763666</v>
      </c>
      <c r="P88" s="98">
        <v>1.2491542116085474</v>
      </c>
      <c r="Q88" s="98">
        <v>1.4211359362928995</v>
      </c>
      <c r="R88" s="98">
        <v>1.3533727507709001</v>
      </c>
      <c r="S88" s="98">
        <v>0.92806377202378043</v>
      </c>
      <c r="T88" s="98">
        <v>0.78828476912611989</v>
      </c>
      <c r="U88" s="98">
        <v>1.0628643001656912</v>
      </c>
      <c r="V88" s="98">
        <v>0.95261372831444191</v>
      </c>
      <c r="W88" s="98">
        <v>1.07635535752083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9.4867169497424709E-4</v>
      </c>
      <c r="D89" s="98">
        <v>1.4686585981483172E-3</v>
      </c>
      <c r="E89" s="98">
        <v>2.7093238851477329E-3</v>
      </c>
      <c r="F89" s="98">
        <v>2.1725704861311939E-3</v>
      </c>
      <c r="G89" s="98">
        <v>4.1286697065381125E-3</v>
      </c>
      <c r="H89" s="98">
        <v>3.5034226200774373E-3</v>
      </c>
      <c r="I89" s="98">
        <v>1.1258964190915733E-2</v>
      </c>
      <c r="J89" s="98">
        <v>4.4826023481630128E-3</v>
      </c>
      <c r="K89" s="98">
        <v>4.8729603416835972E-3</v>
      </c>
      <c r="L89" s="98">
        <v>6.2726973983182293E-4</v>
      </c>
      <c r="M89" s="98">
        <v>3.0791933600517818E-3</v>
      </c>
      <c r="N89" s="98">
        <v>1.0209976447579224E-3</v>
      </c>
      <c r="O89" s="98">
        <v>6.6140920412815487E-4</v>
      </c>
      <c r="P89" s="98">
        <v>1.1034096702649526E-2</v>
      </c>
      <c r="Q89" s="98">
        <v>4.1129324518362226E-3</v>
      </c>
      <c r="R89" s="98">
        <v>1.1810231394250321E-2</v>
      </c>
      <c r="S89" s="98">
        <v>8.1427387250611015E-3</v>
      </c>
      <c r="T89" s="98">
        <v>3.1071810024600466E-3</v>
      </c>
      <c r="U89" s="98">
        <v>1.1540401765435609E-2</v>
      </c>
      <c r="V89" s="98">
        <v>7.6129673245693107E-3</v>
      </c>
      <c r="W89" s="98">
        <v>8.0622589286068955E-3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5.3081636941282773E-4</v>
      </c>
      <c r="D90" s="101">
        <v>8.3104364122530306E-4</v>
      </c>
      <c r="E90" s="101">
        <v>1.5136911674917711E-3</v>
      </c>
      <c r="F90" s="101">
        <v>1.2092249868054907E-3</v>
      </c>
      <c r="G90" s="101">
        <v>2.3341390463155888E-3</v>
      </c>
      <c r="H90" s="101">
        <v>1.9846402358247735E-3</v>
      </c>
      <c r="I90" s="101">
        <v>6.2815791346367564E-3</v>
      </c>
      <c r="J90" s="101">
        <v>2.4233945318445052E-3</v>
      </c>
      <c r="K90" s="101">
        <v>2.4094163544178425E-3</v>
      </c>
      <c r="L90" s="101">
        <v>3.5643138641599809E-4</v>
      </c>
      <c r="M90" s="101">
        <v>1.7348977135439863E-3</v>
      </c>
      <c r="N90" s="101">
        <v>5.6342297471642221E-4</v>
      </c>
      <c r="O90" s="101">
        <v>3.8338783845647049E-4</v>
      </c>
      <c r="P90" s="101">
        <v>6.1505181185698282E-3</v>
      </c>
      <c r="Q90" s="101">
        <v>2.3434762012083418E-3</v>
      </c>
      <c r="R90" s="101">
        <v>6.7392686011142136E-3</v>
      </c>
      <c r="S90" s="101">
        <v>4.4519510653581061E-3</v>
      </c>
      <c r="T90" s="101">
        <v>1.706922451680954E-3</v>
      </c>
      <c r="U90" s="101">
        <v>6.4480497285292256E-3</v>
      </c>
      <c r="V90" s="101">
        <v>4.2743255661071983E-3</v>
      </c>
      <c r="W90" s="101">
        <v>4.5627295691286832E-3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4.1785532556141937E-4</v>
      </c>
      <c r="D91" s="104">
        <v>6.3761495692301424E-4</v>
      </c>
      <c r="E91" s="104">
        <v>1.1956327176559619E-3</v>
      </c>
      <c r="F91" s="104">
        <v>9.6334549932570307E-4</v>
      </c>
      <c r="G91" s="104">
        <v>1.7945306602225235E-3</v>
      </c>
      <c r="H91" s="104">
        <v>1.518782384252664E-3</v>
      </c>
      <c r="I91" s="104">
        <v>4.9773850562789762E-3</v>
      </c>
      <c r="J91" s="104">
        <v>2.0592078163185075E-3</v>
      </c>
      <c r="K91" s="104">
        <v>2.4635439872657543E-3</v>
      </c>
      <c r="L91" s="104">
        <v>2.708383534158249E-4</v>
      </c>
      <c r="M91" s="104">
        <v>1.3442956465077956E-3</v>
      </c>
      <c r="N91" s="104">
        <v>4.5757467004150013E-4</v>
      </c>
      <c r="O91" s="104">
        <v>2.7802136567168438E-4</v>
      </c>
      <c r="P91" s="104">
        <v>4.8835785840796982E-3</v>
      </c>
      <c r="Q91" s="104">
        <v>1.7694562506278813E-3</v>
      </c>
      <c r="R91" s="104">
        <v>5.0709627931361072E-3</v>
      </c>
      <c r="S91" s="104">
        <v>3.6907876597029945E-3</v>
      </c>
      <c r="T91" s="104">
        <v>1.4002585507790928E-3</v>
      </c>
      <c r="U91" s="104">
        <v>5.092352036906383E-3</v>
      </c>
      <c r="V91" s="104">
        <v>3.3386417584621128E-3</v>
      </c>
      <c r="W91" s="104">
        <v>3.4995293594782123E-3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8.734129997069591E-2</v>
      </c>
      <c r="D92" s="101">
        <v>9.0106979950490371E-2</v>
      </c>
      <c r="E92" s="101">
        <v>0.12396821966362774</v>
      </c>
      <c r="F92" s="101">
        <v>0.13116127714658088</v>
      </c>
      <c r="G92" s="101">
        <v>0.15701205490099332</v>
      </c>
      <c r="H92" s="101">
        <v>0.13949695226492428</v>
      </c>
      <c r="I92" s="101">
        <v>8.3541393841676581E-2</v>
      </c>
      <c r="J92" s="101">
        <v>3.1327206823438883E-2</v>
      </c>
      <c r="K92" s="101">
        <v>2.135326204436994E-2</v>
      </c>
      <c r="L92" s="101">
        <v>2.0206333055922041E-2</v>
      </c>
      <c r="M92" s="101">
        <v>5.5340082486226592E-2</v>
      </c>
      <c r="N92" s="101">
        <v>5.8564528821655394E-2</v>
      </c>
      <c r="O92" s="101">
        <v>7.4666017033260049E-2</v>
      </c>
      <c r="P92" s="101">
        <v>0.10588632664297518</v>
      </c>
      <c r="Q92" s="101">
        <v>0.17446948729666822</v>
      </c>
      <c r="R92" s="101">
        <v>0.1247340582100421</v>
      </c>
      <c r="S92" s="101">
        <v>8.5231284599041404E-2</v>
      </c>
      <c r="T92" s="101">
        <v>3.9059764409059824E-2</v>
      </c>
      <c r="U92" s="101">
        <v>6.4829942844193134E-3</v>
      </c>
      <c r="V92" s="101">
        <v>4.1155769408575751E-3</v>
      </c>
      <c r="W92" s="101">
        <v>5.5505729142121332E-2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6.4939609001519517E-4</v>
      </c>
      <c r="D93" s="104">
        <v>2.247072994373029E-4</v>
      </c>
      <c r="E93" s="104">
        <v>7.7630158348597662E-4</v>
      </c>
      <c r="F93" s="104">
        <v>5.5917339321705055E-4</v>
      </c>
      <c r="G93" s="104">
        <v>7.1227017642562073E-4</v>
      </c>
      <c r="H93" s="104">
        <v>9.2162090991203868E-4</v>
      </c>
      <c r="I93" s="104">
        <v>1.3490716868437835E-3</v>
      </c>
      <c r="J93" s="104">
        <v>7.9522786217265447E-5</v>
      </c>
      <c r="K93" s="104">
        <v>3.8142436094080643E-4</v>
      </c>
      <c r="L93" s="104">
        <v>0</v>
      </c>
      <c r="M93" s="104">
        <v>5.7956063825369557E-4</v>
      </c>
      <c r="N93" s="104">
        <v>2.9086476314143139E-4</v>
      </c>
      <c r="O93" s="104">
        <v>1.9160713854905536E-4</v>
      </c>
      <c r="P93" s="104">
        <v>5.0674570652923297E-4</v>
      </c>
      <c r="Q93" s="104">
        <v>1.8691856448615845E-3</v>
      </c>
      <c r="R93" s="104">
        <v>9.8971016042179562E-4</v>
      </c>
      <c r="S93" s="104">
        <v>7.7621834519872482E-4</v>
      </c>
      <c r="T93" s="104">
        <v>1.8259723404815507E-4</v>
      </c>
      <c r="U93" s="104">
        <v>9.4016677600156461E-5</v>
      </c>
      <c r="V93" s="104">
        <v>0</v>
      </c>
      <c r="W93" s="104">
        <v>4.8279785288749319E-4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3.6341185594614649E-4</v>
      </c>
      <c r="D94" s="98">
        <v>1.2712333947988529E-4</v>
      </c>
      <c r="E94" s="98">
        <v>4.3368895777728034E-4</v>
      </c>
      <c r="F94" s="98">
        <v>3.1127664815508899E-4</v>
      </c>
      <c r="G94" s="98">
        <v>4.0264771268623903E-4</v>
      </c>
      <c r="H94" s="98">
        <v>5.2227633905232811E-4</v>
      </c>
      <c r="I94" s="98">
        <v>7.5297925457619322E-4</v>
      </c>
      <c r="J94" s="98">
        <v>4.2987859448550841E-5</v>
      </c>
      <c r="K94" s="98">
        <v>1.8845131779197843E-4</v>
      </c>
      <c r="L94" s="98">
        <v>0</v>
      </c>
      <c r="M94" s="98">
        <v>3.264684106498396E-4</v>
      </c>
      <c r="N94" s="98">
        <v>1.6056959889343414E-4</v>
      </c>
      <c r="O94" s="98">
        <v>1.1106114323420053E-4</v>
      </c>
      <c r="P94" s="98">
        <v>2.8203017072572426E-4</v>
      </c>
      <c r="Q94" s="98">
        <v>1.0645810848640793E-3</v>
      </c>
      <c r="R94" s="98">
        <v>5.6446345749082503E-4</v>
      </c>
      <c r="S94" s="98">
        <v>4.2432146935166969E-4</v>
      </c>
      <c r="T94" s="98">
        <v>1.0029360713885992E-4</v>
      </c>
      <c r="U94" s="98">
        <v>5.2522644077071173E-5</v>
      </c>
      <c r="V94" s="98">
        <v>0</v>
      </c>
      <c r="W94" s="98">
        <v>2.7323071718567691E-4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2.8598423406904868E-4</v>
      </c>
      <c r="D95" s="98">
        <v>9.7583959957417611E-5</v>
      </c>
      <c r="E95" s="98">
        <v>3.4261262570869623E-4</v>
      </c>
      <c r="F95" s="98">
        <v>2.4789674506196151E-4</v>
      </c>
      <c r="G95" s="98">
        <v>3.0962246373938176E-4</v>
      </c>
      <c r="H95" s="98">
        <v>3.9934457085971062E-4</v>
      </c>
      <c r="I95" s="98">
        <v>5.9609243226759043E-4</v>
      </c>
      <c r="J95" s="98">
        <v>3.6534926768714606E-5</v>
      </c>
      <c r="K95" s="98">
        <v>1.9297304314882797E-4</v>
      </c>
      <c r="L95" s="98">
        <v>0</v>
      </c>
      <c r="M95" s="98">
        <v>2.5309222760385596E-4</v>
      </c>
      <c r="N95" s="98">
        <v>1.3029516424799723E-4</v>
      </c>
      <c r="O95" s="98">
        <v>8.0545995314854822E-5</v>
      </c>
      <c r="P95" s="98">
        <v>2.2471553580350866E-4</v>
      </c>
      <c r="Q95" s="98">
        <v>8.0460455999750529E-4</v>
      </c>
      <c r="R95" s="98">
        <v>4.2524670293097059E-4</v>
      </c>
      <c r="S95" s="98">
        <v>3.5189687584705518E-4</v>
      </c>
      <c r="T95" s="98">
        <v>8.2303626909295148E-5</v>
      </c>
      <c r="U95" s="98">
        <v>4.1494033523085288E-5</v>
      </c>
      <c r="V95" s="98">
        <v>0</v>
      </c>
      <c r="W95" s="98">
        <v>2.0956713570181629E-4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0.42294830580886578</v>
      </c>
      <c r="D96" s="101">
        <v>0.60274228889962822</v>
      </c>
      <c r="E96" s="101">
        <v>0.58571601313314359</v>
      </c>
      <c r="F96" s="101">
        <v>0.68863114696681682</v>
      </c>
      <c r="G96" s="101">
        <v>0.69500580748328145</v>
      </c>
      <c r="H96" s="101">
        <v>0.61817194412963972</v>
      </c>
      <c r="I96" s="101">
        <v>0.19007525498442718</v>
      </c>
      <c r="J96" s="101">
        <v>0.13614669904306773</v>
      </c>
      <c r="K96" s="101">
        <v>0.10833376066625353</v>
      </c>
      <c r="L96" s="101">
        <v>0.12277480322466772</v>
      </c>
      <c r="M96" s="101">
        <v>0.27300982408004409</v>
      </c>
      <c r="N96" s="101">
        <v>0.36544082509075765</v>
      </c>
      <c r="O96" s="101">
        <v>0.53864579604186402</v>
      </c>
      <c r="P96" s="101">
        <v>0.84976873505934847</v>
      </c>
      <c r="Q96" s="101">
        <v>0.65670427977336787</v>
      </c>
      <c r="R96" s="101">
        <v>0.3781697423429391</v>
      </c>
      <c r="S96" s="101">
        <v>0.23268770249807802</v>
      </c>
      <c r="T96" s="101">
        <v>0.13735994965521223</v>
      </c>
      <c r="U96" s="101">
        <v>1.7551666665315029E-2</v>
      </c>
      <c r="V96" s="101">
        <v>1.3866991895154987E-2</v>
      </c>
      <c r="W96" s="101">
        <v>0.17132291063064289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0.39603839629635362</v>
      </c>
      <c r="D97" s="104">
        <v>0.40446091062528705</v>
      </c>
      <c r="E97" s="104">
        <v>0.44007466502983378</v>
      </c>
      <c r="F97" s="104">
        <v>0.35255076999858137</v>
      </c>
      <c r="G97" s="104">
        <v>0.53929066577542228</v>
      </c>
      <c r="H97" s="104">
        <v>0.46876583480232592</v>
      </c>
      <c r="I97" s="104">
        <v>0.70873194868804523</v>
      </c>
      <c r="J97" s="104">
        <v>0.28522832593114111</v>
      </c>
      <c r="K97" s="104">
        <v>0.24226976931026978</v>
      </c>
      <c r="L97" s="104">
        <v>0.14387411774700964</v>
      </c>
      <c r="M97" s="104">
        <v>0.23409701956758061</v>
      </c>
      <c r="N97" s="104">
        <v>0.26267036419647838</v>
      </c>
      <c r="O97" s="104">
        <v>0.47897621955176173</v>
      </c>
      <c r="P97" s="104">
        <v>0.70804005168196826</v>
      </c>
      <c r="Q97" s="104">
        <v>0.79635090816644971</v>
      </c>
      <c r="R97" s="104">
        <v>0.52650783810059387</v>
      </c>
      <c r="S97" s="104">
        <v>0.28942303783991685</v>
      </c>
      <c r="T97" s="104">
        <v>0.15495050170195712</v>
      </c>
      <c r="U97" s="104">
        <v>2.2161788442139674E-2</v>
      </c>
      <c r="V97" s="104">
        <v>1.5172832104548279E-2</v>
      </c>
      <c r="W97" s="104">
        <v>0.18133598450169575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0.22152787046499511</v>
      </c>
      <c r="D98" s="98">
        <v>0.22895498586170343</v>
      </c>
      <c r="E98" s="98">
        <v>0.24577214499469194</v>
      </c>
      <c r="F98" s="98">
        <v>0.19613928805913441</v>
      </c>
      <c r="G98" s="98">
        <v>0.30500134775269216</v>
      </c>
      <c r="H98" s="98">
        <v>0.26570984617426457</v>
      </c>
      <c r="I98" s="98">
        <v>0.39562210789254748</v>
      </c>
      <c r="J98" s="98">
        <v>0.15431437592228919</v>
      </c>
      <c r="K98" s="98">
        <v>0.11947434926655166</v>
      </c>
      <c r="L98" s="98">
        <v>8.1617815358768789E-2</v>
      </c>
      <c r="M98" s="98">
        <v>0.13168805861430591</v>
      </c>
      <c r="N98" s="98">
        <v>0.14466689289365453</v>
      </c>
      <c r="O98" s="98">
        <v>0.27764499412330929</v>
      </c>
      <c r="P98" s="98">
        <v>0.39422439905011231</v>
      </c>
      <c r="Q98" s="98">
        <v>0.45381345620145325</v>
      </c>
      <c r="R98" s="98">
        <v>0.30053000373976257</v>
      </c>
      <c r="S98" s="98">
        <v>0.15808188404097082</v>
      </c>
      <c r="T98" s="98">
        <v>8.5241472160215631E-2</v>
      </c>
      <c r="U98" s="98">
        <v>1.2384918750599713E-2</v>
      </c>
      <c r="V98" s="98">
        <v>8.5189787270019308E-3</v>
      </c>
      <c r="W98" s="98">
        <v>0.10260333947150417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0.17451052583135848</v>
      </c>
      <c r="D99" s="98">
        <v>0.17550592476358362</v>
      </c>
      <c r="E99" s="98">
        <v>0.19430252003514184</v>
      </c>
      <c r="F99" s="98">
        <v>0.15641148193944698</v>
      </c>
      <c r="G99" s="98">
        <v>0.23428931802273009</v>
      </c>
      <c r="H99" s="98">
        <v>0.20305598862806132</v>
      </c>
      <c r="I99" s="98">
        <v>0.3131098407954977</v>
      </c>
      <c r="J99" s="98">
        <v>0.13091395000885189</v>
      </c>
      <c r="K99" s="98">
        <v>0.12279542004371813</v>
      </c>
      <c r="L99" s="98">
        <v>6.2256302388240869E-2</v>
      </c>
      <c r="M99" s="98">
        <v>0.10240896095327472</v>
      </c>
      <c r="N99" s="98">
        <v>0.11800347130282388</v>
      </c>
      <c r="O99" s="98">
        <v>0.20133122542845241</v>
      </c>
      <c r="P99" s="98">
        <v>0.31381565263185596</v>
      </c>
      <c r="Q99" s="98">
        <v>0.34253745196499652</v>
      </c>
      <c r="R99" s="98">
        <v>0.22597783436083124</v>
      </c>
      <c r="S99" s="98">
        <v>0.13134115379894601</v>
      </c>
      <c r="T99" s="98">
        <v>6.9709029541741505E-2</v>
      </c>
      <c r="U99" s="98">
        <v>9.7768696915399612E-3</v>
      </c>
      <c r="V99" s="98">
        <v>6.6538533775463479E-3</v>
      </c>
      <c r="W99" s="98">
        <v>7.8732645030191561E-2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0.24486844648484105</v>
      </c>
      <c r="D100" s="122">
        <v>0.35382327862404683</v>
      </c>
      <c r="E100" s="122">
        <v>0.3956078710608778</v>
      </c>
      <c r="F100" s="122">
        <v>0.41118966786056971</v>
      </c>
      <c r="G100" s="122">
        <v>0.51167976773923474</v>
      </c>
      <c r="H100" s="122">
        <v>0.44946764190016886</v>
      </c>
      <c r="I100" s="122">
        <v>0.4916858145807903</v>
      </c>
      <c r="J100" s="122">
        <v>0.28504455203038864</v>
      </c>
      <c r="K100" s="122">
        <v>0.19034735103218925</v>
      </c>
      <c r="L100" s="122">
        <v>0.1212965658806413</v>
      </c>
      <c r="M100" s="122">
        <v>0.21292331795606795</v>
      </c>
      <c r="N100" s="122">
        <v>0.25241349828889037</v>
      </c>
      <c r="O100" s="122">
        <v>0.41553218107945616</v>
      </c>
      <c r="P100" s="122">
        <v>0.73394516611271199</v>
      </c>
      <c r="Q100" s="122">
        <v>0.75861422099771736</v>
      </c>
      <c r="R100" s="122">
        <v>0.60786645332154243</v>
      </c>
      <c r="S100" s="122">
        <v>0.4031327363824046</v>
      </c>
      <c r="T100" s="122">
        <v>0.30815386372199244</v>
      </c>
      <c r="U100" s="122">
        <v>0.29807633859950683</v>
      </c>
      <c r="V100" s="122">
        <v>0.2793801135551745</v>
      </c>
      <c r="W100" s="122">
        <v>0.42507114931617912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0.24486844648484105</v>
      </c>
      <c r="D103" s="33">
        <v>0.35382327862404683</v>
      </c>
      <c r="E103" s="33">
        <v>0.3956078710608778</v>
      </c>
      <c r="F103" s="33">
        <v>0.41118966786056971</v>
      </c>
      <c r="G103" s="33">
        <v>0.51167976773923474</v>
      </c>
      <c r="H103" s="33">
        <v>0.44946764190016886</v>
      </c>
      <c r="I103" s="33">
        <v>0.4916858145807903</v>
      </c>
      <c r="J103" s="33">
        <v>0.28504455203038864</v>
      </c>
      <c r="K103" s="33">
        <v>0.19034735103218925</v>
      </c>
      <c r="L103" s="33">
        <v>0.1212965658806413</v>
      </c>
      <c r="M103" s="33">
        <v>0.21292331795606795</v>
      </c>
      <c r="N103" s="33">
        <v>0.25241349828889037</v>
      </c>
      <c r="O103" s="33">
        <v>0.41553218107945616</v>
      </c>
      <c r="P103" s="33">
        <v>0.73394516611271199</v>
      </c>
      <c r="Q103" s="33">
        <v>0.75861422099771736</v>
      </c>
      <c r="R103" s="33">
        <v>0.60786645332154243</v>
      </c>
      <c r="S103" s="33">
        <v>0.4031327363824046</v>
      </c>
      <c r="T103" s="33">
        <v>0.30815386372199244</v>
      </c>
      <c r="U103" s="33">
        <v>0.29807633859950683</v>
      </c>
      <c r="V103" s="33">
        <v>0.2793801135551745</v>
      </c>
      <c r="W103" s="33">
        <v>0.42507114931617912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45.975686637433434</v>
      </c>
      <c r="D124" s="117">
        <f t="shared" si="42"/>
        <v>40.94653316363982</v>
      </c>
      <c r="E124" s="117">
        <f t="shared" si="42"/>
        <v>38.902435307620564</v>
      </c>
      <c r="F124" s="117">
        <f t="shared" si="42"/>
        <v>32.568727845745343</v>
      </c>
      <c r="G124" s="117">
        <f t="shared" si="42"/>
        <v>28.257934577856208</v>
      </c>
      <c r="H124" s="117">
        <f t="shared" si="42"/>
        <v>21.96148180249455</v>
      </c>
      <c r="I124" s="117">
        <f t="shared" si="42"/>
        <v>28.209489346686389</v>
      </c>
      <c r="J124" s="117">
        <f t="shared" si="42"/>
        <v>38.940602263746833</v>
      </c>
      <c r="K124" s="117">
        <f t="shared" si="42"/>
        <v>40.167374363470003</v>
      </c>
      <c r="L124" s="117">
        <f t="shared" si="42"/>
        <v>44.407321558115932</v>
      </c>
      <c r="M124" s="117">
        <f t="shared" si="42"/>
        <v>36.110915636137378</v>
      </c>
      <c r="N124" s="117">
        <f t="shared" si="42"/>
        <v>36.116379696341376</v>
      </c>
      <c r="O124" s="117">
        <f t="shared" si="42"/>
        <v>30.815910223725332</v>
      </c>
      <c r="P124" s="117">
        <f t="shared" si="42"/>
        <v>19.973410381692482</v>
      </c>
      <c r="Q124" s="117">
        <f t="shared" si="42"/>
        <v>25.909967429147041</v>
      </c>
      <c r="R124" s="117">
        <f t="shared" ref="R124:V124" si="43">R125+R128+R130+R139</f>
        <v>28.967109075557097</v>
      </c>
      <c r="S124" s="117">
        <f t="shared" si="43"/>
        <v>32.58691947183798</v>
      </c>
      <c r="T124" s="117">
        <f t="shared" si="43"/>
        <v>27.226192442845431</v>
      </c>
      <c r="U124" s="117">
        <f t="shared" si="43"/>
        <v>31.215040020750202</v>
      </c>
      <c r="V124" s="117">
        <f t="shared" si="43"/>
        <v>18.297235555609561</v>
      </c>
      <c r="W124" s="117">
        <f t="shared" ref="W124" si="44">W125+W128+W130+W139</f>
        <v>30.994946700756394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41.495329287855213</v>
      </c>
      <c r="D125" s="122">
        <f t="shared" si="45"/>
        <v>36.790596322703713</v>
      </c>
      <c r="E125" s="122">
        <f t="shared" si="45"/>
        <v>35.022215349523435</v>
      </c>
      <c r="F125" s="122">
        <f t="shared" si="45"/>
        <v>29.179352476616977</v>
      </c>
      <c r="G125" s="122">
        <f t="shared" si="45"/>
        <v>25.300781230647118</v>
      </c>
      <c r="H125" s="122">
        <f t="shared" si="45"/>
        <v>19.604979076579493</v>
      </c>
      <c r="I125" s="122">
        <f t="shared" si="45"/>
        <v>25.305262158778049</v>
      </c>
      <c r="J125" s="122">
        <f t="shared" si="45"/>
        <v>34.800162423977781</v>
      </c>
      <c r="K125" s="122">
        <f t="shared" si="45"/>
        <v>35.92403351617385</v>
      </c>
      <c r="L125" s="122">
        <f t="shared" si="45"/>
        <v>39.542262097650529</v>
      </c>
      <c r="M125" s="122">
        <f t="shared" si="45"/>
        <v>31.474262887545969</v>
      </c>
      <c r="N125" s="122">
        <f t="shared" si="45"/>
        <v>31.360667949062279</v>
      </c>
      <c r="O125" s="122">
        <f t="shared" si="45"/>
        <v>26.540235443756167</v>
      </c>
      <c r="P125" s="122">
        <f t="shared" si="45"/>
        <v>16.925806349331506</v>
      </c>
      <c r="Q125" s="122">
        <f t="shared" si="45"/>
        <v>22.085924923193474</v>
      </c>
      <c r="R125" s="122">
        <f t="shared" ref="R125:V125" si="46">SUM(R126:R127)</f>
        <v>24.636925089848361</v>
      </c>
      <c r="S125" s="122">
        <f t="shared" si="46"/>
        <v>27.62027678698572</v>
      </c>
      <c r="T125" s="122">
        <f t="shared" si="46"/>
        <v>22.931389908610434</v>
      </c>
      <c r="U125" s="122">
        <f t="shared" si="46"/>
        <v>25.907620723939129</v>
      </c>
      <c r="V125" s="122">
        <f t="shared" si="46"/>
        <v>14.853955610363229</v>
      </c>
      <c r="W125" s="122">
        <f t="shared" ref="W125" si="47">SUM(W126:W127)</f>
        <v>24.944734849577202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41.343103901779656</v>
      </c>
      <c r="D126" s="98">
        <v>36.659462827862235</v>
      </c>
      <c r="E126" s="98">
        <v>34.898418427605577</v>
      </c>
      <c r="F126" s="98">
        <v>29.077884807691333</v>
      </c>
      <c r="G126" s="98">
        <v>25.213924960476973</v>
      </c>
      <c r="H126" s="98">
        <v>19.538551265100033</v>
      </c>
      <c r="I126" s="98">
        <v>25.220245238532488</v>
      </c>
      <c r="J126" s="98">
        <v>34.685477827918874</v>
      </c>
      <c r="K126" s="98">
        <v>35.807046183390575</v>
      </c>
      <c r="L126" s="98">
        <v>39.408950769765184</v>
      </c>
      <c r="M126" s="98">
        <v>31.370528201812075</v>
      </c>
      <c r="N126" s="98">
        <v>31.257368391972577</v>
      </c>
      <c r="O126" s="98">
        <v>26.45275626330692</v>
      </c>
      <c r="P126" s="98">
        <v>16.872006334456568</v>
      </c>
      <c r="Q126" s="98">
        <v>22.014939860820856</v>
      </c>
      <c r="R126" s="98">
        <v>24.558220167916865</v>
      </c>
      <c r="S126" s="98">
        <v>27.532174514909801</v>
      </c>
      <c r="T126" s="98">
        <v>22.858615246061863</v>
      </c>
      <c r="U126" s="98">
        <v>25.826602184959391</v>
      </c>
      <c r="V126" s="98">
        <v>14.807494636985966</v>
      </c>
      <c r="W126" s="98">
        <v>24.866550873490212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0.15222538607555525</v>
      </c>
      <c r="D127" s="98">
        <v>0.13113349484147616</v>
      </c>
      <c r="E127" s="98">
        <v>0.12379692191786022</v>
      </c>
      <c r="F127" s="98">
        <v>0.1014676689256433</v>
      </c>
      <c r="G127" s="98">
        <v>8.6856270170145702E-2</v>
      </c>
      <c r="H127" s="98">
        <v>6.6427811479458837E-2</v>
      </c>
      <c r="I127" s="98">
        <v>8.501692024556036E-2</v>
      </c>
      <c r="J127" s="98">
        <v>0.11468459605890639</v>
      </c>
      <c r="K127" s="98">
        <v>0.11698733278327628</v>
      </c>
      <c r="L127" s="98">
        <v>0.13331132788534328</v>
      </c>
      <c r="M127" s="98">
        <v>0.10373468573389352</v>
      </c>
      <c r="N127" s="98">
        <v>0.10329955708970148</v>
      </c>
      <c r="O127" s="98">
        <v>8.7479180449247892E-2</v>
      </c>
      <c r="P127" s="98">
        <v>5.3800014874938386E-2</v>
      </c>
      <c r="Q127" s="98">
        <v>7.098506237261934E-2</v>
      </c>
      <c r="R127" s="98">
        <v>7.8704921931496113E-2</v>
      </c>
      <c r="S127" s="98">
        <v>8.810227207591835E-2</v>
      </c>
      <c r="T127" s="98">
        <v>7.2774662548570151E-2</v>
      </c>
      <c r="U127" s="98">
        <v>8.1018538979738555E-2</v>
      </c>
      <c r="V127" s="98">
        <v>4.6460973377263848E-2</v>
      </c>
      <c r="W127" s="98">
        <v>7.8183976086990639E-2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3.2915411418513958E-2</v>
      </c>
      <c r="D128" s="122">
        <f t="shared" si="48"/>
        <v>1.5683334057009751E-2</v>
      </c>
      <c r="E128" s="122">
        <f t="shared" si="48"/>
        <v>3.2230391365899322E-2</v>
      </c>
      <c r="F128" s="122">
        <f t="shared" si="48"/>
        <v>4.470922477065789E-2</v>
      </c>
      <c r="G128" s="122">
        <f t="shared" si="48"/>
        <v>4.0335687382486135E-2</v>
      </c>
      <c r="H128" s="122">
        <f t="shared" si="48"/>
        <v>5.3170386121153823E-2</v>
      </c>
      <c r="I128" s="122">
        <f t="shared" si="48"/>
        <v>7.2438341026761457E-2</v>
      </c>
      <c r="J128" s="122">
        <f t="shared" si="48"/>
        <v>7.1978532861224326E-2</v>
      </c>
      <c r="K128" s="122">
        <f t="shared" si="48"/>
        <v>4.9338797174422064E-2</v>
      </c>
      <c r="L128" s="122">
        <f t="shared" si="48"/>
        <v>5.3285404481999456E-2</v>
      </c>
      <c r="M128" s="122">
        <f t="shared" si="48"/>
        <v>6.9543304964239175E-2</v>
      </c>
      <c r="N128" s="122">
        <f t="shared" si="48"/>
        <v>6.8901925071373812E-2</v>
      </c>
      <c r="O128" s="122">
        <f t="shared" si="48"/>
        <v>5.0480742940725236E-2</v>
      </c>
      <c r="P128" s="122">
        <f t="shared" si="48"/>
        <v>2.9910213958907542E-2</v>
      </c>
      <c r="Q128" s="122">
        <f t="shared" si="48"/>
        <v>4.7559375935013956E-2</v>
      </c>
      <c r="R128" s="122">
        <f t="shared" si="48"/>
        <v>6.844603068401281E-2</v>
      </c>
      <c r="S128" s="122">
        <f t="shared" si="48"/>
        <v>7.2293225842595912E-2</v>
      </c>
      <c r="T128" s="122">
        <f t="shared" si="48"/>
        <v>8.0616169922555644E-2</v>
      </c>
      <c r="U128" s="122">
        <f t="shared" si="48"/>
        <v>4.5483399129377551E-2</v>
      </c>
      <c r="V128" s="122">
        <f t="shared" si="48"/>
        <v>8.4587052231777815E-2</v>
      </c>
      <c r="W128" s="122">
        <f t="shared" si="48"/>
        <v>6.862702044847134E-2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3.2915411418513958E-2</v>
      </c>
      <c r="D129" s="98">
        <v>1.5683334057009751E-2</v>
      </c>
      <c r="E129" s="98">
        <v>3.2230391365899322E-2</v>
      </c>
      <c r="F129" s="98">
        <v>4.470922477065789E-2</v>
      </c>
      <c r="G129" s="98">
        <v>4.0335687382486135E-2</v>
      </c>
      <c r="H129" s="98">
        <v>5.3170386121153823E-2</v>
      </c>
      <c r="I129" s="98">
        <v>7.2438341026761457E-2</v>
      </c>
      <c r="J129" s="98">
        <v>7.1978532861224326E-2</v>
      </c>
      <c r="K129" s="98">
        <v>4.9338797174422064E-2</v>
      </c>
      <c r="L129" s="98">
        <v>5.3285404481999456E-2</v>
      </c>
      <c r="M129" s="98">
        <v>6.9543304964239175E-2</v>
      </c>
      <c r="N129" s="98">
        <v>6.8901925071373812E-2</v>
      </c>
      <c r="O129" s="98">
        <v>5.0480742940725236E-2</v>
      </c>
      <c r="P129" s="98">
        <v>2.9910213958907542E-2</v>
      </c>
      <c r="Q129" s="98">
        <v>4.7559375935013956E-2</v>
      </c>
      <c r="R129" s="98">
        <v>6.844603068401281E-2</v>
      </c>
      <c r="S129" s="98">
        <v>7.2293225842595912E-2</v>
      </c>
      <c r="T129" s="98">
        <v>8.0616169922555644E-2</v>
      </c>
      <c r="U129" s="98">
        <v>4.5483399129377551E-2</v>
      </c>
      <c r="V129" s="98">
        <v>8.4587052231777815E-2</v>
      </c>
      <c r="W129" s="98">
        <v>6.862702044847134E-2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3.6082766607016303</v>
      </c>
      <c r="D130" s="122">
        <v>3.3483229524074005</v>
      </c>
      <c r="E130" s="122">
        <v>3.1059974422581798</v>
      </c>
      <c r="F130" s="122">
        <v>2.7137482967549005</v>
      </c>
      <c r="G130" s="122">
        <v>2.3531486272601252</v>
      </c>
      <c r="H130" s="122">
        <v>1.8513575960796056</v>
      </c>
      <c r="I130" s="122">
        <v>2.2419985127388995</v>
      </c>
      <c r="J130" s="122">
        <v>3.2367035207604817</v>
      </c>
      <c r="K130" s="122">
        <v>3.325930445414468</v>
      </c>
      <c r="L130" s="122">
        <v>3.8632865649189769</v>
      </c>
      <c r="M130" s="122">
        <v>3.6894585788640457</v>
      </c>
      <c r="N130" s="122">
        <v>3.8051114526366043</v>
      </c>
      <c r="O130" s="122">
        <v>3.4020832390714286</v>
      </c>
      <c r="P130" s="122">
        <v>2.415313047870125</v>
      </c>
      <c r="Q130" s="122">
        <v>3.0114638913363558</v>
      </c>
      <c r="R130" s="122">
        <v>3.3744005152858318</v>
      </c>
      <c r="S130" s="122">
        <v>3.883783763353112</v>
      </c>
      <c r="T130" s="122">
        <v>3.3252933469730399</v>
      </c>
      <c r="U130" s="122">
        <v>4.1542364995478351</v>
      </c>
      <c r="V130" s="122">
        <v>2.6179075433393901</v>
      </c>
      <c r="W130" s="122">
        <v>4.6511057381180825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3.4581185642952423</v>
      </c>
      <c r="D131" s="98">
        <v>3.2232101222053449</v>
      </c>
      <c r="E131" s="98">
        <v>2.9815432590762678</v>
      </c>
      <c r="F131" s="98">
        <v>2.565951836095905</v>
      </c>
      <c r="G131" s="98">
        <v>2.1891638279689625</v>
      </c>
      <c r="H131" s="98">
        <v>1.7540304895080765</v>
      </c>
      <c r="I131" s="98">
        <v>2.2157589035722238</v>
      </c>
      <c r="J131" s="98">
        <v>3.2071274867206059</v>
      </c>
      <c r="K131" s="98">
        <v>3.2786942839775062</v>
      </c>
      <c r="L131" s="98">
        <v>3.6433320202038644</v>
      </c>
      <c r="M131" s="98">
        <v>3.4499738383952829</v>
      </c>
      <c r="N131" s="98">
        <v>3.5551741832098678</v>
      </c>
      <c r="O131" s="98">
        <v>3.277044061626408</v>
      </c>
      <c r="P131" s="98">
        <v>2.2540938662064045</v>
      </c>
      <c r="Q131" s="98">
        <v>2.7376261624311455</v>
      </c>
      <c r="R131" s="98">
        <v>3.3218255198954858</v>
      </c>
      <c r="S131" s="98">
        <v>3.7086785857626592</v>
      </c>
      <c r="T131" s="98">
        <v>3.1644823998609359</v>
      </c>
      <c r="U131" s="98">
        <v>3.8211271075748914</v>
      </c>
      <c r="V131" s="98">
        <v>2.5659145849197942</v>
      </c>
      <c r="W131" s="98">
        <v>4.4245821665104801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2.7888399646683347E-2</v>
      </c>
      <c r="D132" s="98">
        <v>1.5846064975098509E-2</v>
      </c>
      <c r="E132" s="98">
        <v>2.3090841810269568E-2</v>
      </c>
      <c r="F132" s="98">
        <v>1.3427347406726789E-2</v>
      </c>
      <c r="G132" s="98">
        <v>1.2518459286195579E-2</v>
      </c>
      <c r="H132" s="98">
        <v>1.4830047791968955E-2</v>
      </c>
      <c r="I132" s="98">
        <v>2.6239609166675885E-2</v>
      </c>
      <c r="J132" s="98">
        <v>2.957603403987576E-2</v>
      </c>
      <c r="K132" s="98">
        <v>4.7236161436961993E-2</v>
      </c>
      <c r="L132" s="98">
        <v>1.9700124243745929E-2</v>
      </c>
      <c r="M132" s="98">
        <v>1.2798828720241715E-2</v>
      </c>
      <c r="N132" s="98">
        <v>1.9343778907528981E-2</v>
      </c>
      <c r="O132" s="98">
        <v>0</v>
      </c>
      <c r="P132" s="98">
        <v>1.3531718212094934E-3</v>
      </c>
      <c r="Q132" s="98">
        <v>0</v>
      </c>
      <c r="R132" s="98">
        <v>2.1113112439841861E-2</v>
      </c>
      <c r="S132" s="98">
        <v>4.4297357295802323E-2</v>
      </c>
      <c r="T132" s="98">
        <v>2.0599265179693713E-2</v>
      </c>
      <c r="U132" s="98">
        <v>3.8028211838690588E-2</v>
      </c>
      <c r="V132" s="98">
        <v>2.5000823331328539E-2</v>
      </c>
      <c r="W132" s="98">
        <v>3.8500698606908024E-2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1.5605320406878904E-2</v>
      </c>
      <c r="D133" s="101">
        <v>8.9682580111984708E-3</v>
      </c>
      <c r="E133" s="101">
        <v>1.2902353642759636E-2</v>
      </c>
      <c r="F133" s="101">
        <v>7.4762325766398107E-3</v>
      </c>
      <c r="G133" s="101">
        <v>7.0779092260442513E-3</v>
      </c>
      <c r="H133" s="101">
        <v>8.4026346859642168E-3</v>
      </c>
      <c r="I133" s="101">
        <v>1.4627110977414188E-2</v>
      </c>
      <c r="J133" s="101">
        <v>1.5985487233345377E-2</v>
      </c>
      <c r="K133" s="101">
        <v>2.3351278700126776E-2</v>
      </c>
      <c r="L133" s="101">
        <v>1.1198749908177593E-2</v>
      </c>
      <c r="M133" s="101">
        <v>7.2084707862675465E-3</v>
      </c>
      <c r="N133" s="101">
        <v>1.0678854613659377E-2</v>
      </c>
      <c r="O133" s="101">
        <v>0</v>
      </c>
      <c r="P133" s="101">
        <v>7.5417127710388691E-4</v>
      </c>
      <c r="Q133" s="101">
        <v>0</v>
      </c>
      <c r="R133" s="101">
        <v>1.2044428237072514E-2</v>
      </c>
      <c r="S133" s="101">
        <v>2.4218929207680623E-2</v>
      </c>
      <c r="T133" s="101">
        <v>1.1321810146338752E-2</v>
      </c>
      <c r="U133" s="101">
        <v>2.1247767693351051E-2</v>
      </c>
      <c r="V133" s="101">
        <v>1.4036048303748565E-2</v>
      </c>
      <c r="W133" s="101">
        <v>2.1787692092022359E-2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1.2283079239804441E-2</v>
      </c>
      <c r="D134" s="104">
        <v>6.8778069639000398E-3</v>
      </c>
      <c r="E134" s="104">
        <v>1.0188488167509934E-2</v>
      </c>
      <c r="F134" s="104">
        <v>5.9511148300869779E-3</v>
      </c>
      <c r="G134" s="104">
        <v>5.4405500601513272E-3</v>
      </c>
      <c r="H134" s="104">
        <v>6.427413106004737E-3</v>
      </c>
      <c r="I134" s="104">
        <v>1.1612498189261697E-2</v>
      </c>
      <c r="J134" s="104">
        <v>1.3590546806530383E-2</v>
      </c>
      <c r="K134" s="104">
        <v>2.3884882736835221E-2</v>
      </c>
      <c r="L134" s="104">
        <v>8.501374335568336E-3</v>
      </c>
      <c r="M134" s="104">
        <v>5.5903579339741686E-3</v>
      </c>
      <c r="N134" s="104">
        <v>8.6649242938696032E-3</v>
      </c>
      <c r="O134" s="104">
        <v>0</v>
      </c>
      <c r="P134" s="104">
        <v>5.9900054410560652E-4</v>
      </c>
      <c r="Q134" s="104">
        <v>0</v>
      </c>
      <c r="R134" s="104">
        <v>9.0686842027693487E-3</v>
      </c>
      <c r="S134" s="104">
        <v>2.0078428088121703E-2</v>
      </c>
      <c r="T134" s="104">
        <v>9.2774550333549616E-3</v>
      </c>
      <c r="U134" s="104">
        <v>1.6780444145339538E-2</v>
      </c>
      <c r="V134" s="104">
        <v>1.0964775027579973E-2</v>
      </c>
      <c r="W134" s="104">
        <v>1.6713006514885661E-2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6.317475624340016E-2</v>
      </c>
      <c r="D135" s="101">
        <v>6.5409558050721545E-2</v>
      </c>
      <c r="E135" s="101">
        <v>5.7836068976927724E-2</v>
      </c>
      <c r="F135" s="101">
        <v>8.89094558043E-2</v>
      </c>
      <c r="G135" s="101">
        <v>8.5303176884845136E-2</v>
      </c>
      <c r="H135" s="101">
        <v>4.688105483686731E-2</v>
      </c>
      <c r="I135" s="101">
        <v>0</v>
      </c>
      <c r="J135" s="101">
        <v>0</v>
      </c>
      <c r="K135" s="101">
        <v>0</v>
      </c>
      <c r="L135" s="101">
        <v>9.2170328292937323E-2</v>
      </c>
      <c r="M135" s="101">
        <v>0.12207756361302789</v>
      </c>
      <c r="N135" s="101">
        <v>0.13417953527322263</v>
      </c>
      <c r="O135" s="101">
        <v>6.6161701951946719E-2</v>
      </c>
      <c r="P135" s="101">
        <v>8.7177851085480471E-2</v>
      </c>
      <c r="Q135" s="101">
        <v>0.1237615810476461</v>
      </c>
      <c r="R135" s="101">
        <v>1.3156310680515539E-2</v>
      </c>
      <c r="S135" s="101">
        <v>5.8241927941757206E-2</v>
      </c>
      <c r="T135" s="101">
        <v>6.5872891387785695E-2</v>
      </c>
      <c r="U135" s="101">
        <v>0.13065197859956429</v>
      </c>
      <c r="V135" s="101">
        <v>1.2936321298164716E-2</v>
      </c>
      <c r="W135" s="101">
        <v>9.1322721592932088E-2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5.9094940516304706E-2</v>
      </c>
      <c r="D136" s="104">
        <v>4.3857207176235945E-2</v>
      </c>
      <c r="E136" s="104">
        <v>4.3527272394714295E-2</v>
      </c>
      <c r="F136" s="104">
        <v>4.5459657447968566E-2</v>
      </c>
      <c r="G136" s="104">
        <v>6.6163163120121785E-2</v>
      </c>
      <c r="H136" s="104">
        <v>3.5616003942692952E-2</v>
      </c>
      <c r="I136" s="104">
        <v>0</v>
      </c>
      <c r="J136" s="104">
        <v>0</v>
      </c>
      <c r="K136" s="104">
        <v>0</v>
      </c>
      <c r="L136" s="104">
        <v>0.10808409217842971</v>
      </c>
      <c r="M136" s="104">
        <v>0.10460834813549336</v>
      </c>
      <c r="N136" s="104">
        <v>9.6413955245985228E-2</v>
      </c>
      <c r="O136" s="104">
        <v>5.8877475493073705E-2</v>
      </c>
      <c r="P136" s="104">
        <v>7.2688158757030372E-2</v>
      </c>
      <c r="Q136" s="104">
        <v>0.15007614785756412</v>
      </c>
      <c r="R136" s="104">
        <v>1.8305572269988694E-2</v>
      </c>
      <c r="S136" s="104">
        <v>7.2565892352892986E-2</v>
      </c>
      <c r="T136" s="104">
        <v>7.433879054462475E-2</v>
      </c>
      <c r="U136" s="104">
        <v>0.16442920153468887</v>
      </c>
      <c r="V136" s="104">
        <v>1.4055813790103008E-2</v>
      </c>
      <c r="W136" s="104">
        <v>9.6700151407762017E-2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3.3055321025076759E-2</v>
      </c>
      <c r="D137" s="98">
        <v>2.4826444250064229E-2</v>
      </c>
      <c r="E137" s="98">
        <v>2.4309036516546447E-2</v>
      </c>
      <c r="F137" s="98">
        <v>2.5291179614478108E-2</v>
      </c>
      <c r="G137" s="98">
        <v>3.7419253111311765E-2</v>
      </c>
      <c r="H137" s="98">
        <v>2.0188166940420523E-2</v>
      </c>
      <c r="I137" s="98">
        <v>0</v>
      </c>
      <c r="J137" s="98">
        <v>0</v>
      </c>
      <c r="K137" s="98">
        <v>0</v>
      </c>
      <c r="L137" s="98">
        <v>6.1314624317288458E-2</v>
      </c>
      <c r="M137" s="98">
        <v>5.8845987472453565E-2</v>
      </c>
      <c r="N137" s="98">
        <v>5.3100422575998937E-2</v>
      </c>
      <c r="O137" s="98">
        <v>3.4129118878945E-2</v>
      </c>
      <c r="P137" s="98">
        <v>4.0471503887354501E-2</v>
      </c>
      <c r="Q137" s="98">
        <v>8.5523322261856646E-2</v>
      </c>
      <c r="R137" s="98">
        <v>1.0448797348591632E-2</v>
      </c>
      <c r="S137" s="98">
        <v>3.9635244885393453E-2</v>
      </c>
      <c r="T137" s="98">
        <v>4.0895304468405572E-2</v>
      </c>
      <c r="U137" s="98">
        <v>9.1889799713136003E-2</v>
      </c>
      <c r="V137" s="98">
        <v>7.89181464894044E-3</v>
      </c>
      <c r="W137" s="98">
        <v>5.4714779800054937E-2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2.6039619491227944E-2</v>
      </c>
      <c r="D138" s="98">
        <v>1.9030762926171715E-2</v>
      </c>
      <c r="E138" s="98">
        <v>1.9218235878167848E-2</v>
      </c>
      <c r="F138" s="98">
        <v>2.0168477833490458E-2</v>
      </c>
      <c r="G138" s="98">
        <v>2.874391000881002E-2</v>
      </c>
      <c r="H138" s="98">
        <v>1.5427837002272429E-2</v>
      </c>
      <c r="I138" s="98">
        <v>0</v>
      </c>
      <c r="J138" s="98">
        <v>0</v>
      </c>
      <c r="K138" s="98">
        <v>0</v>
      </c>
      <c r="L138" s="98">
        <v>4.6769467861141244E-2</v>
      </c>
      <c r="M138" s="98">
        <v>4.5762360663039785E-2</v>
      </c>
      <c r="N138" s="98">
        <v>4.331353266998629E-2</v>
      </c>
      <c r="O138" s="98">
        <v>2.4748356614128705E-2</v>
      </c>
      <c r="P138" s="98">
        <v>3.221665486967587E-2</v>
      </c>
      <c r="Q138" s="98">
        <v>6.4552825595707464E-2</v>
      </c>
      <c r="R138" s="98">
        <v>7.8567749213970615E-3</v>
      </c>
      <c r="S138" s="98">
        <v>3.2930647467499526E-2</v>
      </c>
      <c r="T138" s="98">
        <v>3.3443486076219185E-2</v>
      </c>
      <c r="U138" s="98">
        <v>7.2539401821552871E-2</v>
      </c>
      <c r="V138" s="98">
        <v>6.1639991411625676E-3</v>
      </c>
      <c r="W138" s="98">
        <v>4.198537160770708E-2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0.8391652774580729</v>
      </c>
      <c r="D139" s="122">
        <v>0.7919305544716968</v>
      </c>
      <c r="E139" s="122">
        <v>0.74199212447304708</v>
      </c>
      <c r="F139" s="122">
        <v>0.63091784760280678</v>
      </c>
      <c r="G139" s="122">
        <v>0.56366903256647793</v>
      </c>
      <c r="H139" s="122">
        <v>0.45197474371430058</v>
      </c>
      <c r="I139" s="122">
        <v>0.58979033414268178</v>
      </c>
      <c r="J139" s="122">
        <v>0.83175778614735174</v>
      </c>
      <c r="K139" s="122">
        <v>0.86807160470725842</v>
      </c>
      <c r="L139" s="122">
        <v>0.94848749106442443</v>
      </c>
      <c r="M139" s="122">
        <v>0.87765086476312282</v>
      </c>
      <c r="N139" s="122">
        <v>0.88169836957112147</v>
      </c>
      <c r="O139" s="122">
        <v>0.82311079795701425</v>
      </c>
      <c r="P139" s="122">
        <v>0.6023807705319455</v>
      </c>
      <c r="Q139" s="122">
        <v>0.76501923868219979</v>
      </c>
      <c r="R139" s="122">
        <v>0.88733743973889256</v>
      </c>
      <c r="S139" s="122">
        <v>1.0105656956565521</v>
      </c>
      <c r="T139" s="122">
        <v>0.88889301733939952</v>
      </c>
      <c r="U139" s="122">
        <v>1.1076993981338588</v>
      </c>
      <c r="V139" s="122">
        <v>0.74078534967516452</v>
      </c>
      <c r="W139" s="122">
        <v>1.3304790926126391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0.8391652774580729</v>
      </c>
      <c r="D141" s="33">
        <v>0.7919305544716968</v>
      </c>
      <c r="E141" s="33">
        <v>0.74199212447304708</v>
      </c>
      <c r="F141" s="33">
        <v>0.63091784760280678</v>
      </c>
      <c r="G141" s="33">
        <v>0.56366903256647793</v>
      </c>
      <c r="H141" s="33">
        <v>0.45197474371430058</v>
      </c>
      <c r="I141" s="33">
        <v>0.58979033414268178</v>
      </c>
      <c r="J141" s="33">
        <v>0.83175778614735174</v>
      </c>
      <c r="K141" s="33">
        <v>0.86807160470725842</v>
      </c>
      <c r="L141" s="33">
        <v>0.94848749106442443</v>
      </c>
      <c r="M141" s="33">
        <v>0.87765086476312282</v>
      </c>
      <c r="N141" s="33">
        <v>0.88169836957112147</v>
      </c>
      <c r="O141" s="33">
        <v>0.82311079795701425</v>
      </c>
      <c r="P141" s="33">
        <v>0.6023807705319455</v>
      </c>
      <c r="Q141" s="33">
        <v>0.76501923868219979</v>
      </c>
      <c r="R141" s="33">
        <v>0.88733743973889256</v>
      </c>
      <c r="S141" s="33">
        <v>1.0105656956565521</v>
      </c>
      <c r="T141" s="33">
        <v>0.88889301733939952</v>
      </c>
      <c r="U141" s="33">
        <v>1.1076993981338588</v>
      </c>
      <c r="V141" s="33">
        <v>0.74078534967516452</v>
      </c>
      <c r="W141" s="33">
        <v>1.3304790926126391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3.3838915482502046</v>
      </c>
      <c r="D143" s="117">
        <f t="shared" si="49"/>
        <v>3.8639084709489988</v>
      </c>
      <c r="E143" s="117">
        <f t="shared" si="49"/>
        <v>3.5358973680697559</v>
      </c>
      <c r="F143" s="117">
        <f t="shared" si="49"/>
        <v>4.2657965099451847</v>
      </c>
      <c r="G143" s="117">
        <f t="shared" si="49"/>
        <v>4.5410847432559578</v>
      </c>
      <c r="H143" s="117">
        <f t="shared" si="49"/>
        <v>4.5997513242611943</v>
      </c>
      <c r="I143" s="117">
        <f t="shared" si="49"/>
        <v>4.0847548629093007</v>
      </c>
      <c r="J143" s="117">
        <f t="shared" si="49"/>
        <v>4.8130916555404886</v>
      </c>
      <c r="K143" s="117">
        <f t="shared" si="49"/>
        <v>4.8914613418487134</v>
      </c>
      <c r="L143" s="117">
        <f t="shared" si="49"/>
        <v>4.538771999134787</v>
      </c>
      <c r="M143" s="117">
        <f t="shared" si="49"/>
        <v>6.4552029454681294</v>
      </c>
      <c r="N143" s="117">
        <f t="shared" si="49"/>
        <v>5.9793725159226394</v>
      </c>
      <c r="O143" s="117">
        <f t="shared" si="49"/>
        <v>6.1173005845390387</v>
      </c>
      <c r="P143" s="117">
        <f t="shared" si="49"/>
        <v>7.6452291767547287</v>
      </c>
      <c r="Q143" s="117">
        <f t="shared" si="49"/>
        <v>6.3770266747570821</v>
      </c>
      <c r="R143" s="117">
        <f t="shared" ref="R143:V143" si="50">R144+R146+R148+R157</f>
        <v>7.294556123540878</v>
      </c>
      <c r="S143" s="117">
        <f t="shared" si="50"/>
        <v>6.9583910786426992</v>
      </c>
      <c r="T143" s="117">
        <f t="shared" si="50"/>
        <v>9.6326992621116414</v>
      </c>
      <c r="U143" s="117">
        <f t="shared" si="50"/>
        <v>12.226250816156131</v>
      </c>
      <c r="V143" s="117">
        <f t="shared" si="50"/>
        <v>10.952337023566281</v>
      </c>
      <c r="W143" s="117">
        <f t="shared" ref="W143" si="51">W144+W146+W148+W157</f>
        <v>9.0133180047288484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3.0469963125196675</v>
      </c>
      <c r="D144" s="122">
        <f t="shared" si="52"/>
        <v>3.4714631808474237</v>
      </c>
      <c r="E144" s="122">
        <f t="shared" si="52"/>
        <v>3.1796471854831827</v>
      </c>
      <c r="F144" s="122">
        <f t="shared" si="52"/>
        <v>3.8165501285515298</v>
      </c>
      <c r="G144" s="122">
        <f t="shared" si="52"/>
        <v>4.0578458436712621</v>
      </c>
      <c r="H144" s="122">
        <f t="shared" si="52"/>
        <v>4.1120146312882238</v>
      </c>
      <c r="I144" s="122">
        <f t="shared" si="52"/>
        <v>3.6380618840815155</v>
      </c>
      <c r="J144" s="122">
        <f t="shared" si="52"/>
        <v>4.2856727041303211</v>
      </c>
      <c r="K144" s="122">
        <f t="shared" si="52"/>
        <v>4.3746991091954399</v>
      </c>
      <c r="L144" s="122">
        <f t="shared" si="52"/>
        <v>3.9966088902821246</v>
      </c>
      <c r="M144" s="122">
        <f t="shared" si="52"/>
        <v>5.6249058748655072</v>
      </c>
      <c r="N144" s="122">
        <f t="shared" si="52"/>
        <v>5.1751849117635169</v>
      </c>
      <c r="O144" s="122">
        <f t="shared" si="52"/>
        <v>5.2020385707474404</v>
      </c>
      <c r="P144" s="122">
        <f t="shared" si="52"/>
        <v>6.473592362030046</v>
      </c>
      <c r="Q144" s="122">
        <f t="shared" si="52"/>
        <v>5.3822785443363408</v>
      </c>
      <c r="R144" s="122">
        <f t="shared" si="52"/>
        <v>6.1544594485018065</v>
      </c>
      <c r="S144" s="122">
        <f t="shared" si="52"/>
        <v>5.816746502095886</v>
      </c>
      <c r="T144" s="122">
        <f t="shared" si="52"/>
        <v>7.9744985637035128</v>
      </c>
      <c r="U144" s="122">
        <f t="shared" si="52"/>
        <v>10.036921772489935</v>
      </c>
      <c r="V144" s="122">
        <f t="shared" si="52"/>
        <v>8.8417706489457721</v>
      </c>
      <c r="W144" s="122">
        <f t="shared" si="52"/>
        <v>7.1987246630185036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3.0469963125196675</v>
      </c>
      <c r="D145" s="98">
        <v>3.4714631808474237</v>
      </c>
      <c r="E145" s="98">
        <v>3.1796471854831827</v>
      </c>
      <c r="F145" s="98">
        <v>3.8165501285515298</v>
      </c>
      <c r="G145" s="98">
        <v>4.0578458436712621</v>
      </c>
      <c r="H145" s="98">
        <v>4.1120146312882238</v>
      </c>
      <c r="I145" s="98">
        <v>3.6380618840815155</v>
      </c>
      <c r="J145" s="98">
        <v>4.2856727041303211</v>
      </c>
      <c r="K145" s="98">
        <v>4.3746991091954399</v>
      </c>
      <c r="L145" s="98">
        <v>3.9966088902821246</v>
      </c>
      <c r="M145" s="98">
        <v>5.6249058748655072</v>
      </c>
      <c r="N145" s="98">
        <v>5.1751849117635169</v>
      </c>
      <c r="O145" s="98">
        <v>5.2020385707474404</v>
      </c>
      <c r="P145" s="98">
        <v>6.473592362030046</v>
      </c>
      <c r="Q145" s="98">
        <v>5.3822785443363408</v>
      </c>
      <c r="R145" s="98">
        <v>6.1544594485018065</v>
      </c>
      <c r="S145" s="98">
        <v>5.816746502095886</v>
      </c>
      <c r="T145" s="98">
        <v>7.9744985637035128</v>
      </c>
      <c r="U145" s="98">
        <v>10.036921772489935</v>
      </c>
      <c r="V145" s="98">
        <v>8.8417706489457721</v>
      </c>
      <c r="W145" s="98">
        <v>7.1987246630185036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5.1185146019709551E-3</v>
      </c>
      <c r="D146" s="122">
        <f t="shared" si="53"/>
        <v>6.4263417599454593E-3</v>
      </c>
      <c r="E146" s="122">
        <f t="shared" si="53"/>
        <v>7.3034384375929486E-3</v>
      </c>
      <c r="F146" s="122">
        <f t="shared" si="53"/>
        <v>1.1156645737594855E-2</v>
      </c>
      <c r="G146" s="122">
        <f t="shared" si="53"/>
        <v>1.4042794866495175E-2</v>
      </c>
      <c r="H146" s="122">
        <f t="shared" si="53"/>
        <v>1.737075632813815E-2</v>
      </c>
      <c r="I146" s="122">
        <f t="shared" si="53"/>
        <v>1.9523344700521212E-2</v>
      </c>
      <c r="J146" s="122">
        <f t="shared" si="53"/>
        <v>2.5265192090177222E-2</v>
      </c>
      <c r="K146" s="122">
        <f t="shared" si="53"/>
        <v>2.7548646788332777E-2</v>
      </c>
      <c r="L146" s="122">
        <f t="shared" si="53"/>
        <v>2.7353806393339578E-2</v>
      </c>
      <c r="M146" s="122">
        <f t="shared" si="53"/>
        <v>4.4625966950736486E-2</v>
      </c>
      <c r="N146" s="122">
        <f t="shared" si="53"/>
        <v>4.7453116440340101E-2</v>
      </c>
      <c r="O146" s="122">
        <f t="shared" si="53"/>
        <v>5.5039365164459939E-2</v>
      </c>
      <c r="P146" s="122">
        <f t="shared" si="53"/>
        <v>7.6121739289854717E-2</v>
      </c>
      <c r="Q146" s="122">
        <f t="shared" si="53"/>
        <v>6.5272816972034464E-2</v>
      </c>
      <c r="R146" s="122">
        <f t="shared" si="53"/>
        <v>8.1867792127838776E-2</v>
      </c>
      <c r="S146" s="122">
        <f t="shared" si="53"/>
        <v>8.9223267964549755E-2</v>
      </c>
      <c r="T146" s="122">
        <f t="shared" si="53"/>
        <v>0.15999641250135083</v>
      </c>
      <c r="U146" s="122">
        <f t="shared" si="53"/>
        <v>0.17135716481172167</v>
      </c>
      <c r="V146" s="122">
        <f t="shared" si="53"/>
        <v>0.19630324961194687</v>
      </c>
      <c r="W146" s="122">
        <f t="shared" si="53"/>
        <v>0.16126717880708924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5.1185146019709551E-3</v>
      </c>
      <c r="D147" s="98">
        <v>6.4263417599454593E-3</v>
      </c>
      <c r="E147" s="98">
        <v>7.3034384375929486E-3</v>
      </c>
      <c r="F147" s="98">
        <v>1.1156645737594855E-2</v>
      </c>
      <c r="G147" s="98">
        <v>1.4042794866495175E-2</v>
      </c>
      <c r="H147" s="98">
        <v>1.737075632813815E-2</v>
      </c>
      <c r="I147" s="98">
        <v>1.9523344700521212E-2</v>
      </c>
      <c r="J147" s="98">
        <v>2.5265192090177222E-2</v>
      </c>
      <c r="K147" s="98">
        <v>2.7548646788332777E-2</v>
      </c>
      <c r="L147" s="98">
        <v>2.7353806393339578E-2</v>
      </c>
      <c r="M147" s="98">
        <v>4.4625966950736486E-2</v>
      </c>
      <c r="N147" s="98">
        <v>4.7453116440340101E-2</v>
      </c>
      <c r="O147" s="98">
        <v>5.5039365164459939E-2</v>
      </c>
      <c r="P147" s="98">
        <v>7.6121739289854717E-2</v>
      </c>
      <c r="Q147" s="98">
        <v>6.5272816972034464E-2</v>
      </c>
      <c r="R147" s="98">
        <v>8.1867792127838776E-2</v>
      </c>
      <c r="S147" s="98">
        <v>8.9223267964549755E-2</v>
      </c>
      <c r="T147" s="98">
        <v>0.15999641250135083</v>
      </c>
      <c r="U147" s="98">
        <v>0.17135716481172167</v>
      </c>
      <c r="V147" s="98">
        <v>0.19630324961194687</v>
      </c>
      <c r="W147" s="98">
        <v>0.16126717880708924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0.26870735196964912</v>
      </c>
      <c r="D148" s="122">
        <v>0.31203737491273287</v>
      </c>
      <c r="E148" s="122">
        <v>0.28093376844922213</v>
      </c>
      <c r="F148" s="122">
        <v>0.35396987528866464</v>
      </c>
      <c r="G148" s="122">
        <v>0.37910445971235246</v>
      </c>
      <c r="H148" s="122">
        <v>0.37889651569591537</v>
      </c>
      <c r="I148" s="122">
        <v>0.34132817951060862</v>
      </c>
      <c r="J148" s="122">
        <v>0.40091206052885053</v>
      </c>
      <c r="K148" s="122">
        <v>0.38600221030526083</v>
      </c>
      <c r="L148" s="122">
        <v>0.41027767097383938</v>
      </c>
      <c r="M148" s="122">
        <v>0.63407787269077709</v>
      </c>
      <c r="N148" s="122">
        <v>0.61080309140933109</v>
      </c>
      <c r="O148" s="122">
        <v>0.69412373771227842</v>
      </c>
      <c r="P148" s="122">
        <v>0.8735574069651143</v>
      </c>
      <c r="Q148" s="122">
        <v>0.74569302441005236</v>
      </c>
      <c r="R148" s="122">
        <v>0.8429207353141791</v>
      </c>
      <c r="S148" s="122">
        <v>0.83366367389577123</v>
      </c>
      <c r="T148" s="122">
        <v>1.1844642528416269</v>
      </c>
      <c r="U148" s="122">
        <v>1.59697184838608</v>
      </c>
      <c r="V148" s="122">
        <v>1.4943055365273623</v>
      </c>
      <c r="W148" s="122">
        <v>1.2860254656756849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2.5893935586107808E-2</v>
      </c>
      <c r="D149" s="98">
        <v>2.5616448165476067E-2</v>
      </c>
      <c r="E149" s="98">
        <v>3.0274017325494569E-2</v>
      </c>
      <c r="F149" s="98">
        <v>3.961997165938131E-2</v>
      </c>
      <c r="G149" s="98">
        <v>4.273513591055262E-2</v>
      </c>
      <c r="H149" s="98">
        <v>4.3063924002505159E-2</v>
      </c>
      <c r="I149" s="98">
        <v>2.8999232574709127E-2</v>
      </c>
      <c r="J149" s="98">
        <v>2.7749226348680635E-2</v>
      </c>
      <c r="K149" s="98">
        <v>2.2192140196113045E-2</v>
      </c>
      <c r="L149" s="98">
        <v>2.886619007988863E-2</v>
      </c>
      <c r="M149" s="98">
        <v>6.2390389679061756E-2</v>
      </c>
      <c r="N149" s="98">
        <v>5.206813241263071E-2</v>
      </c>
      <c r="O149" s="98">
        <v>4.7445030078900788E-2</v>
      </c>
      <c r="P149" s="98">
        <v>5.5605110080668534E-2</v>
      </c>
      <c r="Q149" s="98">
        <v>7.9956986004617397E-2</v>
      </c>
      <c r="R149" s="98">
        <v>0.10198319905991544</v>
      </c>
      <c r="S149" s="98">
        <v>0.11684152211813982</v>
      </c>
      <c r="T149" s="98">
        <v>0.13953827051741233</v>
      </c>
      <c r="U149" s="98">
        <v>0.22352236815410939</v>
      </c>
      <c r="V149" s="98">
        <v>0.18492659054253371</v>
      </c>
      <c r="W149" s="98">
        <v>0.17462585046625653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1.6234902250379879E-4</v>
      </c>
      <c r="D150" s="98">
        <v>7.4902433145767635E-5</v>
      </c>
      <c r="E150" s="98">
        <v>1.5526031669719532E-4</v>
      </c>
      <c r="F150" s="98">
        <v>1.5976382663344301E-4</v>
      </c>
      <c r="G150" s="98">
        <v>2.3742339214187367E-4</v>
      </c>
      <c r="H150" s="98">
        <v>2.5135115724873777E-4</v>
      </c>
      <c r="I150" s="98">
        <v>4.2158490213868241E-4</v>
      </c>
      <c r="J150" s="98">
        <v>7.9522786217265447E-5</v>
      </c>
      <c r="K150" s="98">
        <v>3.8142436094080643E-4</v>
      </c>
      <c r="L150" s="98">
        <v>0</v>
      </c>
      <c r="M150" s="98">
        <v>5.7956063825369557E-4</v>
      </c>
      <c r="N150" s="98">
        <v>2.9086476314143139E-4</v>
      </c>
      <c r="O150" s="98">
        <v>9.5803569274527682E-5</v>
      </c>
      <c r="P150" s="98">
        <v>2.5337285326461649E-4</v>
      </c>
      <c r="Q150" s="98">
        <v>7.8702553467856207E-4</v>
      </c>
      <c r="R150" s="98">
        <v>7.9176812833743637E-4</v>
      </c>
      <c r="S150" s="98">
        <v>1.0673002246482468E-3</v>
      </c>
      <c r="T150" s="98">
        <v>6.3909031916854265E-4</v>
      </c>
      <c r="U150" s="98">
        <v>2.0683669072034424E-3</v>
      </c>
      <c r="V150" s="98">
        <v>1.0977752431592337E-3</v>
      </c>
      <c r="W150" s="98">
        <v>1.544953129239978E-3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9.0852963986536622E-5</v>
      </c>
      <c r="D151" s="101">
        <v>4.23744464932951E-5</v>
      </c>
      <c r="E151" s="101">
        <v>8.6737791555456075E-5</v>
      </c>
      <c r="F151" s="101">
        <v>8.8936185187168284E-5</v>
      </c>
      <c r="G151" s="101">
        <v>1.3421590422874638E-4</v>
      </c>
      <c r="H151" s="101">
        <v>1.424390015597258E-4</v>
      </c>
      <c r="I151" s="101">
        <v>2.3530601705506039E-4</v>
      </c>
      <c r="J151" s="101">
        <v>4.2987859448550841E-5</v>
      </c>
      <c r="K151" s="101">
        <v>1.8845131779197843E-4</v>
      </c>
      <c r="L151" s="101">
        <v>0</v>
      </c>
      <c r="M151" s="101">
        <v>3.264684106498396E-4</v>
      </c>
      <c r="N151" s="101">
        <v>1.6056959889343414E-4</v>
      </c>
      <c r="O151" s="101">
        <v>5.5530571617100264E-5</v>
      </c>
      <c r="P151" s="101">
        <v>1.4101508536286213E-4</v>
      </c>
      <c r="Q151" s="101">
        <v>4.4824466731119137E-4</v>
      </c>
      <c r="R151" s="101">
        <v>4.5157076599265997E-4</v>
      </c>
      <c r="S151" s="101">
        <v>5.8344202035854589E-4</v>
      </c>
      <c r="T151" s="101">
        <v>3.5102762498600968E-4</v>
      </c>
      <c r="U151" s="101">
        <v>1.1554981696955662E-3</v>
      </c>
      <c r="V151" s="101">
        <v>6.1595987968967539E-4</v>
      </c>
      <c r="W151" s="101">
        <v>8.7433829499416603E-4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7.149605851726217E-5</v>
      </c>
      <c r="D152" s="104">
        <v>3.2527986652472535E-5</v>
      </c>
      <c r="E152" s="104">
        <v>6.8522525141739236E-5</v>
      </c>
      <c r="F152" s="104">
        <v>7.0827641446274709E-5</v>
      </c>
      <c r="G152" s="104">
        <v>1.0320748791312728E-4</v>
      </c>
      <c r="H152" s="104">
        <v>1.0891215568901195E-4</v>
      </c>
      <c r="I152" s="104">
        <v>1.8627888508362202E-4</v>
      </c>
      <c r="J152" s="104">
        <v>3.6534926768714606E-5</v>
      </c>
      <c r="K152" s="104">
        <v>1.9297304314882797E-4</v>
      </c>
      <c r="L152" s="104">
        <v>0</v>
      </c>
      <c r="M152" s="104">
        <v>2.5309222760385596E-4</v>
      </c>
      <c r="N152" s="104">
        <v>1.3029516424799723E-4</v>
      </c>
      <c r="O152" s="104">
        <v>4.0272997657427411E-5</v>
      </c>
      <c r="P152" s="104">
        <v>1.1235776790175433E-4</v>
      </c>
      <c r="Q152" s="104">
        <v>3.3878086736737064E-4</v>
      </c>
      <c r="R152" s="104">
        <v>3.4019736234477645E-4</v>
      </c>
      <c r="S152" s="104">
        <v>4.8385820428970087E-4</v>
      </c>
      <c r="T152" s="104">
        <v>2.8806269418253302E-4</v>
      </c>
      <c r="U152" s="104">
        <v>9.1286873750787622E-4</v>
      </c>
      <c r="V152" s="104">
        <v>4.8181536346955824E-4</v>
      </c>
      <c r="W152" s="104">
        <v>6.7061483424581212E-4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0.12532675802706905</v>
      </c>
      <c r="D153" s="101">
        <v>0.17139061242594433</v>
      </c>
      <c r="E153" s="101">
        <v>0.14300297108485344</v>
      </c>
      <c r="F153" s="101">
        <v>0.2077732144130871</v>
      </c>
      <c r="G153" s="101">
        <v>0.18927403282155936</v>
      </c>
      <c r="H153" s="101">
        <v>0.19089636539713861</v>
      </c>
      <c r="I153" s="101">
        <v>6.5954011049491959E-2</v>
      </c>
      <c r="J153" s="101">
        <v>0.12058479616299846</v>
      </c>
      <c r="K153" s="101">
        <v>0.11227868752524875</v>
      </c>
      <c r="L153" s="101">
        <v>0.17559652089109457</v>
      </c>
      <c r="M153" s="101">
        <v>0.30750598410099828</v>
      </c>
      <c r="N153" s="101">
        <v>0.32492857200620145</v>
      </c>
      <c r="O153" s="101">
        <v>0.34225000708976949</v>
      </c>
      <c r="P153" s="101">
        <v>0.44603289122878637</v>
      </c>
      <c r="Q153" s="101">
        <v>0.30057808644448458</v>
      </c>
      <c r="R153" s="101">
        <v>0.30942060006505717</v>
      </c>
      <c r="S153" s="101">
        <v>0.31893055733491082</v>
      </c>
      <c r="T153" s="101">
        <v>0.4905846158326142</v>
      </c>
      <c r="U153" s="101">
        <v>0.60717503560386588</v>
      </c>
      <c r="V153" s="101">
        <v>0.62541064117745959</v>
      </c>
      <c r="W153" s="101">
        <v>0.53911960338754317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0.11732430933396847</v>
      </c>
      <c r="D154" s="104">
        <v>0.11495541188816671</v>
      </c>
      <c r="E154" s="104">
        <v>0.10750151972217692</v>
      </c>
      <c r="F154" s="104">
        <v>0.10641692538956279</v>
      </c>
      <c r="G154" s="104">
        <v>0.1468578675880986</v>
      </c>
      <c r="H154" s="104">
        <v>0.14468487513902287</v>
      </c>
      <c r="I154" s="104">
        <v>0.24595335098426885</v>
      </c>
      <c r="J154" s="104">
        <v>0.25249851523095418</v>
      </c>
      <c r="K154" s="104">
        <v>0.25114995822295821</v>
      </c>
      <c r="L154" s="104">
        <v>0.20581496000285621</v>
      </c>
      <c r="M154" s="104">
        <v>0.26360193827246337</v>
      </c>
      <c r="N154" s="104">
        <v>0.2335155222273575</v>
      </c>
      <c r="O154" s="104">
        <v>0.30433289697433369</v>
      </c>
      <c r="P154" s="104">
        <v>0.37166603280239474</v>
      </c>
      <c r="Q154" s="104">
        <v>0.36437092642627189</v>
      </c>
      <c r="R154" s="104">
        <v>0.43072516806086902</v>
      </c>
      <c r="S154" s="104">
        <v>0.3968242942180723</v>
      </c>
      <c r="T154" s="104">
        <v>0.55370227617243173</v>
      </c>
      <c r="U154" s="104">
        <v>0.76420607772090121</v>
      </c>
      <c r="V154" s="104">
        <v>0.68287052956420968</v>
      </c>
      <c r="W154" s="104">
        <v>0.57073505869264518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6.5626476229546538E-2</v>
      </c>
      <c r="D155" s="98">
        <v>6.5073321085323182E-2</v>
      </c>
      <c r="E155" s="98">
        <v>6.0037264563997265E-2</v>
      </c>
      <c r="F155" s="98">
        <v>5.9204352279346478E-2</v>
      </c>
      <c r="G155" s="98">
        <v>8.3056967948911653E-2</v>
      </c>
      <c r="H155" s="98">
        <v>8.2011514199075528E-2</v>
      </c>
      <c r="I155" s="98">
        <v>0.13729391392578733</v>
      </c>
      <c r="J155" s="98">
        <v>0.13660687686599515</v>
      </c>
      <c r="K155" s="98">
        <v>0.12385357823402866</v>
      </c>
      <c r="L155" s="98">
        <v>0.11675600633828835</v>
      </c>
      <c r="M155" s="98">
        <v>0.14828564482448511</v>
      </c>
      <c r="N155" s="98">
        <v>0.1286097316170845</v>
      </c>
      <c r="O155" s="98">
        <v>0.17641064825941163</v>
      </c>
      <c r="P155" s="98">
        <v>0.20693718961349944</v>
      </c>
      <c r="Q155" s="98">
        <v>0.20764267079390311</v>
      </c>
      <c r="R155" s="98">
        <v>0.24585737761307769</v>
      </c>
      <c r="S155" s="98">
        <v>0.21674408689580019</v>
      </c>
      <c r="T155" s="98">
        <v>0.3046030612420032</v>
      </c>
      <c r="U155" s="98">
        <v>0.42706978301856124</v>
      </c>
      <c r="V155" s="98">
        <v>0.38340630638825879</v>
      </c>
      <c r="W155" s="98">
        <v>0.32293272146865432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5.1697833104421928E-2</v>
      </c>
      <c r="D156" s="98">
        <v>4.9882090802843532E-2</v>
      </c>
      <c r="E156" s="98">
        <v>4.7464255158179661E-2</v>
      </c>
      <c r="F156" s="98">
        <v>4.7212573110216309E-2</v>
      </c>
      <c r="G156" s="98">
        <v>6.3800899639186934E-2</v>
      </c>
      <c r="H156" s="98">
        <v>6.267336093994734E-2</v>
      </c>
      <c r="I156" s="98">
        <v>0.10865943705848152</v>
      </c>
      <c r="J156" s="98">
        <v>0.11589163836495901</v>
      </c>
      <c r="K156" s="98">
        <v>0.12729637998892956</v>
      </c>
      <c r="L156" s="98">
        <v>8.9058953664567869E-2</v>
      </c>
      <c r="M156" s="98">
        <v>0.11531629344797824</v>
      </c>
      <c r="N156" s="98">
        <v>0.10490579061027301</v>
      </c>
      <c r="O156" s="98">
        <v>0.12792224871492205</v>
      </c>
      <c r="P156" s="98">
        <v>0.16472884318889533</v>
      </c>
      <c r="Q156" s="98">
        <v>0.15672825563236878</v>
      </c>
      <c r="R156" s="98">
        <v>0.18486779044779136</v>
      </c>
      <c r="S156" s="98">
        <v>0.18008020732227215</v>
      </c>
      <c r="T156" s="98">
        <v>0.24909921493042855</v>
      </c>
      <c r="U156" s="98">
        <v>0.33713629470233997</v>
      </c>
      <c r="V156" s="98">
        <v>0.29946422317595095</v>
      </c>
      <c r="W156" s="98">
        <v>0.24780233722399084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6.3069369158917074E-2</v>
      </c>
      <c r="D157" s="122">
        <v>7.398157342889683E-2</v>
      </c>
      <c r="E157" s="122">
        <v>6.8012975699758435E-2</v>
      </c>
      <c r="F157" s="122">
        <v>8.4119860367395299E-2</v>
      </c>
      <c r="G157" s="122">
        <v>9.0091645005848056E-2</v>
      </c>
      <c r="H157" s="122">
        <v>9.1469420948916566E-2</v>
      </c>
      <c r="I157" s="122">
        <v>8.5841454616655086E-2</v>
      </c>
      <c r="J157" s="122">
        <v>0.1012416987911398</v>
      </c>
      <c r="K157" s="122">
        <v>0.10321137555968035</v>
      </c>
      <c r="L157" s="122">
        <v>0.10453163148548356</v>
      </c>
      <c r="M157" s="122">
        <v>0.15159323096110916</v>
      </c>
      <c r="N157" s="122">
        <v>0.14593139630945143</v>
      </c>
      <c r="O157" s="122">
        <v>0.16609891091485976</v>
      </c>
      <c r="P157" s="122">
        <v>0.22195766846971404</v>
      </c>
      <c r="Q157" s="122">
        <v>0.18378228903865382</v>
      </c>
      <c r="R157" s="122">
        <v>0.21530814759705422</v>
      </c>
      <c r="S157" s="122">
        <v>0.21875763468649304</v>
      </c>
      <c r="T157" s="122">
        <v>0.31374003306515202</v>
      </c>
      <c r="U157" s="122">
        <v>0.42100003046839496</v>
      </c>
      <c r="V157" s="122">
        <v>0.41995758848119924</v>
      </c>
      <c r="W157" s="122">
        <v>0.36730069722757097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6.3069369158917074E-2</v>
      </c>
      <c r="D159" s="33">
        <v>7.398157342889683E-2</v>
      </c>
      <c r="E159" s="33">
        <v>6.8012975699758435E-2</v>
      </c>
      <c r="F159" s="33">
        <v>8.4119860367395299E-2</v>
      </c>
      <c r="G159" s="33">
        <v>9.0091645005848056E-2</v>
      </c>
      <c r="H159" s="33">
        <v>9.1469420948916566E-2</v>
      </c>
      <c r="I159" s="33">
        <v>8.5841454616655086E-2</v>
      </c>
      <c r="J159" s="33">
        <v>0.1012416987911398</v>
      </c>
      <c r="K159" s="33">
        <v>0.10321137555968035</v>
      </c>
      <c r="L159" s="33">
        <v>0.10453163148548356</v>
      </c>
      <c r="M159" s="33">
        <v>0.15159323096110916</v>
      </c>
      <c r="N159" s="33">
        <v>0.14593139630945143</v>
      </c>
      <c r="O159" s="33">
        <v>0.16609891091485976</v>
      </c>
      <c r="P159" s="33">
        <v>0.22195766846971404</v>
      </c>
      <c r="Q159" s="33">
        <v>0.18378228903865382</v>
      </c>
      <c r="R159" s="33">
        <v>0.21530814759705422</v>
      </c>
      <c r="S159" s="33">
        <v>0.21875763468649304</v>
      </c>
      <c r="T159" s="33">
        <v>0.31374003306515202</v>
      </c>
      <c r="U159" s="33">
        <v>0.42100003046839496</v>
      </c>
      <c r="V159" s="33">
        <v>0.41995758848119924</v>
      </c>
      <c r="W159" s="33">
        <v>0.36730069722757097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4.1833918238765283E-2</v>
      </c>
      <c r="K161" s="117">
        <f t="shared" si="54"/>
        <v>7.7545209885505118E-2</v>
      </c>
      <c r="L161" s="117">
        <f t="shared" si="54"/>
        <v>0.57289534200372938</v>
      </c>
      <c r="M161" s="117">
        <f t="shared" si="54"/>
        <v>0.54733698519060803</v>
      </c>
      <c r="N161" s="117">
        <f t="shared" si="54"/>
        <v>0.69081159511702128</v>
      </c>
      <c r="O161" s="117">
        <f t="shared" si="54"/>
        <v>3.2768915314957496</v>
      </c>
      <c r="P161" s="117">
        <f t="shared" si="54"/>
        <v>0.45544311098667989</v>
      </c>
      <c r="Q161" s="117">
        <f t="shared" si="54"/>
        <v>0.43649765520988232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9.9058512115779554E-2</v>
      </c>
      <c r="W161" s="117">
        <f t="shared" ref="W161" si="56">W162+W164+W166+W175</f>
        <v>0.68789851529506119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2.4769297193683065E-2</v>
      </c>
      <c r="K162" s="122">
        <f t="shared" si="57"/>
        <v>9.5391478060405533E-3</v>
      </c>
      <c r="L162" s="122">
        <f t="shared" si="57"/>
        <v>0.48639623020473299</v>
      </c>
      <c r="M162" s="122">
        <f t="shared" si="57"/>
        <v>0.42621835851859097</v>
      </c>
      <c r="N162" s="122">
        <f t="shared" si="57"/>
        <v>0.56938295324317933</v>
      </c>
      <c r="O162" s="122">
        <f t="shared" si="57"/>
        <v>2.9354905963987492</v>
      </c>
      <c r="P162" s="122">
        <f t="shared" si="57"/>
        <v>0.37395782947799044</v>
      </c>
      <c r="Q162" s="122">
        <f t="shared" si="57"/>
        <v>0.39051304327301661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3.7435273163644131E-2</v>
      </c>
      <c r="W162" s="122">
        <f t="shared" si="57"/>
        <v>0.58289508388992861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2.4769297193683065E-2</v>
      </c>
      <c r="K163" s="33">
        <v>9.5391478060405533E-3</v>
      </c>
      <c r="L163" s="33">
        <v>0.48639623020473299</v>
      </c>
      <c r="M163" s="33">
        <v>0.42621835851859097</v>
      </c>
      <c r="N163" s="33">
        <v>0.56938295324317933</v>
      </c>
      <c r="O163" s="33">
        <v>2.9354905963987492</v>
      </c>
      <c r="P163" s="33">
        <v>0.37395782947799044</v>
      </c>
      <c r="Q163" s="33">
        <v>0.39051304327301661</v>
      </c>
      <c r="R163" s="33">
        <v>0</v>
      </c>
      <c r="S163" s="33">
        <v>0</v>
      </c>
      <c r="T163" s="33">
        <v>0</v>
      </c>
      <c r="U163" s="33">
        <v>0</v>
      </c>
      <c r="V163" s="33">
        <v>3.7435273163644131E-2</v>
      </c>
      <c r="W163" s="33">
        <v>0.58289508388992861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7.7249688045505913E-4</v>
      </c>
      <c r="K164" s="122">
        <f t="shared" si="58"/>
        <v>3.5472337837819789E-3</v>
      </c>
      <c r="L164" s="122">
        <f t="shared" si="58"/>
        <v>4.2666249140391023E-3</v>
      </c>
      <c r="M164" s="122">
        <f t="shared" si="58"/>
        <v>6.38184175110427E-3</v>
      </c>
      <c r="N164" s="122">
        <f t="shared" si="58"/>
        <v>6.9756081167299949E-3</v>
      </c>
      <c r="O164" s="122">
        <f t="shared" si="58"/>
        <v>1.9002256848409883E-2</v>
      </c>
      <c r="P164" s="122">
        <f t="shared" si="58"/>
        <v>3.9162309602497605E-3</v>
      </c>
      <c r="Q164" s="122">
        <f t="shared" si="58"/>
        <v>2.6691486494140482E-3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5.5880631202666229E-3</v>
      </c>
      <c r="W164" s="122">
        <f t="shared" si="58"/>
        <v>5.6873221366136473E-3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7.7249688045505913E-4</v>
      </c>
      <c r="K165" s="98">
        <v>3.5472337837819789E-3</v>
      </c>
      <c r="L165" s="98">
        <v>4.2666249140391023E-3</v>
      </c>
      <c r="M165" s="98">
        <v>6.38184175110427E-3</v>
      </c>
      <c r="N165" s="98">
        <v>6.9756081167299949E-3</v>
      </c>
      <c r="O165" s="98">
        <v>1.9002256848409883E-2</v>
      </c>
      <c r="P165" s="98">
        <v>3.9162309602497605E-3</v>
      </c>
      <c r="Q165" s="98">
        <v>2.6691486494140482E-3</v>
      </c>
      <c r="R165" s="98">
        <v>0</v>
      </c>
      <c r="S165" s="98">
        <v>0</v>
      </c>
      <c r="T165" s="98">
        <v>0</v>
      </c>
      <c r="U165" s="98">
        <v>0</v>
      </c>
      <c r="V165" s="98">
        <v>5.5880631202666229E-3</v>
      </c>
      <c r="W165" s="98">
        <v>5.6873221366136473E-3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1.3007411405280863E-2</v>
      </c>
      <c r="K166" s="122">
        <v>5.085968933305017E-2</v>
      </c>
      <c r="L166" s="122">
        <v>6.5535518440050206E-2</v>
      </c>
      <c r="M166" s="122">
        <v>9.2598444322080781E-2</v>
      </c>
      <c r="N166" s="122">
        <v>9.2381795571352981E-2</v>
      </c>
      <c r="O166" s="122">
        <v>0.26014719962955613</v>
      </c>
      <c r="P166" s="122">
        <v>6.1852673502148056E-2</v>
      </c>
      <c r="Q166" s="122">
        <v>3.4750899410500163E-2</v>
      </c>
      <c r="R166" s="122">
        <v>0</v>
      </c>
      <c r="S166" s="122">
        <v>0</v>
      </c>
      <c r="T166" s="122">
        <v>0</v>
      </c>
      <c r="U166" s="122">
        <v>0</v>
      </c>
      <c r="V166" s="122">
        <v>4.3741824422630471E-2</v>
      </c>
      <c r="W166" s="122">
        <v>7.7252486422869693E-2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8.7461744938534941E-4</v>
      </c>
      <c r="K167" s="98">
        <v>2.8979427060216345E-3</v>
      </c>
      <c r="L167" s="98">
        <v>4.5846301891587825E-3</v>
      </c>
      <c r="M167" s="98">
        <v>9.0784777551575924E-3</v>
      </c>
      <c r="N167" s="98">
        <v>7.9508135155227505E-3</v>
      </c>
      <c r="O167" s="98">
        <v>1.7827829484193022E-2</v>
      </c>
      <c r="P167" s="98">
        <v>3.971793577190609E-3</v>
      </c>
      <c r="Q167" s="98">
        <v>3.7372268981247987E-3</v>
      </c>
      <c r="R167" s="98">
        <v>0</v>
      </c>
      <c r="S167" s="98">
        <v>0</v>
      </c>
      <c r="T167" s="98">
        <v>0</v>
      </c>
      <c r="U167" s="98">
        <v>0</v>
      </c>
      <c r="V167" s="98">
        <v>5.4874359211434338E-3</v>
      </c>
      <c r="W167" s="98">
        <v>1.0521955611289087E-2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7.628487218816127E-5</v>
      </c>
      <c r="L168" s="98">
        <v>0</v>
      </c>
      <c r="M168" s="98">
        <v>9.6593439708949253E-5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9.6559570577498628E-5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3.7690263558395682E-5</v>
      </c>
      <c r="L169" s="101">
        <v>0</v>
      </c>
      <c r="M169" s="101">
        <v>5.4411401774973274E-5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5.4646143437135377E-5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3.8594608629765595E-5</v>
      </c>
      <c r="L170" s="104">
        <v>0</v>
      </c>
      <c r="M170" s="104">
        <v>4.2182037933975978E-5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4.1913427140363258E-5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3.9104268775558733E-3</v>
      </c>
      <c r="K171" s="101">
        <v>1.4793475721232099E-2</v>
      </c>
      <c r="L171" s="101">
        <v>2.8016924573070982E-2</v>
      </c>
      <c r="M171" s="101">
        <v>4.4946739330251173E-2</v>
      </c>
      <c r="N171" s="101">
        <v>4.9094575491990679E-2</v>
      </c>
      <c r="O171" s="101">
        <v>0.12824426137753281</v>
      </c>
      <c r="P171" s="101">
        <v>3.1579243532610927E-2</v>
      </c>
      <c r="Q171" s="101">
        <v>1.4061549498564143E-2</v>
      </c>
      <c r="R171" s="101">
        <v>0</v>
      </c>
      <c r="S171" s="101">
        <v>0</v>
      </c>
      <c r="T171" s="101">
        <v>0</v>
      </c>
      <c r="U171" s="101">
        <v>0</v>
      </c>
      <c r="V171" s="101">
        <v>1.8241143701009238E-2</v>
      </c>
      <c r="W171" s="101">
        <v>3.2389867719444403E-2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8.2223670783396399E-3</v>
      </c>
      <c r="K172" s="104">
        <v>3.3091986033608273E-2</v>
      </c>
      <c r="L172" s="104">
        <v>3.2933963677820442E-2</v>
      </c>
      <c r="M172" s="104">
        <v>3.8476633796963075E-2</v>
      </c>
      <c r="N172" s="104">
        <v>3.5336406563839559E-2</v>
      </c>
      <c r="O172" s="104">
        <v>0.11407510876783031</v>
      </c>
      <c r="P172" s="104">
        <v>2.630163639234652E-2</v>
      </c>
      <c r="Q172" s="104">
        <v>1.6952123013811226E-2</v>
      </c>
      <c r="R172" s="104">
        <v>0</v>
      </c>
      <c r="S172" s="104">
        <v>0</v>
      </c>
      <c r="T172" s="104">
        <v>0</v>
      </c>
      <c r="U172" s="104">
        <v>0</v>
      </c>
      <c r="V172" s="104">
        <v>2.0013244800477798E-2</v>
      </c>
      <c r="W172" s="104">
        <v>3.4244103521558711E-2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4.4484692751177689E-3</v>
      </c>
      <c r="K173" s="98">
        <v>1.6319178032649286E-2</v>
      </c>
      <c r="L173" s="98">
        <v>1.8682986270090372E-2</v>
      </c>
      <c r="M173" s="98">
        <v>2.1644501139293268E-2</v>
      </c>
      <c r="N173" s="98">
        <v>1.9461685977614922E-2</v>
      </c>
      <c r="O173" s="98">
        <v>6.6125167827955939E-2</v>
      </c>
      <c r="P173" s="98">
        <v>1.464429416976643E-2</v>
      </c>
      <c r="Q173" s="98">
        <v>9.660441717286132E-3</v>
      </c>
      <c r="R173" s="98">
        <v>0</v>
      </c>
      <c r="S173" s="98">
        <v>0</v>
      </c>
      <c r="T173" s="98">
        <v>0</v>
      </c>
      <c r="U173" s="98">
        <v>0</v>
      </c>
      <c r="V173" s="98">
        <v>1.1236689731935066E-2</v>
      </c>
      <c r="W173" s="98">
        <v>1.9375963288119264E-2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3.7738978032218714E-3</v>
      </c>
      <c r="K174" s="33">
        <v>1.677280800095899E-2</v>
      </c>
      <c r="L174" s="33">
        <v>1.4250977407730068E-2</v>
      </c>
      <c r="M174" s="33">
        <v>1.6832132657669811E-2</v>
      </c>
      <c r="N174" s="33">
        <v>1.5874720586224637E-2</v>
      </c>
      <c r="O174" s="33">
        <v>4.7949940939874369E-2</v>
      </c>
      <c r="P174" s="33">
        <v>1.1657342222580087E-2</v>
      </c>
      <c r="Q174" s="33">
        <v>7.2916812965250939E-3</v>
      </c>
      <c r="R174" s="33">
        <v>0</v>
      </c>
      <c r="S174" s="33">
        <v>0</v>
      </c>
      <c r="T174" s="33">
        <v>0</v>
      </c>
      <c r="U174" s="33">
        <v>0</v>
      </c>
      <c r="V174" s="33">
        <v>8.7765550685427324E-3</v>
      </c>
      <c r="W174" s="33">
        <v>1.4868140233439449E-2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3.284712759346295E-3</v>
      </c>
      <c r="K175" s="122">
        <v>1.3599138962632417E-2</v>
      </c>
      <c r="L175" s="122">
        <v>1.6696968444907104E-2</v>
      </c>
      <c r="M175" s="122">
        <v>2.2138340598831966E-2</v>
      </c>
      <c r="N175" s="122">
        <v>2.2071238185758967E-2</v>
      </c>
      <c r="O175" s="122">
        <v>6.2251478619034052E-2</v>
      </c>
      <c r="P175" s="122">
        <v>1.5716377046291655E-2</v>
      </c>
      <c r="Q175" s="122">
        <v>8.5645638769515538E-3</v>
      </c>
      <c r="R175" s="122">
        <v>0</v>
      </c>
      <c r="S175" s="122">
        <v>0</v>
      </c>
      <c r="T175" s="122">
        <v>0</v>
      </c>
      <c r="U175" s="122">
        <v>0</v>
      </c>
      <c r="V175" s="122">
        <v>1.2293351409238337E-2</v>
      </c>
      <c r="W175" s="122">
        <v>2.2063622845649212E-2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3.284712759346295E-3</v>
      </c>
      <c r="K177" s="33">
        <v>1.3599138962632417E-2</v>
      </c>
      <c r="L177" s="33">
        <v>1.6696968444907104E-2</v>
      </c>
      <c r="M177" s="33">
        <v>2.2138340598831966E-2</v>
      </c>
      <c r="N177" s="33">
        <v>2.2071238185758967E-2</v>
      </c>
      <c r="O177" s="33">
        <v>6.2251478619034052E-2</v>
      </c>
      <c r="P177" s="33">
        <v>1.5716377046291655E-2</v>
      </c>
      <c r="Q177" s="33">
        <v>8.5645638769515538E-3</v>
      </c>
      <c r="R177" s="33">
        <v>0</v>
      </c>
      <c r="S177" s="33">
        <v>0</v>
      </c>
      <c r="T177" s="33">
        <v>0</v>
      </c>
      <c r="U177" s="33">
        <v>0</v>
      </c>
      <c r="V177" s="33">
        <v>1.2293351409238337E-2</v>
      </c>
      <c r="W177" s="33">
        <v>2.2063622845649212E-2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0.6104379210607872</v>
      </c>
      <c r="D24" s="119">
        <f>IF(RES_hhdet_in_tes!D24=0,"",RES_hhdet_in_tes!D24/RES_hhdet_in_fec!D24)</f>
        <v>0.61672575779912975</v>
      </c>
      <c r="E24" s="119">
        <f>IF(RES_hhdet_in_tes!E24=0,"",RES_hhdet_in_tes!E24/RES_hhdet_in_fec!E24)</f>
        <v>0.6215230565094263</v>
      </c>
      <c r="F24" s="119">
        <f>IF(RES_hhdet_in_tes!F24=0,"",RES_hhdet_in_tes!F24/RES_hhdet_in_fec!F24)</f>
        <v>0.62692107333526792</v>
      </c>
      <c r="G24" s="119">
        <f>IF(RES_hhdet_in_tes!G24=0,"",RES_hhdet_in_tes!G24/RES_hhdet_in_fec!G24)</f>
        <v>0.63313448923359028</v>
      </c>
      <c r="H24" s="119">
        <f>IF(RES_hhdet_in_tes!H24=0,"",RES_hhdet_in_tes!H24/RES_hhdet_in_fec!H24)</f>
        <v>0.63879284993236773</v>
      </c>
      <c r="I24" s="119">
        <f>IF(RES_hhdet_in_tes!I24=0,"",RES_hhdet_in_tes!I24/RES_hhdet_in_fec!I24)</f>
        <v>0.646182029224457</v>
      </c>
      <c r="J24" s="119">
        <f>IF(RES_hhdet_in_tes!J24=0,"",RES_hhdet_in_tes!J24/RES_hhdet_in_fec!J24)</f>
        <v>0.65276575008518067</v>
      </c>
      <c r="K24" s="119">
        <f>IF(RES_hhdet_in_tes!K24=0,"",RES_hhdet_in_tes!K24/RES_hhdet_in_fec!K24)</f>
        <v>0.66060382730420775</v>
      </c>
      <c r="L24" s="119">
        <f>IF(RES_hhdet_in_tes!L24=0,"",RES_hhdet_in_tes!L24/RES_hhdet_in_fec!L24)</f>
        <v>0.66604348187374873</v>
      </c>
      <c r="M24" s="119">
        <f>IF(RES_hhdet_in_tes!M24=0,"",RES_hhdet_in_tes!M24/RES_hhdet_in_fec!M24)</f>
        <v>0.67802781762167319</v>
      </c>
      <c r="N24" s="119">
        <f>IF(RES_hhdet_in_tes!N24=0,"",RES_hhdet_in_tes!N24/RES_hhdet_in_fec!N24)</f>
        <v>0.69553143496861369</v>
      </c>
      <c r="O24" s="119">
        <f>IF(RES_hhdet_in_tes!O24=0,"",RES_hhdet_in_tes!O24/RES_hhdet_in_fec!O24)</f>
        <v>0.71995613933673031</v>
      </c>
      <c r="P24" s="119">
        <f>IF(RES_hhdet_in_tes!P24=0,"",RES_hhdet_in_tes!P24/RES_hhdet_in_fec!P24)</f>
        <v>0.74846073573312266</v>
      </c>
      <c r="Q24" s="119">
        <f>IF(RES_hhdet_in_tes!Q24=0,"",RES_hhdet_in_tes!Q24/RES_hhdet_in_fec!Q24)</f>
        <v>0.76769249485619062</v>
      </c>
      <c r="R24" s="119">
        <f>IF(RES_hhdet_in_tes!R24=0,"",RES_hhdet_in_tes!R24/RES_hhdet_in_fec!R24)</f>
        <v>0.77914355872042118</v>
      </c>
      <c r="S24" s="119">
        <f>IF(RES_hhdet_in_tes!S24=0,"",RES_hhdet_in_tes!S24/RES_hhdet_in_fec!S24)</f>
        <v>0.78708987765040272</v>
      </c>
      <c r="T24" s="119">
        <f>IF(RES_hhdet_in_tes!T24=0,"",RES_hhdet_in_tes!T24/RES_hhdet_in_fec!T24)</f>
        <v>0.79412667077137944</v>
      </c>
      <c r="U24" s="119">
        <f>IF(RES_hhdet_in_tes!U24=0,"",RES_hhdet_in_tes!U24/RES_hhdet_in_fec!U24)</f>
        <v>0.79983140315286883</v>
      </c>
      <c r="V24" s="119">
        <f>IF(RES_hhdet_in_tes!V24=0,"",RES_hhdet_in_tes!V24/RES_hhdet_in_fec!V24)</f>
        <v>0.80732107775445872</v>
      </c>
      <c r="W24" s="119">
        <f>IF(RES_hhdet_in_tes!W24=0,"",RES_hhdet_in_tes!W24/RES_hhdet_in_fec!W24)</f>
        <v>0.80977979284590607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0.597122785135208</v>
      </c>
      <c r="D25" s="124">
        <f>IF(RES_hhdet_in_tes!D25=0,"",RES_hhdet_in_tes!D25/RES_hhdet_in_fec!D25)</f>
        <v>0.60252889947186905</v>
      </c>
      <c r="E25" s="124">
        <f>IF(RES_hhdet_in_tes!E25=0,"",RES_hhdet_in_tes!E25/RES_hhdet_in_fec!E25)</f>
        <v>0.60821442340250731</v>
      </c>
      <c r="F25" s="124">
        <f>IF(RES_hhdet_in_tes!F25=0,"",RES_hhdet_in_tes!F25/RES_hhdet_in_fec!F25)</f>
        <v>0.61383781812617622</v>
      </c>
      <c r="G25" s="124">
        <f>IF(RES_hhdet_in_tes!G25=0,"",RES_hhdet_in_tes!G25/RES_hhdet_in_fec!G25)</f>
        <v>0.61963889410567163</v>
      </c>
      <c r="H25" s="124">
        <f>IF(RES_hhdet_in_tes!H25=0,"",RES_hhdet_in_tes!H25/RES_hhdet_in_fec!H25)</f>
        <v>0.62557295482440245</v>
      </c>
      <c r="I25" s="124">
        <f>IF(RES_hhdet_in_tes!I25=0,"",RES_hhdet_in_tes!I25/RES_hhdet_in_fec!I25)</f>
        <v>0.63170007222323665</v>
      </c>
      <c r="J25" s="124">
        <f>IF(RES_hhdet_in_tes!J25=0,"",RES_hhdet_in_tes!J25/RES_hhdet_in_fec!J25)</f>
        <v>0.63814387048940635</v>
      </c>
      <c r="K25" s="124">
        <f>IF(RES_hhdet_in_tes!K25=0,"",RES_hhdet_in_tes!K25/RES_hhdet_in_fec!K25)</f>
        <v>0.64512232114155099</v>
      </c>
      <c r="L25" s="124">
        <f>IF(RES_hhdet_in_tes!L25=0,"",RES_hhdet_in_tes!L25/RES_hhdet_in_fec!L25)</f>
        <v>0.65280627266576374</v>
      </c>
      <c r="M25" s="124">
        <f>IF(RES_hhdet_in_tes!M25=0,"",RES_hhdet_in_tes!M25/RES_hhdet_in_fec!M25)</f>
        <v>0.66478789803812077</v>
      </c>
      <c r="N25" s="124">
        <f>IF(RES_hhdet_in_tes!N25=0,"",RES_hhdet_in_tes!N25/RES_hhdet_in_fec!N25)</f>
        <v>0.68252041521874185</v>
      </c>
      <c r="O25" s="124">
        <f>IF(RES_hhdet_in_tes!O25=0,"",RES_hhdet_in_tes!O25/RES_hhdet_in_fec!O25)</f>
        <v>0.70657157885605937</v>
      </c>
      <c r="P25" s="124">
        <f>IF(RES_hhdet_in_tes!P25=0,"",RES_hhdet_in_tes!P25/RES_hhdet_in_fec!P25)</f>
        <v>0.73399270702685659</v>
      </c>
      <c r="Q25" s="124">
        <f>IF(RES_hhdet_in_tes!Q25=0,"",RES_hhdet_in_tes!Q25/RES_hhdet_in_fec!Q25)</f>
        <v>0.75679724848820173</v>
      </c>
      <c r="R25" s="124">
        <f>IF(RES_hhdet_in_tes!R25=0,"",RES_hhdet_in_tes!R25/RES_hhdet_in_fec!R25)</f>
        <v>0.76789459574613361</v>
      </c>
      <c r="S25" s="124">
        <f>IF(RES_hhdet_in_tes!S25=0,"",RES_hhdet_in_tes!S25/RES_hhdet_in_fec!S25)</f>
        <v>0.77581093355107689</v>
      </c>
      <c r="T25" s="124">
        <f>IF(RES_hhdet_in_tes!T25=0,"",RES_hhdet_in_tes!T25/RES_hhdet_in_fec!T25)</f>
        <v>0.78158329184480169</v>
      </c>
      <c r="U25" s="124">
        <f>IF(RES_hhdet_in_tes!U25=0,"",RES_hhdet_in_tes!U25/RES_hhdet_in_fec!U25)</f>
        <v>0.7860603115844651</v>
      </c>
      <c r="V25" s="124">
        <f>IF(RES_hhdet_in_tes!V25=0,"",RES_hhdet_in_tes!V25/RES_hhdet_in_fec!V25)</f>
        <v>0.79001878603888509</v>
      </c>
      <c r="W25" s="124">
        <f>IF(RES_hhdet_in_tes!W25=0,"",RES_hhdet_in_tes!W25/RES_hhdet_in_fec!W25)</f>
        <v>0.79264628034977358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0.5927265481520646</v>
      </c>
      <c r="D26" s="111">
        <f>IF(RES_hhdet_in_tes!D26=0,"",RES_hhdet_in_tes!D26/RES_hhdet_in_fec!D26)</f>
        <v>0.59827580975832384</v>
      </c>
      <c r="E26" s="111">
        <f>IF(RES_hhdet_in_tes!E26=0,"",RES_hhdet_in_tes!E26/RES_hhdet_in_fec!E26)</f>
        <v>0.60401710623763272</v>
      </c>
      <c r="F26" s="111">
        <f>IF(RES_hhdet_in_tes!F26=0,"",RES_hhdet_in_tes!F26/RES_hhdet_in_fec!F26)</f>
        <v>0.60972970899626788</v>
      </c>
      <c r="G26" s="111">
        <f>IF(RES_hhdet_in_tes!G26=0,"",RES_hhdet_in_tes!G26/RES_hhdet_in_fec!G26)</f>
        <v>0.61560588144028527</v>
      </c>
      <c r="H26" s="111">
        <f>IF(RES_hhdet_in_tes!H26=0,"",RES_hhdet_in_tes!H26/RES_hhdet_in_fec!H26)</f>
        <v>0.62161639930610268</v>
      </c>
      <c r="I26" s="111">
        <f>IF(RES_hhdet_in_tes!I26=0,"",RES_hhdet_in_tes!I26/RES_hhdet_in_fec!I26)</f>
        <v>0.62780288733377088</v>
      </c>
      <c r="J26" s="111">
        <f>IF(RES_hhdet_in_tes!J26=0,"",RES_hhdet_in_tes!J26/RES_hhdet_in_fec!J26)</f>
        <v>0.63434904650446311</v>
      </c>
      <c r="K26" s="111">
        <f>IF(RES_hhdet_in_tes!K26=0,"",RES_hhdet_in_tes!K26/RES_hhdet_in_fec!K26)</f>
        <v>0.64140396765758079</v>
      </c>
      <c r="L26" s="111">
        <f>IF(RES_hhdet_in_tes!L26=0,"",RES_hhdet_in_tes!L26/RES_hhdet_in_fec!L26)</f>
        <v>0.64899512748571386</v>
      </c>
      <c r="M26" s="111">
        <f>IF(RES_hhdet_in_tes!M26=0,"",RES_hhdet_in_tes!M26/RES_hhdet_in_fec!M26)</f>
        <v>0.66112373653063217</v>
      </c>
      <c r="N26" s="111">
        <f>IF(RES_hhdet_in_tes!N26=0,"",RES_hhdet_in_tes!N26/RES_hhdet_in_fec!N26)</f>
        <v>0.67895856928621279</v>
      </c>
      <c r="O26" s="111">
        <f>IF(RES_hhdet_in_tes!O26=0,"",RES_hhdet_in_tes!O26/RES_hhdet_in_fec!O26)</f>
        <v>0.70315996325868679</v>
      </c>
      <c r="P26" s="111">
        <f>IF(RES_hhdet_in_tes!P26=0,"",RES_hhdet_in_tes!P26/RES_hhdet_in_fec!P26)</f>
        <v>0.73089291209268392</v>
      </c>
      <c r="Q26" s="111">
        <f>IF(RES_hhdet_in_tes!Q26=0,"",RES_hhdet_in_tes!Q26/RES_hhdet_in_fec!Q26)</f>
        <v>0.75384149647865395</v>
      </c>
      <c r="R26" s="111">
        <f>IF(RES_hhdet_in_tes!R26=0,"",RES_hhdet_in_tes!R26/RES_hhdet_in_fec!R26)</f>
        <v>0.76504915464522993</v>
      </c>
      <c r="S26" s="111">
        <f>IF(RES_hhdet_in_tes!S26=0,"",RES_hhdet_in_tes!S26/RES_hhdet_in_fec!S26)</f>
        <v>0.77303804829954259</v>
      </c>
      <c r="T26" s="111">
        <f>IF(RES_hhdet_in_tes!T26=0,"",RES_hhdet_in_tes!T26/RES_hhdet_in_fec!T26)</f>
        <v>0.7788752582196613</v>
      </c>
      <c r="U26" s="111">
        <f>IF(RES_hhdet_in_tes!U26=0,"",RES_hhdet_in_tes!U26/RES_hhdet_in_fec!U26)</f>
        <v>0.78343137893583437</v>
      </c>
      <c r="V26" s="111">
        <f>IF(RES_hhdet_in_tes!V26=0,"",RES_hhdet_in_tes!V26/RES_hhdet_in_fec!V26)</f>
        <v>0.78742480820849592</v>
      </c>
      <c r="W26" s="111">
        <f>IF(RES_hhdet_in_tes!W26=0,"",RES_hhdet_in_tes!W26/RES_hhdet_in_fec!W26)</f>
        <v>0.79007084842404551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3.0084562238929511</v>
      </c>
      <c r="D28" s="124">
        <f>IF(RES_hhdet_in_tes!D28=0,"",RES_hhdet_in_tes!D28/RES_hhdet_in_fec!D28)</f>
        <v>3.1262147837203731</v>
      </c>
      <c r="E28" s="124">
        <f>IF(RES_hhdet_in_tes!E28=0,"",RES_hhdet_in_tes!E28/RES_hhdet_in_fec!E28)</f>
        <v>3.2452167117805217</v>
      </c>
      <c r="F28" s="124">
        <f>IF(RES_hhdet_in_tes!F28=0,"",RES_hhdet_in_tes!F28/RES_hhdet_in_fec!F28)</f>
        <v>3.3643464444933349</v>
      </c>
      <c r="G28" s="124">
        <f>IF(RES_hhdet_in_tes!G28=0,"",RES_hhdet_in_tes!G28/RES_hhdet_in_fec!G28)</f>
        <v>3.4846082044779383</v>
      </c>
      <c r="H28" s="124">
        <f>IF(RES_hhdet_in_tes!H28=0,"",RES_hhdet_in_tes!H28/RES_hhdet_in_fec!H28)</f>
        <v>3.6058725614625882</v>
      </c>
      <c r="I28" s="124">
        <f>IF(RES_hhdet_in_tes!I28=0,"",RES_hhdet_in_tes!I28/RES_hhdet_in_fec!I28)</f>
        <v>3.7283801725356622</v>
      </c>
      <c r="J28" s="124">
        <f>IF(RES_hhdet_in_tes!J28=0,"",RES_hhdet_in_tes!J28/RES_hhdet_in_fec!J28)</f>
        <v>3.8531320623257499</v>
      </c>
      <c r="K28" s="124">
        <f>IF(RES_hhdet_in_tes!K28=0,"",RES_hhdet_in_tes!K28/RES_hhdet_in_fec!K28)</f>
        <v>3.9809699137176877</v>
      </c>
      <c r="L28" s="124">
        <f>IF(RES_hhdet_in_tes!L28=0,"",RES_hhdet_in_tes!L28/RES_hhdet_in_fec!L28)</f>
        <v>4.1121018278761685</v>
      </c>
      <c r="M28" s="124">
        <f>IF(RES_hhdet_in_tes!M28=0,"",RES_hhdet_in_tes!M28/RES_hhdet_in_fec!M28)</f>
        <v>4.2687265429334911</v>
      </c>
      <c r="N28" s="124">
        <f>IF(RES_hhdet_in_tes!N28=0,"",RES_hhdet_in_tes!N28/RES_hhdet_in_fec!N28)</f>
        <v>4.4581088188765268</v>
      </c>
      <c r="O28" s="124">
        <f>IF(RES_hhdet_in_tes!O28=0,"",RES_hhdet_in_tes!O28/RES_hhdet_in_fec!O28)</f>
        <v>4.6842649623629891</v>
      </c>
      <c r="P28" s="124">
        <f>IF(RES_hhdet_in_tes!P28=0,"",RES_hhdet_in_tes!P28/RES_hhdet_in_fec!P28)</f>
        <v>4.9295264301331478</v>
      </c>
      <c r="Q28" s="124">
        <f>IF(RES_hhdet_in_tes!Q28=0,"",RES_hhdet_in_tes!Q28/RES_hhdet_in_fec!Q28)</f>
        <v>5.1403001098531789</v>
      </c>
      <c r="R28" s="124">
        <f>IF(RES_hhdet_in_tes!R28=0,"",RES_hhdet_in_tes!R28/RES_hhdet_in_fec!R28)</f>
        <v>5.2725307096427807</v>
      </c>
      <c r="S28" s="124">
        <f>IF(RES_hhdet_in_tes!S28=0,"",RES_hhdet_in_tes!S28/RES_hhdet_in_fec!S28)</f>
        <v>5.3777797746318061</v>
      </c>
      <c r="T28" s="124">
        <f>IF(RES_hhdet_in_tes!T28=0,"",RES_hhdet_in_tes!T28/RES_hhdet_in_fec!T28)</f>
        <v>5.4657193749619948</v>
      </c>
      <c r="U28" s="124">
        <f>IF(RES_hhdet_in_tes!U28=0,"",RES_hhdet_in_tes!U28/RES_hhdet_in_fec!U28)</f>
        <v>5.545777099176048</v>
      </c>
      <c r="V28" s="124">
        <f>IF(RES_hhdet_in_tes!V28=0,"",RES_hhdet_in_tes!V28/RES_hhdet_in_fec!V28)</f>
        <v>5.6274047067316868</v>
      </c>
      <c r="W28" s="124">
        <f>IF(RES_hhdet_in_tes!W28=0,"",RES_hhdet_in_tes!W28/RES_hhdet_in_fec!W28)</f>
        <v>5.7073192747491044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3.0084562238929511</v>
      </c>
      <c r="D29" s="111">
        <f>IF(RES_hhdet_in_tes!D29=0,"",RES_hhdet_in_tes!D29/RES_hhdet_in_fec!D29)</f>
        <v>3.1262147837203731</v>
      </c>
      <c r="E29" s="111">
        <f>IF(RES_hhdet_in_tes!E29=0,"",RES_hhdet_in_tes!E29/RES_hhdet_in_fec!E29)</f>
        <v>3.2452167117805217</v>
      </c>
      <c r="F29" s="111">
        <f>IF(RES_hhdet_in_tes!F29=0,"",RES_hhdet_in_tes!F29/RES_hhdet_in_fec!F29)</f>
        <v>3.3643464444933349</v>
      </c>
      <c r="G29" s="111">
        <f>IF(RES_hhdet_in_tes!G29=0,"",RES_hhdet_in_tes!G29/RES_hhdet_in_fec!G29)</f>
        <v>3.4846082044779383</v>
      </c>
      <c r="H29" s="111">
        <f>IF(RES_hhdet_in_tes!H29=0,"",RES_hhdet_in_tes!H29/RES_hhdet_in_fec!H29)</f>
        <v>3.6058725614625882</v>
      </c>
      <c r="I29" s="111">
        <f>IF(RES_hhdet_in_tes!I29=0,"",RES_hhdet_in_tes!I29/RES_hhdet_in_fec!I29)</f>
        <v>3.7283801725356622</v>
      </c>
      <c r="J29" s="111">
        <f>IF(RES_hhdet_in_tes!J29=0,"",RES_hhdet_in_tes!J29/RES_hhdet_in_fec!J29)</f>
        <v>3.8531320623257499</v>
      </c>
      <c r="K29" s="111">
        <f>IF(RES_hhdet_in_tes!K29=0,"",RES_hhdet_in_tes!K29/RES_hhdet_in_fec!K29)</f>
        <v>3.9809699137176877</v>
      </c>
      <c r="L29" s="111">
        <f>IF(RES_hhdet_in_tes!L29=0,"",RES_hhdet_in_tes!L29/RES_hhdet_in_fec!L29)</f>
        <v>4.1121018278761685</v>
      </c>
      <c r="M29" s="111">
        <f>IF(RES_hhdet_in_tes!M29=0,"",RES_hhdet_in_tes!M29/RES_hhdet_in_fec!M29)</f>
        <v>4.2687265429334911</v>
      </c>
      <c r="N29" s="111">
        <f>IF(RES_hhdet_in_tes!N29=0,"",RES_hhdet_in_tes!N29/RES_hhdet_in_fec!N29)</f>
        <v>4.4581088188765268</v>
      </c>
      <c r="O29" s="111">
        <f>IF(RES_hhdet_in_tes!O29=0,"",RES_hhdet_in_tes!O29/RES_hhdet_in_fec!O29)</f>
        <v>4.6842649623629891</v>
      </c>
      <c r="P29" s="111">
        <f>IF(RES_hhdet_in_tes!P29=0,"",RES_hhdet_in_tes!P29/RES_hhdet_in_fec!P29)</f>
        <v>4.9295264301331478</v>
      </c>
      <c r="Q29" s="111">
        <f>IF(RES_hhdet_in_tes!Q29=0,"",RES_hhdet_in_tes!Q29/RES_hhdet_in_fec!Q29)</f>
        <v>5.1403001098531789</v>
      </c>
      <c r="R29" s="111">
        <f>IF(RES_hhdet_in_tes!R29=0,"",RES_hhdet_in_tes!R29/RES_hhdet_in_fec!R29)</f>
        <v>5.2725307096427807</v>
      </c>
      <c r="S29" s="111">
        <f>IF(RES_hhdet_in_tes!S29=0,"",RES_hhdet_in_tes!S29/RES_hhdet_in_fec!S29)</f>
        <v>5.3777797746318061</v>
      </c>
      <c r="T29" s="111">
        <f>IF(RES_hhdet_in_tes!T29=0,"",RES_hhdet_in_tes!T29/RES_hhdet_in_fec!T29)</f>
        <v>5.4657193749619948</v>
      </c>
      <c r="U29" s="111">
        <f>IF(RES_hhdet_in_tes!U29=0,"",RES_hhdet_in_tes!U29/RES_hhdet_in_fec!U29)</f>
        <v>5.545777099176048</v>
      </c>
      <c r="V29" s="111">
        <f>IF(RES_hhdet_in_tes!V29=0,"",RES_hhdet_in_tes!V29/RES_hhdet_in_fec!V29)</f>
        <v>5.6274047067316868</v>
      </c>
      <c r="W29" s="111">
        <f>IF(RES_hhdet_in_tes!W29=0,"",RES_hhdet_in_tes!W29/RES_hhdet_in_fec!W29)</f>
        <v>5.7073192747491044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0.76753501608000363</v>
      </c>
      <c r="D30" s="124">
        <f>IF(RES_hhdet_in_tes!D30=0,"",RES_hhdet_in_tes!D30/RES_hhdet_in_fec!D30)</f>
        <v>0.76264407446147253</v>
      </c>
      <c r="E30" s="124">
        <f>IF(RES_hhdet_in_tes!E30=0,"",RES_hhdet_in_tes!E30/RES_hhdet_in_fec!E30)</f>
        <v>0.76355917316198574</v>
      </c>
      <c r="F30" s="124">
        <f>IF(RES_hhdet_in_tes!F30=0,"",RES_hhdet_in_tes!F30/RES_hhdet_in_fec!F30)</f>
        <v>0.75714597549381879</v>
      </c>
      <c r="G30" s="124">
        <f>IF(RES_hhdet_in_tes!G30=0,"",RES_hhdet_in_tes!G30/RES_hhdet_in_fec!G30)</f>
        <v>0.76541112826237068</v>
      </c>
      <c r="H30" s="124">
        <f>IF(RES_hhdet_in_tes!H30=0,"",RES_hhdet_in_tes!H30/RES_hhdet_in_fec!H30)</f>
        <v>0.76629777398084764</v>
      </c>
      <c r="I30" s="124">
        <f>IF(RES_hhdet_in_tes!I30=0,"",RES_hhdet_in_tes!I30/RES_hhdet_in_fec!I30)</f>
        <v>0.80285966836480527</v>
      </c>
      <c r="J30" s="124">
        <f>IF(RES_hhdet_in_tes!J30=0,"",RES_hhdet_in_tes!J30/RES_hhdet_in_fec!J30)</f>
        <v>0.79914464158594989</v>
      </c>
      <c r="K30" s="124">
        <f>IF(RES_hhdet_in_tes!K30=0,"",RES_hhdet_in_tes!K30/RES_hhdet_in_fec!K30)</f>
        <v>0.81215696885861921</v>
      </c>
      <c r="L30" s="124">
        <f>IF(RES_hhdet_in_tes!L30=0,"",RES_hhdet_in_tes!L30/RES_hhdet_in_fec!L30)</f>
        <v>0.78827052175459633</v>
      </c>
      <c r="M30" s="124">
        <f>IF(RES_hhdet_in_tes!M30=0,"",RES_hhdet_in_tes!M30/RES_hhdet_in_fec!M30)</f>
        <v>0.78371106758734033</v>
      </c>
      <c r="N30" s="124">
        <f>IF(RES_hhdet_in_tes!N30=0,"",RES_hhdet_in_tes!N30/RES_hhdet_in_fec!N30)</f>
        <v>0.78976668673282946</v>
      </c>
      <c r="O30" s="124">
        <f>IF(RES_hhdet_in_tes!O30=0,"",RES_hhdet_in_tes!O30/RES_hhdet_in_fec!O30)</f>
        <v>0.8035195074231628</v>
      </c>
      <c r="P30" s="124">
        <f>IF(RES_hhdet_in_tes!P30=0,"",RES_hhdet_in_tes!P30/RES_hhdet_in_fec!P30)</f>
        <v>0.81732218147818725</v>
      </c>
      <c r="Q30" s="124">
        <f>IF(RES_hhdet_in_tes!Q30=0,"",RES_hhdet_in_tes!Q30/RES_hhdet_in_fec!Q30)</f>
        <v>0.83344351810900641</v>
      </c>
      <c r="R30" s="124">
        <f>IF(RES_hhdet_in_tes!R30=0,"",RES_hhdet_in_tes!R30/RES_hhdet_in_fec!R30)</f>
        <v>0.84406113685514261</v>
      </c>
      <c r="S30" s="124">
        <f>IF(RES_hhdet_in_tes!S30=0,"",RES_hhdet_in_tes!S30/RES_hhdet_in_fec!S30)</f>
        <v>0.85300438671693746</v>
      </c>
      <c r="T30" s="124">
        <f>IF(RES_hhdet_in_tes!T30=0,"",RES_hhdet_in_tes!T30/RES_hhdet_in_fec!T30)</f>
        <v>0.86006331433815986</v>
      </c>
      <c r="U30" s="124">
        <f>IF(RES_hhdet_in_tes!U30=0,"",RES_hhdet_in_tes!U30/RES_hhdet_in_fec!U30)</f>
        <v>0.86858237749917644</v>
      </c>
      <c r="V30" s="124">
        <f>IF(RES_hhdet_in_tes!V30=0,"",RES_hhdet_in_tes!V30/RES_hhdet_in_fec!V30)</f>
        <v>0.87312327940586143</v>
      </c>
      <c r="W30" s="124">
        <f>IF(RES_hhdet_in_tes!W30=0,"",RES_hhdet_in_tes!W30/RES_hhdet_in_fec!W30)</f>
        <v>0.8771203066457316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0.65705359831485322</v>
      </c>
      <c r="D31" s="111">
        <f>IF(RES_hhdet_in_tes!D31=0,"",RES_hhdet_in_tes!D31/RES_hhdet_in_fec!D31)</f>
        <v>0.65883616221118557</v>
      </c>
      <c r="E31" s="111">
        <f>IF(RES_hhdet_in_tes!E31=0,"",RES_hhdet_in_tes!E31/RES_hhdet_in_fec!E31)</f>
        <v>0.66091381873989108</v>
      </c>
      <c r="F31" s="111">
        <f>IF(RES_hhdet_in_tes!F31=0,"",RES_hhdet_in_tes!F31/RES_hhdet_in_fec!F31)</f>
        <v>0.66303171517301096</v>
      </c>
      <c r="G31" s="111">
        <f>IF(RES_hhdet_in_tes!G31=0,"",RES_hhdet_in_tes!G31/RES_hhdet_in_fec!G31)</f>
        <v>0.66542137456347983</v>
      </c>
      <c r="H31" s="111">
        <f>IF(RES_hhdet_in_tes!H31=0,"",RES_hhdet_in_tes!H31/RES_hhdet_in_fec!H31)</f>
        <v>0.66805446143707203</v>
      </c>
      <c r="I31" s="111">
        <f>IF(RES_hhdet_in_tes!I31=0,"",RES_hhdet_in_tes!I31/RES_hhdet_in_fec!I31)</f>
        <v>0.67098802308079575</v>
      </c>
      <c r="J31" s="111">
        <f>IF(RES_hhdet_in_tes!J31=0,"",RES_hhdet_in_tes!J31/RES_hhdet_in_fec!J31)</f>
        <v>0.67445576209364289</v>
      </c>
      <c r="K31" s="111">
        <f>IF(RES_hhdet_in_tes!K31=0,"",RES_hhdet_in_tes!K31/RES_hhdet_in_fec!K31)</f>
        <v>0.67865638715585141</v>
      </c>
      <c r="L31" s="111">
        <f>IF(RES_hhdet_in_tes!L31=0,"",RES_hhdet_in_tes!L31/RES_hhdet_in_fec!L31)</f>
        <v>0.68364306098602756</v>
      </c>
      <c r="M31" s="111">
        <f>IF(RES_hhdet_in_tes!M31=0,"",RES_hhdet_in_tes!M31/RES_hhdet_in_fec!M31)</f>
        <v>0.69413120443154586</v>
      </c>
      <c r="N31" s="111">
        <f>IF(RES_hhdet_in_tes!N31=0,"",RES_hhdet_in_tes!N31/RES_hhdet_in_fec!N31)</f>
        <v>0.71161748882811526</v>
      </c>
      <c r="O31" s="111">
        <f>IF(RES_hhdet_in_tes!O31=0,"",RES_hhdet_in_tes!O31/RES_hhdet_in_fec!O31)</f>
        <v>0.73735129551775735</v>
      </c>
      <c r="P31" s="111">
        <f>IF(RES_hhdet_in_tes!P31=0,"",RES_hhdet_in_tes!P31/RES_hhdet_in_fec!P31)</f>
        <v>0.76870677578352875</v>
      </c>
      <c r="Q31" s="111">
        <f>IF(RES_hhdet_in_tes!Q31=0,"",RES_hhdet_in_tes!Q31/RES_hhdet_in_fec!Q31)</f>
        <v>0.7971760455011796</v>
      </c>
      <c r="R31" s="111">
        <f>IF(RES_hhdet_in_tes!R31=0,"",RES_hhdet_in_tes!R31/RES_hhdet_in_fec!R31)</f>
        <v>0.81638931980373508</v>
      </c>
      <c r="S31" s="111">
        <f>IF(RES_hhdet_in_tes!S31=0,"",RES_hhdet_in_tes!S31/RES_hhdet_in_fec!S31)</f>
        <v>0.83490392958621873</v>
      </c>
      <c r="T31" s="111">
        <f>IF(RES_hhdet_in_tes!T31=0,"",RES_hhdet_in_tes!T31/RES_hhdet_in_fec!T31)</f>
        <v>0.85167187806845257</v>
      </c>
      <c r="U31" s="111">
        <f>IF(RES_hhdet_in_tes!U31=0,"",RES_hhdet_in_tes!U31/RES_hhdet_in_fec!U31)</f>
        <v>0.86564516847031736</v>
      </c>
      <c r="V31" s="111">
        <f>IF(RES_hhdet_in_tes!V31=0,"",RES_hhdet_in_tes!V31/RES_hhdet_in_fec!V31)</f>
        <v>0.87577580401166943</v>
      </c>
      <c r="W31" s="111">
        <f>IF(RES_hhdet_in_tes!W31=0,"",RES_hhdet_in_tes!W31/RES_hhdet_in_fec!W31)</f>
        <v>0.8805411346621691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>
        <f>IF(RES_hhdet_in_tes!S32=0,"",RES_hhdet_in_tes!S32/RES_hhdet_in_fec!S32)</f>
        <v>0.90244853839725137</v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>
        <f>IF(RES_hhdet_in_tes!S33=0,"",RES_hhdet_in_tes!S33/RES_hhdet_in_fec!S33)</f>
        <v>0.83490392958621873</v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>
        <f>IF(RES_hhdet_in_tes!S34=0,"",RES_hhdet_in_tes!S34/RES_hhdet_in_fec!S34)</f>
        <v>1</v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0.73720398631783313</v>
      </c>
      <c r="D35" s="112">
        <f>IF(RES_hhdet_in_tes!D35=0,"",RES_hhdet_in_tes!D35/RES_hhdet_in_fec!D35)</f>
        <v>0.73841571826262931</v>
      </c>
      <c r="E35" s="112">
        <f>IF(RES_hhdet_in_tes!E35=0,"",RES_hhdet_in_tes!E35/RES_hhdet_in_fec!E35)</f>
        <v>0.73972064953058159</v>
      </c>
      <c r="F35" s="112">
        <f>IF(RES_hhdet_in_tes!F35=0,"",RES_hhdet_in_tes!F35/RES_hhdet_in_fec!F35)</f>
        <v>0.74103811585531698</v>
      </c>
      <c r="G35" s="112">
        <f>IF(RES_hhdet_in_tes!G35=0,"",RES_hhdet_in_tes!G35/RES_hhdet_in_fec!G35)</f>
        <v>0.74244216033359745</v>
      </c>
      <c r="H35" s="112">
        <f>IF(RES_hhdet_in_tes!H35=0,"",RES_hhdet_in_tes!H35/RES_hhdet_in_fec!H35)</f>
        <v>0.74392448372978437</v>
      </c>
      <c r="I35" s="112">
        <f>IF(RES_hhdet_in_tes!I35=0,"",RES_hhdet_in_tes!I35/RES_hhdet_in_fec!I35)</f>
        <v>0.74550437012085036</v>
      </c>
      <c r="J35" s="112">
        <f>IF(RES_hhdet_in_tes!J35=0,"",RES_hhdet_in_tes!J35/RES_hhdet_in_fec!J35)</f>
        <v>0.74725901058916766</v>
      </c>
      <c r="K35" s="112">
        <f>IF(RES_hhdet_in_tes!K35=0,"",RES_hhdet_in_tes!K35/RES_hhdet_in_fec!K35)</f>
        <v>0.7492568118948848</v>
      </c>
      <c r="L35" s="112">
        <f>IF(RES_hhdet_in_tes!L35=0,"",RES_hhdet_in_tes!L35/RES_hhdet_in_fec!L35)</f>
        <v>0.75152171553200586</v>
      </c>
      <c r="M35" s="112">
        <f>IF(RES_hhdet_in_tes!M35=0,"",RES_hhdet_in_tes!M35/RES_hhdet_in_fec!M35)</f>
        <v>0.75562309994616961</v>
      </c>
      <c r="N35" s="112">
        <f>IF(RES_hhdet_in_tes!N35=0,"",RES_hhdet_in_tes!N35/RES_hhdet_in_fec!N35)</f>
        <v>0.76225052644771163</v>
      </c>
      <c r="O35" s="112">
        <f>IF(RES_hhdet_in_tes!O35=0,"",RES_hhdet_in_tes!O35/RES_hhdet_in_fec!O35)</f>
        <v>0.77228827697354818</v>
      </c>
      <c r="P35" s="112">
        <f>IF(RES_hhdet_in_tes!P35=0,"",RES_hhdet_in_tes!P35/RES_hhdet_in_fec!P35)</f>
        <v>0.78534610185820886</v>
      </c>
      <c r="Q35" s="112">
        <f>IF(RES_hhdet_in_tes!Q35=0,"",RES_hhdet_in_tes!Q35/RES_hhdet_in_fec!Q35)</f>
        <v>0.79815896849931833</v>
      </c>
      <c r="R35" s="112">
        <f>IF(RES_hhdet_in_tes!R35=0,"",RES_hhdet_in_tes!R35/RES_hhdet_in_fec!R35)</f>
        <v>0.80734394468209447</v>
      </c>
      <c r="S35" s="112">
        <f>IF(RES_hhdet_in_tes!S35=0,"",RES_hhdet_in_tes!S35/RES_hhdet_in_fec!S35)</f>
        <v>0.81643837094828697</v>
      </c>
      <c r="T35" s="112">
        <f>IF(RES_hhdet_in_tes!T35=0,"",RES_hhdet_in_tes!T35/RES_hhdet_in_fec!T35)</f>
        <v>0.8252515540726405</v>
      </c>
      <c r="U35" s="112">
        <f>IF(RES_hhdet_in_tes!U35=0,"",RES_hhdet_in_tes!U35/RES_hhdet_in_fec!U35)</f>
        <v>0.8335304087823443</v>
      </c>
      <c r="V35" s="112">
        <f>IF(RES_hhdet_in_tes!V35=0,"",RES_hhdet_in_tes!V35/RES_hhdet_in_fec!V35)</f>
        <v>0.84088665159606901</v>
      </c>
      <c r="W35" s="112">
        <f>IF(RES_hhdet_in_tes!W35=0,"",RES_hhdet_in_tes!W35/RES_hhdet_in_fec!W35)</f>
        <v>0.84667743682412022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0.83375115835546165</v>
      </c>
      <c r="D36" s="113">
        <f>IF(RES_hhdet_in_tes!D36=0,"",RES_hhdet_in_tes!D36/RES_hhdet_in_fec!D36)</f>
        <v>0.83296386794921551</v>
      </c>
      <c r="E36" s="113">
        <f>IF(RES_hhdet_in_tes!E36=0,"",RES_hhdet_in_tes!E36/RES_hhdet_in_fec!E36)</f>
        <v>0.83576603357879675</v>
      </c>
      <c r="F36" s="113">
        <f>IF(RES_hhdet_in_tes!F36=0,"",RES_hhdet_in_tes!F36/RES_hhdet_in_fec!F36)</f>
        <v>0.8372272873765515</v>
      </c>
      <c r="G36" s="113">
        <f>IF(RES_hhdet_in_tes!G36=0,"",RES_hhdet_in_tes!G36/RES_hhdet_in_fec!G36)</f>
        <v>0.83598313106773536</v>
      </c>
      <c r="H36" s="113">
        <f>IF(RES_hhdet_in_tes!H36=0,"",RES_hhdet_in_tes!H36/RES_hhdet_in_fec!H36)</f>
        <v>0.83673948417056798</v>
      </c>
      <c r="I36" s="113">
        <f>IF(RES_hhdet_in_tes!I36=0,"",RES_hhdet_in_tes!I36/RES_hhdet_in_fec!I36)</f>
        <v>0.83994181747170027</v>
      </c>
      <c r="J36" s="113">
        <f>IF(RES_hhdet_in_tes!J36=0,"",RES_hhdet_in_tes!J36/RES_hhdet_in_fec!J36)</f>
        <v>0.84531842371022781</v>
      </c>
      <c r="K36" s="113">
        <f>IF(RES_hhdet_in_tes!K36=0,"",RES_hhdet_in_tes!K36/RES_hhdet_in_fec!K36)</f>
        <v>0.85834391802527954</v>
      </c>
      <c r="L36" s="113">
        <f>IF(RES_hhdet_in_tes!L36=0,"",RES_hhdet_in_tes!L36/RES_hhdet_in_fec!L36)</f>
        <v>0.84205996868506405</v>
      </c>
      <c r="M36" s="113">
        <f>IF(RES_hhdet_in_tes!M36=0,"",RES_hhdet_in_tes!M36/RES_hhdet_in_fec!M36)</f>
        <v>0.84607345974310944</v>
      </c>
      <c r="N36" s="113">
        <f>IF(RES_hhdet_in_tes!N36=0,"",RES_hhdet_in_tes!N36/RES_hhdet_in_fec!N36)</f>
        <v>0.85340040996152378</v>
      </c>
      <c r="O36" s="113">
        <f>IF(RES_hhdet_in_tes!O36=0,"",RES_hhdet_in_tes!O36/RES_hhdet_in_fec!O36)</f>
        <v>0.85403247965696505</v>
      </c>
      <c r="P36" s="113">
        <f>IF(RES_hhdet_in_tes!P36=0,"",RES_hhdet_in_tes!P36/RES_hhdet_in_fec!P36)</f>
        <v>0.86791841679252291</v>
      </c>
      <c r="Q36" s="113">
        <f>IF(RES_hhdet_in_tes!Q36=0,"",RES_hhdet_in_tes!Q36/RES_hhdet_in_fec!Q36)</f>
        <v>0.87404212814860938</v>
      </c>
      <c r="R36" s="113">
        <f>IF(RES_hhdet_in_tes!R36=0,"",RES_hhdet_in_tes!R36/RES_hhdet_in_fec!R36)</f>
        <v>0.88011945990066642</v>
      </c>
      <c r="S36" s="113">
        <f>IF(RES_hhdet_in_tes!S36=0,"",RES_hhdet_in_tes!S36/RES_hhdet_in_fec!S36)</f>
        <v>0.89062851763176265</v>
      </c>
      <c r="T36" s="113">
        <f>IF(RES_hhdet_in_tes!T36=0,"",RES_hhdet_in_tes!T36/RES_hhdet_in_fec!T36)</f>
        <v>0.89566489040202313</v>
      </c>
      <c r="U36" s="113">
        <f>IF(RES_hhdet_in_tes!U36=0,"",RES_hhdet_in_tes!U36/RES_hhdet_in_fec!U36)</f>
        <v>0.89959634888893736</v>
      </c>
      <c r="V36" s="113">
        <f>IF(RES_hhdet_in_tes!V36=0,"",RES_hhdet_in_tes!V36/RES_hhdet_in_fec!V36)</f>
        <v>0.90396257861745088</v>
      </c>
      <c r="W36" s="113">
        <f>IF(RES_hhdet_in_tes!W36=0,"",RES_hhdet_in_tes!W36/RES_hhdet_in_fec!W36)</f>
        <v>0.90706020697367984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0.73720398631783313</v>
      </c>
      <c r="D37" s="111">
        <f>IF(RES_hhdet_in_tes!D37=0,"",RES_hhdet_in_tes!D37/RES_hhdet_in_fec!D37)</f>
        <v>0.73841571826262931</v>
      </c>
      <c r="E37" s="111">
        <f>IF(RES_hhdet_in_tes!E37=0,"",RES_hhdet_in_tes!E37/RES_hhdet_in_fec!E37)</f>
        <v>0.73972064953058159</v>
      </c>
      <c r="F37" s="111">
        <f>IF(RES_hhdet_in_tes!F37=0,"",RES_hhdet_in_tes!F37/RES_hhdet_in_fec!F37)</f>
        <v>0.74103811585531698</v>
      </c>
      <c r="G37" s="111">
        <f>IF(RES_hhdet_in_tes!G37=0,"",RES_hhdet_in_tes!G37/RES_hhdet_in_fec!G37)</f>
        <v>0.74244216033359756</v>
      </c>
      <c r="H37" s="111">
        <f>IF(RES_hhdet_in_tes!H37=0,"",RES_hhdet_in_tes!H37/RES_hhdet_in_fec!H37)</f>
        <v>0.74392448372978437</v>
      </c>
      <c r="I37" s="111">
        <f>IF(RES_hhdet_in_tes!I37=0,"",RES_hhdet_in_tes!I37/RES_hhdet_in_fec!I37)</f>
        <v>0.74550437012085036</v>
      </c>
      <c r="J37" s="111">
        <f>IF(RES_hhdet_in_tes!J37=0,"",RES_hhdet_in_tes!J37/RES_hhdet_in_fec!J37)</f>
        <v>0.74725901058916766</v>
      </c>
      <c r="K37" s="111">
        <f>IF(RES_hhdet_in_tes!K37=0,"",RES_hhdet_in_tes!K37/RES_hhdet_in_fec!K37)</f>
        <v>0.7492568118948848</v>
      </c>
      <c r="L37" s="111">
        <f>IF(RES_hhdet_in_tes!L37=0,"",RES_hhdet_in_tes!L37/RES_hhdet_in_fec!L37)</f>
        <v>0.75152171553200575</v>
      </c>
      <c r="M37" s="111">
        <f>IF(RES_hhdet_in_tes!M37=0,"",RES_hhdet_in_tes!M37/RES_hhdet_in_fec!M37)</f>
        <v>0.75562309994616961</v>
      </c>
      <c r="N37" s="111">
        <f>IF(RES_hhdet_in_tes!N37=0,"",RES_hhdet_in_tes!N37/RES_hhdet_in_fec!N37)</f>
        <v>0.76225052644771163</v>
      </c>
      <c r="O37" s="111">
        <f>IF(RES_hhdet_in_tes!O37=0,"",RES_hhdet_in_tes!O37/RES_hhdet_in_fec!O37)</f>
        <v>0.77228827697354829</v>
      </c>
      <c r="P37" s="111">
        <f>IF(RES_hhdet_in_tes!P37=0,"",RES_hhdet_in_tes!P37/RES_hhdet_in_fec!P37)</f>
        <v>0.78534610185820886</v>
      </c>
      <c r="Q37" s="111">
        <f>IF(RES_hhdet_in_tes!Q37=0,"",RES_hhdet_in_tes!Q37/RES_hhdet_in_fec!Q37)</f>
        <v>0.79815896849931833</v>
      </c>
      <c r="R37" s="111">
        <f>IF(RES_hhdet_in_tes!R37=0,"",RES_hhdet_in_tes!R37/RES_hhdet_in_fec!R37)</f>
        <v>0.80734394468209447</v>
      </c>
      <c r="S37" s="111">
        <f>IF(RES_hhdet_in_tes!S37=0,"",RES_hhdet_in_tes!S37/RES_hhdet_in_fec!S37)</f>
        <v>0.81643837094828697</v>
      </c>
      <c r="T37" s="111">
        <f>IF(RES_hhdet_in_tes!T37=0,"",RES_hhdet_in_tes!T37/RES_hhdet_in_fec!T37)</f>
        <v>0.8252515540726405</v>
      </c>
      <c r="U37" s="111">
        <f>IF(RES_hhdet_in_tes!U37=0,"",RES_hhdet_in_tes!U37/RES_hhdet_in_fec!U37)</f>
        <v>0.8335304087823443</v>
      </c>
      <c r="V37" s="111">
        <f>IF(RES_hhdet_in_tes!V37=0,"",RES_hhdet_in_tes!V37/RES_hhdet_in_fec!V37)</f>
        <v>0.84088665159606901</v>
      </c>
      <c r="W37" s="111">
        <f>IF(RES_hhdet_in_tes!W37=0,"",RES_hhdet_in_tes!W37/RES_hhdet_in_fec!W37)</f>
        <v>0.84667743682412033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0.77319389418058304</v>
      </c>
      <c r="D39" s="124">
        <f>IF(RES_hhdet_in_tes!D39=0,"",RES_hhdet_in_tes!D39/RES_hhdet_in_fec!D39)</f>
        <v>0.77457910595227375</v>
      </c>
      <c r="E39" s="124">
        <f>IF(RES_hhdet_in_tes!E39=0,"",RES_hhdet_in_tes!E39/RES_hhdet_in_fec!E39)</f>
        <v>0.7760155394977819</v>
      </c>
      <c r="F39" s="124">
        <f>IF(RES_hhdet_in_tes!F39=0,"",RES_hhdet_in_tes!F39/RES_hhdet_in_fec!F39)</f>
        <v>0.77745895783062891</v>
      </c>
      <c r="G39" s="124">
        <f>IF(RES_hhdet_in_tes!G39=0,"",RES_hhdet_in_tes!G39/RES_hhdet_in_fec!G39)</f>
        <v>0.77894954840434594</v>
      </c>
      <c r="H39" s="124">
        <f>IF(RES_hhdet_in_tes!H39=0,"",RES_hhdet_in_tes!H39/RES_hhdet_in_fec!H39)</f>
        <v>0.78048239278623599</v>
      </c>
      <c r="I39" s="124">
        <f>IF(RES_hhdet_in_tes!I39=0,"",RES_hhdet_in_tes!I39/RES_hhdet_in_fec!I39)</f>
        <v>0.78206739316602325</v>
      </c>
      <c r="J39" s="124">
        <f>IF(RES_hhdet_in_tes!J39=0,"",RES_hhdet_in_tes!J39/RES_hhdet_in_fec!J39)</f>
        <v>0.78374511531985069</v>
      </c>
      <c r="K39" s="124">
        <f>IF(RES_hhdet_in_tes!K39=0,"",RES_hhdet_in_tes!K39/RES_hhdet_in_fec!K39)</f>
        <v>0.78555005082750684</v>
      </c>
      <c r="L39" s="124">
        <f>IF(RES_hhdet_in_tes!L39=0,"",RES_hhdet_in_tes!L39/RES_hhdet_in_fec!L39)</f>
        <v>0.78749142760066848</v>
      </c>
      <c r="M39" s="124">
        <f>IF(RES_hhdet_in_tes!M39=0,"",RES_hhdet_in_tes!M39/RES_hhdet_in_fec!M39)</f>
        <v>0.79013273334878653</v>
      </c>
      <c r="N39" s="124">
        <f>IF(RES_hhdet_in_tes!N39=0,"",RES_hhdet_in_tes!N39/RES_hhdet_in_fec!N39)</f>
        <v>0.79363374709411705</v>
      </c>
      <c r="O39" s="124">
        <f>IF(RES_hhdet_in_tes!O39=0,"",RES_hhdet_in_tes!O39/RES_hhdet_in_fec!O39)</f>
        <v>0.79838296820172272</v>
      </c>
      <c r="P39" s="124">
        <f>IF(RES_hhdet_in_tes!P39=0,"",RES_hhdet_in_tes!P39/RES_hhdet_in_fec!P39)</f>
        <v>0.80458444004455831</v>
      </c>
      <c r="Q39" s="124">
        <f>IF(RES_hhdet_in_tes!Q39=0,"",RES_hhdet_in_tes!Q39/RES_hhdet_in_fec!Q39)</f>
        <v>0.81257731100982233</v>
      </c>
      <c r="R39" s="124">
        <f>IF(RES_hhdet_in_tes!R39=0,"",RES_hhdet_in_tes!R39/RES_hhdet_in_fec!R39)</f>
        <v>0.82345037949885691</v>
      </c>
      <c r="S39" s="124">
        <f>IF(RES_hhdet_in_tes!S39=0,"",RES_hhdet_in_tes!S39/RES_hhdet_in_fec!S39)</f>
        <v>0.83702098594950314</v>
      </c>
      <c r="T39" s="124">
        <f>IF(RES_hhdet_in_tes!T39=0,"",RES_hhdet_in_tes!T39/RES_hhdet_in_fec!T39)</f>
        <v>0.85161158880354748</v>
      </c>
      <c r="U39" s="124">
        <f>IF(RES_hhdet_in_tes!U39=0,"",RES_hhdet_in_tes!U39/RES_hhdet_in_fec!U39)</f>
        <v>0.86554464650281659</v>
      </c>
      <c r="V39" s="124">
        <f>IF(RES_hhdet_in_tes!V39=0,"",RES_hhdet_in_tes!V39/RES_hhdet_in_fec!V39)</f>
        <v>0.8771426174891197</v>
      </c>
      <c r="W39" s="124">
        <f>IF(RES_hhdet_in_tes!W39=0,"",RES_hhdet_in_tes!W39/RES_hhdet_in_fec!W39)</f>
        <v>0.88581623551666377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0.77319389418058304</v>
      </c>
      <c r="D41" s="45">
        <f>IF(RES_hhdet_in_tes!D41=0,"",RES_hhdet_in_tes!D41/RES_hhdet_in_fec!D41)</f>
        <v>0.77457910595227375</v>
      </c>
      <c r="E41" s="45">
        <f>IF(RES_hhdet_in_tes!E41=0,"",RES_hhdet_in_tes!E41/RES_hhdet_in_fec!E41)</f>
        <v>0.7760155394977819</v>
      </c>
      <c r="F41" s="45">
        <f>IF(RES_hhdet_in_tes!F41=0,"",RES_hhdet_in_tes!F41/RES_hhdet_in_fec!F41)</f>
        <v>0.77745895783062891</v>
      </c>
      <c r="G41" s="45">
        <f>IF(RES_hhdet_in_tes!G41=0,"",RES_hhdet_in_tes!G41/RES_hhdet_in_fec!G41)</f>
        <v>0.77894954840434594</v>
      </c>
      <c r="H41" s="45">
        <f>IF(RES_hhdet_in_tes!H41=0,"",RES_hhdet_in_tes!H41/RES_hhdet_in_fec!H41)</f>
        <v>0.78048239278623599</v>
      </c>
      <c r="I41" s="45">
        <f>IF(RES_hhdet_in_tes!I41=0,"",RES_hhdet_in_tes!I41/RES_hhdet_in_fec!I41)</f>
        <v>0.78206739316602325</v>
      </c>
      <c r="J41" s="45">
        <f>IF(RES_hhdet_in_tes!J41=0,"",RES_hhdet_in_tes!J41/RES_hhdet_in_fec!J41)</f>
        <v>0.78374511531985069</v>
      </c>
      <c r="K41" s="45">
        <f>IF(RES_hhdet_in_tes!K41=0,"",RES_hhdet_in_tes!K41/RES_hhdet_in_fec!K41)</f>
        <v>0.78555005082750684</v>
      </c>
      <c r="L41" s="45">
        <f>IF(RES_hhdet_in_tes!L41=0,"",RES_hhdet_in_tes!L41/RES_hhdet_in_fec!L41)</f>
        <v>0.78749142760066848</v>
      </c>
      <c r="M41" s="45">
        <f>IF(RES_hhdet_in_tes!M41=0,"",RES_hhdet_in_tes!M41/RES_hhdet_in_fec!M41)</f>
        <v>0.79013273334878653</v>
      </c>
      <c r="N41" s="45">
        <f>IF(RES_hhdet_in_tes!N41=0,"",RES_hhdet_in_tes!N41/RES_hhdet_in_fec!N41)</f>
        <v>0.79363374709411705</v>
      </c>
      <c r="O41" s="45">
        <f>IF(RES_hhdet_in_tes!O41=0,"",RES_hhdet_in_tes!O41/RES_hhdet_in_fec!O41)</f>
        <v>0.79838296820172272</v>
      </c>
      <c r="P41" s="45">
        <f>IF(RES_hhdet_in_tes!P41=0,"",RES_hhdet_in_tes!P41/RES_hhdet_in_fec!P41)</f>
        <v>0.80458444004455831</v>
      </c>
      <c r="Q41" s="45">
        <f>IF(RES_hhdet_in_tes!Q41=0,"",RES_hhdet_in_tes!Q41/RES_hhdet_in_fec!Q41)</f>
        <v>0.81257731100982233</v>
      </c>
      <c r="R41" s="45">
        <f>IF(RES_hhdet_in_tes!R41=0,"",RES_hhdet_in_tes!R41/RES_hhdet_in_fec!R41)</f>
        <v>0.82345037949885691</v>
      </c>
      <c r="S41" s="45">
        <f>IF(RES_hhdet_in_tes!S41=0,"",RES_hhdet_in_tes!S41/RES_hhdet_in_fec!S41)</f>
        <v>0.83702098594950314</v>
      </c>
      <c r="T41" s="45">
        <f>IF(RES_hhdet_in_tes!T41=0,"",RES_hhdet_in_tes!T41/RES_hhdet_in_fec!T41)</f>
        <v>0.85161158880354748</v>
      </c>
      <c r="U41" s="45">
        <f>IF(RES_hhdet_in_tes!U41=0,"",RES_hhdet_in_tes!U41/RES_hhdet_in_fec!U41)</f>
        <v>0.86554464650281659</v>
      </c>
      <c r="V41" s="45">
        <f>IF(RES_hhdet_in_tes!V41=0,"",RES_hhdet_in_tes!V41/RES_hhdet_in_fec!V41)</f>
        <v>0.8771426174891197</v>
      </c>
      <c r="W41" s="45">
        <f>IF(RES_hhdet_in_tes!W41=0,"",RES_hhdet_in_tes!W41/RES_hhdet_in_fec!W41)</f>
        <v>0.88581623551666377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0.58027007092794625</v>
      </c>
      <c r="D43" s="119">
        <f>IF(RES_hhdet_in_tes!D43=0,"",RES_hhdet_in_tes!D43/RES_hhdet_in_fec!D43)</f>
        <v>0.58599843814785879</v>
      </c>
      <c r="E43" s="119">
        <f>IF(RES_hhdet_in_tes!E43=0,"",RES_hhdet_in_tes!E43/RES_hhdet_in_fec!E43)</f>
        <v>0.59292973163575968</v>
      </c>
      <c r="F43" s="119">
        <f>IF(RES_hhdet_in_tes!F43=0,"",RES_hhdet_in_tes!F43/RES_hhdet_in_fec!F43)</f>
        <v>0.59915304728270102</v>
      </c>
      <c r="G43" s="119">
        <f>IF(RES_hhdet_in_tes!G43=0,"",RES_hhdet_in_tes!G43/RES_hhdet_in_fec!G43)</f>
        <v>0.60588759303582351</v>
      </c>
      <c r="H43" s="119">
        <f>IF(RES_hhdet_in_tes!H43=0,"",RES_hhdet_in_tes!H43/RES_hhdet_in_fec!H43)</f>
        <v>0.61325522683000089</v>
      </c>
      <c r="I43" s="119">
        <f>IF(RES_hhdet_in_tes!I43=0,"",RES_hhdet_in_tes!I43/RES_hhdet_in_fec!I43)</f>
        <v>0.60905263668970488</v>
      </c>
      <c r="J43" s="119">
        <f>IF(RES_hhdet_in_tes!J43=0,"",RES_hhdet_in_tes!J43/RES_hhdet_in_fec!J43)</f>
        <v>0.6146852236048429</v>
      </c>
      <c r="K43" s="119">
        <f>IF(RES_hhdet_in_tes!K43=0,"",RES_hhdet_in_tes!K43/RES_hhdet_in_fec!K43)</f>
        <v>0.621422521224538</v>
      </c>
      <c r="L43" s="119">
        <f>IF(RES_hhdet_in_tes!L43=0,"",RES_hhdet_in_tes!L43/RES_hhdet_in_fec!L43)</f>
        <v>0.62907960195100787</v>
      </c>
      <c r="M43" s="119">
        <f>IF(RES_hhdet_in_tes!M43=0,"",RES_hhdet_in_tes!M43/RES_hhdet_in_fec!M43)</f>
        <v>0.6420465756432292</v>
      </c>
      <c r="N43" s="119">
        <f>IF(RES_hhdet_in_tes!N43=0,"",RES_hhdet_in_tes!N43/RES_hhdet_in_fec!N43)</f>
        <v>0.6606835179493783</v>
      </c>
      <c r="O43" s="119">
        <f>IF(RES_hhdet_in_tes!O43=0,"",RES_hhdet_in_tes!O43/RES_hhdet_in_fec!O43)</f>
        <v>0.68828089400217562</v>
      </c>
      <c r="P43" s="119" t="str">
        <f>IF(RES_hhdet_in_tes!P43=0,"",RES_hhdet_in_tes!P43/RES_hhdet_in_fec!P43)</f>
        <v/>
      </c>
      <c r="Q43" s="119">
        <f>IF(RES_hhdet_in_tes!Q43=0,"",RES_hhdet_in_tes!Q43/RES_hhdet_in_fec!Q43)</f>
        <v>0.73911640678359247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0.76374080971617908</v>
      </c>
      <c r="T43" s="119">
        <f>IF(RES_hhdet_in_tes!T43=0,"",RES_hhdet_in_tes!T43/RES_hhdet_in_fec!T43)</f>
        <v>0.77231416306162137</v>
      </c>
      <c r="U43" s="119">
        <f>IF(RES_hhdet_in_tes!U43=0,"",RES_hhdet_in_tes!U43/RES_hhdet_in_fec!U43)</f>
        <v>0.77873947685208189</v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0.5679679962469103</v>
      </c>
      <c r="D44" s="124">
        <f>IF(RES_hhdet_in_tes!D44=0,"",RES_hhdet_in_tes!D44/RES_hhdet_in_fec!D44)</f>
        <v>0.57356444495759662</v>
      </c>
      <c r="E44" s="124">
        <f>IF(RES_hhdet_in_tes!E44=0,"",RES_hhdet_in_tes!E44/RES_hhdet_in_fec!E44)</f>
        <v>0.57945369096907262</v>
      </c>
      <c r="F44" s="124">
        <f>IF(RES_hhdet_in_tes!F44=0,"",RES_hhdet_in_tes!F44/RES_hhdet_in_fec!F44)</f>
        <v>0.58528020452191598</v>
      </c>
      <c r="G44" s="124">
        <f>IF(RES_hhdet_in_tes!G44=0,"",RES_hhdet_in_tes!G44/RES_hhdet_in_fec!G44)</f>
        <v>0.59129468537915297</v>
      </c>
      <c r="H44" s="124">
        <f>IF(RES_hhdet_in_tes!H44=0,"",RES_hhdet_in_tes!H44/RES_hhdet_in_fec!H44)</f>
        <v>0.59745048215261132</v>
      </c>
      <c r="I44" s="124">
        <f>IF(RES_hhdet_in_tes!I44=0,"",RES_hhdet_in_tes!I44/RES_hhdet_in_fec!I44)</f>
        <v>0.60381019837096817</v>
      </c>
      <c r="J44" s="124">
        <f>IF(RES_hhdet_in_tes!J44=0,"",RES_hhdet_in_tes!J44/RES_hhdet_in_fec!J44)</f>
        <v>0.61050492459433525</v>
      </c>
      <c r="K44" s="124">
        <f>IF(RES_hhdet_in_tes!K44=0,"",RES_hhdet_in_tes!K44/RES_hhdet_in_fec!K44)</f>
        <v>0.61776188973135382</v>
      </c>
      <c r="L44" s="124">
        <f>IF(RES_hhdet_in_tes!L44=0,"",RES_hhdet_in_tes!L44/RES_hhdet_in_fec!L44)</f>
        <v>0.62575791667733927</v>
      </c>
      <c r="M44" s="124">
        <f>IF(RES_hhdet_in_tes!M44=0,"",RES_hhdet_in_tes!M44/RES_hhdet_in_fec!M44)</f>
        <v>0.63826978605001616</v>
      </c>
      <c r="N44" s="124">
        <f>IF(RES_hhdet_in_tes!N44=0,"",RES_hhdet_in_tes!N44/RES_hhdet_in_fec!N44)</f>
        <v>0.65681532908758899</v>
      </c>
      <c r="O44" s="124">
        <f>IF(RES_hhdet_in_tes!O44=0,"",RES_hhdet_in_tes!O44/RES_hhdet_in_fec!O44)</f>
        <v>0.68199116112258962</v>
      </c>
      <c r="P44" s="124" t="str">
        <f>IF(RES_hhdet_in_tes!P44=0,"",RES_hhdet_in_tes!P44/RES_hhdet_in_fec!P44)</f>
        <v/>
      </c>
      <c r="Q44" s="124">
        <f>IF(RES_hhdet_in_tes!Q44=0,"",RES_hhdet_in_tes!Q44/RES_hhdet_in_fec!Q44)</f>
        <v>0.73458514679052489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0.75455725699255483</v>
      </c>
      <c r="T44" s="124">
        <f>IF(RES_hhdet_in_tes!T44=0,"",RES_hhdet_in_tes!T44/RES_hhdet_in_fec!T44)</f>
        <v>0.76064966535403566</v>
      </c>
      <c r="U44" s="124">
        <f>IF(RES_hhdet_in_tes!U44=0,"",RES_hhdet_in_tes!U44/RES_hhdet_in_fec!U44)</f>
        <v>0.76536488234477473</v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0.56348618868799505</v>
      </c>
      <c r="D45" s="111">
        <f>IF(RES_hhdet_in_tes!D45=0,"",RES_hhdet_in_tes!D45/RES_hhdet_in_fec!D45)</f>
        <v>0.56922300901238609</v>
      </c>
      <c r="E45" s="111">
        <f>IF(RES_hhdet_in_tes!E45=0,"",RES_hhdet_in_tes!E45/RES_hhdet_in_fec!E45)</f>
        <v>0.57516347426494496</v>
      </c>
      <c r="F45" s="111">
        <f>IF(RES_hhdet_in_tes!F45=0,"",RES_hhdet_in_tes!F45/RES_hhdet_in_fec!F45)</f>
        <v>0.58107562760784837</v>
      </c>
      <c r="G45" s="111">
        <f>IF(RES_hhdet_in_tes!G45=0,"",RES_hhdet_in_tes!G45/RES_hhdet_in_fec!G45)</f>
        <v>0.58716137056384055</v>
      </c>
      <c r="H45" s="111">
        <f>IF(RES_hhdet_in_tes!H45=0,"",RES_hhdet_in_tes!H45/RES_hhdet_in_fec!H45)</f>
        <v>0.59338991161311538</v>
      </c>
      <c r="I45" s="111">
        <f>IF(RES_hhdet_in_tes!I45=0,"",RES_hhdet_in_tes!I45/RES_hhdet_in_fec!I45)</f>
        <v>0.5998048588192112</v>
      </c>
      <c r="J45" s="111">
        <f>IF(RES_hhdet_in_tes!J45=0,"",RES_hhdet_in_tes!J45/RES_hhdet_in_fec!J45)</f>
        <v>0.60659893549689214</v>
      </c>
      <c r="K45" s="111">
        <f>IF(RES_hhdet_in_tes!K45=0,"",RES_hhdet_in_tes!K45/RES_hhdet_in_fec!K45)</f>
        <v>0.61392841971462231</v>
      </c>
      <c r="L45" s="111">
        <f>IF(RES_hhdet_in_tes!L45=0,"",RES_hhdet_in_tes!L45/RES_hhdet_in_fec!L45)</f>
        <v>0.62182186494839042</v>
      </c>
      <c r="M45" s="111">
        <f>IF(RES_hhdet_in_tes!M45=0,"",RES_hhdet_in_tes!M45/RES_hhdet_in_fec!M45)</f>
        <v>0.63447513746904038</v>
      </c>
      <c r="N45" s="111">
        <f>IF(RES_hhdet_in_tes!N45=0,"",RES_hhdet_in_tes!N45/RES_hhdet_in_fec!N45)</f>
        <v>0.65311166683538802</v>
      </c>
      <c r="O45" s="111">
        <f>IF(RES_hhdet_in_tes!O45=0,"",RES_hhdet_in_tes!O45/RES_hhdet_in_fec!O45)</f>
        <v>0.67842382475113883</v>
      </c>
      <c r="P45" s="111" t="str">
        <f>IF(RES_hhdet_in_tes!P45=0,"",RES_hhdet_in_tes!P45/RES_hhdet_in_fec!P45)</f>
        <v/>
      </c>
      <c r="Q45" s="111">
        <f>IF(RES_hhdet_in_tes!Q45=0,"",RES_hhdet_in_tes!Q45/RES_hhdet_in_fec!Q45)</f>
        <v>0.73145523251080469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0.75160566150381869</v>
      </c>
      <c r="T45" s="111">
        <f>IF(RES_hhdet_in_tes!T45=0,"",RES_hhdet_in_tes!T45/RES_hhdet_in_fec!T45)</f>
        <v>0.75776252796343269</v>
      </c>
      <c r="U45" s="111">
        <f>IF(RES_hhdet_in_tes!U45=0,"",RES_hhdet_in_tes!U45/RES_hhdet_in_fec!U45)</f>
        <v>0.76255845828908797</v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3.0084562238929511</v>
      </c>
      <c r="D47" s="124">
        <f>IF(RES_hhdet_in_tes!D47=0,"",RES_hhdet_in_tes!D47/RES_hhdet_in_fec!D47)</f>
        <v>3.1262147837203731</v>
      </c>
      <c r="E47" s="124">
        <f>IF(RES_hhdet_in_tes!E47=0,"",RES_hhdet_in_tes!E47/RES_hhdet_in_fec!E47)</f>
        <v>3.2452167117805217</v>
      </c>
      <c r="F47" s="124">
        <f>IF(RES_hhdet_in_tes!F47=0,"",RES_hhdet_in_tes!F47/RES_hhdet_in_fec!F47)</f>
        <v>3.3643464444933344</v>
      </c>
      <c r="G47" s="124">
        <f>IF(RES_hhdet_in_tes!G47=0,"",RES_hhdet_in_tes!G47/RES_hhdet_in_fec!G47)</f>
        <v>3.4846082044779383</v>
      </c>
      <c r="H47" s="124">
        <f>IF(RES_hhdet_in_tes!H47=0,"",RES_hhdet_in_tes!H47/RES_hhdet_in_fec!H47)</f>
        <v>3.6058725614625882</v>
      </c>
      <c r="I47" s="124">
        <f>IF(RES_hhdet_in_tes!I47=0,"",RES_hhdet_in_tes!I47/RES_hhdet_in_fec!I47)</f>
        <v>3.7283801725356618</v>
      </c>
      <c r="J47" s="124">
        <f>IF(RES_hhdet_in_tes!J47=0,"",RES_hhdet_in_tes!J47/RES_hhdet_in_fec!J47)</f>
        <v>3.8531320623257503</v>
      </c>
      <c r="K47" s="124">
        <f>IF(RES_hhdet_in_tes!K47=0,"",RES_hhdet_in_tes!K47/RES_hhdet_in_fec!K47)</f>
        <v>3.9809699137176877</v>
      </c>
      <c r="L47" s="124">
        <f>IF(RES_hhdet_in_tes!L47=0,"",RES_hhdet_in_tes!L47/RES_hhdet_in_fec!L47)</f>
        <v>4.1121018278761685</v>
      </c>
      <c r="M47" s="124">
        <f>IF(RES_hhdet_in_tes!M47=0,"",RES_hhdet_in_tes!M47/RES_hhdet_in_fec!M47)</f>
        <v>4.2687265429334911</v>
      </c>
      <c r="N47" s="124">
        <f>IF(RES_hhdet_in_tes!N47=0,"",RES_hhdet_in_tes!N47/RES_hhdet_in_fec!N47)</f>
        <v>4.4581088188765268</v>
      </c>
      <c r="O47" s="124">
        <f>IF(RES_hhdet_in_tes!O47=0,"",RES_hhdet_in_tes!O47/RES_hhdet_in_fec!O47)</f>
        <v>4.6842649623629891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5.3777797746318061</v>
      </c>
      <c r="T47" s="124">
        <f>IF(RES_hhdet_in_tes!T47=0,"",RES_hhdet_in_tes!T47/RES_hhdet_in_fec!T47)</f>
        <v>5.4657193749619948</v>
      </c>
      <c r="U47" s="124">
        <f>IF(RES_hhdet_in_tes!U47=0,"",RES_hhdet_in_tes!U47/RES_hhdet_in_fec!U47)</f>
        <v>5.545777099176048</v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3.0084562238929511</v>
      </c>
      <c r="D48" s="111">
        <f>IF(RES_hhdet_in_tes!D48=0,"",RES_hhdet_in_tes!D48/RES_hhdet_in_fec!D48)</f>
        <v>3.1262147837203731</v>
      </c>
      <c r="E48" s="111">
        <f>IF(RES_hhdet_in_tes!E48=0,"",RES_hhdet_in_tes!E48/RES_hhdet_in_fec!E48)</f>
        <v>3.2452167117805217</v>
      </c>
      <c r="F48" s="111">
        <f>IF(RES_hhdet_in_tes!F48=0,"",RES_hhdet_in_tes!F48/RES_hhdet_in_fec!F48)</f>
        <v>3.3643464444933344</v>
      </c>
      <c r="G48" s="111">
        <f>IF(RES_hhdet_in_tes!G48=0,"",RES_hhdet_in_tes!G48/RES_hhdet_in_fec!G48)</f>
        <v>3.4846082044779383</v>
      </c>
      <c r="H48" s="111">
        <f>IF(RES_hhdet_in_tes!H48=0,"",RES_hhdet_in_tes!H48/RES_hhdet_in_fec!H48)</f>
        <v>3.6058725614625882</v>
      </c>
      <c r="I48" s="111">
        <f>IF(RES_hhdet_in_tes!I48=0,"",RES_hhdet_in_tes!I48/RES_hhdet_in_fec!I48)</f>
        <v>3.7283801725356618</v>
      </c>
      <c r="J48" s="111">
        <f>IF(RES_hhdet_in_tes!J48=0,"",RES_hhdet_in_tes!J48/RES_hhdet_in_fec!J48)</f>
        <v>3.8531320623257503</v>
      </c>
      <c r="K48" s="111">
        <f>IF(RES_hhdet_in_tes!K48=0,"",RES_hhdet_in_tes!K48/RES_hhdet_in_fec!K48)</f>
        <v>3.9809699137176877</v>
      </c>
      <c r="L48" s="111">
        <f>IF(RES_hhdet_in_tes!L48=0,"",RES_hhdet_in_tes!L48/RES_hhdet_in_fec!L48)</f>
        <v>4.1121018278761685</v>
      </c>
      <c r="M48" s="111">
        <f>IF(RES_hhdet_in_tes!M48=0,"",RES_hhdet_in_tes!M48/RES_hhdet_in_fec!M48)</f>
        <v>4.2687265429334911</v>
      </c>
      <c r="N48" s="111">
        <f>IF(RES_hhdet_in_tes!N48=0,"",RES_hhdet_in_tes!N48/RES_hhdet_in_fec!N48)</f>
        <v>4.4581088188765268</v>
      </c>
      <c r="O48" s="111">
        <f>IF(RES_hhdet_in_tes!O48=0,"",RES_hhdet_in_tes!O48/RES_hhdet_in_fec!O48)</f>
        <v>4.6842649623629891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5.3777797746318061</v>
      </c>
      <c r="T48" s="111">
        <f>IF(RES_hhdet_in_tes!T48=0,"",RES_hhdet_in_tes!T48/RES_hhdet_in_fec!T48)</f>
        <v>5.4657193749619948</v>
      </c>
      <c r="U48" s="111">
        <f>IF(RES_hhdet_in_tes!U48=0,"",RES_hhdet_in_tes!U48/RES_hhdet_in_fec!U48)</f>
        <v>5.545777099176048</v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0.71246739638982826</v>
      </c>
      <c r="D49" s="124">
        <f>IF(RES_hhdet_in_tes!D49=0,"",RES_hhdet_in_tes!D49/RES_hhdet_in_fec!D49)</f>
        <v>0.71344530237205761</v>
      </c>
      <c r="E49" s="124">
        <f>IF(RES_hhdet_in_tes!E49=0,"",RES_hhdet_in_tes!E49/RES_hhdet_in_fec!E49)</f>
        <v>0.73817921640337514</v>
      </c>
      <c r="F49" s="124">
        <f>IF(RES_hhdet_in_tes!F49=0,"",RES_hhdet_in_tes!F49/RES_hhdet_in_fec!F49)</f>
        <v>0.73902191854765842</v>
      </c>
      <c r="G49" s="124">
        <f>IF(RES_hhdet_in_tes!G49=0,"",RES_hhdet_in_tes!G49/RES_hhdet_in_fec!G49)</f>
        <v>0.7578326470065464</v>
      </c>
      <c r="H49" s="124">
        <f>IF(RES_hhdet_in_tes!H49=0,"",RES_hhdet_in_tes!H49/RES_hhdet_in_fec!H49)</f>
        <v>0.76434702724705461</v>
      </c>
      <c r="I49" s="124">
        <f>IF(RES_hhdet_in_tes!I49=0,"",RES_hhdet_in_tes!I49/RES_hhdet_in_fec!I49)</f>
        <v>0.61591867199105743</v>
      </c>
      <c r="J49" s="124">
        <f>IF(RES_hhdet_in_tes!J49=0,"",RES_hhdet_in_tes!J49/RES_hhdet_in_fec!J49)</f>
        <v>0.61368885236562642</v>
      </c>
      <c r="K49" s="124">
        <f>IF(RES_hhdet_in_tes!K49=0,"",RES_hhdet_in_tes!K49/RES_hhdet_in_fec!K49)</f>
        <v>0.61912584849066965</v>
      </c>
      <c r="L49" s="124">
        <f>IF(RES_hhdet_in_tes!L49=0,"",RES_hhdet_in_tes!L49/RES_hhdet_in_fec!L49)</f>
        <v>0.62397369676716108</v>
      </c>
      <c r="M49" s="124">
        <f>IF(RES_hhdet_in_tes!M49=0,"",RES_hhdet_in_tes!M49/RES_hhdet_in_fec!M49)</f>
        <v>0.63637342716899448</v>
      </c>
      <c r="N49" s="124">
        <f>IF(RES_hhdet_in_tes!N49=0,"",RES_hhdet_in_tes!N49/RES_hhdet_in_fec!N49)</f>
        <v>0.65609687980874198</v>
      </c>
      <c r="O49" s="124">
        <f>IF(RES_hhdet_in_tes!O49=0,"",RES_hhdet_in_tes!O49/RES_hhdet_in_fec!O49)</f>
        <v>0.70820091146997621</v>
      </c>
      <c r="P49" s="124" t="str">
        <f>IF(RES_hhdet_in_tes!P49=0,"",RES_hhdet_in_tes!P49/RES_hhdet_in_fec!P49)</f>
        <v/>
      </c>
      <c r="Q49" s="124">
        <f>IF(RES_hhdet_in_tes!Q49=0,"",RES_hhdet_in_tes!Q49/RES_hhdet_in_fec!Q49)</f>
        <v>0.75545319960979285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0.79953060427970546</v>
      </c>
      <c r="T49" s="124">
        <f>IF(RES_hhdet_in_tes!T49=0,"",RES_hhdet_in_tes!T49/RES_hhdet_in_fec!T49)</f>
        <v>0.82040845756332992</v>
      </c>
      <c r="U49" s="124">
        <f>IF(RES_hhdet_in_tes!U49=0,"",RES_hhdet_in_tes!U49/RES_hhdet_in_fec!U49)</f>
        <v>0.8403955167392565</v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0.59259759297397141</v>
      </c>
      <c r="D50" s="111">
        <f>IF(RES_hhdet_in_tes!D50=0,"",RES_hhdet_in_tes!D50/RES_hhdet_in_fec!D50)</f>
        <v>0.59466935613921434</v>
      </c>
      <c r="E50" s="111">
        <f>IF(RES_hhdet_in_tes!E50=0,"",RES_hhdet_in_tes!E50/RES_hhdet_in_fec!E50)</f>
        <v>0.5970840871202775</v>
      </c>
      <c r="F50" s="111">
        <f>IF(RES_hhdet_in_tes!F50=0,"",RES_hhdet_in_tes!F50/RES_hhdet_in_fec!F50)</f>
        <v>0.59954558643986156</v>
      </c>
      <c r="G50" s="111">
        <f>IF(RES_hhdet_in_tes!G50=0,"",RES_hhdet_in_tes!G50/RES_hhdet_in_fec!G50)</f>
        <v>0.60232293894477673</v>
      </c>
      <c r="H50" s="111">
        <f>IF(RES_hhdet_in_tes!H50=0,"",RES_hhdet_in_tes!H50/RES_hhdet_in_fec!H50)</f>
        <v>0.60538321207541557</v>
      </c>
      <c r="I50" s="111">
        <f>IF(RES_hhdet_in_tes!I50=0,"",RES_hhdet_in_tes!I50/RES_hhdet_in_fec!I50)</f>
        <v>0.60879270834589472</v>
      </c>
      <c r="J50" s="111">
        <f>IF(RES_hhdet_in_tes!J50=0,"",RES_hhdet_in_tes!J50/RES_hhdet_in_fec!J50)</f>
        <v>0.61282304575386881</v>
      </c>
      <c r="K50" s="111">
        <f>IF(RES_hhdet_in_tes!K50=0,"",RES_hhdet_in_tes!K50/RES_hhdet_in_fec!K50)</f>
        <v>0.61770517104137468</v>
      </c>
      <c r="L50" s="111">
        <f>IF(RES_hhdet_in_tes!L50=0,"",RES_hhdet_in_tes!L50/RES_hhdet_in_fec!L50)</f>
        <v>0.62350087193024417</v>
      </c>
      <c r="M50" s="111">
        <f>IF(RES_hhdet_in_tes!M50=0,"",RES_hhdet_in_tes!M50/RES_hhdet_in_fec!M50)</f>
        <v>0.63569058883571694</v>
      </c>
      <c r="N50" s="111">
        <f>IF(RES_hhdet_in_tes!N50=0,"",RES_hhdet_in_tes!N50/RES_hhdet_in_fec!N50)</f>
        <v>0.65601380977849044</v>
      </c>
      <c r="O50" s="111">
        <f>IF(RES_hhdet_in_tes!O50=0,"",RES_hhdet_in_tes!O50/RES_hhdet_in_fec!O50)</f>
        <v>0.68592261299770496</v>
      </c>
      <c r="P50" s="111" t="str">
        <f>IF(RES_hhdet_in_tes!P50=0,"",RES_hhdet_in_tes!P50/RES_hhdet_in_fec!P50)</f>
        <v/>
      </c>
      <c r="Q50" s="111">
        <f>IF(RES_hhdet_in_tes!Q50=0,"",RES_hhdet_in_tes!Q50/RES_hhdet_in_fec!Q50)</f>
        <v>0.75545319960979285</v>
      </c>
      <c r="R50" s="111" t="str">
        <f>IF(RES_hhdet_in_tes!R50=0,"",RES_hhdet_in_tes!R50/RES_hhdet_in_fec!R50)</f>
        <v/>
      </c>
      <c r="S50" s="111">
        <f>IF(RES_hhdet_in_tes!S50=0,"",RES_hhdet_in_tes!S50/RES_hhdet_in_fec!S50)</f>
        <v>0.79930197311561679</v>
      </c>
      <c r="T50" s="111">
        <f>IF(RES_hhdet_in_tes!T50=0,"",RES_hhdet_in_tes!T50/RES_hhdet_in_fec!T50)</f>
        <v>0.81879031689597626</v>
      </c>
      <c r="U50" s="111">
        <f>IF(RES_hhdet_in_tes!U50=0,"",RES_hhdet_in_tes!U50/RES_hhdet_in_fec!U50)</f>
        <v>0.83503060337961299</v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0.7221784569693892</v>
      </c>
      <c r="D51" s="111">
        <f>IF(RES_hhdet_in_tes!D51=0,"",RES_hhdet_in_tes!D51/RES_hhdet_in_fec!D51)</f>
        <v>0.72160454422764142</v>
      </c>
      <c r="E51" s="111">
        <f>IF(RES_hhdet_in_tes!E51=0,"",RES_hhdet_in_tes!E51/RES_hhdet_in_fec!E51)</f>
        <v>0.72619754956687477</v>
      </c>
      <c r="F51" s="111">
        <f>IF(RES_hhdet_in_tes!F51=0,"",RES_hhdet_in_tes!F51/RES_hhdet_in_fec!F51)</f>
        <v>0.72892687262609135</v>
      </c>
      <c r="G51" s="111">
        <f>IF(RES_hhdet_in_tes!G51=0,"",RES_hhdet_in_tes!G51/RES_hhdet_in_fec!G51)</f>
        <v>0.72813978704463</v>
      </c>
      <c r="H51" s="111">
        <f>IF(RES_hhdet_in_tes!H51=0,"",RES_hhdet_in_tes!H51/RES_hhdet_in_fec!H51)</f>
        <v>0.73029585224484383</v>
      </c>
      <c r="I51" s="111">
        <f>IF(RES_hhdet_in_tes!I51=0,"",RES_hhdet_in_tes!I51/RES_hhdet_in_fec!I51)</f>
        <v>0.73626777836014456</v>
      </c>
      <c r="J51" s="111">
        <f>IF(RES_hhdet_in_tes!J51=0,"",RES_hhdet_in_tes!J51/RES_hhdet_in_fec!J51)</f>
        <v>0.74544640407833207</v>
      </c>
      <c r="K51" s="111">
        <f>IF(RES_hhdet_in_tes!K51=0,"",RES_hhdet_in_tes!K51/RES_hhdet_in_fec!K51)</f>
        <v>0.7657001324857019</v>
      </c>
      <c r="L51" s="111">
        <f>IF(RES_hhdet_in_tes!L51=0,"",RES_hhdet_in_tes!L51/RES_hhdet_in_fec!L51)</f>
        <v>0.74447668556801816</v>
      </c>
      <c r="M51" s="111">
        <f>IF(RES_hhdet_in_tes!M51=0,"",RES_hhdet_in_tes!M51/RES_hhdet_in_fec!M51)</f>
        <v>0.75588837297826983</v>
      </c>
      <c r="N51" s="111">
        <f>IF(RES_hhdet_in_tes!N51=0,"",RES_hhdet_in_tes!N51/RES_hhdet_in_fec!N51)</f>
        <v>0.77555328706684801</v>
      </c>
      <c r="O51" s="111">
        <f>IF(RES_hhdet_in_tes!O51=0,"",RES_hhdet_in_tes!O51/RES_hhdet_in_fec!O51)</f>
        <v>0.79014048831243677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0.8793247315166054</v>
      </c>
      <c r="T51" s="111">
        <f>IF(RES_hhdet_in_tes!T51=0,"",RES_hhdet_in_tes!T51/RES_hhdet_in_fec!T51)</f>
        <v>0.89152612181909963</v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0.59259759297397141</v>
      </c>
      <c r="D52" s="112">
        <f>IF(RES_hhdet_in_tes!D52=0,"",RES_hhdet_in_tes!D52/RES_hhdet_in_fec!D52)</f>
        <v>0.59466935613921434</v>
      </c>
      <c r="E52" s="112">
        <f>IF(RES_hhdet_in_tes!E52=0,"",RES_hhdet_in_tes!E52/RES_hhdet_in_fec!E52)</f>
        <v>0.5970840871202775</v>
      </c>
      <c r="F52" s="112">
        <f>IF(RES_hhdet_in_tes!F52=0,"",RES_hhdet_in_tes!F52/RES_hhdet_in_fec!F52)</f>
        <v>0.59954558643986156</v>
      </c>
      <c r="G52" s="112">
        <f>IF(RES_hhdet_in_tes!G52=0,"",RES_hhdet_in_tes!G52/RES_hhdet_in_fec!G52)</f>
        <v>0.60232293894477673</v>
      </c>
      <c r="H52" s="112">
        <f>IF(RES_hhdet_in_tes!H52=0,"",RES_hhdet_in_tes!H52/RES_hhdet_in_fec!H52)</f>
        <v>0.60538321207541557</v>
      </c>
      <c r="I52" s="112">
        <f>IF(RES_hhdet_in_tes!I52=0,"",RES_hhdet_in_tes!I52/RES_hhdet_in_fec!I52)</f>
        <v>0.60879270834589472</v>
      </c>
      <c r="J52" s="112">
        <f>IF(RES_hhdet_in_tes!J52=0,"",RES_hhdet_in_tes!J52/RES_hhdet_in_fec!J52)</f>
        <v>0.61282304575386881</v>
      </c>
      <c r="K52" s="112">
        <f>IF(RES_hhdet_in_tes!K52=0,"",RES_hhdet_in_tes!K52/RES_hhdet_in_fec!K52)</f>
        <v>0.61770517104137468</v>
      </c>
      <c r="L52" s="112">
        <f>IF(RES_hhdet_in_tes!L52=0,"",RES_hhdet_in_tes!L52/RES_hhdet_in_fec!L52)</f>
        <v>0.62350087193024417</v>
      </c>
      <c r="M52" s="112">
        <f>IF(RES_hhdet_in_tes!M52=0,"",RES_hhdet_in_tes!M52/RES_hhdet_in_fec!M52)</f>
        <v>0.63569058883571694</v>
      </c>
      <c r="N52" s="112">
        <f>IF(RES_hhdet_in_tes!N52=0,"",RES_hhdet_in_tes!N52/RES_hhdet_in_fec!N52)</f>
        <v>0.65601380977849044</v>
      </c>
      <c r="O52" s="112">
        <f>IF(RES_hhdet_in_tes!O52=0,"",RES_hhdet_in_tes!O52/RES_hhdet_in_fec!O52)</f>
        <v>0.68592261299770496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0.79930197311561679</v>
      </c>
      <c r="T52" s="112">
        <f>IF(RES_hhdet_in_tes!T52=0,"",RES_hhdet_in_tes!T52/RES_hhdet_in_fec!T52)</f>
        <v>0.81879031689597626</v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0.73720398631783313</v>
      </c>
      <c r="D54" s="112">
        <f>IF(RES_hhdet_in_tes!D54=0,"",RES_hhdet_in_tes!D54/RES_hhdet_in_fec!D54)</f>
        <v>0.73841571826262931</v>
      </c>
      <c r="E54" s="112">
        <f>IF(RES_hhdet_in_tes!E54=0,"",RES_hhdet_in_tes!E54/RES_hhdet_in_fec!E54)</f>
        <v>0.73972064953058159</v>
      </c>
      <c r="F54" s="112">
        <f>IF(RES_hhdet_in_tes!F54=0,"",RES_hhdet_in_tes!F54/RES_hhdet_in_fec!F54)</f>
        <v>0.74103811585531698</v>
      </c>
      <c r="G54" s="112">
        <f>IF(RES_hhdet_in_tes!G54=0,"",RES_hhdet_in_tes!G54/RES_hhdet_in_fec!G54)</f>
        <v>0.74244216033359756</v>
      </c>
      <c r="H54" s="112">
        <f>IF(RES_hhdet_in_tes!H54=0,"",RES_hhdet_in_tes!H54/RES_hhdet_in_fec!H54)</f>
        <v>0.74392448372978437</v>
      </c>
      <c r="I54" s="112">
        <f>IF(RES_hhdet_in_tes!I54=0,"",RES_hhdet_in_tes!I54/RES_hhdet_in_fec!I54)</f>
        <v>0.74550437012085036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0.77228827697354829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0.8252515540726405</v>
      </c>
      <c r="U54" s="112">
        <f>IF(RES_hhdet_in_tes!U54=0,"",RES_hhdet_in_tes!U54/RES_hhdet_in_fec!U54)</f>
        <v>0.8335304087823443</v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0.83375115835546176</v>
      </c>
      <c r="D55" s="113">
        <f>IF(RES_hhdet_in_tes!D55=0,"",RES_hhdet_in_tes!D55/RES_hhdet_in_fec!D55)</f>
        <v>0.83296386794921562</v>
      </c>
      <c r="E55" s="113">
        <f>IF(RES_hhdet_in_tes!E55=0,"",RES_hhdet_in_tes!E55/RES_hhdet_in_fec!E55)</f>
        <v>0.83576603357879675</v>
      </c>
      <c r="F55" s="113">
        <f>IF(RES_hhdet_in_tes!F55=0,"",RES_hhdet_in_tes!F55/RES_hhdet_in_fec!F55)</f>
        <v>0.83722728737655128</v>
      </c>
      <c r="G55" s="113">
        <f>IF(RES_hhdet_in_tes!G55=0,"",RES_hhdet_in_tes!G55/RES_hhdet_in_fec!G55)</f>
        <v>0.83598313106773525</v>
      </c>
      <c r="H55" s="113">
        <f>IF(RES_hhdet_in_tes!H55=0,"",RES_hhdet_in_tes!H55/RES_hhdet_in_fec!H55)</f>
        <v>0.83673948417056787</v>
      </c>
      <c r="I55" s="113">
        <f>IF(RES_hhdet_in_tes!I55=0,"",RES_hhdet_in_tes!I55/RES_hhdet_in_fec!I55)</f>
        <v>0.83994181747170016</v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>
        <f>IF(RES_hhdet_in_tes!O55=0,"",RES_hhdet_in_tes!O55/RES_hhdet_in_fec!O55)</f>
        <v>0.85403247965696472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0.89566489040202302</v>
      </c>
      <c r="U55" s="113">
        <f>IF(RES_hhdet_in_tes!U55=0,"",RES_hhdet_in_tes!U55/RES_hhdet_in_fec!U55)</f>
        <v>0.89959634888893747</v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0.73720398631783313</v>
      </c>
      <c r="D56" s="111">
        <f>IF(RES_hhdet_in_tes!D56=0,"",RES_hhdet_in_tes!D56/RES_hhdet_in_fec!D56)</f>
        <v>0.73841571826262931</v>
      </c>
      <c r="E56" s="111">
        <f>IF(RES_hhdet_in_tes!E56=0,"",RES_hhdet_in_tes!E56/RES_hhdet_in_fec!E56)</f>
        <v>0.73972064953058159</v>
      </c>
      <c r="F56" s="111">
        <f>IF(RES_hhdet_in_tes!F56=0,"",RES_hhdet_in_tes!F56/RES_hhdet_in_fec!F56)</f>
        <v>0.74103811585531698</v>
      </c>
      <c r="G56" s="111">
        <f>IF(RES_hhdet_in_tes!G56=0,"",RES_hhdet_in_tes!G56/RES_hhdet_in_fec!G56)</f>
        <v>0.74244216033359756</v>
      </c>
      <c r="H56" s="111">
        <f>IF(RES_hhdet_in_tes!H56=0,"",RES_hhdet_in_tes!H56/RES_hhdet_in_fec!H56)</f>
        <v>0.74392448372978437</v>
      </c>
      <c r="I56" s="111">
        <f>IF(RES_hhdet_in_tes!I56=0,"",RES_hhdet_in_tes!I56/RES_hhdet_in_fec!I56)</f>
        <v>0.74550437012085036</v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>
        <f>IF(RES_hhdet_in_tes!O56=0,"",RES_hhdet_in_tes!O56/RES_hhdet_in_fec!O56)</f>
        <v>0.77228827697354818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0.8252515540726405</v>
      </c>
      <c r="U56" s="111">
        <f>IF(RES_hhdet_in_tes!U56=0,"",RES_hhdet_in_tes!U56/RES_hhdet_in_fec!U56)</f>
        <v>0.83353040878234419</v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0.77319389418058304</v>
      </c>
      <c r="D58" s="124">
        <f>IF(RES_hhdet_in_tes!D58=0,"",RES_hhdet_in_tes!D58/RES_hhdet_in_fec!D58)</f>
        <v>0.77457910595227375</v>
      </c>
      <c r="E58" s="124">
        <f>IF(RES_hhdet_in_tes!E58=0,"",RES_hhdet_in_tes!E58/RES_hhdet_in_fec!E58)</f>
        <v>0.7760155394977819</v>
      </c>
      <c r="F58" s="124">
        <f>IF(RES_hhdet_in_tes!F58=0,"",RES_hhdet_in_tes!F58/RES_hhdet_in_fec!F58)</f>
        <v>0.77745895783062891</v>
      </c>
      <c r="G58" s="124">
        <f>IF(RES_hhdet_in_tes!G58=0,"",RES_hhdet_in_tes!G58/RES_hhdet_in_fec!G58)</f>
        <v>0.77894954840434594</v>
      </c>
      <c r="H58" s="124">
        <f>IF(RES_hhdet_in_tes!H58=0,"",RES_hhdet_in_tes!H58/RES_hhdet_in_fec!H58)</f>
        <v>0.7804823927862361</v>
      </c>
      <c r="I58" s="124">
        <f>IF(RES_hhdet_in_tes!I58=0,"",RES_hhdet_in_tes!I58/RES_hhdet_in_fec!I58)</f>
        <v>0.78206739316602325</v>
      </c>
      <c r="J58" s="124">
        <f>IF(RES_hhdet_in_tes!J58=0,"",RES_hhdet_in_tes!J58/RES_hhdet_in_fec!J58)</f>
        <v>0.78374511531985069</v>
      </c>
      <c r="K58" s="124">
        <f>IF(RES_hhdet_in_tes!K58=0,"",RES_hhdet_in_tes!K58/RES_hhdet_in_fec!K58)</f>
        <v>0.78555005082750684</v>
      </c>
      <c r="L58" s="124">
        <f>IF(RES_hhdet_in_tes!L58=0,"",RES_hhdet_in_tes!L58/RES_hhdet_in_fec!L58)</f>
        <v>0.78749142760066859</v>
      </c>
      <c r="M58" s="124">
        <f>IF(RES_hhdet_in_tes!M58=0,"",RES_hhdet_in_tes!M58/RES_hhdet_in_fec!M58)</f>
        <v>0.79013273334878653</v>
      </c>
      <c r="N58" s="124">
        <f>IF(RES_hhdet_in_tes!N58=0,"",RES_hhdet_in_tes!N58/RES_hhdet_in_fec!N58)</f>
        <v>0.79363374709411705</v>
      </c>
      <c r="O58" s="124">
        <f>IF(RES_hhdet_in_tes!O58=0,"",RES_hhdet_in_tes!O58/RES_hhdet_in_fec!O58)</f>
        <v>0.79838296820172272</v>
      </c>
      <c r="P58" s="124" t="str">
        <f>IF(RES_hhdet_in_tes!P58=0,"",RES_hhdet_in_tes!P58/RES_hhdet_in_fec!P58)</f>
        <v/>
      </c>
      <c r="Q58" s="124">
        <f>IF(RES_hhdet_in_tes!Q58=0,"",RES_hhdet_in_tes!Q58/RES_hhdet_in_fec!Q58)</f>
        <v>0.81257731100982233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0.83702098594950314</v>
      </c>
      <c r="T58" s="124">
        <f>IF(RES_hhdet_in_tes!T58=0,"",RES_hhdet_in_tes!T58/RES_hhdet_in_fec!T58)</f>
        <v>0.85161158880354748</v>
      </c>
      <c r="U58" s="124">
        <f>IF(RES_hhdet_in_tes!U58=0,"",RES_hhdet_in_tes!U58/RES_hhdet_in_fec!U58)</f>
        <v>0.86554464650281659</v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0.77319389418058304</v>
      </c>
      <c r="D60" s="45">
        <f>IF(RES_hhdet_in_tes!D60=0,"",RES_hhdet_in_tes!D60/RES_hhdet_in_fec!D60)</f>
        <v>0.77457910595227375</v>
      </c>
      <c r="E60" s="45">
        <f>IF(RES_hhdet_in_tes!E60=0,"",RES_hhdet_in_tes!E60/RES_hhdet_in_fec!E60)</f>
        <v>0.7760155394977819</v>
      </c>
      <c r="F60" s="45">
        <f>IF(RES_hhdet_in_tes!F60=0,"",RES_hhdet_in_tes!F60/RES_hhdet_in_fec!F60)</f>
        <v>0.77745895783062891</v>
      </c>
      <c r="G60" s="45">
        <f>IF(RES_hhdet_in_tes!G60=0,"",RES_hhdet_in_tes!G60/RES_hhdet_in_fec!G60)</f>
        <v>0.77894954840434594</v>
      </c>
      <c r="H60" s="45">
        <f>IF(RES_hhdet_in_tes!H60=0,"",RES_hhdet_in_tes!H60/RES_hhdet_in_fec!H60)</f>
        <v>0.7804823927862361</v>
      </c>
      <c r="I60" s="45">
        <f>IF(RES_hhdet_in_tes!I60=0,"",RES_hhdet_in_tes!I60/RES_hhdet_in_fec!I60)</f>
        <v>0.78206739316602325</v>
      </c>
      <c r="J60" s="45">
        <f>IF(RES_hhdet_in_tes!J60=0,"",RES_hhdet_in_tes!J60/RES_hhdet_in_fec!J60)</f>
        <v>0.78374511531985069</v>
      </c>
      <c r="K60" s="45">
        <f>IF(RES_hhdet_in_tes!K60=0,"",RES_hhdet_in_tes!K60/RES_hhdet_in_fec!K60)</f>
        <v>0.78555005082750684</v>
      </c>
      <c r="L60" s="45">
        <f>IF(RES_hhdet_in_tes!L60=0,"",RES_hhdet_in_tes!L60/RES_hhdet_in_fec!L60)</f>
        <v>0.78749142760066859</v>
      </c>
      <c r="M60" s="45">
        <f>IF(RES_hhdet_in_tes!M60=0,"",RES_hhdet_in_tes!M60/RES_hhdet_in_fec!M60)</f>
        <v>0.79013273334878653</v>
      </c>
      <c r="N60" s="45">
        <f>IF(RES_hhdet_in_tes!N60=0,"",RES_hhdet_in_tes!N60/RES_hhdet_in_fec!N60)</f>
        <v>0.79363374709411705</v>
      </c>
      <c r="O60" s="45">
        <f>IF(RES_hhdet_in_tes!O60=0,"",RES_hhdet_in_tes!O60/RES_hhdet_in_fec!O60)</f>
        <v>0.79838296820172272</v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0.81257731100982233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0.83702098594950314</v>
      </c>
      <c r="T60" s="45">
        <f>IF(RES_hhdet_in_tes!T60=0,"",RES_hhdet_in_tes!T60/RES_hhdet_in_fec!T60)</f>
        <v>0.85161158880354748</v>
      </c>
      <c r="U60" s="45">
        <f>IF(RES_hhdet_in_tes!U60=0,"",RES_hhdet_in_tes!U60/RES_hhdet_in_fec!U60)</f>
        <v>0.86554464650281659</v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0.66365504258334207</v>
      </c>
      <c r="D62" s="119">
        <f>IF(RES_hhdet_in_tes!D62=0,"",RES_hhdet_in_tes!D62/RES_hhdet_in_fec!D62)</f>
        <v>0.67104671692612494</v>
      </c>
      <c r="E62" s="119">
        <f>IF(RES_hhdet_in_tes!E62=0,"",RES_hhdet_in_tes!E62/RES_hhdet_in_fec!E62)</f>
        <v>0.67890826510022984</v>
      </c>
      <c r="F62" s="119">
        <f>IF(RES_hhdet_in_tes!F62=0,"",RES_hhdet_in_tes!F62/RES_hhdet_in_fec!F62)</f>
        <v>0.68682164283127911</v>
      </c>
      <c r="G62" s="119">
        <f>IF(RES_hhdet_in_tes!G62=0,"",RES_hhdet_in_tes!G62/RES_hhdet_in_fec!G62)</f>
        <v>0.69472823988808341</v>
      </c>
      <c r="H62" s="119">
        <f>IF(RES_hhdet_in_tes!H62=0,"",RES_hhdet_in_tes!H62/RES_hhdet_in_fec!H62)</f>
        <v>0.70322460117112418</v>
      </c>
      <c r="I62" s="119">
        <f>IF(RES_hhdet_in_tes!I62=0,"",RES_hhdet_in_tes!I62/RES_hhdet_in_fec!I62)</f>
        <v>0.71100665476337221</v>
      </c>
      <c r="J62" s="119">
        <f>IF(RES_hhdet_in_tes!J62=0,"",RES_hhdet_in_tes!J62/RES_hhdet_in_fec!J62)</f>
        <v>0.71779684359542606</v>
      </c>
      <c r="K62" s="119">
        <f>IF(RES_hhdet_in_tes!K62=0,"",RES_hhdet_in_tes!K62/RES_hhdet_in_fec!K62)</f>
        <v>0.72556180097826928</v>
      </c>
      <c r="L62" s="119">
        <f>IF(RES_hhdet_in_tes!L62=0,"",RES_hhdet_in_tes!L62/RES_hhdet_in_fec!L62)</f>
        <v>0.73378687806185117</v>
      </c>
      <c r="M62" s="119">
        <f>IF(RES_hhdet_in_tes!M62=0,"",RES_hhdet_in_tes!M62/RES_hhdet_in_fec!M62)</f>
        <v>0.74480802276727376</v>
      </c>
      <c r="N62" s="119">
        <f>IF(RES_hhdet_in_tes!N62=0,"",RES_hhdet_in_tes!N62/RES_hhdet_in_fec!N62)</f>
        <v>0.75879976300736762</v>
      </c>
      <c r="O62" s="119">
        <f>IF(RES_hhdet_in_tes!O62=0,"",RES_hhdet_in_tes!O62/RES_hhdet_in_fec!O62)</f>
        <v>0.77641183218526755</v>
      </c>
      <c r="P62" s="119">
        <f>IF(RES_hhdet_in_tes!P62=0,"",RES_hhdet_in_tes!P62/RES_hhdet_in_fec!P62)</f>
        <v>0.79663676690748408</v>
      </c>
      <c r="Q62" s="119">
        <f>IF(RES_hhdet_in_tes!Q62=0,"",RES_hhdet_in_tes!Q62/RES_hhdet_in_fec!Q62)</f>
        <v>0.8138199720088235</v>
      </c>
      <c r="R62" s="119">
        <f>IF(RES_hhdet_in_tes!R62=0,"",RES_hhdet_in_tes!R62/RES_hhdet_in_fec!R62)</f>
        <v>0.82428297550511009</v>
      </c>
      <c r="S62" s="119">
        <f>IF(RES_hhdet_in_tes!S62=0,"",RES_hhdet_in_tes!S62/RES_hhdet_in_fec!S62)</f>
        <v>0.83251850979586817</v>
      </c>
      <c r="T62" s="119">
        <f>IF(RES_hhdet_in_tes!T62=0,"",RES_hhdet_in_tes!T62/RES_hhdet_in_fec!T62)</f>
        <v>0.8400687263035862</v>
      </c>
      <c r="U62" s="119">
        <f>IF(RES_hhdet_in_tes!U62=0,"",RES_hhdet_in_tes!U62/RES_hhdet_in_fec!U62)</f>
        <v>0.84544871553508716</v>
      </c>
      <c r="V62" s="119">
        <f>IF(RES_hhdet_in_tes!V62=0,"",RES_hhdet_in_tes!V62/RES_hhdet_in_fec!V62)</f>
        <v>0.85359357225412413</v>
      </c>
      <c r="W62" s="119">
        <f>IF(RES_hhdet_in_tes!W62=0,"",RES_hhdet_in_tes!W62/RES_hhdet_in_fec!W62)</f>
        <v>0.85559377824870486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0.66153545884719522</v>
      </c>
      <c r="D63" s="124">
        <f>IF(RES_hhdet_in_tes!D63=0,"",RES_hhdet_in_tes!D63/RES_hhdet_in_fec!D63)</f>
        <v>0.66939076531334218</v>
      </c>
      <c r="E63" s="124">
        <f>IF(RES_hhdet_in_tes!E63=0,"",RES_hhdet_in_tes!E63/RES_hhdet_in_fec!E63)</f>
        <v>0.67733080800720402</v>
      </c>
      <c r="F63" s="124">
        <f>IF(RES_hhdet_in_tes!F63=0,"",RES_hhdet_in_tes!F63/RES_hhdet_in_fec!F63)</f>
        <v>0.68514146357676975</v>
      </c>
      <c r="G63" s="124">
        <f>IF(RES_hhdet_in_tes!G63=0,"",RES_hhdet_in_tes!G63/RES_hhdet_in_fec!G63)</f>
        <v>0.6929609141318388</v>
      </c>
      <c r="H63" s="124">
        <f>IF(RES_hhdet_in_tes!H63=0,"",RES_hhdet_in_tes!H63/RES_hhdet_in_fec!H63)</f>
        <v>0.70076447217157767</v>
      </c>
      <c r="I63" s="124">
        <f>IF(RES_hhdet_in_tes!I63=0,"",RES_hhdet_in_tes!I63/RES_hhdet_in_fec!I63)</f>
        <v>0.70859285498347524</v>
      </c>
      <c r="J63" s="124">
        <f>IF(RES_hhdet_in_tes!J63=0,"",RES_hhdet_in_tes!J63/RES_hhdet_in_fec!J63)</f>
        <v>0.71648997983581597</v>
      </c>
      <c r="K63" s="124">
        <f>IF(RES_hhdet_in_tes!K63=0,"",RES_hhdet_in_tes!K63/RES_hhdet_in_fec!K63)</f>
        <v>0.72460075067916052</v>
      </c>
      <c r="L63" s="124">
        <f>IF(RES_hhdet_in_tes!L63=0,"",RES_hhdet_in_tes!L63/RES_hhdet_in_fec!L63)</f>
        <v>0.73307292465062535</v>
      </c>
      <c r="M63" s="124">
        <f>IF(RES_hhdet_in_tes!M63=0,"",RES_hhdet_in_tes!M63/RES_hhdet_in_fec!M63)</f>
        <v>0.7436948478244898</v>
      </c>
      <c r="N63" s="124">
        <f>IF(RES_hhdet_in_tes!N63=0,"",RES_hhdet_in_tes!N63/RES_hhdet_in_fec!N63)</f>
        <v>0.75742358423007328</v>
      </c>
      <c r="O63" s="124">
        <f>IF(RES_hhdet_in_tes!O63=0,"",RES_hhdet_in_tes!O63/RES_hhdet_in_fec!O63)</f>
        <v>0.77459699997634146</v>
      </c>
      <c r="P63" s="124">
        <f>IF(RES_hhdet_in_tes!P63=0,"",RES_hhdet_in_tes!P63/RES_hhdet_in_fec!P63)</f>
        <v>0.79357697311918818</v>
      </c>
      <c r="Q63" s="124">
        <f>IF(RES_hhdet_in_tes!Q63=0,"",RES_hhdet_in_tes!Q63/RES_hhdet_in_fec!Q63)</f>
        <v>0.80980375398938631</v>
      </c>
      <c r="R63" s="124">
        <f>IF(RES_hhdet_in_tes!R63=0,"",RES_hhdet_in_tes!R63/RES_hhdet_in_fec!R63)</f>
        <v>0.8190436004223034</v>
      </c>
      <c r="S63" s="124">
        <f>IF(RES_hhdet_in_tes!S63=0,"",RES_hhdet_in_tes!S63/RES_hhdet_in_fec!S63)</f>
        <v>0.82622913007422671</v>
      </c>
      <c r="T63" s="124">
        <f>IF(RES_hhdet_in_tes!T63=0,"",RES_hhdet_in_tes!T63/RES_hhdet_in_fec!T63)</f>
        <v>0.83199749380982979</v>
      </c>
      <c r="U63" s="124">
        <f>IF(RES_hhdet_in_tes!U63=0,"",RES_hhdet_in_tes!U63/RES_hhdet_in_fec!U63)</f>
        <v>0.83683071584683044</v>
      </c>
      <c r="V63" s="124">
        <f>IF(RES_hhdet_in_tes!V63=0,"",RES_hhdet_in_tes!V63/RES_hhdet_in_fec!V63)</f>
        <v>0.84110366727557551</v>
      </c>
      <c r="W63" s="124">
        <f>IF(RES_hhdet_in_tes!W63=0,"",RES_hhdet_in_tes!W63/RES_hhdet_in_fec!W63)</f>
        <v>0.84415723514563379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0.65743886825805897</v>
      </c>
      <c r="D64" s="111">
        <f>IF(RES_hhdet_in_tes!D64=0,"",RES_hhdet_in_tes!D64/RES_hhdet_in_fec!D64)</f>
        <v>0.66545588259953092</v>
      </c>
      <c r="E64" s="111">
        <f>IF(RES_hhdet_in_tes!E64=0,"",RES_hhdet_in_tes!E64/RES_hhdet_in_fec!E64)</f>
        <v>0.67347643261706758</v>
      </c>
      <c r="F64" s="111">
        <f>IF(RES_hhdet_in_tes!F64=0,"",RES_hhdet_in_tes!F64/RES_hhdet_in_fec!F64)</f>
        <v>0.68139819209922725</v>
      </c>
      <c r="G64" s="111">
        <f>IF(RES_hhdet_in_tes!G64=0,"",RES_hhdet_in_tes!G64/RES_hhdet_in_fec!G64)</f>
        <v>0.68931553707424675</v>
      </c>
      <c r="H64" s="111">
        <f>IF(RES_hhdet_in_tes!H64=0,"",RES_hhdet_in_tes!H64/RES_hhdet_in_fec!H64)</f>
        <v>0.69721789616550101</v>
      </c>
      <c r="I64" s="111">
        <f>IF(RES_hhdet_in_tes!I64=0,"",RES_hhdet_in_tes!I64/RES_hhdet_in_fec!I64)</f>
        <v>0.70512951475860441</v>
      </c>
      <c r="J64" s="111">
        <f>IF(RES_hhdet_in_tes!J64=0,"",RES_hhdet_in_tes!J64/RES_hhdet_in_fec!J64)</f>
        <v>0.71314745102755805</v>
      </c>
      <c r="K64" s="111">
        <f>IF(RES_hhdet_in_tes!K64=0,"",RES_hhdet_in_tes!K64/RES_hhdet_in_fec!K64)</f>
        <v>0.72135546877436074</v>
      </c>
      <c r="L64" s="111">
        <f>IF(RES_hhdet_in_tes!L64=0,"",RES_hhdet_in_tes!L64/RES_hhdet_in_fec!L64)</f>
        <v>0.72977815034232352</v>
      </c>
      <c r="M64" s="111">
        <f>IF(RES_hhdet_in_tes!M64=0,"",RES_hhdet_in_tes!M64/RES_hhdet_in_fec!M64)</f>
        <v>0.74055659621914049</v>
      </c>
      <c r="N64" s="111">
        <f>IF(RES_hhdet_in_tes!N64=0,"",RES_hhdet_in_tes!N64/RES_hhdet_in_fec!N64)</f>
        <v>0.75439969324410083</v>
      </c>
      <c r="O64" s="111">
        <f>IF(RES_hhdet_in_tes!O64=0,"",RES_hhdet_in_tes!O64/RES_hhdet_in_fec!O64)</f>
        <v>0.77172076965398084</v>
      </c>
      <c r="P64" s="111">
        <f>IF(RES_hhdet_in_tes!P64=0,"",RES_hhdet_in_tes!P64/RES_hhdet_in_fec!P64)</f>
        <v>0.79097378291568188</v>
      </c>
      <c r="Q64" s="111">
        <f>IF(RES_hhdet_in_tes!Q64=0,"",RES_hhdet_in_tes!Q64/RES_hhdet_in_fec!Q64)</f>
        <v>0.80732820494184532</v>
      </c>
      <c r="R64" s="111">
        <f>IF(RES_hhdet_in_tes!R64=0,"",RES_hhdet_in_tes!R64/RES_hhdet_in_fec!R64)</f>
        <v>0.81667550887988083</v>
      </c>
      <c r="S64" s="111">
        <f>IF(RES_hhdet_in_tes!S64=0,"",RES_hhdet_in_tes!S64/RES_hhdet_in_fec!S64)</f>
        <v>0.8239383242511118</v>
      </c>
      <c r="T64" s="111">
        <f>IF(RES_hhdet_in_tes!T64=0,"",RES_hhdet_in_tes!T64/RES_hhdet_in_fec!T64)</f>
        <v>0.82977838720436037</v>
      </c>
      <c r="U64" s="111">
        <f>IF(RES_hhdet_in_tes!U64=0,"",RES_hhdet_in_tes!U64/RES_hhdet_in_fec!U64)</f>
        <v>0.83469446091544308</v>
      </c>
      <c r="V64" s="111">
        <f>IF(RES_hhdet_in_tes!V64=0,"",RES_hhdet_in_tes!V64/RES_hhdet_in_fec!V64)</f>
        <v>0.83901216252676547</v>
      </c>
      <c r="W64" s="111">
        <f>IF(RES_hhdet_in_tes!W64=0,"",RES_hhdet_in_tes!W64/RES_hhdet_in_fec!W64)</f>
        <v>0.84209413886560558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3.0084562238929511</v>
      </c>
      <c r="D66" s="124">
        <f>IF(RES_hhdet_in_tes!D66=0,"",RES_hhdet_in_tes!D66/RES_hhdet_in_fec!D66)</f>
        <v>3.1262147837203731</v>
      </c>
      <c r="E66" s="124">
        <f>IF(RES_hhdet_in_tes!E66=0,"",RES_hhdet_in_tes!E66/RES_hhdet_in_fec!E66)</f>
        <v>3.2452167117805217</v>
      </c>
      <c r="F66" s="124">
        <f>IF(RES_hhdet_in_tes!F66=0,"",RES_hhdet_in_tes!F66/RES_hhdet_in_fec!F66)</f>
        <v>3.3643464444933344</v>
      </c>
      <c r="G66" s="124">
        <f>IF(RES_hhdet_in_tes!G66=0,"",RES_hhdet_in_tes!G66/RES_hhdet_in_fec!G66)</f>
        <v>3.4846082044779383</v>
      </c>
      <c r="H66" s="124">
        <f>IF(RES_hhdet_in_tes!H66=0,"",RES_hhdet_in_tes!H66/RES_hhdet_in_fec!H66)</f>
        <v>3.6058725614625882</v>
      </c>
      <c r="I66" s="124">
        <f>IF(RES_hhdet_in_tes!I66=0,"",RES_hhdet_in_tes!I66/RES_hhdet_in_fec!I66)</f>
        <v>3.7283801725356622</v>
      </c>
      <c r="J66" s="124">
        <f>IF(RES_hhdet_in_tes!J66=0,"",RES_hhdet_in_tes!J66/RES_hhdet_in_fec!J66)</f>
        <v>3.8531320623257503</v>
      </c>
      <c r="K66" s="124">
        <f>IF(RES_hhdet_in_tes!K66=0,"",RES_hhdet_in_tes!K66/RES_hhdet_in_fec!K66)</f>
        <v>3.9809699137176877</v>
      </c>
      <c r="L66" s="124">
        <f>IF(RES_hhdet_in_tes!L66=0,"",RES_hhdet_in_tes!L66/RES_hhdet_in_fec!L66)</f>
        <v>4.1121018278761685</v>
      </c>
      <c r="M66" s="124">
        <f>IF(RES_hhdet_in_tes!M66=0,"",RES_hhdet_in_tes!M66/RES_hhdet_in_fec!M66)</f>
        <v>4.2687265429334911</v>
      </c>
      <c r="N66" s="124">
        <f>IF(RES_hhdet_in_tes!N66=0,"",RES_hhdet_in_tes!N66/RES_hhdet_in_fec!N66)</f>
        <v>4.4581088188765268</v>
      </c>
      <c r="O66" s="124">
        <f>IF(RES_hhdet_in_tes!O66=0,"",RES_hhdet_in_tes!O66/RES_hhdet_in_fec!O66)</f>
        <v>4.6842649623629891</v>
      </c>
      <c r="P66" s="124">
        <f>IF(RES_hhdet_in_tes!P66=0,"",RES_hhdet_in_tes!P66/RES_hhdet_in_fec!P66)</f>
        <v>4.9295264301331487</v>
      </c>
      <c r="Q66" s="124">
        <f>IF(RES_hhdet_in_tes!Q66=0,"",RES_hhdet_in_tes!Q66/RES_hhdet_in_fec!Q66)</f>
        <v>5.1403001098531789</v>
      </c>
      <c r="R66" s="124">
        <f>IF(RES_hhdet_in_tes!R66=0,"",RES_hhdet_in_tes!R66/RES_hhdet_in_fec!R66)</f>
        <v>5.2725307096427807</v>
      </c>
      <c r="S66" s="124">
        <f>IF(RES_hhdet_in_tes!S66=0,"",RES_hhdet_in_tes!S66/RES_hhdet_in_fec!S66)</f>
        <v>5.3777797746318061</v>
      </c>
      <c r="T66" s="124">
        <f>IF(RES_hhdet_in_tes!T66=0,"",RES_hhdet_in_tes!T66/RES_hhdet_in_fec!T66)</f>
        <v>5.4657193749619948</v>
      </c>
      <c r="U66" s="124">
        <f>IF(RES_hhdet_in_tes!U66=0,"",RES_hhdet_in_tes!U66/RES_hhdet_in_fec!U66)</f>
        <v>5.545777099176048</v>
      </c>
      <c r="V66" s="124">
        <f>IF(RES_hhdet_in_tes!V66=0,"",RES_hhdet_in_tes!V66/RES_hhdet_in_fec!V66)</f>
        <v>5.6274047067316868</v>
      </c>
      <c r="W66" s="124">
        <f>IF(RES_hhdet_in_tes!W66=0,"",RES_hhdet_in_tes!W66/RES_hhdet_in_fec!W66)</f>
        <v>5.7073192747491053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3.0084562238929511</v>
      </c>
      <c r="D67" s="111">
        <f>IF(RES_hhdet_in_tes!D67=0,"",RES_hhdet_in_tes!D67/RES_hhdet_in_fec!D67)</f>
        <v>3.1262147837203731</v>
      </c>
      <c r="E67" s="111">
        <f>IF(RES_hhdet_in_tes!E67=0,"",RES_hhdet_in_tes!E67/RES_hhdet_in_fec!E67)</f>
        <v>3.2452167117805217</v>
      </c>
      <c r="F67" s="111">
        <f>IF(RES_hhdet_in_tes!F67=0,"",RES_hhdet_in_tes!F67/RES_hhdet_in_fec!F67)</f>
        <v>3.3643464444933344</v>
      </c>
      <c r="G67" s="111">
        <f>IF(RES_hhdet_in_tes!G67=0,"",RES_hhdet_in_tes!G67/RES_hhdet_in_fec!G67)</f>
        <v>3.4846082044779383</v>
      </c>
      <c r="H67" s="111">
        <f>IF(RES_hhdet_in_tes!H67=0,"",RES_hhdet_in_tes!H67/RES_hhdet_in_fec!H67)</f>
        <v>3.6058725614625882</v>
      </c>
      <c r="I67" s="111">
        <f>IF(RES_hhdet_in_tes!I67=0,"",RES_hhdet_in_tes!I67/RES_hhdet_in_fec!I67)</f>
        <v>3.7283801725356622</v>
      </c>
      <c r="J67" s="111">
        <f>IF(RES_hhdet_in_tes!J67=0,"",RES_hhdet_in_tes!J67/RES_hhdet_in_fec!J67)</f>
        <v>3.8531320623257503</v>
      </c>
      <c r="K67" s="111">
        <f>IF(RES_hhdet_in_tes!K67=0,"",RES_hhdet_in_tes!K67/RES_hhdet_in_fec!K67)</f>
        <v>3.9809699137176877</v>
      </c>
      <c r="L67" s="111">
        <f>IF(RES_hhdet_in_tes!L67=0,"",RES_hhdet_in_tes!L67/RES_hhdet_in_fec!L67)</f>
        <v>4.1121018278761685</v>
      </c>
      <c r="M67" s="111">
        <f>IF(RES_hhdet_in_tes!M67=0,"",RES_hhdet_in_tes!M67/RES_hhdet_in_fec!M67)</f>
        <v>4.2687265429334911</v>
      </c>
      <c r="N67" s="111">
        <f>IF(RES_hhdet_in_tes!N67=0,"",RES_hhdet_in_tes!N67/RES_hhdet_in_fec!N67)</f>
        <v>4.4581088188765268</v>
      </c>
      <c r="O67" s="111">
        <f>IF(RES_hhdet_in_tes!O67=0,"",RES_hhdet_in_tes!O67/RES_hhdet_in_fec!O67)</f>
        <v>4.6842649623629891</v>
      </c>
      <c r="P67" s="111">
        <f>IF(RES_hhdet_in_tes!P67=0,"",RES_hhdet_in_tes!P67/RES_hhdet_in_fec!P67)</f>
        <v>4.9295264301331487</v>
      </c>
      <c r="Q67" s="111">
        <f>IF(RES_hhdet_in_tes!Q67=0,"",RES_hhdet_in_tes!Q67/RES_hhdet_in_fec!Q67)</f>
        <v>5.1403001098531789</v>
      </c>
      <c r="R67" s="111">
        <f>IF(RES_hhdet_in_tes!R67=0,"",RES_hhdet_in_tes!R67/RES_hhdet_in_fec!R67)</f>
        <v>5.2725307096427807</v>
      </c>
      <c r="S67" s="111">
        <f>IF(RES_hhdet_in_tes!S67=0,"",RES_hhdet_in_tes!S67/RES_hhdet_in_fec!S67)</f>
        <v>5.3777797746318061</v>
      </c>
      <c r="T67" s="111">
        <f>IF(RES_hhdet_in_tes!T67=0,"",RES_hhdet_in_tes!T67/RES_hhdet_in_fec!T67)</f>
        <v>5.4657193749619948</v>
      </c>
      <c r="U67" s="111">
        <f>IF(RES_hhdet_in_tes!U67=0,"",RES_hhdet_in_tes!U67/RES_hhdet_in_fec!U67)</f>
        <v>5.545777099176048</v>
      </c>
      <c r="V67" s="111">
        <f>IF(RES_hhdet_in_tes!V67=0,"",RES_hhdet_in_tes!V67/RES_hhdet_in_fec!V67)</f>
        <v>5.6274047067316868</v>
      </c>
      <c r="W67" s="111">
        <f>IF(RES_hhdet_in_tes!W67=0,"",RES_hhdet_in_tes!W67/RES_hhdet_in_fec!W67)</f>
        <v>5.7073192747491053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0.66232382164116976</v>
      </c>
      <c r="D68" s="124">
        <f>IF(RES_hhdet_in_tes!D68=0,"",RES_hhdet_in_tes!D68/RES_hhdet_in_fec!D68)</f>
        <v>0.66660755690539397</v>
      </c>
      <c r="E68" s="124">
        <f>IF(RES_hhdet_in_tes!E68=0,"",RES_hhdet_in_tes!E68/RES_hhdet_in_fec!E68)</f>
        <v>0.6731516373077342</v>
      </c>
      <c r="F68" s="124">
        <f>IF(RES_hhdet_in_tes!F68=0,"",RES_hhdet_in_tes!F68/RES_hhdet_in_fec!F68)</f>
        <v>0.67950511150089699</v>
      </c>
      <c r="G68" s="124">
        <f>IF(RES_hhdet_in_tes!G68=0,"",RES_hhdet_in_tes!G68/RES_hhdet_in_fec!G68)</f>
        <v>0.68863537242719242</v>
      </c>
      <c r="H68" s="124">
        <f>IF(RES_hhdet_in_tes!H68=0,"",RES_hhdet_in_tes!H68/RES_hhdet_in_fec!H68)</f>
        <v>0.69819456909435007</v>
      </c>
      <c r="I68" s="124">
        <f>IF(RES_hhdet_in_tes!I68=0,"",RES_hhdet_in_tes!I68/RES_hhdet_in_fec!I68)</f>
        <v>0.70352831017953421</v>
      </c>
      <c r="J68" s="124">
        <f>IF(RES_hhdet_in_tes!J68=0,"",RES_hhdet_in_tes!J68/RES_hhdet_in_fec!J68)</f>
        <v>0.70757534718521109</v>
      </c>
      <c r="K68" s="124">
        <f>IF(RES_hhdet_in_tes!K68=0,"",RES_hhdet_in_tes!K68/RES_hhdet_in_fec!K68)</f>
        <v>0.71661032112908274</v>
      </c>
      <c r="L68" s="124">
        <f>IF(RES_hhdet_in_tes!L68=0,"",RES_hhdet_in_tes!L68/RES_hhdet_in_fec!L68)</f>
        <v>0.72477763573494192</v>
      </c>
      <c r="M68" s="124">
        <f>IF(RES_hhdet_in_tes!M68=0,"",RES_hhdet_in_tes!M68/RES_hhdet_in_fec!M68)</f>
        <v>0.73685216086479655</v>
      </c>
      <c r="N68" s="124">
        <f>IF(RES_hhdet_in_tes!N68=0,"",RES_hhdet_in_tes!N68/RES_hhdet_in_fec!N68)</f>
        <v>0.75533665836447761</v>
      </c>
      <c r="O68" s="124">
        <f>IF(RES_hhdet_in_tes!O68=0,"",RES_hhdet_in_tes!O68/RES_hhdet_in_fec!O68)</f>
        <v>0.78032272588836182</v>
      </c>
      <c r="P68" s="124">
        <f>IF(RES_hhdet_in_tes!P68=0,"",RES_hhdet_in_tes!P68/RES_hhdet_in_fec!P68)</f>
        <v>0.81079391688766411</v>
      </c>
      <c r="Q68" s="124">
        <f>IF(RES_hhdet_in_tes!Q68=0,"",RES_hhdet_in_tes!Q68/RES_hhdet_in_fec!Q68)</f>
        <v>0.83615592767871516</v>
      </c>
      <c r="R68" s="124">
        <f>IF(RES_hhdet_in_tes!R68=0,"",RES_hhdet_in_tes!R68/RES_hhdet_in_fec!R68)</f>
        <v>0.85352631510887722</v>
      </c>
      <c r="S68" s="124">
        <f>IF(RES_hhdet_in_tes!S68=0,"",RES_hhdet_in_tes!S68/RES_hhdet_in_fec!S68)</f>
        <v>0.86945445587794823</v>
      </c>
      <c r="T68" s="124">
        <f>IF(RES_hhdet_in_tes!T68=0,"",RES_hhdet_in_tes!T68/RES_hhdet_in_fec!T68)</f>
        <v>0.88258489642462423</v>
      </c>
      <c r="U68" s="124">
        <f>IF(RES_hhdet_in_tes!U68=0,"",RES_hhdet_in_tes!U68/RES_hhdet_in_fec!U68)</f>
        <v>0.89454572325860959</v>
      </c>
      <c r="V68" s="124">
        <f>IF(RES_hhdet_in_tes!V68=0,"",RES_hhdet_in_tes!V68/RES_hhdet_in_fec!V68)</f>
        <v>0.90264397609408986</v>
      </c>
      <c r="W68" s="124">
        <f>IF(RES_hhdet_in_tes!W68=0,"",RES_hhdet_in_tes!W68/RES_hhdet_in_fec!W68)</f>
        <v>0.90759773831307933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0.65471426317890269</v>
      </c>
      <c r="D69" s="111">
        <f>IF(RES_hhdet_in_tes!D69=0,"",RES_hhdet_in_tes!D69/RES_hhdet_in_fec!D69)</f>
        <v>0.66090973322705937</v>
      </c>
      <c r="E69" s="111">
        <f>IF(RES_hhdet_in_tes!E69=0,"",RES_hhdet_in_tes!E69/RES_hhdet_in_fec!E69)</f>
        <v>0.66737307478015773</v>
      </c>
      <c r="F69" s="111">
        <f>IF(RES_hhdet_in_tes!F69=0,"",RES_hhdet_in_tes!F69/RES_hhdet_in_fec!F69)</f>
        <v>0.67388865918328744</v>
      </c>
      <c r="G69" s="111">
        <f>IF(RES_hhdet_in_tes!G69=0,"",RES_hhdet_in_tes!G69/RES_hhdet_in_fec!G69)</f>
        <v>0.68064874935258746</v>
      </c>
      <c r="H69" s="111">
        <f>IF(RES_hhdet_in_tes!H69=0,"",RES_hhdet_in_tes!H69/RES_hhdet_in_fec!H69)</f>
        <v>0.6876273155388527</v>
      </c>
      <c r="I69" s="111">
        <f>IF(RES_hhdet_in_tes!I69=0,"",RES_hhdet_in_tes!I69/RES_hhdet_in_fec!I69)</f>
        <v>0.69486920887597836</v>
      </c>
      <c r="J69" s="111">
        <f>IF(RES_hhdet_in_tes!J69=0,"",RES_hhdet_in_tes!J69/RES_hhdet_in_fec!J69)</f>
        <v>0.70256395338536548</v>
      </c>
      <c r="K69" s="111">
        <f>IF(RES_hhdet_in_tes!K69=0,"",RES_hhdet_in_tes!K69/RES_hhdet_in_fec!K69)</f>
        <v>0.71086958335306771</v>
      </c>
      <c r="L69" s="111">
        <f>IF(RES_hhdet_in_tes!L69=0,"",RES_hhdet_in_tes!L69/RES_hhdet_in_fec!L69)</f>
        <v>0.7198229468264512</v>
      </c>
      <c r="M69" s="111">
        <f>IF(RES_hhdet_in_tes!M69=0,"",RES_hhdet_in_tes!M69/RES_hhdet_in_fec!M69)</f>
        <v>0.73336273117042605</v>
      </c>
      <c r="N69" s="111">
        <f>IF(RES_hhdet_in_tes!N69=0,"",RES_hhdet_in_tes!N69/RES_hhdet_in_fec!N69)</f>
        <v>0.7527013027179611</v>
      </c>
      <c r="O69" s="111">
        <f>IF(RES_hhdet_in_tes!O69=0,"",RES_hhdet_in_tes!O69/RES_hhdet_in_fec!O69)</f>
        <v>0.77873384633285148</v>
      </c>
      <c r="P69" s="111">
        <f>IF(RES_hhdet_in_tes!P69=0,"",RES_hhdet_in_tes!P69/RES_hhdet_in_fec!P69)</f>
        <v>0.80902686787737776</v>
      </c>
      <c r="Q69" s="111">
        <f>IF(RES_hhdet_in_tes!Q69=0,"",RES_hhdet_in_tes!Q69/RES_hhdet_in_fec!Q69)</f>
        <v>0.83594601859150708</v>
      </c>
      <c r="R69" s="111">
        <f>IF(RES_hhdet_in_tes!R69=0,"",RES_hhdet_in_tes!R69/RES_hhdet_in_fec!R69)</f>
        <v>0.85364604103362474</v>
      </c>
      <c r="S69" s="111">
        <f>IF(RES_hhdet_in_tes!S69=0,"",RES_hhdet_in_tes!S69/RES_hhdet_in_fec!S69)</f>
        <v>0.8697961716330761</v>
      </c>
      <c r="T69" s="111">
        <f>IF(RES_hhdet_in_tes!T69=0,"",RES_hhdet_in_tes!T69/RES_hhdet_in_fec!T69)</f>
        <v>0.88397715473109151</v>
      </c>
      <c r="U69" s="111">
        <f>IF(RES_hhdet_in_tes!U69=0,"",RES_hhdet_in_tes!U69/RES_hhdet_in_fec!U69)</f>
        <v>0.89572186640324447</v>
      </c>
      <c r="V69" s="111">
        <f>IF(RES_hhdet_in_tes!V69=0,"",RES_hhdet_in_tes!V69/RES_hhdet_in_fec!V69)</f>
        <v>0.90451771047268492</v>
      </c>
      <c r="W69" s="111">
        <f>IF(RES_hhdet_in_tes!W69=0,"",RES_hhdet_in_tes!W69/RES_hhdet_in_fec!W69)</f>
        <v>0.90905737579959578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0.77213965044271116</v>
      </c>
      <c r="D70" s="111">
        <f>IF(RES_hhdet_in_tes!D70=0,"",RES_hhdet_in_tes!D70/RES_hhdet_in_fec!D70)</f>
        <v>0.77499228283196842</v>
      </c>
      <c r="E70" s="111">
        <f>IF(RES_hhdet_in_tes!E70=0,"",RES_hhdet_in_tes!E70/RES_hhdet_in_fec!E70)</f>
        <v>0.78214906126863271</v>
      </c>
      <c r="F70" s="111">
        <f>IF(RES_hhdet_in_tes!F70=0,"",RES_hhdet_in_tes!F70/RES_hhdet_in_fec!F70)</f>
        <v>0.78773354034986631</v>
      </c>
      <c r="G70" s="111">
        <f>IF(RES_hhdet_in_tes!G70=0,"",RES_hhdet_in_tes!G70/RES_hhdet_in_fec!G70)</f>
        <v>0.79031650258740971</v>
      </c>
      <c r="H70" s="111">
        <f>IF(RES_hhdet_in_tes!H70=0,"",RES_hhdet_in_tes!H70/RES_hhdet_in_fec!H70)</f>
        <v>0.7952880341373163</v>
      </c>
      <c r="I70" s="111">
        <f>IF(RES_hhdet_in_tes!I70=0,"",RES_hhdet_in_tes!I70/RES_hhdet_in_fec!I70)</f>
        <v>0.80337376003647565</v>
      </c>
      <c r="J70" s="111">
        <f>IF(RES_hhdet_in_tes!J70=0,"",RES_hhdet_in_tes!J70/RES_hhdet_in_fec!J70)</f>
        <v>0.81381135276760985</v>
      </c>
      <c r="K70" s="111">
        <f>IF(RES_hhdet_in_tes!K70=0,"",RES_hhdet_in_tes!K70/RES_hhdet_in_fec!K70)</f>
        <v>0.83262414072123414</v>
      </c>
      <c r="L70" s="111">
        <f>IF(RES_hhdet_in_tes!L70=0,"",RES_hhdet_in_tes!L70/RES_hhdet_in_fec!L70)</f>
        <v>0.81881165382669019</v>
      </c>
      <c r="M70" s="111">
        <f>IF(RES_hhdet_in_tes!M70=0,"",RES_hhdet_in_tes!M70/RES_hhdet_in_fec!M70)</f>
        <v>0.83002924544646361</v>
      </c>
      <c r="N70" s="111">
        <f>IF(RES_hhdet_in_tes!N70=0,"",RES_hhdet_in_tes!N70/RES_hhdet_in_fec!N70)</f>
        <v>0.84647067332249581</v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0.91090605271093961</v>
      </c>
      <c r="S70" s="111">
        <f>IF(RES_hhdet_in_tes!S70=0,"",RES_hhdet_in_tes!S70/RES_hhdet_in_fec!S70)</f>
        <v>0.92434842760104541</v>
      </c>
      <c r="T70" s="111">
        <f>IF(RES_hhdet_in_tes!T70=0,"",RES_hhdet_in_tes!T70/RES_hhdet_in_fec!T70)</f>
        <v>0.93272074563313279</v>
      </c>
      <c r="U70" s="111">
        <f>IF(RES_hhdet_in_tes!U70=0,"",RES_hhdet_in_tes!U70/RES_hhdet_in_fec!U70)</f>
        <v>0.93890767389591201</v>
      </c>
      <c r="V70" s="111">
        <f>IF(RES_hhdet_in_tes!V70=0,"",RES_hhdet_in_tes!V70/RES_hhdet_in_fec!V70)</f>
        <v>0.94403278307218974</v>
      </c>
      <c r="W70" s="111">
        <f>IF(RES_hhdet_in_tes!W70=0,"",RES_hhdet_in_tes!W70/RES_hhdet_in_fec!W70)</f>
        <v>0.94644146295445719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0.65471426317890269</v>
      </c>
      <c r="D71" s="112">
        <f>IF(RES_hhdet_in_tes!D71=0,"",RES_hhdet_in_tes!D71/RES_hhdet_in_fec!D71)</f>
        <v>0.66090973322705937</v>
      </c>
      <c r="E71" s="112">
        <f>IF(RES_hhdet_in_tes!E71=0,"",RES_hhdet_in_tes!E71/RES_hhdet_in_fec!E71)</f>
        <v>0.66737307478015773</v>
      </c>
      <c r="F71" s="112">
        <f>IF(RES_hhdet_in_tes!F71=0,"",RES_hhdet_in_tes!F71/RES_hhdet_in_fec!F71)</f>
        <v>0.67388865918328744</v>
      </c>
      <c r="G71" s="112">
        <f>IF(RES_hhdet_in_tes!G71=0,"",RES_hhdet_in_tes!G71/RES_hhdet_in_fec!G71)</f>
        <v>0.68064874935258746</v>
      </c>
      <c r="H71" s="112">
        <f>IF(RES_hhdet_in_tes!H71=0,"",RES_hhdet_in_tes!H71/RES_hhdet_in_fec!H71)</f>
        <v>0.6876273155388527</v>
      </c>
      <c r="I71" s="112">
        <f>IF(RES_hhdet_in_tes!I71=0,"",RES_hhdet_in_tes!I71/RES_hhdet_in_fec!I71)</f>
        <v>0.69486920887597836</v>
      </c>
      <c r="J71" s="112">
        <f>IF(RES_hhdet_in_tes!J71=0,"",RES_hhdet_in_tes!J71/RES_hhdet_in_fec!J71)</f>
        <v>0.70256395338536537</v>
      </c>
      <c r="K71" s="112">
        <f>IF(RES_hhdet_in_tes!K71=0,"",RES_hhdet_in_tes!K71/RES_hhdet_in_fec!K71)</f>
        <v>0.71086958335306771</v>
      </c>
      <c r="L71" s="112">
        <f>IF(RES_hhdet_in_tes!L71=0,"",RES_hhdet_in_tes!L71/RES_hhdet_in_fec!L71)</f>
        <v>0.7198229468264512</v>
      </c>
      <c r="M71" s="112">
        <f>IF(RES_hhdet_in_tes!M71=0,"",RES_hhdet_in_tes!M71/RES_hhdet_in_fec!M71)</f>
        <v>0.73336273117042605</v>
      </c>
      <c r="N71" s="112">
        <f>IF(RES_hhdet_in_tes!N71=0,"",RES_hhdet_in_tes!N71/RES_hhdet_in_fec!N71)</f>
        <v>0.7527013027179611</v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0.85364604103362474</v>
      </c>
      <c r="S71" s="112">
        <f>IF(RES_hhdet_in_tes!S71=0,"",RES_hhdet_in_tes!S71/RES_hhdet_in_fec!S71)</f>
        <v>0.86979617163307599</v>
      </c>
      <c r="T71" s="112">
        <f>IF(RES_hhdet_in_tes!T71=0,"",RES_hhdet_in_tes!T71/RES_hhdet_in_fec!T71)</f>
        <v>0.88397715473109151</v>
      </c>
      <c r="U71" s="112">
        <f>IF(RES_hhdet_in_tes!U71=0,"",RES_hhdet_in_tes!U71/RES_hhdet_in_fec!U71)</f>
        <v>0.89572186640324436</v>
      </c>
      <c r="V71" s="112">
        <f>IF(RES_hhdet_in_tes!V71=0,"",RES_hhdet_in_tes!V71/RES_hhdet_in_fec!V71)</f>
        <v>0.90451771047268492</v>
      </c>
      <c r="W71" s="112">
        <f>IF(RES_hhdet_in_tes!W71=0,"",RES_hhdet_in_tes!W71/RES_hhdet_in_fec!W71)</f>
        <v>0.90905737579959578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0.73720398631783313</v>
      </c>
      <c r="D73" s="112">
        <f>IF(RES_hhdet_in_tes!D73=0,"",RES_hhdet_in_tes!D73/RES_hhdet_in_fec!D73)</f>
        <v>0.73841571826262931</v>
      </c>
      <c r="E73" s="112">
        <f>IF(RES_hhdet_in_tes!E73=0,"",RES_hhdet_in_tes!E73/RES_hhdet_in_fec!E73)</f>
        <v>0.73972064953058159</v>
      </c>
      <c r="F73" s="112">
        <f>IF(RES_hhdet_in_tes!F73=0,"",RES_hhdet_in_tes!F73/RES_hhdet_in_fec!F73)</f>
        <v>0.74103811585531687</v>
      </c>
      <c r="G73" s="112">
        <f>IF(RES_hhdet_in_tes!G73=0,"",RES_hhdet_in_tes!G73/RES_hhdet_in_fec!G73)</f>
        <v>0.74244216033359767</v>
      </c>
      <c r="H73" s="112">
        <f>IF(RES_hhdet_in_tes!H73=0,"",RES_hhdet_in_tes!H73/RES_hhdet_in_fec!H73)</f>
        <v>0.74392448372978437</v>
      </c>
      <c r="I73" s="112">
        <f>IF(RES_hhdet_in_tes!I73=0,"",RES_hhdet_in_tes!I73/RES_hhdet_in_fec!I73)</f>
        <v>0.74550437012085036</v>
      </c>
      <c r="J73" s="112">
        <f>IF(RES_hhdet_in_tes!J73=0,"",RES_hhdet_in_tes!J73/RES_hhdet_in_fec!J73)</f>
        <v>0.74725901058916766</v>
      </c>
      <c r="K73" s="112">
        <f>IF(RES_hhdet_in_tes!K73=0,"",RES_hhdet_in_tes!K73/RES_hhdet_in_fec!K73)</f>
        <v>0.7492568118948848</v>
      </c>
      <c r="L73" s="112">
        <f>IF(RES_hhdet_in_tes!L73=0,"",RES_hhdet_in_tes!L73/RES_hhdet_in_fec!L73)</f>
        <v>0.75152171553200597</v>
      </c>
      <c r="M73" s="112">
        <f>IF(RES_hhdet_in_tes!M73=0,"",RES_hhdet_in_tes!M73/RES_hhdet_in_fec!M73)</f>
        <v>0.75562309994616961</v>
      </c>
      <c r="N73" s="112">
        <f>IF(RES_hhdet_in_tes!N73=0,"",RES_hhdet_in_tes!N73/RES_hhdet_in_fec!N73)</f>
        <v>0.76225052644771163</v>
      </c>
      <c r="O73" s="112">
        <f>IF(RES_hhdet_in_tes!O73=0,"",RES_hhdet_in_tes!O73/RES_hhdet_in_fec!O73)</f>
        <v>0.77228827697354829</v>
      </c>
      <c r="P73" s="112">
        <f>IF(RES_hhdet_in_tes!P73=0,"",RES_hhdet_in_tes!P73/RES_hhdet_in_fec!P73)</f>
        <v>0.78534610185820886</v>
      </c>
      <c r="Q73" s="112">
        <f>IF(RES_hhdet_in_tes!Q73=0,"",RES_hhdet_in_tes!Q73/RES_hhdet_in_fec!Q73)</f>
        <v>0.79815896849931833</v>
      </c>
      <c r="R73" s="112">
        <f>IF(RES_hhdet_in_tes!R73=0,"",RES_hhdet_in_tes!R73/RES_hhdet_in_fec!R73)</f>
        <v>0.80734394468209447</v>
      </c>
      <c r="S73" s="112">
        <f>IF(RES_hhdet_in_tes!S73=0,"",RES_hhdet_in_tes!S73/RES_hhdet_in_fec!S73)</f>
        <v>0.81643837094828697</v>
      </c>
      <c r="T73" s="112">
        <f>IF(RES_hhdet_in_tes!T73=0,"",RES_hhdet_in_tes!T73/RES_hhdet_in_fec!T73)</f>
        <v>0.82525155407264039</v>
      </c>
      <c r="U73" s="112">
        <f>IF(RES_hhdet_in_tes!U73=0,"",RES_hhdet_in_tes!U73/RES_hhdet_in_fec!U73)</f>
        <v>0.8335304087823443</v>
      </c>
      <c r="V73" s="112">
        <f>IF(RES_hhdet_in_tes!V73=0,"",RES_hhdet_in_tes!V73/RES_hhdet_in_fec!V73)</f>
        <v>0.84088665159606901</v>
      </c>
      <c r="W73" s="112">
        <f>IF(RES_hhdet_in_tes!W73=0,"",RES_hhdet_in_tes!W73/RES_hhdet_in_fec!W73)</f>
        <v>0.84667743682412022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0.83375115835546165</v>
      </c>
      <c r="D74" s="113">
        <f>IF(RES_hhdet_in_tes!D74=0,"",RES_hhdet_in_tes!D74/RES_hhdet_in_fec!D74)</f>
        <v>0.83296386794921562</v>
      </c>
      <c r="E74" s="113">
        <f>IF(RES_hhdet_in_tes!E74=0,"",RES_hhdet_in_tes!E74/RES_hhdet_in_fec!E74)</f>
        <v>0.83576603357879675</v>
      </c>
      <c r="F74" s="113">
        <f>IF(RES_hhdet_in_tes!F74=0,"",RES_hhdet_in_tes!F74/RES_hhdet_in_fec!F74)</f>
        <v>0.83722728737655139</v>
      </c>
      <c r="G74" s="113">
        <f>IF(RES_hhdet_in_tes!G74=0,"",RES_hhdet_in_tes!G74/RES_hhdet_in_fec!G74)</f>
        <v>0.83598313106773547</v>
      </c>
      <c r="H74" s="113">
        <f>IF(RES_hhdet_in_tes!H74=0,"",RES_hhdet_in_tes!H74/RES_hhdet_in_fec!H74)</f>
        <v>0.83673948417056809</v>
      </c>
      <c r="I74" s="113">
        <f>IF(RES_hhdet_in_tes!I74=0,"",RES_hhdet_in_tes!I74/RES_hhdet_in_fec!I74)</f>
        <v>0.83994181747170027</v>
      </c>
      <c r="J74" s="113">
        <f>IF(RES_hhdet_in_tes!J74=0,"",RES_hhdet_in_tes!J74/RES_hhdet_in_fec!J74)</f>
        <v>0.8453184237102277</v>
      </c>
      <c r="K74" s="113">
        <f>IF(RES_hhdet_in_tes!K74=0,"",RES_hhdet_in_tes!K74/RES_hhdet_in_fec!K74)</f>
        <v>0.85834391802527954</v>
      </c>
      <c r="L74" s="113">
        <f>IF(RES_hhdet_in_tes!L74=0,"",RES_hhdet_in_tes!L74/RES_hhdet_in_fec!L74)</f>
        <v>0.84205996868506416</v>
      </c>
      <c r="M74" s="113">
        <f>IF(RES_hhdet_in_tes!M74=0,"",RES_hhdet_in_tes!M74/RES_hhdet_in_fec!M74)</f>
        <v>0.84607345974310932</v>
      </c>
      <c r="N74" s="113">
        <f>IF(RES_hhdet_in_tes!N74=0,"",RES_hhdet_in_tes!N74/RES_hhdet_in_fec!N74)</f>
        <v>0.853400409961524</v>
      </c>
      <c r="O74" s="113">
        <f>IF(RES_hhdet_in_tes!O74=0,"",RES_hhdet_in_tes!O74/RES_hhdet_in_fec!O74)</f>
        <v>0.85403247965696494</v>
      </c>
      <c r="P74" s="113">
        <f>IF(RES_hhdet_in_tes!P74=0,"",RES_hhdet_in_tes!P74/RES_hhdet_in_fec!P74)</f>
        <v>0.86791841679252268</v>
      </c>
      <c r="Q74" s="113">
        <f>IF(RES_hhdet_in_tes!Q74=0,"",RES_hhdet_in_tes!Q74/RES_hhdet_in_fec!Q74)</f>
        <v>0.87404212814860938</v>
      </c>
      <c r="R74" s="113">
        <f>IF(RES_hhdet_in_tes!R74=0,"",RES_hhdet_in_tes!R74/RES_hhdet_in_fec!R74)</f>
        <v>0.88011945990066631</v>
      </c>
      <c r="S74" s="113">
        <f>IF(RES_hhdet_in_tes!S74=0,"",RES_hhdet_in_tes!S74/RES_hhdet_in_fec!S74)</f>
        <v>0.89062851763176265</v>
      </c>
      <c r="T74" s="113">
        <f>IF(RES_hhdet_in_tes!T74=0,"",RES_hhdet_in_tes!T74/RES_hhdet_in_fec!T74)</f>
        <v>0.89566489040202302</v>
      </c>
      <c r="U74" s="113">
        <f>IF(RES_hhdet_in_tes!U74=0,"",RES_hhdet_in_tes!U74/RES_hhdet_in_fec!U74)</f>
        <v>0.89959634888893714</v>
      </c>
      <c r="V74" s="113">
        <f>IF(RES_hhdet_in_tes!V74=0,"",RES_hhdet_in_tes!V74/RES_hhdet_in_fec!V74)</f>
        <v>0.903962578617451</v>
      </c>
      <c r="W74" s="113">
        <f>IF(RES_hhdet_in_tes!W74=0,"",RES_hhdet_in_tes!W74/RES_hhdet_in_fec!W74)</f>
        <v>0.90706020697368006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0.73720398631783313</v>
      </c>
      <c r="D75" s="111">
        <f>IF(RES_hhdet_in_tes!D75=0,"",RES_hhdet_in_tes!D75/RES_hhdet_in_fec!D75)</f>
        <v>0.73841571826262931</v>
      </c>
      <c r="E75" s="111">
        <f>IF(RES_hhdet_in_tes!E75=0,"",RES_hhdet_in_tes!E75/RES_hhdet_in_fec!E75)</f>
        <v>0.73972064953058159</v>
      </c>
      <c r="F75" s="111">
        <f>IF(RES_hhdet_in_tes!F75=0,"",RES_hhdet_in_tes!F75/RES_hhdet_in_fec!F75)</f>
        <v>0.74103811585531698</v>
      </c>
      <c r="G75" s="111">
        <f>IF(RES_hhdet_in_tes!G75=0,"",RES_hhdet_in_tes!G75/RES_hhdet_in_fec!G75)</f>
        <v>0.74244216033359756</v>
      </c>
      <c r="H75" s="111">
        <f>IF(RES_hhdet_in_tes!H75=0,"",RES_hhdet_in_tes!H75/RES_hhdet_in_fec!H75)</f>
        <v>0.74392448372978437</v>
      </c>
      <c r="I75" s="111">
        <f>IF(RES_hhdet_in_tes!I75=0,"",RES_hhdet_in_tes!I75/RES_hhdet_in_fec!I75)</f>
        <v>0.74550437012085036</v>
      </c>
      <c r="J75" s="111">
        <f>IF(RES_hhdet_in_tes!J75=0,"",RES_hhdet_in_tes!J75/RES_hhdet_in_fec!J75)</f>
        <v>0.74725901058916766</v>
      </c>
      <c r="K75" s="111">
        <f>IF(RES_hhdet_in_tes!K75=0,"",RES_hhdet_in_tes!K75/RES_hhdet_in_fec!K75)</f>
        <v>0.7492568118948848</v>
      </c>
      <c r="L75" s="111">
        <f>IF(RES_hhdet_in_tes!L75=0,"",RES_hhdet_in_tes!L75/RES_hhdet_in_fec!L75)</f>
        <v>0.75152171553200586</v>
      </c>
      <c r="M75" s="111">
        <f>IF(RES_hhdet_in_tes!M75=0,"",RES_hhdet_in_tes!M75/RES_hhdet_in_fec!M75)</f>
        <v>0.75562309994616961</v>
      </c>
      <c r="N75" s="111">
        <f>IF(RES_hhdet_in_tes!N75=0,"",RES_hhdet_in_tes!N75/RES_hhdet_in_fec!N75)</f>
        <v>0.76225052644771163</v>
      </c>
      <c r="O75" s="111">
        <f>IF(RES_hhdet_in_tes!O75=0,"",RES_hhdet_in_tes!O75/RES_hhdet_in_fec!O75)</f>
        <v>0.77228827697354818</v>
      </c>
      <c r="P75" s="111">
        <f>IF(RES_hhdet_in_tes!P75=0,"",RES_hhdet_in_tes!P75/RES_hhdet_in_fec!P75)</f>
        <v>0.78534610185820886</v>
      </c>
      <c r="Q75" s="111">
        <f>IF(RES_hhdet_in_tes!Q75=0,"",RES_hhdet_in_tes!Q75/RES_hhdet_in_fec!Q75)</f>
        <v>0.79815896849931833</v>
      </c>
      <c r="R75" s="111">
        <f>IF(RES_hhdet_in_tes!R75=0,"",RES_hhdet_in_tes!R75/RES_hhdet_in_fec!R75)</f>
        <v>0.80734394468209447</v>
      </c>
      <c r="S75" s="111">
        <f>IF(RES_hhdet_in_tes!S75=0,"",RES_hhdet_in_tes!S75/RES_hhdet_in_fec!S75)</f>
        <v>0.81643837094828697</v>
      </c>
      <c r="T75" s="111">
        <f>IF(RES_hhdet_in_tes!T75=0,"",RES_hhdet_in_tes!T75/RES_hhdet_in_fec!T75)</f>
        <v>0.8252515540726405</v>
      </c>
      <c r="U75" s="111">
        <f>IF(RES_hhdet_in_tes!U75=0,"",RES_hhdet_in_tes!U75/RES_hhdet_in_fec!U75)</f>
        <v>0.8335304087823443</v>
      </c>
      <c r="V75" s="111">
        <f>IF(RES_hhdet_in_tes!V75=0,"",RES_hhdet_in_tes!V75/RES_hhdet_in_fec!V75)</f>
        <v>0.84088665159606912</v>
      </c>
      <c r="W75" s="111">
        <f>IF(RES_hhdet_in_tes!W75=0,"",RES_hhdet_in_tes!W75/RES_hhdet_in_fec!W75)</f>
        <v>0.84667743682412022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0.76825322708501098</v>
      </c>
      <c r="D77" s="124">
        <f>IF(RES_hhdet_in_tes!D77=0,"",RES_hhdet_in_tes!D77/RES_hhdet_in_fec!D77)</f>
        <v>0.76660745812102304</v>
      </c>
      <c r="E77" s="124">
        <f>IF(RES_hhdet_in_tes!E77=0,"",RES_hhdet_in_tes!E77/RES_hhdet_in_fec!E77)</f>
        <v>0.76563216873262707</v>
      </c>
      <c r="F77" s="124">
        <f>IF(RES_hhdet_in_tes!F77=0,"",RES_hhdet_in_tes!F77/RES_hhdet_in_fec!F77)</f>
        <v>0.76709278725599805</v>
      </c>
      <c r="G77" s="124">
        <f>IF(RES_hhdet_in_tes!G77=0,"",RES_hhdet_in_tes!G77/RES_hhdet_in_fec!G77)</f>
        <v>0.76922769356927168</v>
      </c>
      <c r="H77" s="124">
        <f>IF(RES_hhdet_in_tes!H77=0,"",RES_hhdet_in_tes!H77/RES_hhdet_in_fec!H77)</f>
        <v>0.77120150740877502</v>
      </c>
      <c r="I77" s="124">
        <f>IF(RES_hhdet_in_tes!I77=0,"",RES_hhdet_in_tes!I77/RES_hhdet_in_fec!I77)</f>
        <v>0.7763908392228418</v>
      </c>
      <c r="J77" s="124">
        <f>IF(RES_hhdet_in_tes!J77=0,"",RES_hhdet_in_tes!J77/RES_hhdet_in_fec!J77)</f>
        <v>0.7636119592185886</v>
      </c>
      <c r="K77" s="124">
        <f>IF(RES_hhdet_in_tes!K77=0,"",RES_hhdet_in_tes!K77/RES_hhdet_in_fec!K77)</f>
        <v>0.76743465369865116</v>
      </c>
      <c r="L77" s="124">
        <f>IF(RES_hhdet_in_tes!L77=0,"",RES_hhdet_in_tes!L77/RES_hhdet_in_fec!L77)</f>
        <v>0.76869967626600288</v>
      </c>
      <c r="M77" s="124">
        <f>IF(RES_hhdet_in_tes!M77=0,"",RES_hhdet_in_tes!M77/RES_hhdet_in_fec!M77)</f>
        <v>0.77060747201975577</v>
      </c>
      <c r="N77" s="124">
        <f>IF(RES_hhdet_in_tes!N77=0,"",RES_hhdet_in_tes!N77/RES_hhdet_in_fec!N77)</f>
        <v>0.77369431512288833</v>
      </c>
      <c r="O77" s="124">
        <f>IF(RES_hhdet_in_tes!O77=0,"",RES_hhdet_in_tes!O77/RES_hhdet_in_fec!O77)</f>
        <v>0.78024413404137094</v>
      </c>
      <c r="P77" s="124">
        <f>IF(RES_hhdet_in_tes!P77=0,"",RES_hhdet_in_tes!P77/RES_hhdet_in_fec!P77)</f>
        <v>0.79343590745994053</v>
      </c>
      <c r="Q77" s="124">
        <f>IF(RES_hhdet_in_tes!Q77=0,"",RES_hhdet_in_tes!Q77/RES_hhdet_in_fec!Q77)</f>
        <v>0.80158343787985564</v>
      </c>
      <c r="R77" s="124">
        <f>IF(RES_hhdet_in_tes!R77=0,"",RES_hhdet_in_tes!R77/RES_hhdet_in_fec!R77)</f>
        <v>0.80986714473829857</v>
      </c>
      <c r="S77" s="124">
        <f>IF(RES_hhdet_in_tes!S77=0,"",RES_hhdet_in_tes!S77/RES_hhdet_in_fec!S77)</f>
        <v>0.8196045616322416</v>
      </c>
      <c r="T77" s="124">
        <f>IF(RES_hhdet_in_tes!T77=0,"",RES_hhdet_in_tes!T77/RES_hhdet_in_fec!T77)</f>
        <v>0.83355633885162528</v>
      </c>
      <c r="U77" s="124">
        <f>IF(RES_hhdet_in_tes!U77=0,"",RES_hhdet_in_tes!U77/RES_hhdet_in_fec!U77)</f>
        <v>0.84665173880968625</v>
      </c>
      <c r="V77" s="124">
        <f>IF(RES_hhdet_in_tes!V77=0,"",RES_hhdet_in_tes!V77/RES_hhdet_in_fec!V77)</f>
        <v>0.86322304184596399</v>
      </c>
      <c r="W77" s="124">
        <f>IF(RES_hhdet_in_tes!W77=0,"",RES_hhdet_in_tes!W77/RES_hhdet_in_fec!W77)</f>
        <v>0.86049310387316491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0.61887065511712291</v>
      </c>
      <c r="D78" s="111">
        <f>IF(RES_hhdet_in_tes!D78=0,"",RES_hhdet_in_tes!D78/RES_hhdet_in_fec!D78)</f>
        <v>0.61915983325143065</v>
      </c>
      <c r="E78" s="111">
        <f>IF(RES_hhdet_in_tes!E78=0,"",RES_hhdet_in_tes!E78/RES_hhdet_in_fec!E78)</f>
        <v>0.6194449330927605</v>
      </c>
      <c r="F78" s="111">
        <f>IF(RES_hhdet_in_tes!F78=0,"",RES_hhdet_in_tes!F78/RES_hhdet_in_fec!F78)</f>
        <v>0.61972947680322976</v>
      </c>
      <c r="G78" s="111">
        <f>IF(RES_hhdet_in_tes!G78=0,"",RES_hhdet_in_tes!G78/RES_hhdet_in_fec!G78)</f>
        <v>0.62001026464574782</v>
      </c>
      <c r="H78" s="111">
        <f>IF(RES_hhdet_in_tes!H78=0,"",RES_hhdet_in_tes!H78/RES_hhdet_in_fec!H78)</f>
        <v>0.62028768822739966</v>
      </c>
      <c r="I78" s="111">
        <f>IF(RES_hhdet_in_tes!I78=0,"",RES_hhdet_in_tes!I78/RES_hhdet_in_fec!I78)</f>
        <v>0.62056095913287257</v>
      </c>
      <c r="J78" s="111">
        <f>IF(RES_hhdet_in_tes!J78=0,"",RES_hhdet_in_tes!J78/RES_hhdet_in_fec!J78)</f>
        <v>0.6208268475029165</v>
      </c>
      <c r="K78" s="111">
        <f>IF(RES_hhdet_in_tes!K78=0,"",RES_hhdet_in_tes!K78/RES_hhdet_in_fec!K78)</f>
        <v>0.62108260710761454</v>
      </c>
      <c r="L78" s="111">
        <f>IF(RES_hhdet_in_tes!L78=0,"",RES_hhdet_in_tes!L78/RES_hhdet_in_fec!L78)</f>
        <v>0.62132750321787411</v>
      </c>
      <c r="M78" s="111">
        <f>IF(RES_hhdet_in_tes!M78=0,"",RES_hhdet_in_tes!M78/RES_hhdet_in_fec!M78)</f>
        <v>0.62145928974878872</v>
      </c>
      <c r="N78" s="111">
        <f>IF(RES_hhdet_in_tes!N78=0,"",RES_hhdet_in_tes!N78/RES_hhdet_in_fec!N78)</f>
        <v>0.62145928974878872</v>
      </c>
      <c r="O78" s="111">
        <f>IF(RES_hhdet_in_tes!O78=0,"",RES_hhdet_in_tes!O78/RES_hhdet_in_fec!O78)</f>
        <v>0.62145928974878872</v>
      </c>
      <c r="P78" s="111">
        <f>IF(RES_hhdet_in_tes!P78=0,"",RES_hhdet_in_tes!P78/RES_hhdet_in_fec!P78)</f>
        <v>0.62145928974878872</v>
      </c>
      <c r="Q78" s="111">
        <f>IF(RES_hhdet_in_tes!Q78=0,"",RES_hhdet_in_tes!Q78/RES_hhdet_in_fec!Q78)</f>
        <v>0.62145928974878872</v>
      </c>
      <c r="R78" s="111">
        <f>IF(RES_hhdet_in_tes!R78=0,"",RES_hhdet_in_tes!R78/RES_hhdet_in_fec!R78)</f>
        <v>0.62229187731456392</v>
      </c>
      <c r="S78" s="111">
        <f>IF(RES_hhdet_in_tes!S78=0,"",RES_hhdet_in_tes!S78/RES_hhdet_in_fec!S78)</f>
        <v>0.62365334662753902</v>
      </c>
      <c r="T78" s="111">
        <f>IF(RES_hhdet_in_tes!T78=0,"",RES_hhdet_in_tes!T78/RES_hhdet_in_fec!T78)</f>
        <v>0.62524172749267559</v>
      </c>
      <c r="U78" s="111">
        <f>IF(RES_hhdet_in_tes!U78=0,"",RES_hhdet_in_tes!U78/RES_hhdet_in_fec!U78)</f>
        <v>0.62688683624585295</v>
      </c>
      <c r="V78" s="111">
        <f>IF(RES_hhdet_in_tes!V78=0,"",RES_hhdet_in_tes!V78/RES_hhdet_in_fec!V78)</f>
        <v>0.62841848922294907</v>
      </c>
      <c r="W78" s="111">
        <f>IF(RES_hhdet_in_tes!W78=0,"",RES_hhdet_in_tes!W78/RES_hhdet_in_fec!W78)</f>
        <v>0.6298366864239634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0.77319389418058304</v>
      </c>
      <c r="D79" s="45">
        <f>IF(RES_hhdet_in_tes!D79=0,"",RES_hhdet_in_tes!D79/RES_hhdet_in_fec!D79)</f>
        <v>0.77457910595227386</v>
      </c>
      <c r="E79" s="45">
        <f>IF(RES_hhdet_in_tes!E79=0,"",RES_hhdet_in_tes!E79/RES_hhdet_in_fec!E79)</f>
        <v>0.7760155394977819</v>
      </c>
      <c r="F79" s="45">
        <f>IF(RES_hhdet_in_tes!F79=0,"",RES_hhdet_in_tes!F79/RES_hhdet_in_fec!F79)</f>
        <v>0.77745895783062891</v>
      </c>
      <c r="G79" s="45">
        <f>IF(RES_hhdet_in_tes!G79=0,"",RES_hhdet_in_tes!G79/RES_hhdet_in_fec!G79)</f>
        <v>0.77894954840434594</v>
      </c>
      <c r="H79" s="45">
        <f>IF(RES_hhdet_in_tes!H79=0,"",RES_hhdet_in_tes!H79/RES_hhdet_in_fec!H79)</f>
        <v>0.78048239278623599</v>
      </c>
      <c r="I79" s="45">
        <f>IF(RES_hhdet_in_tes!I79=0,"",RES_hhdet_in_tes!I79/RES_hhdet_in_fec!I79)</f>
        <v>0.78206739316602325</v>
      </c>
      <c r="J79" s="45">
        <f>IF(RES_hhdet_in_tes!J79=0,"",RES_hhdet_in_tes!J79/RES_hhdet_in_fec!J79)</f>
        <v>0.78374511531985069</v>
      </c>
      <c r="K79" s="45">
        <f>IF(RES_hhdet_in_tes!K79=0,"",RES_hhdet_in_tes!K79/RES_hhdet_in_fec!K79)</f>
        <v>0.78555005082750684</v>
      </c>
      <c r="L79" s="45">
        <f>IF(RES_hhdet_in_tes!L79=0,"",RES_hhdet_in_tes!L79/RES_hhdet_in_fec!L79)</f>
        <v>0.78749142760066859</v>
      </c>
      <c r="M79" s="45">
        <f>IF(RES_hhdet_in_tes!M79=0,"",RES_hhdet_in_tes!M79/RES_hhdet_in_fec!M79)</f>
        <v>0.79013273334878653</v>
      </c>
      <c r="N79" s="45">
        <f>IF(RES_hhdet_in_tes!N79=0,"",RES_hhdet_in_tes!N79/RES_hhdet_in_fec!N79)</f>
        <v>0.79363374709411705</v>
      </c>
      <c r="O79" s="45">
        <f>IF(RES_hhdet_in_tes!O79=0,"",RES_hhdet_in_tes!O79/RES_hhdet_in_fec!O79)</f>
        <v>0.79838296820172272</v>
      </c>
      <c r="P79" s="45">
        <f>IF(RES_hhdet_in_tes!P79=0,"",RES_hhdet_in_tes!P79/RES_hhdet_in_fec!P79)</f>
        <v>0.80458444004455831</v>
      </c>
      <c r="Q79" s="45">
        <f>IF(RES_hhdet_in_tes!Q79=0,"",RES_hhdet_in_tes!Q79/RES_hhdet_in_fec!Q79)</f>
        <v>0.81257731100982233</v>
      </c>
      <c r="R79" s="45">
        <f>IF(RES_hhdet_in_tes!R79=0,"",RES_hhdet_in_tes!R79/RES_hhdet_in_fec!R79)</f>
        <v>0.82345037949885691</v>
      </c>
      <c r="S79" s="45">
        <f>IF(RES_hhdet_in_tes!S79=0,"",RES_hhdet_in_tes!S79/RES_hhdet_in_fec!S79)</f>
        <v>0.83702098594950325</v>
      </c>
      <c r="T79" s="45">
        <f>IF(RES_hhdet_in_tes!T79=0,"",RES_hhdet_in_tes!T79/RES_hhdet_in_fec!T79)</f>
        <v>0.85161158880354748</v>
      </c>
      <c r="U79" s="45">
        <f>IF(RES_hhdet_in_tes!U79=0,"",RES_hhdet_in_tes!U79/RES_hhdet_in_fec!U79)</f>
        <v>0.86554464650281648</v>
      </c>
      <c r="V79" s="45">
        <f>IF(RES_hhdet_in_tes!V79=0,"",RES_hhdet_in_tes!V79/RES_hhdet_in_fec!V79)</f>
        <v>0.8771426174891197</v>
      </c>
      <c r="W79" s="45">
        <f>IF(RES_hhdet_in_tes!W79=0,"",RES_hhdet_in_tes!W79/RES_hhdet_in_fec!W79)</f>
        <v>0.88581623551666377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0.63797089222040582</v>
      </c>
      <c r="D81" s="119">
        <f>IF(RES_hhdet_in_tes!D81=0,"",RES_hhdet_in_tes!D81/RES_hhdet_in_fec!D81)</f>
        <v>0.64906314064119675</v>
      </c>
      <c r="E81" s="119">
        <f>IF(RES_hhdet_in_tes!E81=0,"",RES_hhdet_in_tes!E81/RES_hhdet_in_fec!E81)</f>
        <v>0.66051724834451486</v>
      </c>
      <c r="F81" s="119">
        <f>IF(RES_hhdet_in_tes!F81=0,"",RES_hhdet_in_tes!F81/RES_hhdet_in_fec!F81)</f>
        <v>0.67270600352505894</v>
      </c>
      <c r="G81" s="119">
        <f>IF(RES_hhdet_in_tes!G81=0,"",RES_hhdet_in_tes!G81/RES_hhdet_in_fec!G81)</f>
        <v>0.68477972330378423</v>
      </c>
      <c r="H81" s="119">
        <f>IF(RES_hhdet_in_tes!H81=0,"",RES_hhdet_in_tes!H81/RES_hhdet_in_fec!H81)</f>
        <v>0.69755737515862914</v>
      </c>
      <c r="I81" s="119">
        <f>IF(RES_hhdet_in_tes!I81=0,"",RES_hhdet_in_tes!I81/RES_hhdet_in_fec!I81)</f>
        <v>0.70992333431980104</v>
      </c>
      <c r="J81" s="119">
        <f>IF(RES_hhdet_in_tes!J81=0,"",RES_hhdet_in_tes!J81/RES_hhdet_in_fec!J81)</f>
        <v>0.72181751091607183</v>
      </c>
      <c r="K81" s="119">
        <f>IF(RES_hhdet_in_tes!K81=0,"",RES_hhdet_in_tes!K81/RES_hhdet_in_fec!K81)</f>
        <v>0.73421474853614266</v>
      </c>
      <c r="L81" s="119">
        <f>IF(RES_hhdet_in_tes!L81=0,"",RES_hhdet_in_tes!L81/RES_hhdet_in_fec!L81)</f>
        <v>0.74566249321437872</v>
      </c>
      <c r="M81" s="119">
        <f>IF(RES_hhdet_in_tes!M81=0,"",RES_hhdet_in_tes!M81/RES_hhdet_in_fec!M81)</f>
        <v>0.75732381291303275</v>
      </c>
      <c r="N81" s="119">
        <f>IF(RES_hhdet_in_tes!N81=0,"",RES_hhdet_in_tes!N81/RES_hhdet_in_fec!N81)</f>
        <v>0.76721256504460911</v>
      </c>
      <c r="O81" s="119">
        <f>IF(RES_hhdet_in_tes!O81=0,"",RES_hhdet_in_tes!O81/RES_hhdet_in_fec!O81)</f>
        <v>0.77593428118645835</v>
      </c>
      <c r="P81" s="119">
        <f>IF(RES_hhdet_in_tes!P81=0,"",RES_hhdet_in_tes!P81/RES_hhdet_in_fec!P81)</f>
        <v>0.78407690243021477</v>
      </c>
      <c r="Q81" s="119">
        <f>IF(RES_hhdet_in_tes!Q81=0,"",RES_hhdet_in_tes!Q81/RES_hhdet_in_fec!Q81)</f>
        <v>0.79314542060812065</v>
      </c>
      <c r="R81" s="119">
        <f>IF(RES_hhdet_in_tes!R81=0,"",RES_hhdet_in_tes!R81/RES_hhdet_in_fec!R81)</f>
        <v>0.80625901032918024</v>
      </c>
      <c r="S81" s="119">
        <f>IF(RES_hhdet_in_tes!S81=0,"",RES_hhdet_in_tes!S81/RES_hhdet_in_fec!S81)</f>
        <v>0.82051192255364291</v>
      </c>
      <c r="T81" s="119">
        <f>IF(RES_hhdet_in_tes!T81=0,"",RES_hhdet_in_tes!T81/RES_hhdet_in_fec!T81)</f>
        <v>0.83553380490005413</v>
      </c>
      <c r="U81" s="119">
        <f>IF(RES_hhdet_in_tes!U81=0,"",RES_hhdet_in_tes!U81/RES_hhdet_in_fec!U81)</f>
        <v>0.84904463491329973</v>
      </c>
      <c r="V81" s="119">
        <f>IF(RES_hhdet_in_tes!V81=0,"",RES_hhdet_in_tes!V81/RES_hhdet_in_fec!V81)</f>
        <v>0.86309545057614079</v>
      </c>
      <c r="W81" s="119">
        <f>IF(RES_hhdet_in_tes!W81=0,"",RES_hhdet_in_tes!W81/RES_hhdet_in_fec!W81)</f>
        <v>0.86970935611196831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0.62702273588605173</v>
      </c>
      <c r="D82" s="124">
        <f>IF(RES_hhdet_in_tes!D82=0,"",RES_hhdet_in_tes!D82/RES_hhdet_in_fec!D82)</f>
        <v>0.63923053126666551</v>
      </c>
      <c r="E82" s="124">
        <f>IF(RES_hhdet_in_tes!E82=0,"",RES_hhdet_in_tes!E82/RES_hhdet_in_fec!E82)</f>
        <v>0.65158799714171922</v>
      </c>
      <c r="F82" s="124">
        <f>IF(RES_hhdet_in_tes!F82=0,"",RES_hhdet_in_tes!F82/RES_hhdet_in_fec!F82)</f>
        <v>0.6640358610057</v>
      </c>
      <c r="G82" s="124">
        <f>IF(RES_hhdet_in_tes!G82=0,"",RES_hhdet_in_tes!G82/RES_hhdet_in_fec!G82)</f>
        <v>0.67658093805206154</v>
      </c>
      <c r="H82" s="124">
        <f>IF(RES_hhdet_in_tes!H82=0,"",RES_hhdet_in_tes!H82/RES_hhdet_in_fec!H82)</f>
        <v>0.68920320477190877</v>
      </c>
      <c r="I82" s="124">
        <f>IF(RES_hhdet_in_tes!I82=0,"",RES_hhdet_in_tes!I82/RES_hhdet_in_fec!I82)</f>
        <v>0.70189098223083901</v>
      </c>
      <c r="J82" s="124">
        <f>IF(RES_hhdet_in_tes!J82=0,"",RES_hhdet_in_tes!J82/RES_hhdet_in_fec!J82)</f>
        <v>0.71458293697911868</v>
      </c>
      <c r="K82" s="124">
        <f>IF(RES_hhdet_in_tes!K82=0,"",RES_hhdet_in_tes!K82/RES_hhdet_in_fec!K82)</f>
        <v>0.72725157910824123</v>
      </c>
      <c r="L82" s="124">
        <f>IF(RES_hhdet_in_tes!L82=0,"",RES_hhdet_in_tes!L82/RES_hhdet_in_fec!L82)</f>
        <v>0.73989886069056754</v>
      </c>
      <c r="M82" s="124">
        <f>IF(RES_hhdet_in_tes!M82=0,"",RES_hhdet_in_tes!M82/RES_hhdet_in_fec!M82)</f>
        <v>0.75147444948817044</v>
      </c>
      <c r="N82" s="124">
        <f>IF(RES_hhdet_in_tes!N82=0,"",RES_hhdet_in_tes!N82/RES_hhdet_in_fec!N82)</f>
        <v>0.76158896008898547</v>
      </c>
      <c r="O82" s="124">
        <f>IF(RES_hhdet_in_tes!O82=0,"",RES_hhdet_in_tes!O82/RES_hhdet_in_fec!O82)</f>
        <v>0.7699500208699166</v>
      </c>
      <c r="P82" s="124">
        <f>IF(RES_hhdet_in_tes!P82=0,"",RES_hhdet_in_tes!P82/RES_hhdet_in_fec!P82)</f>
        <v>0.77723140079132713</v>
      </c>
      <c r="Q82" s="124">
        <f>IF(RES_hhdet_in_tes!Q82=0,"",RES_hhdet_in_tes!Q82/RES_hhdet_in_fec!Q82)</f>
        <v>0.7859606508305147</v>
      </c>
      <c r="R82" s="124">
        <f>IF(RES_hhdet_in_tes!R82=0,"",RES_hhdet_in_tes!R82/RES_hhdet_in_fec!R82)</f>
        <v>0.79880551174566128</v>
      </c>
      <c r="S82" s="124">
        <f>IF(RES_hhdet_in_tes!S82=0,"",RES_hhdet_in_tes!S82/RES_hhdet_in_fec!S82)</f>
        <v>0.81320501759890529</v>
      </c>
      <c r="T82" s="124">
        <f>IF(RES_hhdet_in_tes!T82=0,"",RES_hhdet_in_tes!T82/RES_hhdet_in_fec!T82)</f>
        <v>0.82766863991092299</v>
      </c>
      <c r="U82" s="124">
        <f>IF(RES_hhdet_in_tes!U82=0,"",RES_hhdet_in_tes!U82/RES_hhdet_in_fec!U82)</f>
        <v>0.84098135094323989</v>
      </c>
      <c r="V82" s="124">
        <f>IF(RES_hhdet_in_tes!V82=0,"",RES_hhdet_in_tes!V82/RES_hhdet_in_fec!V82)</f>
        <v>0.85214995563122609</v>
      </c>
      <c r="W82" s="124">
        <f>IF(RES_hhdet_in_tes!W82=0,"",RES_hhdet_in_tes!W82/RES_hhdet_in_fec!W82)</f>
        <v>0.86113381776131481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0.62530526870106728</v>
      </c>
      <c r="D83" s="111">
        <f>IF(RES_hhdet_in_tes!D83=0,"",RES_hhdet_in_tes!D83/RES_hhdet_in_fec!D83)</f>
        <v>0.63758492719620496</v>
      </c>
      <c r="E83" s="111">
        <f>IF(RES_hhdet_in_tes!E83=0,"",RES_hhdet_in_tes!E83/RES_hhdet_in_fec!E83)</f>
        <v>0.64998132197305625</v>
      </c>
      <c r="F83" s="111">
        <f>IF(RES_hhdet_in_tes!F83=0,"",RES_hhdet_in_tes!F83/RES_hhdet_in_fec!F83)</f>
        <v>0.66248253639036858</v>
      </c>
      <c r="G83" s="111">
        <f>IF(RES_hhdet_in_tes!G83=0,"",RES_hhdet_in_tes!G83/RES_hhdet_in_fec!G83)</f>
        <v>0.67507672461767865</v>
      </c>
      <c r="H83" s="111">
        <f>IF(RES_hhdet_in_tes!H83=0,"",RES_hhdet_in_tes!H83/RES_hhdet_in_fec!H83)</f>
        <v>0.68774977326894315</v>
      </c>
      <c r="I83" s="111">
        <f>IF(RES_hhdet_in_tes!I83=0,"",RES_hhdet_in_tes!I83/RES_hhdet_in_fec!I83)</f>
        <v>0.7004831242425712</v>
      </c>
      <c r="J83" s="111">
        <f>IF(RES_hhdet_in_tes!J83=0,"",RES_hhdet_in_tes!J83/RES_hhdet_in_fec!J83)</f>
        <v>0.71323676341836284</v>
      </c>
      <c r="K83" s="111">
        <f>IF(RES_hhdet_in_tes!K83=0,"",RES_hhdet_in_tes!K83/RES_hhdet_in_fec!K83)</f>
        <v>0.72595775888575098</v>
      </c>
      <c r="L83" s="111">
        <f>IF(RES_hhdet_in_tes!L83=0,"",RES_hhdet_in_tes!L83/RES_hhdet_in_fec!L83)</f>
        <v>0.73859913044829062</v>
      </c>
      <c r="M83" s="111">
        <f>IF(RES_hhdet_in_tes!M83=0,"",RES_hhdet_in_tes!M83/RES_hhdet_in_fec!M83)</f>
        <v>0.75024133275407578</v>
      </c>
      <c r="N83" s="111">
        <f>IF(RES_hhdet_in_tes!N83=0,"",RES_hhdet_in_tes!N83/RES_hhdet_in_fec!N83)</f>
        <v>0.76039073275870561</v>
      </c>
      <c r="O83" s="111">
        <f>IF(RES_hhdet_in_tes!O83=0,"",RES_hhdet_in_tes!O83/RES_hhdet_in_fec!O83)</f>
        <v>0.76878028392695996</v>
      </c>
      <c r="P83" s="111">
        <f>IF(RES_hhdet_in_tes!P83=0,"",RES_hhdet_in_tes!P83/RES_hhdet_in_fec!P83)</f>
        <v>0.77612876162869893</v>
      </c>
      <c r="Q83" s="111">
        <f>IF(RES_hhdet_in_tes!Q83=0,"",RES_hhdet_in_tes!Q83/RES_hhdet_in_fec!Q83)</f>
        <v>0.78487728572511484</v>
      </c>
      <c r="R83" s="111">
        <f>IF(RES_hhdet_in_tes!R83=0,"",RES_hhdet_in_tes!R83/RES_hhdet_in_fec!R83)</f>
        <v>0.79777670825017588</v>
      </c>
      <c r="S83" s="111">
        <f>IF(RES_hhdet_in_tes!S83=0,"",RES_hhdet_in_tes!S83/RES_hhdet_in_fec!S83)</f>
        <v>0.81223400924390898</v>
      </c>
      <c r="T83" s="111">
        <f>IF(RES_hhdet_in_tes!T83=0,"",RES_hhdet_in_tes!T83/RES_hhdet_in_fec!T83)</f>
        <v>0.82676143622738907</v>
      </c>
      <c r="U83" s="111">
        <f>IF(RES_hhdet_in_tes!U83=0,"",RES_hhdet_in_tes!U83/RES_hhdet_in_fec!U83)</f>
        <v>0.84014314935406942</v>
      </c>
      <c r="V83" s="111">
        <f>IF(RES_hhdet_in_tes!V83=0,"",RES_hhdet_in_tes!V83/RES_hhdet_in_fec!V83)</f>
        <v>0.85136005684654847</v>
      </c>
      <c r="W83" s="111">
        <f>IF(RES_hhdet_in_tes!W83=0,"",RES_hhdet_in_tes!W83/RES_hhdet_in_fec!W83)</f>
        <v>0.86038250586532061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3.0084562238929511</v>
      </c>
      <c r="D85" s="124">
        <f>IF(RES_hhdet_in_tes!D85=0,"",RES_hhdet_in_tes!D85/RES_hhdet_in_fec!D85)</f>
        <v>3.1262147837203731</v>
      </c>
      <c r="E85" s="124">
        <f>IF(RES_hhdet_in_tes!E85=0,"",RES_hhdet_in_tes!E85/RES_hhdet_in_fec!E85)</f>
        <v>3.2452167117805217</v>
      </c>
      <c r="F85" s="124">
        <f>IF(RES_hhdet_in_tes!F85=0,"",RES_hhdet_in_tes!F85/RES_hhdet_in_fec!F85)</f>
        <v>3.3643464444933344</v>
      </c>
      <c r="G85" s="124">
        <f>IF(RES_hhdet_in_tes!G85=0,"",RES_hhdet_in_tes!G85/RES_hhdet_in_fec!G85)</f>
        <v>3.4846082044779383</v>
      </c>
      <c r="H85" s="124">
        <f>IF(RES_hhdet_in_tes!H85=0,"",RES_hhdet_in_tes!H85/RES_hhdet_in_fec!H85)</f>
        <v>3.6058725614625882</v>
      </c>
      <c r="I85" s="124">
        <f>IF(RES_hhdet_in_tes!I85=0,"",RES_hhdet_in_tes!I85/RES_hhdet_in_fec!I85)</f>
        <v>3.7283801725356622</v>
      </c>
      <c r="J85" s="124">
        <f>IF(RES_hhdet_in_tes!J85=0,"",RES_hhdet_in_tes!J85/RES_hhdet_in_fec!J85)</f>
        <v>3.8531320623257503</v>
      </c>
      <c r="K85" s="124">
        <f>IF(RES_hhdet_in_tes!K85=0,"",RES_hhdet_in_tes!K85/RES_hhdet_in_fec!K85)</f>
        <v>3.9809699137176877</v>
      </c>
      <c r="L85" s="124">
        <f>IF(RES_hhdet_in_tes!L85=0,"",RES_hhdet_in_tes!L85/RES_hhdet_in_fec!L85)</f>
        <v>4.1121018278761685</v>
      </c>
      <c r="M85" s="124">
        <f>IF(RES_hhdet_in_tes!M85=0,"",RES_hhdet_in_tes!M85/RES_hhdet_in_fec!M85)</f>
        <v>4.2687265429334911</v>
      </c>
      <c r="N85" s="124">
        <f>IF(RES_hhdet_in_tes!N85=0,"",RES_hhdet_in_tes!N85/RES_hhdet_in_fec!N85)</f>
        <v>4.4581088188765268</v>
      </c>
      <c r="O85" s="124">
        <f>IF(RES_hhdet_in_tes!O85=0,"",RES_hhdet_in_tes!O85/RES_hhdet_in_fec!O85)</f>
        <v>4.6842649623629891</v>
      </c>
      <c r="P85" s="124">
        <f>IF(RES_hhdet_in_tes!P85=0,"",RES_hhdet_in_tes!P85/RES_hhdet_in_fec!P85)</f>
        <v>4.9295264301331487</v>
      </c>
      <c r="Q85" s="124">
        <f>IF(RES_hhdet_in_tes!Q85=0,"",RES_hhdet_in_tes!Q85/RES_hhdet_in_fec!Q85)</f>
        <v>5.1403001098531789</v>
      </c>
      <c r="R85" s="124">
        <f>IF(RES_hhdet_in_tes!R85=0,"",RES_hhdet_in_tes!R85/RES_hhdet_in_fec!R85)</f>
        <v>5.2725307096427807</v>
      </c>
      <c r="S85" s="124">
        <f>IF(RES_hhdet_in_tes!S85=0,"",RES_hhdet_in_tes!S85/RES_hhdet_in_fec!S85)</f>
        <v>5.3777797746318061</v>
      </c>
      <c r="T85" s="124">
        <f>IF(RES_hhdet_in_tes!T85=0,"",RES_hhdet_in_tes!T85/RES_hhdet_in_fec!T85)</f>
        <v>5.4657193749619948</v>
      </c>
      <c r="U85" s="124">
        <f>IF(RES_hhdet_in_tes!U85=0,"",RES_hhdet_in_tes!U85/RES_hhdet_in_fec!U85)</f>
        <v>5.545777099176048</v>
      </c>
      <c r="V85" s="124">
        <f>IF(RES_hhdet_in_tes!V85=0,"",RES_hhdet_in_tes!V85/RES_hhdet_in_fec!V85)</f>
        <v>5.6274047067316877</v>
      </c>
      <c r="W85" s="124">
        <f>IF(RES_hhdet_in_tes!W85=0,"",RES_hhdet_in_tes!W85/RES_hhdet_in_fec!W85)</f>
        <v>5.7073192747491044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3.0084562238929511</v>
      </c>
      <c r="D86" s="111">
        <f>IF(RES_hhdet_in_tes!D86=0,"",RES_hhdet_in_tes!D86/RES_hhdet_in_fec!D86)</f>
        <v>3.1262147837203731</v>
      </c>
      <c r="E86" s="111">
        <f>IF(RES_hhdet_in_tes!E86=0,"",RES_hhdet_in_tes!E86/RES_hhdet_in_fec!E86)</f>
        <v>3.2452167117805217</v>
      </c>
      <c r="F86" s="111">
        <f>IF(RES_hhdet_in_tes!F86=0,"",RES_hhdet_in_tes!F86/RES_hhdet_in_fec!F86)</f>
        <v>3.3643464444933344</v>
      </c>
      <c r="G86" s="111">
        <f>IF(RES_hhdet_in_tes!G86=0,"",RES_hhdet_in_tes!G86/RES_hhdet_in_fec!G86)</f>
        <v>3.4846082044779383</v>
      </c>
      <c r="H86" s="111">
        <f>IF(RES_hhdet_in_tes!H86=0,"",RES_hhdet_in_tes!H86/RES_hhdet_in_fec!H86)</f>
        <v>3.6058725614625882</v>
      </c>
      <c r="I86" s="111">
        <f>IF(RES_hhdet_in_tes!I86=0,"",RES_hhdet_in_tes!I86/RES_hhdet_in_fec!I86)</f>
        <v>3.7283801725356622</v>
      </c>
      <c r="J86" s="111">
        <f>IF(RES_hhdet_in_tes!J86=0,"",RES_hhdet_in_tes!J86/RES_hhdet_in_fec!J86)</f>
        <v>3.8531320623257503</v>
      </c>
      <c r="K86" s="111">
        <f>IF(RES_hhdet_in_tes!K86=0,"",RES_hhdet_in_tes!K86/RES_hhdet_in_fec!K86)</f>
        <v>3.9809699137176877</v>
      </c>
      <c r="L86" s="111">
        <f>IF(RES_hhdet_in_tes!L86=0,"",RES_hhdet_in_tes!L86/RES_hhdet_in_fec!L86)</f>
        <v>4.1121018278761685</v>
      </c>
      <c r="M86" s="111">
        <f>IF(RES_hhdet_in_tes!M86=0,"",RES_hhdet_in_tes!M86/RES_hhdet_in_fec!M86)</f>
        <v>4.2687265429334911</v>
      </c>
      <c r="N86" s="111">
        <f>IF(RES_hhdet_in_tes!N86=0,"",RES_hhdet_in_tes!N86/RES_hhdet_in_fec!N86)</f>
        <v>4.4581088188765268</v>
      </c>
      <c r="O86" s="111">
        <f>IF(RES_hhdet_in_tes!O86=0,"",RES_hhdet_in_tes!O86/RES_hhdet_in_fec!O86)</f>
        <v>4.6842649623629891</v>
      </c>
      <c r="P86" s="111">
        <f>IF(RES_hhdet_in_tes!P86=0,"",RES_hhdet_in_tes!P86/RES_hhdet_in_fec!P86)</f>
        <v>4.9295264301331487</v>
      </c>
      <c r="Q86" s="111">
        <f>IF(RES_hhdet_in_tes!Q86=0,"",RES_hhdet_in_tes!Q86/RES_hhdet_in_fec!Q86)</f>
        <v>5.1403001098531789</v>
      </c>
      <c r="R86" s="111">
        <f>IF(RES_hhdet_in_tes!R86=0,"",RES_hhdet_in_tes!R86/RES_hhdet_in_fec!R86)</f>
        <v>5.2725307096427807</v>
      </c>
      <c r="S86" s="111">
        <f>IF(RES_hhdet_in_tes!S86=0,"",RES_hhdet_in_tes!S86/RES_hhdet_in_fec!S86)</f>
        <v>5.3777797746318061</v>
      </c>
      <c r="T86" s="111">
        <f>IF(RES_hhdet_in_tes!T86=0,"",RES_hhdet_in_tes!T86/RES_hhdet_in_fec!T86)</f>
        <v>5.4657193749619948</v>
      </c>
      <c r="U86" s="111">
        <f>IF(RES_hhdet_in_tes!U86=0,"",RES_hhdet_in_tes!U86/RES_hhdet_in_fec!U86)</f>
        <v>5.545777099176048</v>
      </c>
      <c r="V86" s="111">
        <f>IF(RES_hhdet_in_tes!V86=0,"",RES_hhdet_in_tes!V86/RES_hhdet_in_fec!V86)</f>
        <v>5.6274047067316877</v>
      </c>
      <c r="W86" s="111">
        <f>IF(RES_hhdet_in_tes!W86=0,"",RES_hhdet_in_tes!W86/RES_hhdet_in_fec!W86)</f>
        <v>5.7073192747491044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0.75341311265894695</v>
      </c>
      <c r="D87" s="124">
        <f>IF(RES_hhdet_in_tes!D87=0,"",RES_hhdet_in_tes!D87/RES_hhdet_in_fec!D87)</f>
        <v>0.74129527267918527</v>
      </c>
      <c r="E87" s="124">
        <f>IF(RES_hhdet_in_tes!E87=0,"",RES_hhdet_in_tes!E87/RES_hhdet_in_fec!E87)</f>
        <v>0.74313552588827236</v>
      </c>
      <c r="F87" s="124">
        <f>IF(RES_hhdet_in_tes!F87=0,"",RES_hhdet_in_tes!F87/RES_hhdet_in_fec!F87)</f>
        <v>0.74202429157965355</v>
      </c>
      <c r="G87" s="124">
        <f>IF(RES_hhdet_in_tes!G87=0,"",RES_hhdet_in_tes!G87/RES_hhdet_in_fec!G87)</f>
        <v>0.75057885726925155</v>
      </c>
      <c r="H87" s="124">
        <f>IF(RES_hhdet_in_tes!H87=0,"",RES_hhdet_in_tes!H87/RES_hhdet_in_fec!H87)</f>
        <v>0.75635322511679959</v>
      </c>
      <c r="I87" s="124">
        <f>IF(RES_hhdet_in_tes!I87=0,"",RES_hhdet_in_tes!I87/RES_hhdet_in_fec!I87)</f>
        <v>0.77537056163226081</v>
      </c>
      <c r="J87" s="124">
        <f>IF(RES_hhdet_in_tes!J87=0,"",RES_hhdet_in_tes!J87/RES_hhdet_in_fec!J87)</f>
        <v>0.77698580561017538</v>
      </c>
      <c r="K87" s="124">
        <f>IF(RES_hhdet_in_tes!K87=0,"",RES_hhdet_in_tes!K87/RES_hhdet_in_fec!K87)</f>
        <v>0.79390154947671054</v>
      </c>
      <c r="L87" s="124">
        <f>IF(RES_hhdet_in_tes!L87=0,"",RES_hhdet_in_tes!L87/RES_hhdet_in_fec!L87)</f>
        <v>0.7882085791356831</v>
      </c>
      <c r="M87" s="124">
        <f>IF(RES_hhdet_in_tes!M87=0,"",RES_hhdet_in_tes!M87/RES_hhdet_in_fec!M87)</f>
        <v>0.78968230150325702</v>
      </c>
      <c r="N87" s="124">
        <f>IF(RES_hhdet_in_tes!N87=0,"",RES_hhdet_in_tes!N87/RES_hhdet_in_fec!N87)</f>
        <v>0.79658662304241046</v>
      </c>
      <c r="O87" s="124">
        <f>IF(RES_hhdet_in_tes!O87=0,"",RES_hhdet_in_tes!O87/RES_hhdet_in_fec!O87)</f>
        <v>0.80857885011295672</v>
      </c>
      <c r="P87" s="124">
        <f>IF(RES_hhdet_in_tes!P87=0,"",RES_hhdet_in_tes!P87/RES_hhdet_in_fec!P87)</f>
        <v>0.820972288490882</v>
      </c>
      <c r="Q87" s="124">
        <f>IF(RES_hhdet_in_tes!Q87=0,"",RES_hhdet_in_tes!Q87/RES_hhdet_in_fec!Q87)</f>
        <v>0.83385500035783455</v>
      </c>
      <c r="R87" s="124">
        <f>IF(RES_hhdet_in_tes!R87=0,"",RES_hhdet_in_tes!R87/RES_hhdet_in_fec!R87)</f>
        <v>0.84612104942918198</v>
      </c>
      <c r="S87" s="124">
        <f>IF(RES_hhdet_in_tes!S87=0,"",RES_hhdet_in_tes!S87/RES_hhdet_in_fec!S87)</f>
        <v>0.85850182478524339</v>
      </c>
      <c r="T87" s="124">
        <f>IF(RES_hhdet_in_tes!T87=0,"",RES_hhdet_in_tes!T87/RES_hhdet_in_fec!T87)</f>
        <v>0.87154827865018203</v>
      </c>
      <c r="U87" s="124">
        <f>IF(RES_hhdet_in_tes!U87=0,"",RES_hhdet_in_tes!U87/RES_hhdet_in_fec!U87)</f>
        <v>0.88930432502401524</v>
      </c>
      <c r="V87" s="124">
        <f>IF(RES_hhdet_in_tes!V87=0,"",RES_hhdet_in_tes!V87/RES_hhdet_in_fec!V87)</f>
        <v>0.90037930845115066</v>
      </c>
      <c r="W87" s="124">
        <f>IF(RES_hhdet_in_tes!W87=0,"",RES_hhdet_in_tes!W87/RES_hhdet_in_fec!W87)</f>
        <v>0.90107954171968507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0.67339636343980469</v>
      </c>
      <c r="D88" s="111">
        <f>IF(RES_hhdet_in_tes!D88=0,"",RES_hhdet_in_tes!D88/RES_hhdet_in_fec!D88)</f>
        <v>0.68576244970509015</v>
      </c>
      <c r="E88" s="111">
        <f>IF(RES_hhdet_in_tes!E88=0,"",RES_hhdet_in_tes!E88/RES_hhdet_in_fec!E88)</f>
        <v>0.69824609387563241</v>
      </c>
      <c r="F88" s="111">
        <f>IF(RES_hhdet_in_tes!F88=0,"",RES_hhdet_in_tes!F88/RES_hhdet_in_fec!F88)</f>
        <v>0.71083529543742885</v>
      </c>
      <c r="G88" s="111">
        <f>IF(RES_hhdet_in_tes!G88=0,"",RES_hhdet_in_tes!G88/RES_hhdet_in_fec!G88)</f>
        <v>0.72351812518565251</v>
      </c>
      <c r="H88" s="111">
        <f>IF(RES_hhdet_in_tes!H88=0,"",RES_hhdet_in_tes!H88/RES_hhdet_in_fec!H88)</f>
        <v>0.73628037040018757</v>
      </c>
      <c r="I88" s="111">
        <f>IF(RES_hhdet_in_tes!I88=0,"",RES_hhdet_in_tes!I88/RES_hhdet_in_fec!I88)</f>
        <v>0.7491033423621839</v>
      </c>
      <c r="J88" s="111">
        <f>IF(RES_hhdet_in_tes!J88=0,"",RES_hhdet_in_tes!J88/RES_hhdet_in_fec!J88)</f>
        <v>0.76194674532054885</v>
      </c>
      <c r="K88" s="111">
        <f>IF(RES_hhdet_in_tes!K88=0,"",RES_hhdet_in_tes!K88/RES_hhdet_in_fec!K88)</f>
        <v>0.77475727481469681</v>
      </c>
      <c r="L88" s="111">
        <f>IF(RES_hhdet_in_tes!L88=0,"",RES_hhdet_in_tes!L88/RES_hhdet_in_fec!L88)</f>
        <v>0.78748761998804107</v>
      </c>
      <c r="M88" s="111">
        <f>IF(RES_hhdet_in_tes!M88=0,"",RES_hhdet_in_tes!M88/RES_hhdet_in_fec!M88)</f>
        <v>0.79921176346387557</v>
      </c>
      <c r="N88" s="111">
        <f>IF(RES_hhdet_in_tes!N88=0,"",RES_hhdet_in_tes!N88/RES_hhdet_in_fec!N88)</f>
        <v>0.80943259786638255</v>
      </c>
      <c r="O88" s="111">
        <f>IF(RES_hhdet_in_tes!O88=0,"",RES_hhdet_in_tes!O88/RES_hhdet_in_fec!O88)</f>
        <v>0.81788119710998053</v>
      </c>
      <c r="P88" s="111">
        <f>IF(RES_hhdet_in_tes!P88=0,"",RES_hhdet_in_tes!P88/RES_hhdet_in_fec!P88)</f>
        <v>0.82528139551242097</v>
      </c>
      <c r="Q88" s="111">
        <f>IF(RES_hhdet_in_tes!Q88=0,"",RES_hhdet_in_tes!Q88/RES_hhdet_in_fec!Q88)</f>
        <v>0.83409149423894857</v>
      </c>
      <c r="R88" s="111">
        <f>IF(RES_hhdet_in_tes!R88=0,"",RES_hhdet_in_tes!R88/RES_hhdet_in_fec!R88)</f>
        <v>0.8470817066117462</v>
      </c>
      <c r="S88" s="111">
        <f>IF(RES_hhdet_in_tes!S88=0,"",RES_hhdet_in_tes!S88/RES_hhdet_in_fec!S88)</f>
        <v>0.86164076225018205</v>
      </c>
      <c r="T88" s="111">
        <f>IF(RES_hhdet_in_tes!T88=0,"",RES_hhdet_in_tes!T88/RES_hhdet_in_fec!T88)</f>
        <v>0.87627043744526056</v>
      </c>
      <c r="U88" s="111">
        <f>IF(RES_hhdet_in_tes!U88=0,"",RES_hhdet_in_tes!U88/RES_hhdet_in_fec!U88)</f>
        <v>0.88974633491971855</v>
      </c>
      <c r="V88" s="111">
        <f>IF(RES_hhdet_in_tes!V88=0,"",RES_hhdet_in_tes!V88/RES_hhdet_in_fec!V88)</f>
        <v>0.9010421902349659</v>
      </c>
      <c r="W88" s="111">
        <f>IF(RES_hhdet_in_tes!W88=0,"",RES_hhdet_in_tes!W88/RES_hhdet_in_fec!W88)</f>
        <v>0.91012814184627921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0.78654660199248827</v>
      </c>
      <c r="D89" s="111">
        <f>IF(RES_hhdet_in_tes!D89=0,"",RES_hhdet_in_tes!D89/RES_hhdet_in_fec!D89)</f>
        <v>0.7940976628615759</v>
      </c>
      <c r="E89" s="111">
        <f>IF(RES_hhdet_in_tes!E89=0,"",RES_hhdet_in_tes!E89/RES_hhdet_in_fec!E89)</f>
        <v>0.80551202121627574</v>
      </c>
      <c r="F89" s="111">
        <f>IF(RES_hhdet_in_tes!F89=0,"",RES_hhdet_in_tes!F89/RES_hhdet_in_fec!F89)</f>
        <v>0.8153831739073657</v>
      </c>
      <c r="G89" s="111">
        <f>IF(RES_hhdet_in_tes!G89=0,"",RES_hhdet_in_tes!G89/RES_hhdet_in_fec!G89)</f>
        <v>0.82234148310185085</v>
      </c>
      <c r="H89" s="111">
        <f>IF(RES_hhdet_in_tes!H89=0,"",RES_hhdet_in_tes!H89/RES_hhdet_in_fec!H89)</f>
        <v>0.8313222170125254</v>
      </c>
      <c r="I89" s="111">
        <f>IF(RES_hhdet_in_tes!I89=0,"",RES_hhdet_in_tes!I89/RES_hhdet_in_fec!I89)</f>
        <v>0.84255716093194322</v>
      </c>
      <c r="J89" s="111">
        <f>IF(RES_hhdet_in_tes!J89=0,"",RES_hhdet_in_tes!J89/RES_hhdet_in_fec!J89)</f>
        <v>0.8555012577383766</v>
      </c>
      <c r="K89" s="111">
        <f>IF(RES_hhdet_in_tes!K89=0,"",RES_hhdet_in_tes!K89/RES_hhdet_in_fec!K89)</f>
        <v>0.87431789279660022</v>
      </c>
      <c r="L89" s="111">
        <f>IF(RES_hhdet_in_tes!L89=0,"",RES_hhdet_in_tes!L89/RES_hhdet_in_fec!L89)</f>
        <v>0.86704524776276137</v>
      </c>
      <c r="M89" s="111">
        <f>IF(RES_hhdet_in_tes!M89=0,"",RES_hhdet_in_tes!M89/RES_hhdet_in_fec!M89)</f>
        <v>0.87600106749796558</v>
      </c>
      <c r="N89" s="111">
        <f>IF(RES_hhdet_in_tes!N89=0,"",RES_hhdet_in_tes!N89/RES_hhdet_in_fec!N89)</f>
        <v>0.88501800462269586</v>
      </c>
      <c r="O89" s="111">
        <f>IF(RES_hhdet_in_tes!O89=0,"",RES_hhdet_in_tes!O89/RES_hhdet_in_fec!O89)</f>
        <v>0.88568296477502617</v>
      </c>
      <c r="P89" s="111">
        <f>IF(RES_hhdet_in_tes!P89=0,"",RES_hhdet_in_tes!P89/RES_hhdet_in_fec!P89)</f>
        <v>0.89444785991294218</v>
      </c>
      <c r="Q89" s="111">
        <f>IF(RES_hhdet_in_tes!Q89=0,"",RES_hhdet_in_tes!Q89/RES_hhdet_in_fec!Q89)</f>
        <v>0.89820227325669044</v>
      </c>
      <c r="R89" s="111">
        <f>IF(RES_hhdet_in_tes!R89=0,"",RES_hhdet_in_tes!R89/RES_hhdet_in_fec!R89)</f>
        <v>0.90660831779265438</v>
      </c>
      <c r="S89" s="111">
        <f>IF(RES_hhdet_in_tes!S89=0,"",RES_hhdet_in_tes!S89/RES_hhdet_in_fec!S89)</f>
        <v>0.9192922217353322</v>
      </c>
      <c r="T89" s="111">
        <f>IF(RES_hhdet_in_tes!T89=0,"",RES_hhdet_in_tes!T89/RES_hhdet_in_fec!T89)</f>
        <v>0.9280156856982047</v>
      </c>
      <c r="U89" s="111">
        <f>IF(RES_hhdet_in_tes!U89=0,"",RES_hhdet_in_tes!U89/RES_hhdet_in_fec!U89)</f>
        <v>0.93524690141662548</v>
      </c>
      <c r="V89" s="111">
        <f>IF(RES_hhdet_in_tes!V89=0,"",RES_hhdet_in_tes!V89/RES_hhdet_in_fec!V89)</f>
        <v>0.94191924532045102</v>
      </c>
      <c r="W89" s="111">
        <f>IF(RES_hhdet_in_tes!W89=0,"",RES_hhdet_in_tes!W89/RES_hhdet_in_fec!W89)</f>
        <v>0.94707353756606361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0.67339636343980469</v>
      </c>
      <c r="D90" s="112">
        <f>IF(RES_hhdet_in_tes!D90=0,"",RES_hhdet_in_tes!D90/RES_hhdet_in_fec!D90)</f>
        <v>0.68576244970509015</v>
      </c>
      <c r="E90" s="112">
        <f>IF(RES_hhdet_in_tes!E90=0,"",RES_hhdet_in_tes!E90/RES_hhdet_in_fec!E90)</f>
        <v>0.69824609387563241</v>
      </c>
      <c r="F90" s="112">
        <f>IF(RES_hhdet_in_tes!F90=0,"",RES_hhdet_in_tes!F90/RES_hhdet_in_fec!F90)</f>
        <v>0.71083529543742885</v>
      </c>
      <c r="G90" s="112">
        <f>IF(RES_hhdet_in_tes!G90=0,"",RES_hhdet_in_tes!G90/RES_hhdet_in_fec!G90)</f>
        <v>0.72351812518565251</v>
      </c>
      <c r="H90" s="112">
        <f>IF(RES_hhdet_in_tes!H90=0,"",RES_hhdet_in_tes!H90/RES_hhdet_in_fec!H90)</f>
        <v>0.73628037040018746</v>
      </c>
      <c r="I90" s="112">
        <f>IF(RES_hhdet_in_tes!I90=0,"",RES_hhdet_in_tes!I90/RES_hhdet_in_fec!I90)</f>
        <v>0.7491033423621839</v>
      </c>
      <c r="J90" s="112">
        <f>IF(RES_hhdet_in_tes!J90=0,"",RES_hhdet_in_tes!J90/RES_hhdet_in_fec!J90)</f>
        <v>0.76194674532054885</v>
      </c>
      <c r="K90" s="112">
        <f>IF(RES_hhdet_in_tes!K90=0,"",RES_hhdet_in_tes!K90/RES_hhdet_in_fec!K90)</f>
        <v>0.77475727481469692</v>
      </c>
      <c r="L90" s="112">
        <f>IF(RES_hhdet_in_tes!L90=0,"",RES_hhdet_in_tes!L90/RES_hhdet_in_fec!L90)</f>
        <v>0.78748761998804107</v>
      </c>
      <c r="M90" s="112">
        <f>IF(RES_hhdet_in_tes!M90=0,"",RES_hhdet_in_tes!M90/RES_hhdet_in_fec!M90)</f>
        <v>0.79921176346387557</v>
      </c>
      <c r="N90" s="112">
        <f>IF(RES_hhdet_in_tes!N90=0,"",RES_hhdet_in_tes!N90/RES_hhdet_in_fec!N90)</f>
        <v>0.80943259786638255</v>
      </c>
      <c r="O90" s="112">
        <f>IF(RES_hhdet_in_tes!O90=0,"",RES_hhdet_in_tes!O90/RES_hhdet_in_fec!O90)</f>
        <v>0.81788119710998042</v>
      </c>
      <c r="P90" s="112">
        <f>IF(RES_hhdet_in_tes!P90=0,"",RES_hhdet_in_tes!P90/RES_hhdet_in_fec!P90)</f>
        <v>0.82528139551242086</v>
      </c>
      <c r="Q90" s="112">
        <f>IF(RES_hhdet_in_tes!Q90=0,"",RES_hhdet_in_tes!Q90/RES_hhdet_in_fec!Q90)</f>
        <v>0.83409149423894857</v>
      </c>
      <c r="R90" s="112">
        <f>IF(RES_hhdet_in_tes!R90=0,"",RES_hhdet_in_tes!R90/RES_hhdet_in_fec!R90)</f>
        <v>0.8470817066117462</v>
      </c>
      <c r="S90" s="112">
        <f>IF(RES_hhdet_in_tes!S90=0,"",RES_hhdet_in_tes!S90/RES_hhdet_in_fec!S90)</f>
        <v>0.86164076225018205</v>
      </c>
      <c r="T90" s="112">
        <f>IF(RES_hhdet_in_tes!T90=0,"",RES_hhdet_in_tes!T90/RES_hhdet_in_fec!T90)</f>
        <v>0.87627043744526056</v>
      </c>
      <c r="U90" s="112">
        <f>IF(RES_hhdet_in_tes!U90=0,"",RES_hhdet_in_tes!U90/RES_hhdet_in_fec!U90)</f>
        <v>0.88974633491971855</v>
      </c>
      <c r="V90" s="112">
        <f>IF(RES_hhdet_in_tes!V90=0,"",RES_hhdet_in_tes!V90/RES_hhdet_in_fec!V90)</f>
        <v>0.9010421902349659</v>
      </c>
      <c r="W90" s="112">
        <f>IF(RES_hhdet_in_tes!W90=0,"",RES_hhdet_in_tes!W90/RES_hhdet_in_fec!W90)</f>
        <v>0.91012814184627933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0.65705359831485322</v>
      </c>
      <c r="D92" s="112">
        <f>IF(RES_hhdet_in_tes!D92=0,"",RES_hhdet_in_tes!D92/RES_hhdet_in_fec!D92)</f>
        <v>0.65883616221118557</v>
      </c>
      <c r="E92" s="112">
        <f>IF(RES_hhdet_in_tes!E92=0,"",RES_hhdet_in_tes!E92/RES_hhdet_in_fec!E92)</f>
        <v>0.66091381873989108</v>
      </c>
      <c r="F92" s="112">
        <f>IF(RES_hhdet_in_tes!F92=0,"",RES_hhdet_in_tes!F92/RES_hhdet_in_fec!F92)</f>
        <v>0.66303171517301096</v>
      </c>
      <c r="G92" s="112">
        <f>IF(RES_hhdet_in_tes!G92=0,"",RES_hhdet_in_tes!G92/RES_hhdet_in_fec!G92)</f>
        <v>0.66542137456347983</v>
      </c>
      <c r="H92" s="112">
        <f>IF(RES_hhdet_in_tes!H92=0,"",RES_hhdet_in_tes!H92/RES_hhdet_in_fec!H92)</f>
        <v>0.66805446143707203</v>
      </c>
      <c r="I92" s="112">
        <f>IF(RES_hhdet_in_tes!I92=0,"",RES_hhdet_in_tes!I92/RES_hhdet_in_fec!I92)</f>
        <v>0.67098802308079575</v>
      </c>
      <c r="J92" s="112">
        <f>IF(RES_hhdet_in_tes!J92=0,"",RES_hhdet_in_tes!J92/RES_hhdet_in_fec!J92)</f>
        <v>0.674455762093643</v>
      </c>
      <c r="K92" s="112">
        <f>IF(RES_hhdet_in_tes!K92=0,"",RES_hhdet_in_tes!K92/RES_hhdet_in_fec!K92)</f>
        <v>0.67865638715585141</v>
      </c>
      <c r="L92" s="112">
        <f>IF(RES_hhdet_in_tes!L92=0,"",RES_hhdet_in_tes!L92/RES_hhdet_in_fec!L92)</f>
        <v>0.68364306098602756</v>
      </c>
      <c r="M92" s="112">
        <f>IF(RES_hhdet_in_tes!M92=0,"",RES_hhdet_in_tes!M92/RES_hhdet_in_fec!M92)</f>
        <v>0.69413120443154586</v>
      </c>
      <c r="N92" s="112">
        <f>IF(RES_hhdet_in_tes!N92=0,"",RES_hhdet_in_tes!N92/RES_hhdet_in_fec!N92)</f>
        <v>0.71161748882811526</v>
      </c>
      <c r="O92" s="112">
        <f>IF(RES_hhdet_in_tes!O92=0,"",RES_hhdet_in_tes!O92/RES_hhdet_in_fec!O92)</f>
        <v>0.73735129551775735</v>
      </c>
      <c r="P92" s="112">
        <f>IF(RES_hhdet_in_tes!P92=0,"",RES_hhdet_in_tes!P92/RES_hhdet_in_fec!P92)</f>
        <v>0.76870677578352864</v>
      </c>
      <c r="Q92" s="112">
        <f>IF(RES_hhdet_in_tes!Q92=0,"",RES_hhdet_in_tes!Q92/RES_hhdet_in_fec!Q92)</f>
        <v>0.7971760455011796</v>
      </c>
      <c r="R92" s="112">
        <f>IF(RES_hhdet_in_tes!R92=0,"",RES_hhdet_in_tes!R92/RES_hhdet_in_fec!R92)</f>
        <v>0.81638931980373508</v>
      </c>
      <c r="S92" s="112">
        <f>IF(RES_hhdet_in_tes!S92=0,"",RES_hhdet_in_tes!S92/RES_hhdet_in_fec!S92)</f>
        <v>0.83490392958621873</v>
      </c>
      <c r="T92" s="112">
        <f>IF(RES_hhdet_in_tes!T92=0,"",RES_hhdet_in_tes!T92/RES_hhdet_in_fec!T92)</f>
        <v>0.85167187806845257</v>
      </c>
      <c r="U92" s="112">
        <f>IF(RES_hhdet_in_tes!U92=0,"",RES_hhdet_in_tes!U92/RES_hhdet_in_fec!U92)</f>
        <v>0.86564516847031736</v>
      </c>
      <c r="V92" s="112">
        <f>IF(RES_hhdet_in_tes!V92=0,"",RES_hhdet_in_tes!V92/RES_hhdet_in_fec!V92)</f>
        <v>0.87577580401166955</v>
      </c>
      <c r="W92" s="112">
        <f>IF(RES_hhdet_in_tes!W92=0,"",RES_hhdet_in_tes!W92/RES_hhdet_in_fec!W92)</f>
        <v>0.8805411346621691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0.77394062664226981</v>
      </c>
      <c r="D93" s="113">
        <f>IF(RES_hhdet_in_tes!D93=0,"",RES_hhdet_in_tes!D93/RES_hhdet_in_fec!D93)</f>
        <v>0.77342504336090712</v>
      </c>
      <c r="E93" s="113">
        <f>IF(RES_hhdet_in_tes!E93=0,"",RES_hhdet_in_tes!E93/RES_hhdet_in_fec!E93)</f>
        <v>0.77722760707032101</v>
      </c>
      <c r="F93" s="113">
        <f>IF(RES_hhdet_in_tes!F93=0,"",RES_hhdet_in_tes!F93/RES_hhdet_in_fec!F93)</f>
        <v>0.77947534538755114</v>
      </c>
      <c r="G93" s="113">
        <f>IF(RES_hhdet_in_tes!G93=0,"",RES_hhdet_in_tes!G93/RES_hhdet_in_fec!G93)</f>
        <v>0.77867195227334163</v>
      </c>
      <c r="H93" s="113">
        <f>IF(RES_hhdet_in_tes!H93=0,"",RES_hhdet_in_tes!H93/RES_hhdet_in_fec!H93)</f>
        <v>0.78028636194746503</v>
      </c>
      <c r="I93" s="113">
        <f>IF(RES_hhdet_in_tes!I93=0,"",RES_hhdet_in_tes!I93/RES_hhdet_in_fec!I93)</f>
        <v>0.78512583925580903</v>
      </c>
      <c r="J93" s="113">
        <f>IF(RES_hhdet_in_tes!J93=0,"",RES_hhdet_in_tes!J93/RES_hhdet_in_fec!J93)</f>
        <v>0.79307043838196989</v>
      </c>
      <c r="K93" s="113">
        <f>IF(RES_hhdet_in_tes!K93=0,"",RES_hhdet_in_tes!K93/RES_hhdet_in_fec!K93)</f>
        <v>0.81041005394265309</v>
      </c>
      <c r="L93" s="113" t="str">
        <f>IF(RES_hhdet_in_tes!L93=0,"",RES_hhdet_in_tes!L93/RES_hhdet_in_fec!L93)</f>
        <v/>
      </c>
      <c r="M93" s="113">
        <f>IF(RES_hhdet_in_tes!M93=0,"",RES_hhdet_in_tes!M93/RES_hhdet_in_fec!M93)</f>
        <v>0.80114114874272779</v>
      </c>
      <c r="N93" s="113">
        <f>IF(RES_hhdet_in_tes!N93=0,"",RES_hhdet_in_tes!N93/RES_hhdet_in_fec!N93)</f>
        <v>0.81718394166696307</v>
      </c>
      <c r="O93" s="113">
        <f>IF(RES_hhdet_in_tes!O93=0,"",RES_hhdet_in_tes!O93/RES_hhdet_in_fec!O93)</f>
        <v>0.82886623070130527</v>
      </c>
      <c r="P93" s="113">
        <f>IF(RES_hhdet_in_tes!P93=0,"",RES_hhdet_in_tes!P93/RES_hhdet_in_fec!P93)</f>
        <v>0.85656135605984174</v>
      </c>
      <c r="Q93" s="113">
        <f>IF(RES_hhdet_in_tes!Q93=0,"",RES_hhdet_in_tes!Q93/RES_hhdet_in_fec!Q93)</f>
        <v>0.87343289191561291</v>
      </c>
      <c r="R93" s="113">
        <f>IF(RES_hhdet_in_tes!R93=0,"",RES_hhdet_in_tes!R93/RES_hhdet_in_fec!R93)</f>
        <v>0.88631190007380456</v>
      </c>
      <c r="S93" s="113">
        <f>IF(RES_hhdet_in_tes!S93=0,"",RES_hhdet_in_tes!S93/RES_hhdet_in_fec!S93)</f>
        <v>0.90244853839725137</v>
      </c>
      <c r="T93" s="113">
        <f>IF(RES_hhdet_in_tes!T93=0,"",RES_hhdet_in_tes!T93/RES_hhdet_in_fec!T93)</f>
        <v>0.91269191716559916</v>
      </c>
      <c r="U93" s="113">
        <f>IF(RES_hhdet_in_tes!U93=0,"",RES_hhdet_in_tes!U93/RES_hhdet_in_fec!U93)</f>
        <v>0.92021109148203284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0.92869712680160554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0.65705359831485322</v>
      </c>
      <c r="D94" s="111">
        <f>IF(RES_hhdet_in_tes!D94=0,"",RES_hhdet_in_tes!D94/RES_hhdet_in_fec!D94)</f>
        <v>0.65883616221118557</v>
      </c>
      <c r="E94" s="111">
        <f>IF(RES_hhdet_in_tes!E94=0,"",RES_hhdet_in_tes!E94/RES_hhdet_in_fec!E94)</f>
        <v>0.66091381873989108</v>
      </c>
      <c r="F94" s="111">
        <f>IF(RES_hhdet_in_tes!F94=0,"",RES_hhdet_in_tes!F94/RES_hhdet_in_fec!F94)</f>
        <v>0.66303171517301096</v>
      </c>
      <c r="G94" s="111">
        <f>IF(RES_hhdet_in_tes!G94=0,"",RES_hhdet_in_tes!G94/RES_hhdet_in_fec!G94)</f>
        <v>0.66542137456347983</v>
      </c>
      <c r="H94" s="111">
        <f>IF(RES_hhdet_in_tes!H94=0,"",RES_hhdet_in_tes!H94/RES_hhdet_in_fec!H94)</f>
        <v>0.66805446143707214</v>
      </c>
      <c r="I94" s="111">
        <f>IF(RES_hhdet_in_tes!I94=0,"",RES_hhdet_in_tes!I94/RES_hhdet_in_fec!I94)</f>
        <v>0.67098802308079575</v>
      </c>
      <c r="J94" s="111">
        <f>IF(RES_hhdet_in_tes!J94=0,"",RES_hhdet_in_tes!J94/RES_hhdet_in_fec!J94)</f>
        <v>0.67445576209364289</v>
      </c>
      <c r="K94" s="111">
        <f>IF(RES_hhdet_in_tes!K94=0,"",RES_hhdet_in_tes!K94/RES_hhdet_in_fec!K94)</f>
        <v>0.67865638715585141</v>
      </c>
      <c r="L94" s="111" t="str">
        <f>IF(RES_hhdet_in_tes!L94=0,"",RES_hhdet_in_tes!L94/RES_hhdet_in_fec!L94)</f>
        <v/>
      </c>
      <c r="M94" s="111">
        <f>IF(RES_hhdet_in_tes!M94=0,"",RES_hhdet_in_tes!M94/RES_hhdet_in_fec!M94)</f>
        <v>0.69413120443154586</v>
      </c>
      <c r="N94" s="111">
        <f>IF(RES_hhdet_in_tes!N94=0,"",RES_hhdet_in_tes!N94/RES_hhdet_in_fec!N94)</f>
        <v>0.71161748882811526</v>
      </c>
      <c r="O94" s="111">
        <f>IF(RES_hhdet_in_tes!O94=0,"",RES_hhdet_in_tes!O94/RES_hhdet_in_fec!O94)</f>
        <v>0.73735129551775735</v>
      </c>
      <c r="P94" s="111">
        <f>IF(RES_hhdet_in_tes!P94=0,"",RES_hhdet_in_tes!P94/RES_hhdet_in_fec!P94)</f>
        <v>0.76870677578352864</v>
      </c>
      <c r="Q94" s="111">
        <f>IF(RES_hhdet_in_tes!Q94=0,"",RES_hhdet_in_tes!Q94/RES_hhdet_in_fec!Q94)</f>
        <v>0.79717604550117949</v>
      </c>
      <c r="R94" s="111">
        <f>IF(RES_hhdet_in_tes!R94=0,"",RES_hhdet_in_tes!R94/RES_hhdet_in_fec!R94)</f>
        <v>0.81638931980373508</v>
      </c>
      <c r="S94" s="111">
        <f>IF(RES_hhdet_in_tes!S94=0,"",RES_hhdet_in_tes!S94/RES_hhdet_in_fec!S94)</f>
        <v>0.83490392958621873</v>
      </c>
      <c r="T94" s="111">
        <f>IF(RES_hhdet_in_tes!T94=0,"",RES_hhdet_in_tes!T94/RES_hhdet_in_fec!T94)</f>
        <v>0.85167187806845257</v>
      </c>
      <c r="U94" s="111">
        <f>IF(RES_hhdet_in_tes!U94=0,"",RES_hhdet_in_tes!U94/RES_hhdet_in_fec!U94)</f>
        <v>0.86564516847031736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0.88054113466216899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 t="str">
        <f>IF(RES_hhdet_in_tes!L95=0,"",RES_hhdet_in_tes!L95/RES_hhdet_in_fec!L95)</f>
        <v/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0.73720398631783313</v>
      </c>
      <c r="D96" s="112">
        <f>IF(RES_hhdet_in_tes!D96=0,"",RES_hhdet_in_tes!D96/RES_hhdet_in_fec!D96)</f>
        <v>0.73841571826262931</v>
      </c>
      <c r="E96" s="112">
        <f>IF(RES_hhdet_in_tes!E96=0,"",RES_hhdet_in_tes!E96/RES_hhdet_in_fec!E96)</f>
        <v>0.73972064953058159</v>
      </c>
      <c r="F96" s="112">
        <f>IF(RES_hhdet_in_tes!F96=0,"",RES_hhdet_in_tes!F96/RES_hhdet_in_fec!F96)</f>
        <v>0.74103811585531698</v>
      </c>
      <c r="G96" s="112">
        <f>IF(RES_hhdet_in_tes!G96=0,"",RES_hhdet_in_tes!G96/RES_hhdet_in_fec!G96)</f>
        <v>0.74244216033359745</v>
      </c>
      <c r="H96" s="112">
        <f>IF(RES_hhdet_in_tes!H96=0,"",RES_hhdet_in_tes!H96/RES_hhdet_in_fec!H96)</f>
        <v>0.74392448372978437</v>
      </c>
      <c r="I96" s="112">
        <f>IF(RES_hhdet_in_tes!I96=0,"",RES_hhdet_in_tes!I96/RES_hhdet_in_fec!I96)</f>
        <v>0.74550437012085036</v>
      </c>
      <c r="J96" s="112">
        <f>IF(RES_hhdet_in_tes!J96=0,"",RES_hhdet_in_tes!J96/RES_hhdet_in_fec!J96)</f>
        <v>0.74725901058916766</v>
      </c>
      <c r="K96" s="112">
        <f>IF(RES_hhdet_in_tes!K96=0,"",RES_hhdet_in_tes!K96/RES_hhdet_in_fec!K96)</f>
        <v>0.7492568118948848</v>
      </c>
      <c r="L96" s="112">
        <f>IF(RES_hhdet_in_tes!L96=0,"",RES_hhdet_in_tes!L96/RES_hhdet_in_fec!L96)</f>
        <v>0.75152171553200586</v>
      </c>
      <c r="M96" s="112">
        <f>IF(RES_hhdet_in_tes!M96=0,"",RES_hhdet_in_tes!M96/RES_hhdet_in_fec!M96)</f>
        <v>0.75562309994616961</v>
      </c>
      <c r="N96" s="112">
        <f>IF(RES_hhdet_in_tes!N96=0,"",RES_hhdet_in_tes!N96/RES_hhdet_in_fec!N96)</f>
        <v>0.76225052644771163</v>
      </c>
      <c r="O96" s="112">
        <f>IF(RES_hhdet_in_tes!O96=0,"",RES_hhdet_in_tes!O96/RES_hhdet_in_fec!O96)</f>
        <v>0.77228827697354829</v>
      </c>
      <c r="P96" s="112">
        <f>IF(RES_hhdet_in_tes!P96=0,"",RES_hhdet_in_tes!P96/RES_hhdet_in_fec!P96)</f>
        <v>0.78534610185820886</v>
      </c>
      <c r="Q96" s="112">
        <f>IF(RES_hhdet_in_tes!Q96=0,"",RES_hhdet_in_tes!Q96/RES_hhdet_in_fec!Q96)</f>
        <v>0.79815896849931833</v>
      </c>
      <c r="R96" s="112">
        <f>IF(RES_hhdet_in_tes!R96=0,"",RES_hhdet_in_tes!R96/RES_hhdet_in_fec!R96)</f>
        <v>0.80734394468209436</v>
      </c>
      <c r="S96" s="112">
        <f>IF(RES_hhdet_in_tes!S96=0,"",RES_hhdet_in_tes!S96/RES_hhdet_in_fec!S96)</f>
        <v>0.81643837094828697</v>
      </c>
      <c r="T96" s="112">
        <f>IF(RES_hhdet_in_tes!T96=0,"",RES_hhdet_in_tes!T96/RES_hhdet_in_fec!T96)</f>
        <v>0.8252515540726405</v>
      </c>
      <c r="U96" s="112">
        <f>IF(RES_hhdet_in_tes!U96=0,"",RES_hhdet_in_tes!U96/RES_hhdet_in_fec!U96)</f>
        <v>0.83353040878234419</v>
      </c>
      <c r="V96" s="112">
        <f>IF(RES_hhdet_in_tes!V96=0,"",RES_hhdet_in_tes!V96/RES_hhdet_in_fec!V96)</f>
        <v>0.84088665159606901</v>
      </c>
      <c r="W96" s="112">
        <f>IF(RES_hhdet_in_tes!W96=0,"",RES_hhdet_in_tes!W96/RES_hhdet_in_fec!W96)</f>
        <v>0.84667743682412022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0.83375115835546176</v>
      </c>
      <c r="D97" s="113">
        <f>IF(RES_hhdet_in_tes!D97=0,"",RES_hhdet_in_tes!D97/RES_hhdet_in_fec!D97)</f>
        <v>0.83296386794921551</v>
      </c>
      <c r="E97" s="113">
        <f>IF(RES_hhdet_in_tes!E97=0,"",RES_hhdet_in_tes!E97/RES_hhdet_in_fec!E97)</f>
        <v>0.83576603357879675</v>
      </c>
      <c r="F97" s="113">
        <f>IF(RES_hhdet_in_tes!F97=0,"",RES_hhdet_in_tes!F97/RES_hhdet_in_fec!F97)</f>
        <v>0.83722728737655128</v>
      </c>
      <c r="G97" s="113">
        <f>IF(RES_hhdet_in_tes!G97=0,"",RES_hhdet_in_tes!G97/RES_hhdet_in_fec!G97)</f>
        <v>0.83598313106773547</v>
      </c>
      <c r="H97" s="113">
        <f>IF(RES_hhdet_in_tes!H97=0,"",RES_hhdet_in_tes!H97/RES_hhdet_in_fec!H97)</f>
        <v>0.83673948417056798</v>
      </c>
      <c r="I97" s="113">
        <f>IF(RES_hhdet_in_tes!I97=0,"",RES_hhdet_in_tes!I97/RES_hhdet_in_fec!I97)</f>
        <v>0.83994181747170038</v>
      </c>
      <c r="J97" s="113">
        <f>IF(RES_hhdet_in_tes!J97=0,"",RES_hhdet_in_tes!J97/RES_hhdet_in_fec!J97)</f>
        <v>0.8453184237102277</v>
      </c>
      <c r="K97" s="113">
        <f>IF(RES_hhdet_in_tes!K97=0,"",RES_hhdet_in_tes!K97/RES_hhdet_in_fec!K97)</f>
        <v>0.85834391802527954</v>
      </c>
      <c r="L97" s="113">
        <f>IF(RES_hhdet_in_tes!L97=0,"",RES_hhdet_in_tes!L97/RES_hhdet_in_fec!L97)</f>
        <v>0.84205996868506405</v>
      </c>
      <c r="M97" s="113">
        <f>IF(RES_hhdet_in_tes!M97=0,"",RES_hhdet_in_tes!M97/RES_hhdet_in_fec!M97)</f>
        <v>0.84607345974310944</v>
      </c>
      <c r="N97" s="113">
        <f>IF(RES_hhdet_in_tes!N97=0,"",RES_hhdet_in_tes!N97/RES_hhdet_in_fec!N97)</f>
        <v>0.85340040996152378</v>
      </c>
      <c r="O97" s="113">
        <f>IF(RES_hhdet_in_tes!O97=0,"",RES_hhdet_in_tes!O97/RES_hhdet_in_fec!O97)</f>
        <v>0.85403247965696494</v>
      </c>
      <c r="P97" s="113">
        <f>IF(RES_hhdet_in_tes!P97=0,"",RES_hhdet_in_tes!P97/RES_hhdet_in_fec!P97)</f>
        <v>0.8679184167925228</v>
      </c>
      <c r="Q97" s="113">
        <f>IF(RES_hhdet_in_tes!Q97=0,"",RES_hhdet_in_tes!Q97/RES_hhdet_in_fec!Q97)</f>
        <v>0.87404212814860938</v>
      </c>
      <c r="R97" s="113">
        <f>IF(RES_hhdet_in_tes!R97=0,"",RES_hhdet_in_tes!R97/RES_hhdet_in_fec!R97)</f>
        <v>0.88011945990066665</v>
      </c>
      <c r="S97" s="113">
        <f>IF(RES_hhdet_in_tes!S97=0,"",RES_hhdet_in_tes!S97/RES_hhdet_in_fec!S97)</f>
        <v>0.89062851763176276</v>
      </c>
      <c r="T97" s="113">
        <f>IF(RES_hhdet_in_tes!T97=0,"",RES_hhdet_in_tes!T97/RES_hhdet_in_fec!T97)</f>
        <v>0.89566489040202291</v>
      </c>
      <c r="U97" s="113">
        <f>IF(RES_hhdet_in_tes!U97=0,"",RES_hhdet_in_tes!U97/RES_hhdet_in_fec!U97)</f>
        <v>0.89959634888893736</v>
      </c>
      <c r="V97" s="113">
        <f>IF(RES_hhdet_in_tes!V97=0,"",RES_hhdet_in_tes!V97/RES_hhdet_in_fec!V97)</f>
        <v>0.903962578617451</v>
      </c>
      <c r="W97" s="113">
        <f>IF(RES_hhdet_in_tes!W97=0,"",RES_hhdet_in_tes!W97/RES_hhdet_in_fec!W97)</f>
        <v>0.90706020697367995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0.73720398631783313</v>
      </c>
      <c r="D98" s="111">
        <f>IF(RES_hhdet_in_tes!D98=0,"",RES_hhdet_in_tes!D98/RES_hhdet_in_fec!D98)</f>
        <v>0.73841571826262931</v>
      </c>
      <c r="E98" s="111">
        <f>IF(RES_hhdet_in_tes!E98=0,"",RES_hhdet_in_tes!E98/RES_hhdet_in_fec!E98)</f>
        <v>0.73972064953058159</v>
      </c>
      <c r="F98" s="111">
        <f>IF(RES_hhdet_in_tes!F98=0,"",RES_hhdet_in_tes!F98/RES_hhdet_in_fec!F98)</f>
        <v>0.74103811585531698</v>
      </c>
      <c r="G98" s="111">
        <f>IF(RES_hhdet_in_tes!G98=0,"",RES_hhdet_in_tes!G98/RES_hhdet_in_fec!G98)</f>
        <v>0.74244216033359756</v>
      </c>
      <c r="H98" s="111">
        <f>IF(RES_hhdet_in_tes!H98=0,"",RES_hhdet_in_tes!H98/RES_hhdet_in_fec!H98)</f>
        <v>0.74392448372978437</v>
      </c>
      <c r="I98" s="111">
        <f>IF(RES_hhdet_in_tes!I98=0,"",RES_hhdet_in_tes!I98/RES_hhdet_in_fec!I98)</f>
        <v>0.74550437012085036</v>
      </c>
      <c r="J98" s="111">
        <f>IF(RES_hhdet_in_tes!J98=0,"",RES_hhdet_in_tes!J98/RES_hhdet_in_fec!J98)</f>
        <v>0.74725901058916766</v>
      </c>
      <c r="K98" s="111">
        <f>IF(RES_hhdet_in_tes!K98=0,"",RES_hhdet_in_tes!K98/RES_hhdet_in_fec!K98)</f>
        <v>0.7492568118948848</v>
      </c>
      <c r="L98" s="111">
        <f>IF(RES_hhdet_in_tes!L98=0,"",RES_hhdet_in_tes!L98/RES_hhdet_in_fec!L98)</f>
        <v>0.75152171553200586</v>
      </c>
      <c r="M98" s="111">
        <f>IF(RES_hhdet_in_tes!M98=0,"",RES_hhdet_in_tes!M98/RES_hhdet_in_fec!M98)</f>
        <v>0.75562309994616972</v>
      </c>
      <c r="N98" s="111">
        <f>IF(RES_hhdet_in_tes!N98=0,"",RES_hhdet_in_tes!N98/RES_hhdet_in_fec!N98)</f>
        <v>0.76225052644771163</v>
      </c>
      <c r="O98" s="111">
        <f>IF(RES_hhdet_in_tes!O98=0,"",RES_hhdet_in_tes!O98/RES_hhdet_in_fec!O98)</f>
        <v>0.77228827697354829</v>
      </c>
      <c r="P98" s="111">
        <f>IF(RES_hhdet_in_tes!P98=0,"",RES_hhdet_in_tes!P98/RES_hhdet_in_fec!P98)</f>
        <v>0.78534610185820886</v>
      </c>
      <c r="Q98" s="111">
        <f>IF(RES_hhdet_in_tes!Q98=0,"",RES_hhdet_in_tes!Q98/RES_hhdet_in_fec!Q98)</f>
        <v>0.79815896849931833</v>
      </c>
      <c r="R98" s="111">
        <f>IF(RES_hhdet_in_tes!R98=0,"",RES_hhdet_in_tes!R98/RES_hhdet_in_fec!R98)</f>
        <v>0.80734394468209447</v>
      </c>
      <c r="S98" s="111">
        <f>IF(RES_hhdet_in_tes!S98=0,"",RES_hhdet_in_tes!S98/RES_hhdet_in_fec!S98)</f>
        <v>0.81643837094828708</v>
      </c>
      <c r="T98" s="111">
        <f>IF(RES_hhdet_in_tes!T98=0,"",RES_hhdet_in_tes!T98/RES_hhdet_in_fec!T98)</f>
        <v>0.82525155407264039</v>
      </c>
      <c r="U98" s="111">
        <f>IF(RES_hhdet_in_tes!U98=0,"",RES_hhdet_in_tes!U98/RES_hhdet_in_fec!U98)</f>
        <v>0.8335304087823443</v>
      </c>
      <c r="V98" s="111">
        <f>IF(RES_hhdet_in_tes!V98=0,"",RES_hhdet_in_tes!V98/RES_hhdet_in_fec!V98)</f>
        <v>0.8408866515960689</v>
      </c>
      <c r="W98" s="111">
        <f>IF(RES_hhdet_in_tes!W98=0,"",RES_hhdet_in_tes!W98/RES_hhdet_in_fec!W98)</f>
        <v>0.84667743682412022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0.77319389418058304</v>
      </c>
      <c r="D100" s="124">
        <f>IF(RES_hhdet_in_tes!D100=0,"",RES_hhdet_in_tes!D100/RES_hhdet_in_fec!D100)</f>
        <v>0.77457910595227375</v>
      </c>
      <c r="E100" s="124">
        <f>IF(RES_hhdet_in_tes!E100=0,"",RES_hhdet_in_tes!E100/RES_hhdet_in_fec!E100)</f>
        <v>0.7760155394977819</v>
      </c>
      <c r="F100" s="124">
        <f>IF(RES_hhdet_in_tes!F100=0,"",RES_hhdet_in_tes!F100/RES_hhdet_in_fec!F100)</f>
        <v>0.77745895783062891</v>
      </c>
      <c r="G100" s="124">
        <f>IF(RES_hhdet_in_tes!G100=0,"",RES_hhdet_in_tes!G100/RES_hhdet_in_fec!G100)</f>
        <v>0.77894954840434594</v>
      </c>
      <c r="H100" s="124">
        <f>IF(RES_hhdet_in_tes!H100=0,"",RES_hhdet_in_tes!H100/RES_hhdet_in_fec!H100)</f>
        <v>0.78048239278623599</v>
      </c>
      <c r="I100" s="124">
        <f>IF(RES_hhdet_in_tes!I100=0,"",RES_hhdet_in_tes!I100/RES_hhdet_in_fec!I100)</f>
        <v>0.78206739316602325</v>
      </c>
      <c r="J100" s="124">
        <f>IF(RES_hhdet_in_tes!J100=0,"",RES_hhdet_in_tes!J100/RES_hhdet_in_fec!J100)</f>
        <v>0.78374511531985058</v>
      </c>
      <c r="K100" s="124">
        <f>IF(RES_hhdet_in_tes!K100=0,"",RES_hhdet_in_tes!K100/RES_hhdet_in_fec!K100)</f>
        <v>0.78555005082750684</v>
      </c>
      <c r="L100" s="124">
        <f>IF(RES_hhdet_in_tes!L100=0,"",RES_hhdet_in_tes!L100/RES_hhdet_in_fec!L100)</f>
        <v>0.78749142760066859</v>
      </c>
      <c r="M100" s="124">
        <f>IF(RES_hhdet_in_tes!M100=0,"",RES_hhdet_in_tes!M100/RES_hhdet_in_fec!M100)</f>
        <v>0.79013273334878653</v>
      </c>
      <c r="N100" s="124">
        <f>IF(RES_hhdet_in_tes!N100=0,"",RES_hhdet_in_tes!N100/RES_hhdet_in_fec!N100)</f>
        <v>0.79363374709411694</v>
      </c>
      <c r="O100" s="124">
        <f>IF(RES_hhdet_in_tes!O100=0,"",RES_hhdet_in_tes!O100/RES_hhdet_in_fec!O100)</f>
        <v>0.79838296820172272</v>
      </c>
      <c r="P100" s="124">
        <f>IF(RES_hhdet_in_tes!P100=0,"",RES_hhdet_in_tes!P100/RES_hhdet_in_fec!P100)</f>
        <v>0.80458444004455831</v>
      </c>
      <c r="Q100" s="124">
        <f>IF(RES_hhdet_in_tes!Q100=0,"",RES_hhdet_in_tes!Q100/RES_hhdet_in_fec!Q100)</f>
        <v>0.81257731100982233</v>
      </c>
      <c r="R100" s="124">
        <f>IF(RES_hhdet_in_tes!R100=0,"",RES_hhdet_in_tes!R100/RES_hhdet_in_fec!R100)</f>
        <v>0.82345037949885691</v>
      </c>
      <c r="S100" s="124">
        <f>IF(RES_hhdet_in_tes!S100=0,"",RES_hhdet_in_tes!S100/RES_hhdet_in_fec!S100)</f>
        <v>0.83702098594950325</v>
      </c>
      <c r="T100" s="124">
        <f>IF(RES_hhdet_in_tes!T100=0,"",RES_hhdet_in_tes!T100/RES_hhdet_in_fec!T100)</f>
        <v>0.85161158880354748</v>
      </c>
      <c r="U100" s="124">
        <f>IF(RES_hhdet_in_tes!U100=0,"",RES_hhdet_in_tes!U100/RES_hhdet_in_fec!U100)</f>
        <v>0.86554464650281659</v>
      </c>
      <c r="V100" s="124">
        <f>IF(RES_hhdet_in_tes!V100=0,"",RES_hhdet_in_tes!V100/RES_hhdet_in_fec!V100)</f>
        <v>0.87714261748911981</v>
      </c>
      <c r="W100" s="124">
        <f>IF(RES_hhdet_in_tes!W100=0,"",RES_hhdet_in_tes!W100/RES_hhdet_in_fec!W100)</f>
        <v>0.88581623551666377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0.77319389418058304</v>
      </c>
      <c r="D103" s="45">
        <f>IF(RES_hhdet_in_tes!D103=0,"",RES_hhdet_in_tes!D103/RES_hhdet_in_fec!D103)</f>
        <v>0.77457910595227375</v>
      </c>
      <c r="E103" s="45">
        <f>IF(RES_hhdet_in_tes!E103=0,"",RES_hhdet_in_tes!E103/RES_hhdet_in_fec!E103)</f>
        <v>0.7760155394977819</v>
      </c>
      <c r="F103" s="45">
        <f>IF(RES_hhdet_in_tes!F103=0,"",RES_hhdet_in_tes!F103/RES_hhdet_in_fec!F103)</f>
        <v>0.77745895783062891</v>
      </c>
      <c r="G103" s="45">
        <f>IF(RES_hhdet_in_tes!G103=0,"",RES_hhdet_in_tes!G103/RES_hhdet_in_fec!G103)</f>
        <v>0.77894954840434594</v>
      </c>
      <c r="H103" s="45">
        <f>IF(RES_hhdet_in_tes!H103=0,"",RES_hhdet_in_tes!H103/RES_hhdet_in_fec!H103)</f>
        <v>0.78048239278623599</v>
      </c>
      <c r="I103" s="45">
        <f>IF(RES_hhdet_in_tes!I103=0,"",RES_hhdet_in_tes!I103/RES_hhdet_in_fec!I103)</f>
        <v>0.78206739316602325</v>
      </c>
      <c r="J103" s="45">
        <f>IF(RES_hhdet_in_tes!J103=0,"",RES_hhdet_in_tes!J103/RES_hhdet_in_fec!J103)</f>
        <v>0.78374511531985058</v>
      </c>
      <c r="K103" s="45">
        <f>IF(RES_hhdet_in_tes!K103=0,"",RES_hhdet_in_tes!K103/RES_hhdet_in_fec!K103)</f>
        <v>0.78555005082750684</v>
      </c>
      <c r="L103" s="45">
        <f>IF(RES_hhdet_in_tes!L103=0,"",RES_hhdet_in_tes!L103/RES_hhdet_in_fec!L103)</f>
        <v>0.78749142760066859</v>
      </c>
      <c r="M103" s="45">
        <f>IF(RES_hhdet_in_tes!M103=0,"",RES_hhdet_in_tes!M103/RES_hhdet_in_fec!M103)</f>
        <v>0.79013273334878653</v>
      </c>
      <c r="N103" s="45">
        <f>IF(RES_hhdet_in_tes!N103=0,"",RES_hhdet_in_tes!N103/RES_hhdet_in_fec!N103)</f>
        <v>0.79363374709411694</v>
      </c>
      <c r="O103" s="45">
        <f>IF(RES_hhdet_in_tes!O103=0,"",RES_hhdet_in_tes!O103/RES_hhdet_in_fec!O103)</f>
        <v>0.79838296820172272</v>
      </c>
      <c r="P103" s="45">
        <f>IF(RES_hhdet_in_tes!P103=0,"",RES_hhdet_in_tes!P103/RES_hhdet_in_fec!P103)</f>
        <v>0.80458444004455831</v>
      </c>
      <c r="Q103" s="45">
        <f>IF(RES_hhdet_in_tes!Q103=0,"",RES_hhdet_in_tes!Q103/RES_hhdet_in_fec!Q103)</f>
        <v>0.81257731100982233</v>
      </c>
      <c r="R103" s="45">
        <f>IF(RES_hhdet_in_tes!R103=0,"",RES_hhdet_in_tes!R103/RES_hhdet_in_fec!R103)</f>
        <v>0.82345037949885691</v>
      </c>
      <c r="S103" s="45">
        <f>IF(RES_hhdet_in_tes!S103=0,"",RES_hhdet_in_tes!S103/RES_hhdet_in_fec!S103)</f>
        <v>0.83702098594950325</v>
      </c>
      <c r="T103" s="45">
        <f>IF(RES_hhdet_in_tes!T103=0,"",RES_hhdet_in_tes!T103/RES_hhdet_in_fec!T103)</f>
        <v>0.85161158880354748</v>
      </c>
      <c r="U103" s="45">
        <f>IF(RES_hhdet_in_tes!U103=0,"",RES_hhdet_in_tes!U103/RES_hhdet_in_fec!U103)</f>
        <v>0.86554464650281659</v>
      </c>
      <c r="V103" s="45">
        <f>IF(RES_hhdet_in_tes!V103=0,"",RES_hhdet_in_tes!V103/RES_hhdet_in_fec!V103)</f>
        <v>0.87714261748911981</v>
      </c>
      <c r="W103" s="45">
        <f>IF(RES_hhdet_in_tes!W103=0,"",RES_hhdet_in_tes!W103/RES_hhdet_in_fec!W103)</f>
        <v>0.88581623551666377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0.86706524628076442</v>
      </c>
      <c r="D124" s="119">
        <f>IF(RES_hhdet_in_tes!D124=0,"",RES_hhdet_in_tes!D124/RES_hhdet_in_fec!D124)</f>
        <v>0.86840040518407091</v>
      </c>
      <c r="E124" s="119">
        <f>IF(RES_hhdet_in_tes!E124=0,"",RES_hhdet_in_tes!E124/RES_hhdet_in_fec!E124)</f>
        <v>0.87045970552399143</v>
      </c>
      <c r="F124" s="119">
        <f>IF(RES_hhdet_in_tes!F124=0,"",RES_hhdet_in_tes!F124/RES_hhdet_in_fec!F124)</f>
        <v>0.8723179677503976</v>
      </c>
      <c r="G124" s="119">
        <f>IF(RES_hhdet_in_tes!G124=0,"",RES_hhdet_in_tes!G124/RES_hhdet_in_fec!G124)</f>
        <v>0.87398276450965606</v>
      </c>
      <c r="H124" s="119">
        <f>IF(RES_hhdet_in_tes!H124=0,"",RES_hhdet_in_tes!H124/RES_hhdet_in_fec!H124)</f>
        <v>0.87659266860996554</v>
      </c>
      <c r="I124" s="119">
        <f>IF(RES_hhdet_in_tes!I124=0,"",RES_hhdet_in_tes!I124/RES_hhdet_in_fec!I124)</f>
        <v>0.8789444913529032</v>
      </c>
      <c r="J124" s="119">
        <f>IF(RES_hhdet_in_tes!J124=0,"",RES_hhdet_in_tes!J124/RES_hhdet_in_fec!J124)</f>
        <v>0.88039252495328768</v>
      </c>
      <c r="K124" s="119">
        <f>IF(RES_hhdet_in_tes!K124=0,"",RES_hhdet_in_tes!K124/RES_hhdet_in_fec!K124)</f>
        <v>0.88203409991684323</v>
      </c>
      <c r="L124" s="119">
        <f>IF(RES_hhdet_in_tes!L124=0,"",RES_hhdet_in_tes!L124/RES_hhdet_in_fec!L124)</f>
        <v>0.88377194027902817</v>
      </c>
      <c r="M124" s="119">
        <f>IF(RES_hhdet_in_tes!M124=0,"",RES_hhdet_in_tes!M124/RES_hhdet_in_fec!M124)</f>
        <v>0.8869013038064063</v>
      </c>
      <c r="N124" s="119">
        <f>IF(RES_hhdet_in_tes!N124=0,"",RES_hhdet_in_tes!N124/RES_hhdet_in_fec!N124)</f>
        <v>0.89102031230716616</v>
      </c>
      <c r="O124" s="119">
        <f>IF(RES_hhdet_in_tes!O124=0,"",RES_hhdet_in_tes!O124/RES_hhdet_in_fec!O124)</f>
        <v>0.89631576408029157</v>
      </c>
      <c r="P124" s="119">
        <f>IF(RES_hhdet_in_tes!P124=0,"",RES_hhdet_in_tes!P124/RES_hhdet_in_fec!P124)</f>
        <v>0.90190959285936689</v>
      </c>
      <c r="Q124" s="119">
        <f>IF(RES_hhdet_in_tes!Q124=0,"",RES_hhdet_in_tes!Q124/RES_hhdet_in_fec!Q124)</f>
        <v>0.90808571666125881</v>
      </c>
      <c r="R124" s="119">
        <f>IF(RES_hhdet_in_tes!R124=0,"",RES_hhdet_in_tes!R124/RES_hhdet_in_fec!R124)</f>
        <v>0.91408845302716746</v>
      </c>
      <c r="S124" s="119">
        <f>IF(RES_hhdet_in_tes!S124=0,"",RES_hhdet_in_tes!S124/RES_hhdet_in_fec!S124)</f>
        <v>0.9185656849552789</v>
      </c>
      <c r="T124" s="119">
        <f>IF(RES_hhdet_in_tes!T124=0,"",RES_hhdet_in_tes!T124/RES_hhdet_in_fec!T124)</f>
        <v>0.92363751835999919</v>
      </c>
      <c r="U124" s="119">
        <f>IF(RES_hhdet_in_tes!U124=0,"",RES_hhdet_in_tes!U124/RES_hhdet_in_fec!U124)</f>
        <v>0.92667890284209142</v>
      </c>
      <c r="V124" s="119">
        <f>IF(RES_hhdet_in_tes!V124=0,"",RES_hhdet_in_tes!V124/RES_hhdet_in_fec!V124)</f>
        <v>0.93393249410848966</v>
      </c>
      <c r="W124" s="119">
        <f>IF(RES_hhdet_in_tes!W124=0,"",RES_hhdet_in_tes!W124/RES_hhdet_in_fec!W124)</f>
        <v>0.93554467641464489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0.86839900620402988</v>
      </c>
      <c r="D125" s="124">
        <f>IF(RES_hhdet_in_tes!D125=0,"",RES_hhdet_in_tes!D125/RES_hhdet_in_fec!D125)</f>
        <v>0.87004899461617502</v>
      </c>
      <c r="E125" s="124">
        <f>IF(RES_hhdet_in_tes!E125=0,"",RES_hhdet_in_tes!E125/RES_hhdet_in_fec!E125)</f>
        <v>0.87175246837769427</v>
      </c>
      <c r="F125" s="124">
        <f>IF(RES_hhdet_in_tes!F125=0,"",RES_hhdet_in_tes!F125/RES_hhdet_in_fec!F125)</f>
        <v>0.87345901810151783</v>
      </c>
      <c r="G125" s="124">
        <f>IF(RES_hhdet_in_tes!G125=0,"",RES_hhdet_in_tes!G125/RES_hhdet_in_fec!G125)</f>
        <v>0.87520844328866532</v>
      </c>
      <c r="H125" s="124">
        <f>IF(RES_hhdet_in_tes!H125=0,"",RES_hhdet_in_tes!H125/RES_hhdet_in_fec!H125)</f>
        <v>0.87699495794791882</v>
      </c>
      <c r="I125" s="124">
        <f>IF(RES_hhdet_in_tes!I125=0,"",RES_hhdet_in_tes!I125/RES_hhdet_in_fec!I125)</f>
        <v>0.87882896959066625</v>
      </c>
      <c r="J125" s="124">
        <f>IF(RES_hhdet_in_tes!J125=0,"",RES_hhdet_in_tes!J125/RES_hhdet_in_fec!J125)</f>
        <v>0.88074052791570234</v>
      </c>
      <c r="K125" s="124">
        <f>IF(RES_hhdet_in_tes!K125=0,"",RES_hhdet_in_tes!K125/RES_hhdet_in_fec!K125)</f>
        <v>0.88276631070597822</v>
      </c>
      <c r="L125" s="124">
        <f>IF(RES_hhdet_in_tes!L125=0,"",RES_hhdet_in_tes!L125/RES_hhdet_in_fec!L125)</f>
        <v>0.88492744185807615</v>
      </c>
      <c r="M125" s="124">
        <f>IF(RES_hhdet_in_tes!M125=0,"",RES_hhdet_in_tes!M125/RES_hhdet_in_fec!M125)</f>
        <v>0.88789569521987854</v>
      </c>
      <c r="N125" s="124">
        <f>IF(RES_hhdet_in_tes!N125=0,"",RES_hhdet_in_tes!N125/RES_hhdet_in_fec!N125)</f>
        <v>0.8919216371219354</v>
      </c>
      <c r="O125" s="124">
        <f>IF(RES_hhdet_in_tes!O125=0,"",RES_hhdet_in_tes!O125/RES_hhdet_in_fec!O125)</f>
        <v>0.89719403577173973</v>
      </c>
      <c r="P125" s="124">
        <f>IF(RES_hhdet_in_tes!P125=0,"",RES_hhdet_in_tes!P125/RES_hhdet_in_fec!P125)</f>
        <v>0.90332900264085614</v>
      </c>
      <c r="Q125" s="124">
        <f>IF(RES_hhdet_in_tes!Q125=0,"",RES_hhdet_in_tes!Q125/RES_hhdet_in_fec!Q125)</f>
        <v>0.90913018182594019</v>
      </c>
      <c r="R125" s="124">
        <f>IF(RES_hhdet_in_tes!R125=0,"",RES_hhdet_in_tes!R125/RES_hhdet_in_fec!R125)</f>
        <v>0.91357136409872353</v>
      </c>
      <c r="S125" s="124">
        <f>IF(RES_hhdet_in_tes!S125=0,"",RES_hhdet_in_tes!S125/RES_hhdet_in_fec!S125)</f>
        <v>0.91789297402776104</v>
      </c>
      <c r="T125" s="124">
        <f>IF(RES_hhdet_in_tes!T125=0,"",RES_hhdet_in_tes!T125/RES_hhdet_in_fec!T125)</f>
        <v>0.92206411296244883</v>
      </c>
      <c r="U125" s="124">
        <f>IF(RES_hhdet_in_tes!U125=0,"",RES_hhdet_in_tes!U125/RES_hhdet_in_fec!U125)</f>
        <v>0.92605473804358429</v>
      </c>
      <c r="V125" s="124">
        <f>IF(RES_hhdet_in_tes!V125=0,"",RES_hhdet_in_tes!V125/RES_hhdet_in_fec!V125)</f>
        <v>0.92984132761606197</v>
      </c>
      <c r="W125" s="124">
        <f>IF(RES_hhdet_in_tes!W125=0,"",RES_hhdet_in_tes!W125/RES_hhdet_in_fec!W125)</f>
        <v>0.93332978789286469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0.86797842282745552</v>
      </c>
      <c r="D126" s="111">
        <f>IF(RES_hhdet_in_tes!D126=0,"",RES_hhdet_in_tes!D126/RES_hhdet_in_fec!D126)</f>
        <v>0.86964474551784776</v>
      </c>
      <c r="E126" s="111">
        <f>IF(RES_hhdet_in_tes!E126=0,"",RES_hhdet_in_tes!E126/RES_hhdet_in_fec!E126)</f>
        <v>0.87135605457358756</v>
      </c>
      <c r="F126" s="111">
        <f>IF(RES_hhdet_in_tes!F126=0,"",RES_hhdet_in_tes!F126/RES_hhdet_in_fec!F126)</f>
        <v>0.87307349813369284</v>
      </c>
      <c r="G126" s="111">
        <f>IF(RES_hhdet_in_tes!G126=0,"",RES_hhdet_in_tes!G126/RES_hhdet_in_fec!G126)</f>
        <v>0.87483237149022819</v>
      </c>
      <c r="H126" s="111">
        <f>IF(RES_hhdet_in_tes!H126=0,"",RES_hhdet_in_tes!H126/RES_hhdet_in_fec!H126)</f>
        <v>0.87662835494877944</v>
      </c>
      <c r="I126" s="111">
        <f>IF(RES_hhdet_in_tes!I126=0,"",RES_hhdet_in_tes!I126/RES_hhdet_in_fec!I126)</f>
        <v>0.87847014527034251</v>
      </c>
      <c r="J126" s="111">
        <f>IF(RES_hhdet_in_tes!J126=0,"",RES_hhdet_in_tes!J126/RES_hhdet_in_fec!J126)</f>
        <v>0.88039337001503781</v>
      </c>
      <c r="K126" s="111">
        <f>IF(RES_hhdet_in_tes!K126=0,"",RES_hhdet_in_tes!K126/RES_hhdet_in_fec!K126)</f>
        <v>0.88242832198013033</v>
      </c>
      <c r="L126" s="111">
        <f>IF(RES_hhdet_in_tes!L126=0,"",RES_hhdet_in_tes!L126/RES_hhdet_in_fec!L126)</f>
        <v>0.88458310573083021</v>
      </c>
      <c r="M126" s="111">
        <f>IF(RES_hhdet_in_tes!M126=0,"",RES_hhdet_in_tes!M126/RES_hhdet_in_fec!M126)</f>
        <v>0.88756667283900192</v>
      </c>
      <c r="N126" s="111">
        <f>IF(RES_hhdet_in_tes!N126=0,"",RES_hhdet_in_tes!N126/RES_hhdet_in_fec!N126)</f>
        <v>0.89160317600603967</v>
      </c>
      <c r="O126" s="111">
        <f>IF(RES_hhdet_in_tes!O126=0,"",RES_hhdet_in_tes!O126/RES_hhdet_in_fec!O126)</f>
        <v>0.89688911231248536</v>
      </c>
      <c r="P126" s="111">
        <f>IF(RES_hhdet_in_tes!P126=0,"",RES_hhdet_in_tes!P126/RES_hhdet_in_fec!P126)</f>
        <v>0.90305063165599941</v>
      </c>
      <c r="Q126" s="111">
        <f>IF(RES_hhdet_in_tes!Q126=0,"",RES_hhdet_in_tes!Q126/RES_hhdet_in_fec!Q126)</f>
        <v>0.90886388378605176</v>
      </c>
      <c r="R126" s="111">
        <f>IF(RES_hhdet_in_tes!R126=0,"",RES_hhdet_in_tes!R126/RES_hhdet_in_fec!R126)</f>
        <v>0.91331838487097849</v>
      </c>
      <c r="S126" s="111">
        <f>IF(RES_hhdet_in_tes!S126=0,"",RES_hhdet_in_tes!S126/RES_hhdet_in_fec!S126)</f>
        <v>0.91765186977521762</v>
      </c>
      <c r="T126" s="111">
        <f>IF(RES_hhdet_in_tes!T126=0,"",RES_hhdet_in_tes!T126/RES_hhdet_in_fec!T126)</f>
        <v>0.92183538401073162</v>
      </c>
      <c r="U126" s="111">
        <f>IF(RES_hhdet_in_tes!U126=0,"",RES_hhdet_in_tes!U126/RES_hhdet_in_fec!U126)</f>
        <v>0.92583997308949617</v>
      </c>
      <c r="V126" s="111">
        <f>IF(RES_hhdet_in_tes!V126=0,"",RES_hhdet_in_tes!V126/RES_hhdet_in_fec!V126)</f>
        <v>0.92963668252348153</v>
      </c>
      <c r="W126" s="111">
        <f>IF(RES_hhdet_in_tes!W126=0,"",RES_hhdet_in_tes!W126/RES_hhdet_in_fec!W126)</f>
        <v>0.93313418370955548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3.0084562238929511</v>
      </c>
      <c r="D128" s="124">
        <f>IF(RES_hhdet_in_tes!D128=0,"",RES_hhdet_in_tes!D128/RES_hhdet_in_fec!D128)</f>
        <v>3.1262147837203731</v>
      </c>
      <c r="E128" s="124">
        <f>IF(RES_hhdet_in_tes!E128=0,"",RES_hhdet_in_tes!E128/RES_hhdet_in_fec!E128)</f>
        <v>3.2452167117805217</v>
      </c>
      <c r="F128" s="124">
        <f>IF(RES_hhdet_in_tes!F128=0,"",RES_hhdet_in_tes!F128/RES_hhdet_in_fec!F128)</f>
        <v>3.3643464444933344</v>
      </c>
      <c r="G128" s="124">
        <f>IF(RES_hhdet_in_tes!G128=0,"",RES_hhdet_in_tes!G128/RES_hhdet_in_fec!G128)</f>
        <v>3.4846082044779383</v>
      </c>
      <c r="H128" s="124">
        <f>IF(RES_hhdet_in_tes!H128=0,"",RES_hhdet_in_tes!H128/RES_hhdet_in_fec!H128)</f>
        <v>3.6058725614625882</v>
      </c>
      <c r="I128" s="124">
        <f>IF(RES_hhdet_in_tes!I128=0,"",RES_hhdet_in_tes!I128/RES_hhdet_in_fec!I128)</f>
        <v>3.7283801725356627</v>
      </c>
      <c r="J128" s="124">
        <f>IF(RES_hhdet_in_tes!J128=0,"",RES_hhdet_in_tes!J128/RES_hhdet_in_fec!J128)</f>
        <v>3.8531320623257499</v>
      </c>
      <c r="K128" s="124">
        <f>IF(RES_hhdet_in_tes!K128=0,"",RES_hhdet_in_tes!K128/RES_hhdet_in_fec!K128)</f>
        <v>3.9809699137176877</v>
      </c>
      <c r="L128" s="124">
        <f>IF(RES_hhdet_in_tes!L128=0,"",RES_hhdet_in_tes!L128/RES_hhdet_in_fec!L128)</f>
        <v>4.1121018278761685</v>
      </c>
      <c r="M128" s="124">
        <f>IF(RES_hhdet_in_tes!M128=0,"",RES_hhdet_in_tes!M128/RES_hhdet_in_fec!M128)</f>
        <v>4.2687265429334911</v>
      </c>
      <c r="N128" s="124">
        <f>IF(RES_hhdet_in_tes!N128=0,"",RES_hhdet_in_tes!N128/RES_hhdet_in_fec!N128)</f>
        <v>4.4581088188765268</v>
      </c>
      <c r="O128" s="124">
        <f>IF(RES_hhdet_in_tes!O128=0,"",RES_hhdet_in_tes!O128/RES_hhdet_in_fec!O128)</f>
        <v>4.6842649623629891</v>
      </c>
      <c r="P128" s="124">
        <f>IF(RES_hhdet_in_tes!P128=0,"",RES_hhdet_in_tes!P128/RES_hhdet_in_fec!P128)</f>
        <v>4.9295264301331487</v>
      </c>
      <c r="Q128" s="124">
        <f>IF(RES_hhdet_in_tes!Q128=0,"",RES_hhdet_in_tes!Q128/RES_hhdet_in_fec!Q128)</f>
        <v>5.1403001098531789</v>
      </c>
      <c r="R128" s="124">
        <f>IF(RES_hhdet_in_tes!R128=0,"",RES_hhdet_in_tes!R128/RES_hhdet_in_fec!R128)</f>
        <v>5.2725307096427807</v>
      </c>
      <c r="S128" s="124">
        <f>IF(RES_hhdet_in_tes!S128=0,"",RES_hhdet_in_tes!S128/RES_hhdet_in_fec!S128)</f>
        <v>5.3777797746318061</v>
      </c>
      <c r="T128" s="124">
        <f>IF(RES_hhdet_in_tes!T128=0,"",RES_hhdet_in_tes!T128/RES_hhdet_in_fec!T128)</f>
        <v>5.4657193749619948</v>
      </c>
      <c r="U128" s="124">
        <f>IF(RES_hhdet_in_tes!U128=0,"",RES_hhdet_in_tes!U128/RES_hhdet_in_fec!U128)</f>
        <v>5.545777099176048</v>
      </c>
      <c r="V128" s="124">
        <f>IF(RES_hhdet_in_tes!V128=0,"",RES_hhdet_in_tes!V128/RES_hhdet_in_fec!V128)</f>
        <v>5.6274047067316868</v>
      </c>
      <c r="W128" s="124">
        <f>IF(RES_hhdet_in_tes!W128=0,"",RES_hhdet_in_tes!W128/RES_hhdet_in_fec!W128)</f>
        <v>5.7073192747491044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3.0084562238929511</v>
      </c>
      <c r="D129" s="111">
        <f>IF(RES_hhdet_in_tes!D129=0,"",RES_hhdet_in_tes!D129/RES_hhdet_in_fec!D129)</f>
        <v>3.1262147837203731</v>
      </c>
      <c r="E129" s="111">
        <f>IF(RES_hhdet_in_tes!E129=0,"",RES_hhdet_in_tes!E129/RES_hhdet_in_fec!E129)</f>
        <v>3.2452167117805217</v>
      </c>
      <c r="F129" s="111">
        <f>IF(RES_hhdet_in_tes!F129=0,"",RES_hhdet_in_tes!F129/RES_hhdet_in_fec!F129)</f>
        <v>3.3643464444933344</v>
      </c>
      <c r="G129" s="111">
        <f>IF(RES_hhdet_in_tes!G129=0,"",RES_hhdet_in_tes!G129/RES_hhdet_in_fec!G129)</f>
        <v>3.4846082044779383</v>
      </c>
      <c r="H129" s="111">
        <f>IF(RES_hhdet_in_tes!H129=0,"",RES_hhdet_in_tes!H129/RES_hhdet_in_fec!H129)</f>
        <v>3.6058725614625882</v>
      </c>
      <c r="I129" s="111">
        <f>IF(RES_hhdet_in_tes!I129=0,"",RES_hhdet_in_tes!I129/RES_hhdet_in_fec!I129)</f>
        <v>3.7283801725356627</v>
      </c>
      <c r="J129" s="111">
        <f>IF(RES_hhdet_in_tes!J129=0,"",RES_hhdet_in_tes!J129/RES_hhdet_in_fec!J129)</f>
        <v>3.8531320623257499</v>
      </c>
      <c r="K129" s="111">
        <f>IF(RES_hhdet_in_tes!K129=0,"",RES_hhdet_in_tes!K129/RES_hhdet_in_fec!K129)</f>
        <v>3.9809699137176877</v>
      </c>
      <c r="L129" s="111">
        <f>IF(RES_hhdet_in_tes!L129=0,"",RES_hhdet_in_tes!L129/RES_hhdet_in_fec!L129)</f>
        <v>4.1121018278761685</v>
      </c>
      <c r="M129" s="111">
        <f>IF(RES_hhdet_in_tes!M129=0,"",RES_hhdet_in_tes!M129/RES_hhdet_in_fec!M129)</f>
        <v>4.2687265429334911</v>
      </c>
      <c r="N129" s="111">
        <f>IF(RES_hhdet_in_tes!N129=0,"",RES_hhdet_in_tes!N129/RES_hhdet_in_fec!N129)</f>
        <v>4.4581088188765268</v>
      </c>
      <c r="O129" s="111">
        <f>IF(RES_hhdet_in_tes!O129=0,"",RES_hhdet_in_tes!O129/RES_hhdet_in_fec!O129)</f>
        <v>4.6842649623629891</v>
      </c>
      <c r="P129" s="111">
        <f>IF(RES_hhdet_in_tes!P129=0,"",RES_hhdet_in_tes!P129/RES_hhdet_in_fec!P129)</f>
        <v>4.9295264301331487</v>
      </c>
      <c r="Q129" s="111">
        <f>IF(RES_hhdet_in_tes!Q129=0,"",RES_hhdet_in_tes!Q129/RES_hhdet_in_fec!Q129)</f>
        <v>5.1403001098531789</v>
      </c>
      <c r="R129" s="111">
        <f>IF(RES_hhdet_in_tes!R129=0,"",RES_hhdet_in_tes!R129/RES_hhdet_in_fec!R129)</f>
        <v>5.2725307096427807</v>
      </c>
      <c r="S129" s="111">
        <f>IF(RES_hhdet_in_tes!S129=0,"",RES_hhdet_in_tes!S129/RES_hhdet_in_fec!S129)</f>
        <v>5.3777797746318061</v>
      </c>
      <c r="T129" s="111">
        <f>IF(RES_hhdet_in_tes!T129=0,"",RES_hhdet_in_tes!T129/RES_hhdet_in_fec!T129)</f>
        <v>5.4657193749619948</v>
      </c>
      <c r="U129" s="111">
        <f>IF(RES_hhdet_in_tes!U129=0,"",RES_hhdet_in_tes!U129/RES_hhdet_in_fec!U129)</f>
        <v>5.545777099176048</v>
      </c>
      <c r="V129" s="111">
        <f>IF(RES_hhdet_in_tes!V129=0,"",RES_hhdet_in_tes!V129/RES_hhdet_in_fec!V129)</f>
        <v>5.6274047067316868</v>
      </c>
      <c r="W129" s="111">
        <f>IF(RES_hhdet_in_tes!W129=0,"",RES_hhdet_in_tes!W129/RES_hhdet_in_fec!W129)</f>
        <v>5.7073192747491044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0.87061690589788321</v>
      </c>
      <c r="D130" s="124">
        <f>IF(RES_hhdet_in_tes!D130=0,"",RES_hhdet_in_tes!D130/RES_hhdet_in_fec!D130)</f>
        <v>0.87227799319327814</v>
      </c>
      <c r="E130" s="124">
        <f>IF(RES_hhdet_in_tes!E130=0,"",RES_hhdet_in_tes!E130/RES_hhdet_in_fec!E130)</f>
        <v>0.87462219130243757</v>
      </c>
      <c r="F130" s="124">
        <f>IF(RES_hhdet_in_tes!F130=0,"",RES_hhdet_in_tes!F130/RES_hhdet_in_fec!F130)</f>
        <v>0.87416817015318538</v>
      </c>
      <c r="G130" s="124">
        <f>IF(RES_hhdet_in_tes!G130=0,"",RES_hhdet_in_tes!G130/RES_hhdet_in_fec!G130)</f>
        <v>0.8751421096153027</v>
      </c>
      <c r="H130" s="124">
        <f>IF(RES_hhdet_in_tes!H130=0,"",RES_hhdet_in_tes!H130/RES_hhdet_in_fec!H130)</f>
        <v>0.87964278219543479</v>
      </c>
      <c r="I130" s="124">
        <f>IF(RES_hhdet_in_tes!I130=0,"",RES_hhdet_in_tes!I130/RES_hhdet_in_fec!I130)</f>
        <v>0.88726472146798385</v>
      </c>
      <c r="J130" s="124">
        <f>IF(RES_hhdet_in_tes!J130=0,"",RES_hhdet_in_tes!J130/RES_hhdet_in_fec!J130)</f>
        <v>0.88954029898679399</v>
      </c>
      <c r="K130" s="124">
        <f>IF(RES_hhdet_in_tes!K130=0,"",RES_hhdet_in_tes!K130/RES_hhdet_in_fec!K130)</f>
        <v>0.8923408454091305</v>
      </c>
      <c r="L130" s="124">
        <f>IF(RES_hhdet_in_tes!L130=0,"",RES_hhdet_in_tes!L130/RES_hhdet_in_fec!L130)</f>
        <v>0.88894883670640212</v>
      </c>
      <c r="M130" s="124">
        <f>IF(RES_hhdet_in_tes!M130=0,"",RES_hhdet_in_tes!M130/RES_hhdet_in_fec!M130)</f>
        <v>0.89104156017465008</v>
      </c>
      <c r="N130" s="124">
        <f>IF(RES_hhdet_in_tes!N130=0,"",RES_hhdet_in_tes!N130/RES_hhdet_in_fec!N130)</f>
        <v>0.89605285517393807</v>
      </c>
      <c r="O130" s="124">
        <f>IF(RES_hhdet_in_tes!O130=0,"",RES_hhdet_in_tes!O130/RES_hhdet_in_fec!O130)</f>
        <v>0.90540796455403272</v>
      </c>
      <c r="P130" s="124">
        <f>IF(RES_hhdet_in_tes!P130=0,"",RES_hhdet_in_tes!P130/RES_hhdet_in_fec!P130)</f>
        <v>0.91013647362667993</v>
      </c>
      <c r="Q130" s="124">
        <f>IF(RES_hhdet_in_tes!Q130=0,"",RES_hhdet_in_tes!Q130/RES_hhdet_in_fec!Q130)</f>
        <v>0.91580617175252843</v>
      </c>
      <c r="R130" s="124">
        <f>IF(RES_hhdet_in_tes!R130=0,"",RES_hhdet_in_tes!R130/RES_hhdet_in_fec!R130)</f>
        <v>0.92924407891568939</v>
      </c>
      <c r="S130" s="124">
        <f>IF(RES_hhdet_in_tes!S130=0,"",RES_hhdet_in_tes!S130/RES_hhdet_in_fec!S130)</f>
        <v>0.93267409900900922</v>
      </c>
      <c r="T130" s="124">
        <f>IF(RES_hhdet_in_tes!T130=0,"",RES_hhdet_in_tes!T130/RES_hhdet_in_fec!T130)</f>
        <v>0.93696977236580059</v>
      </c>
      <c r="U130" s="124">
        <f>IF(RES_hhdet_in_tes!U130=0,"",RES_hhdet_in_tes!U130/RES_hhdet_in_fec!U130)</f>
        <v>0.93975794998860174</v>
      </c>
      <c r="V130" s="124">
        <f>IF(RES_hhdet_in_tes!V130=0,"",RES_hhdet_in_tes!V130/RES_hhdet_in_fec!V130)</f>
        <v>0.9494432459183878</v>
      </c>
      <c r="W130" s="124">
        <f>IF(RES_hhdet_in_tes!W130=0,"",RES_hhdet_in_tes!W130/RES_hhdet_in_fec!W130)</f>
        <v>0.95119162705721227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0.87375012841530308</v>
      </c>
      <c r="D131" s="111">
        <f>IF(RES_hhdet_in_tes!D131=0,"",RES_hhdet_in_tes!D131/RES_hhdet_in_fec!D131)</f>
        <v>0.87581388733953769</v>
      </c>
      <c r="E131" s="111">
        <f>IF(RES_hhdet_in_tes!E131=0,"",RES_hhdet_in_tes!E131/RES_hhdet_in_fec!E131)</f>
        <v>0.8779333623705563</v>
      </c>
      <c r="F131" s="111">
        <f>IF(RES_hhdet_in_tes!F131=0,"",RES_hhdet_in_tes!F131/RES_hhdet_in_fec!F131)</f>
        <v>0.88006043505249998</v>
      </c>
      <c r="G131" s="111">
        <f>IF(RES_hhdet_in_tes!G131=0,"",RES_hhdet_in_tes!G131/RES_hhdet_in_fec!G131)</f>
        <v>0.88223881899162382</v>
      </c>
      <c r="H131" s="111">
        <f>IF(RES_hhdet_in_tes!H131=0,"",RES_hhdet_in_tes!H131/RES_hhdet_in_fec!H131)</f>
        <v>0.88446316419902804</v>
      </c>
      <c r="I131" s="111">
        <f>IF(RES_hhdet_in_tes!I131=0,"",RES_hhdet_in_tes!I131/RES_hhdet_in_fec!I131)</f>
        <v>0.88674424170857069</v>
      </c>
      <c r="J131" s="111">
        <f>IF(RES_hhdet_in_tes!J131=0,"",RES_hhdet_in_tes!J131/RES_hhdet_in_fec!J131)</f>
        <v>0.88912617664413796</v>
      </c>
      <c r="K131" s="111">
        <f>IF(RES_hhdet_in_tes!K131=0,"",RES_hhdet_in_tes!K131/RES_hhdet_in_fec!K131)</f>
        <v>0.89164648696732018</v>
      </c>
      <c r="L131" s="111">
        <f>IF(RES_hhdet_in_tes!L131=0,"",RES_hhdet_in_tes!L131/RES_hhdet_in_fec!L131)</f>
        <v>0.89431521027100103</v>
      </c>
      <c r="M131" s="111">
        <f>IF(RES_hhdet_in_tes!M131=0,"",RES_hhdet_in_tes!M131/RES_hhdet_in_fec!M131)</f>
        <v>0.89801039085099599</v>
      </c>
      <c r="N131" s="111">
        <f>IF(RES_hhdet_in_tes!N131=0,"",RES_hhdet_in_tes!N131/RES_hhdet_in_fec!N131)</f>
        <v>0.90300964428594366</v>
      </c>
      <c r="O131" s="111">
        <f>IF(RES_hhdet_in_tes!O131=0,"",RES_hhdet_in_tes!O131/RES_hhdet_in_fec!O131)</f>
        <v>0.9095563343647991</v>
      </c>
      <c r="P131" s="111">
        <f>IF(RES_hhdet_in_tes!P131=0,"",RES_hhdet_in_tes!P131/RES_hhdet_in_fec!P131)</f>
        <v>0.91718744363633364</v>
      </c>
      <c r="Q131" s="111">
        <f>IF(RES_hhdet_in_tes!Q131=0,"",RES_hhdet_in_tes!Q131/RES_hhdet_in_fec!Q131)</f>
        <v>0.92438722014504637</v>
      </c>
      <c r="R131" s="111">
        <f>IF(RES_hhdet_in_tes!R131=0,"",RES_hhdet_in_tes!R131/RES_hhdet_in_fec!R131)</f>
        <v>0.92990416858488656</v>
      </c>
      <c r="S131" s="111">
        <f>IF(RES_hhdet_in_tes!S131=0,"",RES_hhdet_in_tes!S131/RES_hhdet_in_fec!S131)</f>
        <v>0.93527123715793348</v>
      </c>
      <c r="T131" s="111">
        <f>IF(RES_hhdet_in_tes!T131=0,"",RES_hhdet_in_tes!T131/RES_hhdet_in_fec!T131)</f>
        <v>0.94045256541324973</v>
      </c>
      <c r="U131" s="111">
        <f>IF(RES_hhdet_in_tes!U131=0,"",RES_hhdet_in_tes!U131/RES_hhdet_in_fec!U131)</f>
        <v>0.94541229289991502</v>
      </c>
      <c r="V131" s="111">
        <f>IF(RES_hhdet_in_tes!V131=0,"",RES_hhdet_in_tes!V131/RES_hhdet_in_fec!V131)</f>
        <v>0.9501145591670016</v>
      </c>
      <c r="W131" s="111">
        <f>IF(RES_hhdet_in_tes!W131=0,"",RES_hhdet_in_tes!W131/RES_hhdet_in_fec!W131)</f>
        <v>0.95444625273806005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0.92519572685498819</v>
      </c>
      <c r="D132" s="111">
        <f>IF(RES_hhdet_in_tes!D132=0,"",RES_hhdet_in_tes!D132/RES_hhdet_in_fec!D132)</f>
        <v>0.92571119330318663</v>
      </c>
      <c r="E132" s="111">
        <f>IF(RES_hhdet_in_tes!E132=0,"",RES_hhdet_in_tes!E132/RES_hhdet_in_fec!E132)</f>
        <v>0.92791070330465775</v>
      </c>
      <c r="F132" s="111">
        <f>IF(RES_hhdet_in_tes!F132=0,"",RES_hhdet_in_tes!F132/RES_hhdet_in_fec!F132)</f>
        <v>0.92946938970464332</v>
      </c>
      <c r="G132" s="111">
        <f>IF(RES_hhdet_in_tes!G132=0,"",RES_hhdet_in_tes!G132/RES_hhdet_in_fec!G132)</f>
        <v>0.92982666856776952</v>
      </c>
      <c r="H132" s="111">
        <f>IF(RES_hhdet_in_tes!H132=0,"",RES_hhdet_in_tes!H132/RES_hhdet_in_fec!H132)</f>
        <v>0.93108659260359949</v>
      </c>
      <c r="I132" s="111">
        <f>IF(RES_hhdet_in_tes!I132=0,"",RES_hhdet_in_tes!I132/RES_hhdet_in_fec!I132)</f>
        <v>0.93353489918026</v>
      </c>
      <c r="J132" s="111">
        <f>IF(RES_hhdet_in_tes!J132=0,"",RES_hhdet_in_tes!J132/RES_hhdet_in_fec!J132)</f>
        <v>0.93685704600298281</v>
      </c>
      <c r="K132" s="111">
        <f>IF(RES_hhdet_in_tes!K132=0,"",RES_hhdet_in_tes!K132/RES_hhdet_in_fec!K132)</f>
        <v>0.94333039434930954</v>
      </c>
      <c r="L132" s="111">
        <f>IF(RES_hhdet_in_tes!L132=0,"",RES_hhdet_in_tes!L132/RES_hhdet_in_fec!L132)</f>
        <v>0.93705142858396051</v>
      </c>
      <c r="M132" s="111">
        <f>IF(RES_hhdet_in_tes!M132=0,"",RES_hhdet_in_tes!M132/RES_hhdet_in_fec!M132)</f>
        <v>0.93987988063752637</v>
      </c>
      <c r="N132" s="111">
        <f>IF(RES_hhdet_in_tes!N132=0,"",RES_hhdet_in_tes!N132/RES_hhdet_in_fec!N132)</f>
        <v>0.94402391576973088</v>
      </c>
      <c r="O132" s="111" t="str">
        <f>IF(RES_hhdet_in_tes!O132=0,"",RES_hhdet_in_tes!O132/RES_hhdet_in_fec!O132)</f>
        <v/>
      </c>
      <c r="P132" s="111">
        <f>IF(RES_hhdet_in_tes!P132=0,"",RES_hhdet_in_tes!P132/RES_hhdet_in_fec!P132)</f>
        <v>0.9520892683204949</v>
      </c>
      <c r="Q132" s="111" t="str">
        <f>IF(RES_hhdet_in_tes!Q132=0,"",RES_hhdet_in_tes!Q132/RES_hhdet_in_fec!Q132)</f>
        <v/>
      </c>
      <c r="R132" s="111">
        <f>IF(RES_hhdet_in_tes!R132=0,"",RES_hhdet_in_tes!R132/RES_hhdet_in_fec!R132)</f>
        <v>0.95877099883974481</v>
      </c>
      <c r="S132" s="111">
        <f>IF(RES_hhdet_in_tes!S132=0,"",RES_hhdet_in_tes!S132/RES_hhdet_in_fec!S132)</f>
        <v>0.96354081439325068</v>
      </c>
      <c r="T132" s="111">
        <f>IF(RES_hhdet_in_tes!T132=0,"",RES_hhdet_in_tes!T132/RES_hhdet_in_fec!T132)</f>
        <v>0.96636948574931425</v>
      </c>
      <c r="U132" s="111">
        <f>IF(RES_hhdet_in_tes!U132=0,"",RES_hhdet_in_tes!U132/RES_hhdet_in_fec!U132)</f>
        <v>0.96874702292071835</v>
      </c>
      <c r="V132" s="111">
        <f>IF(RES_hhdet_in_tes!V132=0,"",RES_hhdet_in_tes!V132/RES_hhdet_in_fec!V132)</f>
        <v>0.97136668771559331</v>
      </c>
      <c r="W132" s="111">
        <f>IF(RES_hhdet_in_tes!W132=0,"",RES_hhdet_in_tes!W132/RES_hhdet_in_fec!W132)</f>
        <v>0.97370090384192276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0.87375012841530308</v>
      </c>
      <c r="D133" s="112">
        <f>IF(RES_hhdet_in_tes!D133=0,"",RES_hhdet_in_tes!D133/RES_hhdet_in_fec!D133)</f>
        <v>0.87581388733953769</v>
      </c>
      <c r="E133" s="112">
        <f>IF(RES_hhdet_in_tes!E133=0,"",RES_hhdet_in_tes!E133/RES_hhdet_in_fec!E133)</f>
        <v>0.8779333623705563</v>
      </c>
      <c r="F133" s="112">
        <f>IF(RES_hhdet_in_tes!F133=0,"",RES_hhdet_in_tes!F133/RES_hhdet_in_fec!F133)</f>
        <v>0.88006043505249998</v>
      </c>
      <c r="G133" s="112">
        <f>IF(RES_hhdet_in_tes!G133=0,"",RES_hhdet_in_tes!G133/RES_hhdet_in_fec!G133)</f>
        <v>0.88223881899162393</v>
      </c>
      <c r="H133" s="112">
        <f>IF(RES_hhdet_in_tes!H133=0,"",RES_hhdet_in_tes!H133/RES_hhdet_in_fec!H133)</f>
        <v>0.88446316419902804</v>
      </c>
      <c r="I133" s="112">
        <f>IF(RES_hhdet_in_tes!I133=0,"",RES_hhdet_in_tes!I133/RES_hhdet_in_fec!I133)</f>
        <v>0.88674424170857069</v>
      </c>
      <c r="J133" s="112">
        <f>IF(RES_hhdet_in_tes!J133=0,"",RES_hhdet_in_tes!J133/RES_hhdet_in_fec!J133)</f>
        <v>0.88912617664413796</v>
      </c>
      <c r="K133" s="112">
        <f>IF(RES_hhdet_in_tes!K133=0,"",RES_hhdet_in_tes!K133/RES_hhdet_in_fec!K133)</f>
        <v>0.89164648696732018</v>
      </c>
      <c r="L133" s="112">
        <f>IF(RES_hhdet_in_tes!L133=0,"",RES_hhdet_in_tes!L133/RES_hhdet_in_fec!L133)</f>
        <v>0.89431521027100114</v>
      </c>
      <c r="M133" s="112">
        <f>IF(RES_hhdet_in_tes!M133=0,"",RES_hhdet_in_tes!M133/RES_hhdet_in_fec!M133)</f>
        <v>0.89801039085099599</v>
      </c>
      <c r="N133" s="112">
        <f>IF(RES_hhdet_in_tes!N133=0,"",RES_hhdet_in_tes!N133/RES_hhdet_in_fec!N133)</f>
        <v>0.90300964428594366</v>
      </c>
      <c r="O133" s="112" t="str">
        <f>IF(RES_hhdet_in_tes!O133=0,"",RES_hhdet_in_tes!O133/RES_hhdet_in_fec!O133)</f>
        <v/>
      </c>
      <c r="P133" s="112">
        <f>IF(RES_hhdet_in_tes!P133=0,"",RES_hhdet_in_tes!P133/RES_hhdet_in_fec!P133)</f>
        <v>0.91718744363633364</v>
      </c>
      <c r="Q133" s="112" t="str">
        <f>IF(RES_hhdet_in_tes!Q133=0,"",RES_hhdet_in_tes!Q133/RES_hhdet_in_fec!Q133)</f>
        <v/>
      </c>
      <c r="R133" s="112">
        <f>IF(RES_hhdet_in_tes!R133=0,"",RES_hhdet_in_tes!R133/RES_hhdet_in_fec!R133)</f>
        <v>0.92990416858488656</v>
      </c>
      <c r="S133" s="112">
        <f>IF(RES_hhdet_in_tes!S133=0,"",RES_hhdet_in_tes!S133/RES_hhdet_in_fec!S133)</f>
        <v>0.93527123715793348</v>
      </c>
      <c r="T133" s="112">
        <f>IF(RES_hhdet_in_tes!T133=0,"",RES_hhdet_in_tes!T133/RES_hhdet_in_fec!T133)</f>
        <v>0.94045256541324973</v>
      </c>
      <c r="U133" s="112">
        <f>IF(RES_hhdet_in_tes!U133=0,"",RES_hhdet_in_tes!U133/RES_hhdet_in_fec!U133)</f>
        <v>0.94541229289991491</v>
      </c>
      <c r="V133" s="112">
        <f>IF(RES_hhdet_in_tes!V133=0,"",RES_hhdet_in_tes!V133/RES_hhdet_in_fec!V133)</f>
        <v>0.95011455916700172</v>
      </c>
      <c r="W133" s="112">
        <f>IF(RES_hhdet_in_tes!W133=0,"",RES_hhdet_in_tes!W133/RES_hhdet_in_fec!W133)</f>
        <v>0.95444625273806005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 t="str">
        <f>IF(RES_hhdet_in_tes!O134=0,"",RES_hhdet_in_tes!O134/RES_hhdet_in_fec!O134)</f>
        <v/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0.73720398631783313</v>
      </c>
      <c r="D135" s="112">
        <f>IF(RES_hhdet_in_tes!D135=0,"",RES_hhdet_in_tes!D135/RES_hhdet_in_fec!D135)</f>
        <v>0.73841571826262931</v>
      </c>
      <c r="E135" s="112">
        <f>IF(RES_hhdet_in_tes!E135=0,"",RES_hhdet_in_tes!E135/RES_hhdet_in_fec!E135)</f>
        <v>0.73972064953058159</v>
      </c>
      <c r="F135" s="112">
        <f>IF(RES_hhdet_in_tes!F135=0,"",RES_hhdet_in_tes!F135/RES_hhdet_in_fec!F135)</f>
        <v>0.74103811585531698</v>
      </c>
      <c r="G135" s="112">
        <f>IF(RES_hhdet_in_tes!G135=0,"",RES_hhdet_in_tes!G135/RES_hhdet_in_fec!G135)</f>
        <v>0.74244216033359756</v>
      </c>
      <c r="H135" s="112">
        <f>IF(RES_hhdet_in_tes!H135=0,"",RES_hhdet_in_tes!H135/RES_hhdet_in_fec!H135)</f>
        <v>0.74392448372978437</v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>
        <f>IF(RES_hhdet_in_tes!L135=0,"",RES_hhdet_in_tes!L135/RES_hhdet_in_fec!L135)</f>
        <v>0.75152171553200586</v>
      </c>
      <c r="M135" s="112">
        <f>IF(RES_hhdet_in_tes!M135=0,"",RES_hhdet_in_tes!M135/RES_hhdet_in_fec!M135)</f>
        <v>0.75562309994616961</v>
      </c>
      <c r="N135" s="112">
        <f>IF(RES_hhdet_in_tes!N135=0,"",RES_hhdet_in_tes!N135/RES_hhdet_in_fec!N135)</f>
        <v>0.76225052644771163</v>
      </c>
      <c r="O135" s="112">
        <f>IF(RES_hhdet_in_tes!O135=0,"",RES_hhdet_in_tes!O135/RES_hhdet_in_fec!O135)</f>
        <v>0.77228827697354818</v>
      </c>
      <c r="P135" s="112">
        <f>IF(RES_hhdet_in_tes!P135=0,"",RES_hhdet_in_tes!P135/RES_hhdet_in_fec!P135)</f>
        <v>0.78534610185820886</v>
      </c>
      <c r="Q135" s="112">
        <f>IF(RES_hhdet_in_tes!Q135=0,"",RES_hhdet_in_tes!Q135/RES_hhdet_in_fec!Q135)</f>
        <v>0.79815896849931833</v>
      </c>
      <c r="R135" s="112">
        <f>IF(RES_hhdet_in_tes!R135=0,"",RES_hhdet_in_tes!R135/RES_hhdet_in_fec!R135)</f>
        <v>0.80734394468209447</v>
      </c>
      <c r="S135" s="112">
        <f>IF(RES_hhdet_in_tes!S135=0,"",RES_hhdet_in_tes!S135/RES_hhdet_in_fec!S135)</f>
        <v>0.81643837094828697</v>
      </c>
      <c r="T135" s="112">
        <f>IF(RES_hhdet_in_tes!T135=0,"",RES_hhdet_in_tes!T135/RES_hhdet_in_fec!T135)</f>
        <v>0.8252515540726405</v>
      </c>
      <c r="U135" s="112">
        <f>IF(RES_hhdet_in_tes!U135=0,"",RES_hhdet_in_tes!U135/RES_hhdet_in_fec!U135)</f>
        <v>0.8335304087823443</v>
      </c>
      <c r="V135" s="112">
        <f>IF(RES_hhdet_in_tes!V135=0,"",RES_hhdet_in_tes!V135/RES_hhdet_in_fec!V135)</f>
        <v>0.84088665159606901</v>
      </c>
      <c r="W135" s="112">
        <f>IF(RES_hhdet_in_tes!W135=0,"",RES_hhdet_in_tes!W135/RES_hhdet_in_fec!W135)</f>
        <v>0.84667743682412022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0.83375115835546176</v>
      </c>
      <c r="D136" s="113">
        <f>IF(RES_hhdet_in_tes!D136=0,"",RES_hhdet_in_tes!D136/RES_hhdet_in_fec!D136)</f>
        <v>0.83296386794921562</v>
      </c>
      <c r="E136" s="113">
        <f>IF(RES_hhdet_in_tes!E136=0,"",RES_hhdet_in_tes!E136/RES_hhdet_in_fec!E136)</f>
        <v>0.83576603357879664</v>
      </c>
      <c r="F136" s="113">
        <f>IF(RES_hhdet_in_tes!F136=0,"",RES_hhdet_in_tes!F136/RES_hhdet_in_fec!F136)</f>
        <v>0.83722728737655139</v>
      </c>
      <c r="G136" s="113">
        <f>IF(RES_hhdet_in_tes!G136=0,"",RES_hhdet_in_tes!G136/RES_hhdet_in_fec!G136)</f>
        <v>0.83598313106773547</v>
      </c>
      <c r="H136" s="113">
        <f>IF(RES_hhdet_in_tes!H136=0,"",RES_hhdet_in_tes!H136/RES_hhdet_in_fec!H136)</f>
        <v>0.83673948417056798</v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>
        <f>IF(RES_hhdet_in_tes!L136=0,"",RES_hhdet_in_tes!L136/RES_hhdet_in_fec!L136)</f>
        <v>0.84205996868506416</v>
      </c>
      <c r="M136" s="113">
        <f>IF(RES_hhdet_in_tes!M136=0,"",RES_hhdet_in_tes!M136/RES_hhdet_in_fec!M136)</f>
        <v>0.84607345974310944</v>
      </c>
      <c r="N136" s="113">
        <f>IF(RES_hhdet_in_tes!N136=0,"",RES_hhdet_in_tes!N136/RES_hhdet_in_fec!N136)</f>
        <v>0.85340040996152389</v>
      </c>
      <c r="O136" s="113">
        <f>IF(RES_hhdet_in_tes!O136=0,"",RES_hhdet_in_tes!O136/RES_hhdet_in_fec!O136)</f>
        <v>0.85403247965696483</v>
      </c>
      <c r="P136" s="113">
        <f>IF(RES_hhdet_in_tes!P136=0,"",RES_hhdet_in_tes!P136/RES_hhdet_in_fec!P136)</f>
        <v>0.8679184167925228</v>
      </c>
      <c r="Q136" s="113">
        <f>IF(RES_hhdet_in_tes!Q136=0,"",RES_hhdet_in_tes!Q136/RES_hhdet_in_fec!Q136)</f>
        <v>0.8740421281486096</v>
      </c>
      <c r="R136" s="113">
        <f>IF(RES_hhdet_in_tes!R136=0,"",RES_hhdet_in_tes!R136/RES_hhdet_in_fec!R136)</f>
        <v>0.88011945990066631</v>
      </c>
      <c r="S136" s="113">
        <f>IF(RES_hhdet_in_tes!S136=0,"",RES_hhdet_in_tes!S136/RES_hhdet_in_fec!S136)</f>
        <v>0.89062851763176276</v>
      </c>
      <c r="T136" s="113">
        <f>IF(RES_hhdet_in_tes!T136=0,"",RES_hhdet_in_tes!T136/RES_hhdet_in_fec!T136)</f>
        <v>0.89566489040202291</v>
      </c>
      <c r="U136" s="113">
        <f>IF(RES_hhdet_in_tes!U136=0,"",RES_hhdet_in_tes!U136/RES_hhdet_in_fec!U136)</f>
        <v>0.89959634888893725</v>
      </c>
      <c r="V136" s="113">
        <f>IF(RES_hhdet_in_tes!V136=0,"",RES_hhdet_in_tes!V136/RES_hhdet_in_fec!V136)</f>
        <v>0.90396257861745088</v>
      </c>
      <c r="W136" s="113">
        <f>IF(RES_hhdet_in_tes!W136=0,"",RES_hhdet_in_tes!W136/RES_hhdet_in_fec!W136)</f>
        <v>0.90706020697367995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0.73720398631783313</v>
      </c>
      <c r="D137" s="111">
        <f>IF(RES_hhdet_in_tes!D137=0,"",RES_hhdet_in_tes!D137/RES_hhdet_in_fec!D137)</f>
        <v>0.73841571826262931</v>
      </c>
      <c r="E137" s="111">
        <f>IF(RES_hhdet_in_tes!E137=0,"",RES_hhdet_in_tes!E137/RES_hhdet_in_fec!E137)</f>
        <v>0.73972064953058159</v>
      </c>
      <c r="F137" s="111">
        <f>IF(RES_hhdet_in_tes!F137=0,"",RES_hhdet_in_tes!F137/RES_hhdet_in_fec!F137)</f>
        <v>0.74103811585531698</v>
      </c>
      <c r="G137" s="111">
        <f>IF(RES_hhdet_in_tes!G137=0,"",RES_hhdet_in_tes!G137/RES_hhdet_in_fec!G137)</f>
        <v>0.74244216033359756</v>
      </c>
      <c r="H137" s="111">
        <f>IF(RES_hhdet_in_tes!H137=0,"",RES_hhdet_in_tes!H137/RES_hhdet_in_fec!H137)</f>
        <v>0.74392448372978437</v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>
        <f>IF(RES_hhdet_in_tes!L137=0,"",RES_hhdet_in_tes!L137/RES_hhdet_in_fec!L137)</f>
        <v>0.75152171553200586</v>
      </c>
      <c r="M137" s="111">
        <f>IF(RES_hhdet_in_tes!M137=0,"",RES_hhdet_in_tes!M137/RES_hhdet_in_fec!M137)</f>
        <v>0.75562309994616961</v>
      </c>
      <c r="N137" s="111">
        <f>IF(RES_hhdet_in_tes!N137=0,"",RES_hhdet_in_tes!N137/RES_hhdet_in_fec!N137)</f>
        <v>0.76225052644771163</v>
      </c>
      <c r="O137" s="111">
        <f>IF(RES_hhdet_in_tes!O137=0,"",RES_hhdet_in_tes!O137/RES_hhdet_in_fec!O137)</f>
        <v>0.77228827697354829</v>
      </c>
      <c r="P137" s="111">
        <f>IF(RES_hhdet_in_tes!P137=0,"",RES_hhdet_in_tes!P137/RES_hhdet_in_fec!P137)</f>
        <v>0.78534610185820886</v>
      </c>
      <c r="Q137" s="111">
        <f>IF(RES_hhdet_in_tes!Q137=0,"",RES_hhdet_in_tes!Q137/RES_hhdet_in_fec!Q137)</f>
        <v>0.79815896849931833</v>
      </c>
      <c r="R137" s="111">
        <f>IF(RES_hhdet_in_tes!R137=0,"",RES_hhdet_in_tes!R137/RES_hhdet_in_fec!R137)</f>
        <v>0.80734394468209447</v>
      </c>
      <c r="S137" s="111">
        <f>IF(RES_hhdet_in_tes!S137=0,"",RES_hhdet_in_tes!S137/RES_hhdet_in_fec!S137)</f>
        <v>0.81643837094828708</v>
      </c>
      <c r="T137" s="111">
        <f>IF(RES_hhdet_in_tes!T137=0,"",RES_hhdet_in_tes!T137/RES_hhdet_in_fec!T137)</f>
        <v>0.8252515540726405</v>
      </c>
      <c r="U137" s="111">
        <f>IF(RES_hhdet_in_tes!U137=0,"",RES_hhdet_in_tes!U137/RES_hhdet_in_fec!U137)</f>
        <v>0.8335304087823443</v>
      </c>
      <c r="V137" s="111">
        <f>IF(RES_hhdet_in_tes!V137=0,"",RES_hhdet_in_tes!V137/RES_hhdet_in_fec!V137)</f>
        <v>0.8408866515960689</v>
      </c>
      <c r="W137" s="111">
        <f>IF(RES_hhdet_in_tes!W137=0,"",RES_hhdet_in_tes!W137/RES_hhdet_in_fec!W137)</f>
        <v>0.84667743682412022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0.77319389418058304</v>
      </c>
      <c r="D139" s="124">
        <f>IF(RES_hhdet_in_tes!D139=0,"",RES_hhdet_in_tes!D139/RES_hhdet_in_fec!D139)</f>
        <v>0.77457910595227375</v>
      </c>
      <c r="E139" s="124">
        <f>IF(RES_hhdet_in_tes!E139=0,"",RES_hhdet_in_tes!E139/RES_hhdet_in_fec!E139)</f>
        <v>0.7760155394977819</v>
      </c>
      <c r="F139" s="124">
        <f>IF(RES_hhdet_in_tes!F139=0,"",RES_hhdet_in_tes!F139/RES_hhdet_in_fec!F139)</f>
        <v>0.77745895783062891</v>
      </c>
      <c r="G139" s="124">
        <f>IF(RES_hhdet_in_tes!G139=0,"",RES_hhdet_in_tes!G139/RES_hhdet_in_fec!G139)</f>
        <v>0.77894954840434594</v>
      </c>
      <c r="H139" s="124">
        <f>IF(RES_hhdet_in_tes!H139=0,"",RES_hhdet_in_tes!H139/RES_hhdet_in_fec!H139)</f>
        <v>0.78048239278623599</v>
      </c>
      <c r="I139" s="124">
        <f>IF(RES_hhdet_in_tes!I139=0,"",RES_hhdet_in_tes!I139/RES_hhdet_in_fec!I139)</f>
        <v>0.78206739316602325</v>
      </c>
      <c r="J139" s="124">
        <f>IF(RES_hhdet_in_tes!J139=0,"",RES_hhdet_in_tes!J139/RES_hhdet_in_fec!J139)</f>
        <v>0.78374511531985069</v>
      </c>
      <c r="K139" s="124">
        <f>IF(RES_hhdet_in_tes!K139=0,"",RES_hhdet_in_tes!K139/RES_hhdet_in_fec!K139)</f>
        <v>0.78555005082750684</v>
      </c>
      <c r="L139" s="124">
        <f>IF(RES_hhdet_in_tes!L139=0,"",RES_hhdet_in_tes!L139/RES_hhdet_in_fec!L139)</f>
        <v>0.78749142760066859</v>
      </c>
      <c r="M139" s="124">
        <f>IF(RES_hhdet_in_tes!M139=0,"",RES_hhdet_in_tes!M139/RES_hhdet_in_fec!M139)</f>
        <v>0.79013273334878653</v>
      </c>
      <c r="N139" s="124">
        <f>IF(RES_hhdet_in_tes!N139=0,"",RES_hhdet_in_tes!N139/RES_hhdet_in_fec!N139)</f>
        <v>0.79363374709411705</v>
      </c>
      <c r="O139" s="124">
        <f>IF(RES_hhdet_in_tes!O139=0,"",RES_hhdet_in_tes!O139/RES_hhdet_in_fec!O139)</f>
        <v>0.79838296820172272</v>
      </c>
      <c r="P139" s="124">
        <f>IF(RES_hhdet_in_tes!P139=0,"",RES_hhdet_in_tes!P139/RES_hhdet_in_fec!P139)</f>
        <v>0.80458444004455842</v>
      </c>
      <c r="Q139" s="124">
        <f>IF(RES_hhdet_in_tes!Q139=0,"",RES_hhdet_in_tes!Q139/RES_hhdet_in_fec!Q139)</f>
        <v>0.81257731100982233</v>
      </c>
      <c r="R139" s="124">
        <f>IF(RES_hhdet_in_tes!R139=0,"",RES_hhdet_in_tes!R139/RES_hhdet_in_fec!R139)</f>
        <v>0.82345037949885691</v>
      </c>
      <c r="S139" s="124">
        <f>IF(RES_hhdet_in_tes!S139=0,"",RES_hhdet_in_tes!S139/RES_hhdet_in_fec!S139)</f>
        <v>0.83702098594950325</v>
      </c>
      <c r="T139" s="124">
        <f>IF(RES_hhdet_in_tes!T139=0,"",RES_hhdet_in_tes!T139/RES_hhdet_in_fec!T139)</f>
        <v>0.85161158880354748</v>
      </c>
      <c r="U139" s="124">
        <f>IF(RES_hhdet_in_tes!U139=0,"",RES_hhdet_in_tes!U139/RES_hhdet_in_fec!U139)</f>
        <v>0.86554464650281648</v>
      </c>
      <c r="V139" s="124">
        <f>IF(RES_hhdet_in_tes!V139=0,"",RES_hhdet_in_tes!V139/RES_hhdet_in_fec!V139)</f>
        <v>0.87714261748911959</v>
      </c>
      <c r="W139" s="124">
        <f>IF(RES_hhdet_in_tes!W139=0,"",RES_hhdet_in_tes!W139/RES_hhdet_in_fec!W139)</f>
        <v>0.88581623551666377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0.77319389418058304</v>
      </c>
      <c r="D141" s="45">
        <f>IF(RES_hhdet_in_tes!D141=0,"",RES_hhdet_in_tes!D141/RES_hhdet_in_fec!D141)</f>
        <v>0.77457910595227375</v>
      </c>
      <c r="E141" s="45">
        <f>IF(RES_hhdet_in_tes!E141=0,"",RES_hhdet_in_tes!E141/RES_hhdet_in_fec!E141)</f>
        <v>0.7760155394977819</v>
      </c>
      <c r="F141" s="45">
        <f>IF(RES_hhdet_in_tes!F141=0,"",RES_hhdet_in_tes!F141/RES_hhdet_in_fec!F141)</f>
        <v>0.77745895783062891</v>
      </c>
      <c r="G141" s="45">
        <f>IF(RES_hhdet_in_tes!G141=0,"",RES_hhdet_in_tes!G141/RES_hhdet_in_fec!G141)</f>
        <v>0.77894954840434594</v>
      </c>
      <c r="H141" s="45">
        <f>IF(RES_hhdet_in_tes!H141=0,"",RES_hhdet_in_tes!H141/RES_hhdet_in_fec!H141)</f>
        <v>0.78048239278623599</v>
      </c>
      <c r="I141" s="45">
        <f>IF(RES_hhdet_in_tes!I141=0,"",RES_hhdet_in_tes!I141/RES_hhdet_in_fec!I141)</f>
        <v>0.78206739316602325</v>
      </c>
      <c r="J141" s="45">
        <f>IF(RES_hhdet_in_tes!J141=0,"",RES_hhdet_in_tes!J141/RES_hhdet_in_fec!J141)</f>
        <v>0.78374511531985069</v>
      </c>
      <c r="K141" s="45">
        <f>IF(RES_hhdet_in_tes!K141=0,"",RES_hhdet_in_tes!K141/RES_hhdet_in_fec!K141)</f>
        <v>0.78555005082750684</v>
      </c>
      <c r="L141" s="45">
        <f>IF(RES_hhdet_in_tes!L141=0,"",RES_hhdet_in_tes!L141/RES_hhdet_in_fec!L141)</f>
        <v>0.78749142760066859</v>
      </c>
      <c r="M141" s="45">
        <f>IF(RES_hhdet_in_tes!M141=0,"",RES_hhdet_in_tes!M141/RES_hhdet_in_fec!M141)</f>
        <v>0.79013273334878653</v>
      </c>
      <c r="N141" s="45">
        <f>IF(RES_hhdet_in_tes!N141=0,"",RES_hhdet_in_tes!N141/RES_hhdet_in_fec!N141)</f>
        <v>0.79363374709411705</v>
      </c>
      <c r="O141" s="45">
        <f>IF(RES_hhdet_in_tes!O141=0,"",RES_hhdet_in_tes!O141/RES_hhdet_in_fec!O141)</f>
        <v>0.79838296820172272</v>
      </c>
      <c r="P141" s="45">
        <f>IF(RES_hhdet_in_tes!P141=0,"",RES_hhdet_in_tes!P141/RES_hhdet_in_fec!P141)</f>
        <v>0.80458444004455842</v>
      </c>
      <c r="Q141" s="45">
        <f>IF(RES_hhdet_in_tes!Q141=0,"",RES_hhdet_in_tes!Q141/RES_hhdet_in_fec!Q141)</f>
        <v>0.81257731100982233</v>
      </c>
      <c r="R141" s="45">
        <f>IF(RES_hhdet_in_tes!R141=0,"",RES_hhdet_in_tes!R141/RES_hhdet_in_fec!R141)</f>
        <v>0.82345037949885691</v>
      </c>
      <c r="S141" s="45">
        <f>IF(RES_hhdet_in_tes!S141=0,"",RES_hhdet_in_tes!S141/RES_hhdet_in_fec!S141)</f>
        <v>0.83702098594950325</v>
      </c>
      <c r="T141" s="45">
        <f>IF(RES_hhdet_in_tes!T141=0,"",RES_hhdet_in_tes!T141/RES_hhdet_in_fec!T141)</f>
        <v>0.85161158880354748</v>
      </c>
      <c r="U141" s="45">
        <f>IF(RES_hhdet_in_tes!U141=0,"",RES_hhdet_in_tes!U141/RES_hhdet_in_fec!U141)</f>
        <v>0.86554464650281648</v>
      </c>
      <c r="V141" s="45">
        <f>IF(RES_hhdet_in_tes!V141=0,"",RES_hhdet_in_tes!V141/RES_hhdet_in_fec!V141)</f>
        <v>0.87714261748911959</v>
      </c>
      <c r="W141" s="45">
        <f>IF(RES_hhdet_in_tes!W141=0,"",RES_hhdet_in_tes!W141/RES_hhdet_in_fec!W141)</f>
        <v>0.88581623551666377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1.6734749934022652</v>
      </c>
      <c r="D143" s="119">
        <f>IF(RES_hhdet_in_tes!D143=0,"",RES_hhdet_in_tes!D143/RES_hhdet_in_fec!D143)</f>
        <v>1.7315066404316328</v>
      </c>
      <c r="E143" s="119">
        <f>IF(RES_hhdet_in_tes!E143=0,"",RES_hhdet_in_tes!E143/RES_hhdet_in_fec!E143)</f>
        <v>1.7994273395847444</v>
      </c>
      <c r="F143" s="119">
        <f>IF(RES_hhdet_in_tes!F143=0,"",RES_hhdet_in_tes!F143/RES_hhdet_in_fec!F143)</f>
        <v>1.8493644084423828</v>
      </c>
      <c r="G143" s="119">
        <f>IF(RES_hhdet_in_tes!G143=0,"",RES_hhdet_in_tes!G143/RES_hhdet_in_fec!G143)</f>
        <v>1.9155665276335643</v>
      </c>
      <c r="H143" s="119">
        <f>IF(RES_hhdet_in_tes!H143=0,"",RES_hhdet_in_tes!H143/RES_hhdet_in_fec!H143)</f>
        <v>1.9839179730879055</v>
      </c>
      <c r="I143" s="119">
        <f>IF(RES_hhdet_in_tes!I143=0,"",RES_hhdet_in_tes!I143/RES_hhdet_in_fec!I143)</f>
        <v>2.0608845370300517</v>
      </c>
      <c r="J143" s="119">
        <f>IF(RES_hhdet_in_tes!J143=0,"",RES_hhdet_in_tes!J143/RES_hhdet_in_fec!J143)</f>
        <v>2.1252975689987403</v>
      </c>
      <c r="K143" s="119">
        <f>IF(RES_hhdet_in_tes!K143=0,"",RES_hhdet_in_tes!K143/RES_hhdet_in_fec!K143)</f>
        <v>2.216523550683728</v>
      </c>
      <c r="L143" s="119">
        <f>IF(RES_hhdet_in_tes!L143=0,"",RES_hhdet_in_tes!L143/RES_hhdet_in_fec!L143)</f>
        <v>2.2078777785700914</v>
      </c>
      <c r="M143" s="119">
        <f>IF(RES_hhdet_in_tes!M143=0,"",RES_hhdet_in_tes!M143/RES_hhdet_in_fec!M143)</f>
        <v>2.2319993330185768</v>
      </c>
      <c r="N143" s="119">
        <f>IF(RES_hhdet_in_tes!N143=0,"",RES_hhdet_in_tes!N143/RES_hhdet_in_fec!N143)</f>
        <v>2.2822417133864121</v>
      </c>
      <c r="O143" s="119">
        <f>IF(RES_hhdet_in_tes!O143=0,"",RES_hhdet_in_tes!O143/RES_hhdet_in_fec!O143)</f>
        <v>2.2941397032749262</v>
      </c>
      <c r="P143" s="119">
        <f>IF(RES_hhdet_in_tes!P143=0,"",RES_hhdet_in_tes!P143/RES_hhdet_in_fec!P143)</f>
        <v>2.3587765297640231</v>
      </c>
      <c r="Q143" s="119">
        <f>IF(RES_hhdet_in_tes!Q143=0,"",RES_hhdet_in_tes!Q143/RES_hhdet_in_fec!Q143)</f>
        <v>2.4137743853786802</v>
      </c>
      <c r="R143" s="119">
        <f>IF(RES_hhdet_in_tes!R143=0,"",RES_hhdet_in_tes!R143/RES_hhdet_in_fec!R143)</f>
        <v>2.4553756245835268</v>
      </c>
      <c r="S143" s="119">
        <f>IF(RES_hhdet_in_tes!S143=0,"",RES_hhdet_in_tes!S143/RES_hhdet_in_fec!S143)</f>
        <v>2.449693333074527</v>
      </c>
      <c r="T143" s="119">
        <f>IF(RES_hhdet_in_tes!T143=0,"",RES_hhdet_in_tes!T143/RES_hhdet_in_fec!T143)</f>
        <v>2.4489387338764876</v>
      </c>
      <c r="U143" s="119">
        <f>IF(RES_hhdet_in_tes!U143=0,"",RES_hhdet_in_tes!U143/RES_hhdet_in_fec!U143)</f>
        <v>2.4172805532734714</v>
      </c>
      <c r="V143" s="119">
        <f>IF(RES_hhdet_in_tes!V143=0,"",RES_hhdet_in_tes!V143/RES_hhdet_in_fec!V143)</f>
        <v>2.3860245776088855</v>
      </c>
      <c r="W143" s="119">
        <f>IF(RES_hhdet_in_tes!W143=0,"",RES_hhdet_in_tes!W143/RES_hhdet_in_fec!W143)</f>
        <v>2.359337023062825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1.9182040450224875</v>
      </c>
      <c r="D144" s="124">
        <f>IF(RES_hhdet_in_tes!D144=0,"",RES_hhdet_in_tes!D144/RES_hhdet_in_fec!D144)</f>
        <v>2.0125936953226451</v>
      </c>
      <c r="E144" s="124">
        <f>IF(RES_hhdet_in_tes!E144=0,"",RES_hhdet_in_tes!E144/RES_hhdet_in_fec!E144)</f>
        <v>2.1096866809394275</v>
      </c>
      <c r="F144" s="124">
        <f>IF(RES_hhdet_in_tes!F144=0,"",RES_hhdet_in_tes!F144/RES_hhdet_in_fec!F144)</f>
        <v>2.2090794011691472</v>
      </c>
      <c r="G144" s="124">
        <f>IF(RES_hhdet_in_tes!G144=0,"",RES_hhdet_in_tes!G144/RES_hhdet_in_fec!G144)</f>
        <v>2.3111071630087396</v>
      </c>
      <c r="H144" s="124">
        <f>IF(RES_hhdet_in_tes!H144=0,"",RES_hhdet_in_tes!H144/RES_hhdet_in_fec!H144)</f>
        <v>2.4157066974165344</v>
      </c>
      <c r="I144" s="124">
        <f>IF(RES_hhdet_in_tes!I144=0,"",RES_hhdet_in_tes!I144/RES_hhdet_in_fec!I144)</f>
        <v>2.5229374676675005</v>
      </c>
      <c r="J144" s="124">
        <f>IF(RES_hhdet_in_tes!J144=0,"",RES_hhdet_in_tes!J144/RES_hhdet_in_fec!J144)</f>
        <v>2.6330946479614799</v>
      </c>
      <c r="K144" s="124">
        <f>IF(RES_hhdet_in_tes!K144=0,"",RES_hhdet_in_tes!K144/RES_hhdet_in_fec!K144)</f>
        <v>2.7463966898000662</v>
      </c>
      <c r="L144" s="124">
        <f>IF(RES_hhdet_in_tes!L144=0,"",RES_hhdet_in_tes!L144/RES_hhdet_in_fec!L144)</f>
        <v>2.8628431268296008</v>
      </c>
      <c r="M144" s="124">
        <f>IF(RES_hhdet_in_tes!M144=0,"",RES_hhdet_in_tes!M144/RES_hhdet_in_fec!M144)</f>
        <v>2.9908851588966101</v>
      </c>
      <c r="N144" s="124">
        <f>IF(RES_hhdet_in_tes!N144=0,"",RES_hhdet_in_tes!N144/RES_hhdet_in_fec!N144)</f>
        <v>3.1326696578165318</v>
      </c>
      <c r="O144" s="124">
        <f>IF(RES_hhdet_in_tes!O144=0,"",RES_hhdet_in_tes!O144/RES_hhdet_in_fec!O144)</f>
        <v>3.2867639454975377</v>
      </c>
      <c r="P144" s="124">
        <f>IF(RES_hhdet_in_tes!P144=0,"",RES_hhdet_in_tes!P144/RES_hhdet_in_fec!P144)</f>
        <v>3.4414360887428206</v>
      </c>
      <c r="Q144" s="124">
        <f>IF(RES_hhdet_in_tes!Q144=0,"",RES_hhdet_in_tes!Q144/RES_hhdet_in_fec!Q144)</f>
        <v>3.5682266167836141</v>
      </c>
      <c r="R144" s="124">
        <f>IF(RES_hhdet_in_tes!R144=0,"",RES_hhdet_in_tes!R144/RES_hhdet_in_fec!R144)</f>
        <v>3.6301166784276724</v>
      </c>
      <c r="S144" s="124">
        <f>IF(RES_hhdet_in_tes!S144=0,"",RES_hhdet_in_tes!S144/RES_hhdet_in_fec!S144)</f>
        <v>3.6692906583401488</v>
      </c>
      <c r="T144" s="124">
        <f>IF(RES_hhdet_in_tes!T144=0,"",RES_hhdet_in_tes!T144/RES_hhdet_in_fec!T144)</f>
        <v>3.6944155157665777</v>
      </c>
      <c r="U144" s="124">
        <f>IF(RES_hhdet_in_tes!U144=0,"",RES_hhdet_in_tes!U144/RES_hhdet_in_fec!U144)</f>
        <v>3.7144114562535413</v>
      </c>
      <c r="V144" s="124">
        <f>IF(RES_hhdet_in_tes!V144=0,"",RES_hhdet_in_tes!V144/RES_hhdet_in_fec!V144)</f>
        <v>3.7385490736741893</v>
      </c>
      <c r="W144" s="124">
        <f>IF(RES_hhdet_in_tes!W144=0,"",RES_hhdet_in_tes!W144/RES_hhdet_in_fec!W144)</f>
        <v>3.7661433069224222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1.9182040450224875</v>
      </c>
      <c r="D145" s="111">
        <f>IF(RES_hhdet_in_tes!D145=0,"",RES_hhdet_in_tes!D145/RES_hhdet_in_fec!D145)</f>
        <v>2.0125936953226451</v>
      </c>
      <c r="E145" s="111">
        <f>IF(RES_hhdet_in_tes!E145=0,"",RES_hhdet_in_tes!E145/RES_hhdet_in_fec!E145)</f>
        <v>2.1096866809394275</v>
      </c>
      <c r="F145" s="111">
        <f>IF(RES_hhdet_in_tes!F145=0,"",RES_hhdet_in_tes!F145/RES_hhdet_in_fec!F145)</f>
        <v>2.2090794011691472</v>
      </c>
      <c r="G145" s="111">
        <f>IF(RES_hhdet_in_tes!G145=0,"",RES_hhdet_in_tes!G145/RES_hhdet_in_fec!G145)</f>
        <v>2.3111071630087396</v>
      </c>
      <c r="H145" s="111">
        <f>IF(RES_hhdet_in_tes!H145=0,"",RES_hhdet_in_tes!H145/RES_hhdet_in_fec!H145)</f>
        <v>2.4157066974165344</v>
      </c>
      <c r="I145" s="111">
        <f>IF(RES_hhdet_in_tes!I145=0,"",RES_hhdet_in_tes!I145/RES_hhdet_in_fec!I145)</f>
        <v>2.5229374676675005</v>
      </c>
      <c r="J145" s="111">
        <f>IF(RES_hhdet_in_tes!J145=0,"",RES_hhdet_in_tes!J145/RES_hhdet_in_fec!J145)</f>
        <v>2.6330946479614799</v>
      </c>
      <c r="K145" s="111">
        <f>IF(RES_hhdet_in_tes!K145=0,"",RES_hhdet_in_tes!K145/RES_hhdet_in_fec!K145)</f>
        <v>2.7463966898000662</v>
      </c>
      <c r="L145" s="111">
        <f>IF(RES_hhdet_in_tes!L145=0,"",RES_hhdet_in_tes!L145/RES_hhdet_in_fec!L145)</f>
        <v>2.8628431268296008</v>
      </c>
      <c r="M145" s="111">
        <f>IF(RES_hhdet_in_tes!M145=0,"",RES_hhdet_in_tes!M145/RES_hhdet_in_fec!M145)</f>
        <v>2.9908851588966101</v>
      </c>
      <c r="N145" s="111">
        <f>IF(RES_hhdet_in_tes!N145=0,"",RES_hhdet_in_tes!N145/RES_hhdet_in_fec!N145)</f>
        <v>3.1326696578165318</v>
      </c>
      <c r="O145" s="111">
        <f>IF(RES_hhdet_in_tes!O145=0,"",RES_hhdet_in_tes!O145/RES_hhdet_in_fec!O145)</f>
        <v>3.2867639454975377</v>
      </c>
      <c r="P145" s="111">
        <f>IF(RES_hhdet_in_tes!P145=0,"",RES_hhdet_in_tes!P145/RES_hhdet_in_fec!P145)</f>
        <v>3.4414360887428206</v>
      </c>
      <c r="Q145" s="111">
        <f>IF(RES_hhdet_in_tes!Q145=0,"",RES_hhdet_in_tes!Q145/RES_hhdet_in_fec!Q145)</f>
        <v>3.5682266167836141</v>
      </c>
      <c r="R145" s="111">
        <f>IF(RES_hhdet_in_tes!R145=0,"",RES_hhdet_in_tes!R145/RES_hhdet_in_fec!R145)</f>
        <v>3.6301166784276724</v>
      </c>
      <c r="S145" s="111">
        <f>IF(RES_hhdet_in_tes!S145=0,"",RES_hhdet_in_tes!S145/RES_hhdet_in_fec!S145)</f>
        <v>3.6692906583401488</v>
      </c>
      <c r="T145" s="111">
        <f>IF(RES_hhdet_in_tes!T145=0,"",RES_hhdet_in_tes!T145/RES_hhdet_in_fec!T145)</f>
        <v>3.6944155157665777</v>
      </c>
      <c r="U145" s="111">
        <f>IF(RES_hhdet_in_tes!U145=0,"",RES_hhdet_in_tes!U145/RES_hhdet_in_fec!U145)</f>
        <v>3.7144114562535413</v>
      </c>
      <c r="V145" s="111">
        <f>IF(RES_hhdet_in_tes!V145=0,"",RES_hhdet_in_tes!V145/RES_hhdet_in_fec!V145)</f>
        <v>3.7385490736741893</v>
      </c>
      <c r="W145" s="111">
        <f>IF(RES_hhdet_in_tes!W145=0,"",RES_hhdet_in_tes!W145/RES_hhdet_in_fec!W145)</f>
        <v>3.7661433069224222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3.0084562238929511</v>
      </c>
      <c r="D146" s="124">
        <f>IF(RES_hhdet_in_tes!D146=0,"",RES_hhdet_in_tes!D146/RES_hhdet_in_fec!D146)</f>
        <v>3.1262147837203731</v>
      </c>
      <c r="E146" s="124">
        <f>IF(RES_hhdet_in_tes!E146=0,"",RES_hhdet_in_tes!E146/RES_hhdet_in_fec!E146)</f>
        <v>3.2452167117805217</v>
      </c>
      <c r="F146" s="124">
        <f>IF(RES_hhdet_in_tes!F146=0,"",RES_hhdet_in_tes!F146/RES_hhdet_in_fec!F146)</f>
        <v>3.3643464444933344</v>
      </c>
      <c r="G146" s="124">
        <f>IF(RES_hhdet_in_tes!G146=0,"",RES_hhdet_in_tes!G146/RES_hhdet_in_fec!G146)</f>
        <v>3.4846082044779383</v>
      </c>
      <c r="H146" s="124">
        <f>IF(RES_hhdet_in_tes!H146=0,"",RES_hhdet_in_tes!H146/RES_hhdet_in_fec!H146)</f>
        <v>3.6058725614625882</v>
      </c>
      <c r="I146" s="124">
        <f>IF(RES_hhdet_in_tes!I146=0,"",RES_hhdet_in_tes!I146/RES_hhdet_in_fec!I146)</f>
        <v>3.7283801725356622</v>
      </c>
      <c r="J146" s="124">
        <f>IF(RES_hhdet_in_tes!J146=0,"",RES_hhdet_in_tes!J146/RES_hhdet_in_fec!J146)</f>
        <v>3.8531320623257503</v>
      </c>
      <c r="K146" s="124">
        <f>IF(RES_hhdet_in_tes!K146=0,"",RES_hhdet_in_tes!K146/RES_hhdet_in_fec!K146)</f>
        <v>3.9809699137176882</v>
      </c>
      <c r="L146" s="124">
        <f>IF(RES_hhdet_in_tes!L146=0,"",RES_hhdet_in_tes!L146/RES_hhdet_in_fec!L146)</f>
        <v>4.1121018278761685</v>
      </c>
      <c r="M146" s="124">
        <f>IF(RES_hhdet_in_tes!M146=0,"",RES_hhdet_in_tes!M146/RES_hhdet_in_fec!M146)</f>
        <v>4.2687265429334911</v>
      </c>
      <c r="N146" s="124">
        <f>IF(RES_hhdet_in_tes!N146=0,"",RES_hhdet_in_tes!N146/RES_hhdet_in_fec!N146)</f>
        <v>4.4581088188765268</v>
      </c>
      <c r="O146" s="124">
        <f>IF(RES_hhdet_in_tes!O146=0,"",RES_hhdet_in_tes!O146/RES_hhdet_in_fec!O146)</f>
        <v>4.6842649623629891</v>
      </c>
      <c r="P146" s="124">
        <f>IF(RES_hhdet_in_tes!P146=0,"",RES_hhdet_in_tes!P146/RES_hhdet_in_fec!P146)</f>
        <v>4.9295264301331487</v>
      </c>
      <c r="Q146" s="124">
        <f>IF(RES_hhdet_in_tes!Q146=0,"",RES_hhdet_in_tes!Q146/RES_hhdet_in_fec!Q146)</f>
        <v>5.1403001098531789</v>
      </c>
      <c r="R146" s="124">
        <f>IF(RES_hhdet_in_tes!R146=0,"",RES_hhdet_in_tes!R146/RES_hhdet_in_fec!R146)</f>
        <v>5.2725307096427807</v>
      </c>
      <c r="S146" s="124">
        <f>IF(RES_hhdet_in_tes!S146=0,"",RES_hhdet_in_tes!S146/RES_hhdet_in_fec!S146)</f>
        <v>5.3777797746318061</v>
      </c>
      <c r="T146" s="124">
        <f>IF(RES_hhdet_in_tes!T146=0,"",RES_hhdet_in_tes!T146/RES_hhdet_in_fec!T146)</f>
        <v>5.4657193749619948</v>
      </c>
      <c r="U146" s="124">
        <f>IF(RES_hhdet_in_tes!U146=0,"",RES_hhdet_in_tes!U146/RES_hhdet_in_fec!U146)</f>
        <v>5.545777099176048</v>
      </c>
      <c r="V146" s="124">
        <f>IF(RES_hhdet_in_tes!V146=0,"",RES_hhdet_in_tes!V146/RES_hhdet_in_fec!V146)</f>
        <v>5.6274047067316868</v>
      </c>
      <c r="W146" s="124">
        <f>IF(RES_hhdet_in_tes!W146=0,"",RES_hhdet_in_tes!W146/RES_hhdet_in_fec!W146)</f>
        <v>5.7073192747491044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3.0084562238929511</v>
      </c>
      <c r="D147" s="111">
        <f>IF(RES_hhdet_in_tes!D147=0,"",RES_hhdet_in_tes!D147/RES_hhdet_in_fec!D147)</f>
        <v>3.1262147837203731</v>
      </c>
      <c r="E147" s="111">
        <f>IF(RES_hhdet_in_tes!E147=0,"",RES_hhdet_in_tes!E147/RES_hhdet_in_fec!E147)</f>
        <v>3.2452167117805217</v>
      </c>
      <c r="F147" s="111">
        <f>IF(RES_hhdet_in_tes!F147=0,"",RES_hhdet_in_tes!F147/RES_hhdet_in_fec!F147)</f>
        <v>3.3643464444933344</v>
      </c>
      <c r="G147" s="111">
        <f>IF(RES_hhdet_in_tes!G147=0,"",RES_hhdet_in_tes!G147/RES_hhdet_in_fec!G147)</f>
        <v>3.4846082044779383</v>
      </c>
      <c r="H147" s="111">
        <f>IF(RES_hhdet_in_tes!H147=0,"",RES_hhdet_in_tes!H147/RES_hhdet_in_fec!H147)</f>
        <v>3.6058725614625882</v>
      </c>
      <c r="I147" s="111">
        <f>IF(RES_hhdet_in_tes!I147=0,"",RES_hhdet_in_tes!I147/RES_hhdet_in_fec!I147)</f>
        <v>3.7283801725356622</v>
      </c>
      <c r="J147" s="111">
        <f>IF(RES_hhdet_in_tes!J147=0,"",RES_hhdet_in_tes!J147/RES_hhdet_in_fec!J147)</f>
        <v>3.8531320623257503</v>
      </c>
      <c r="K147" s="111">
        <f>IF(RES_hhdet_in_tes!K147=0,"",RES_hhdet_in_tes!K147/RES_hhdet_in_fec!K147)</f>
        <v>3.9809699137176882</v>
      </c>
      <c r="L147" s="111">
        <f>IF(RES_hhdet_in_tes!L147=0,"",RES_hhdet_in_tes!L147/RES_hhdet_in_fec!L147)</f>
        <v>4.1121018278761685</v>
      </c>
      <c r="M147" s="111">
        <f>IF(RES_hhdet_in_tes!M147=0,"",RES_hhdet_in_tes!M147/RES_hhdet_in_fec!M147)</f>
        <v>4.2687265429334911</v>
      </c>
      <c r="N147" s="111">
        <f>IF(RES_hhdet_in_tes!N147=0,"",RES_hhdet_in_tes!N147/RES_hhdet_in_fec!N147)</f>
        <v>4.4581088188765268</v>
      </c>
      <c r="O147" s="111">
        <f>IF(RES_hhdet_in_tes!O147=0,"",RES_hhdet_in_tes!O147/RES_hhdet_in_fec!O147)</f>
        <v>4.6842649623629891</v>
      </c>
      <c r="P147" s="111">
        <f>IF(RES_hhdet_in_tes!P147=0,"",RES_hhdet_in_tes!P147/RES_hhdet_in_fec!P147)</f>
        <v>4.9295264301331487</v>
      </c>
      <c r="Q147" s="111">
        <f>IF(RES_hhdet_in_tes!Q147=0,"",RES_hhdet_in_tes!Q147/RES_hhdet_in_fec!Q147)</f>
        <v>5.1403001098531789</v>
      </c>
      <c r="R147" s="111">
        <f>IF(RES_hhdet_in_tes!R147=0,"",RES_hhdet_in_tes!R147/RES_hhdet_in_fec!R147)</f>
        <v>5.2725307096427807</v>
      </c>
      <c r="S147" s="111">
        <f>IF(RES_hhdet_in_tes!S147=0,"",RES_hhdet_in_tes!S147/RES_hhdet_in_fec!S147)</f>
        <v>5.3777797746318061</v>
      </c>
      <c r="T147" s="111">
        <f>IF(RES_hhdet_in_tes!T147=0,"",RES_hhdet_in_tes!T147/RES_hhdet_in_fec!T147)</f>
        <v>5.4657193749619948</v>
      </c>
      <c r="U147" s="111">
        <f>IF(RES_hhdet_in_tes!U147=0,"",RES_hhdet_in_tes!U147/RES_hhdet_in_fec!U147)</f>
        <v>5.545777099176048</v>
      </c>
      <c r="V147" s="111">
        <f>IF(RES_hhdet_in_tes!V147=0,"",RES_hhdet_in_tes!V147/RES_hhdet_in_fec!V147)</f>
        <v>5.6274047067316868</v>
      </c>
      <c r="W147" s="111">
        <f>IF(RES_hhdet_in_tes!W147=0,"",RES_hhdet_in_tes!W147/RES_hhdet_in_fec!W147)</f>
        <v>5.7073192747491044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0.76698939304561387</v>
      </c>
      <c r="D148" s="124">
        <f>IF(RES_hhdet_in_tes!D148=0,"",RES_hhdet_in_tes!D148/RES_hhdet_in_fec!D148)</f>
        <v>0.76275646787344209</v>
      </c>
      <c r="E148" s="124">
        <f>IF(RES_hhdet_in_tes!E148=0,"",RES_hhdet_in_tes!E148/RES_hhdet_in_fec!E148)</f>
        <v>0.76350525598244512</v>
      </c>
      <c r="F148" s="124">
        <f>IF(RES_hhdet_in_tes!F148=0,"",RES_hhdet_in_tes!F148/RES_hhdet_in_fec!F148)</f>
        <v>0.75723841228745059</v>
      </c>
      <c r="G148" s="124">
        <f>IF(RES_hhdet_in_tes!G148=0,"",RES_hhdet_in_tes!G148/RES_hhdet_in_fec!G148)</f>
        <v>0.76566216942368759</v>
      </c>
      <c r="H148" s="124">
        <f>IF(RES_hhdet_in_tes!H148=0,"",RES_hhdet_in_tes!H148/RES_hhdet_in_fec!H148)</f>
        <v>0.76652205304735022</v>
      </c>
      <c r="I148" s="124">
        <f>IF(RES_hhdet_in_tes!I148=0,"",RES_hhdet_in_tes!I148/RES_hhdet_in_fec!I148)</f>
        <v>0.80303719311160338</v>
      </c>
      <c r="J148" s="124">
        <f>IF(RES_hhdet_in_tes!J148=0,"",RES_hhdet_in_tes!J148/RES_hhdet_in_fec!J148)</f>
        <v>0.79972063581673281</v>
      </c>
      <c r="K148" s="124">
        <f>IF(RES_hhdet_in_tes!K148=0,"",RES_hhdet_in_tes!K148/RES_hhdet_in_fec!K148)</f>
        <v>0.81157270907480494</v>
      </c>
      <c r="L148" s="124">
        <f>IF(RES_hhdet_in_tes!L148=0,"",RES_hhdet_in_tes!L148/RES_hhdet_in_fec!L148)</f>
        <v>0.78854499178643656</v>
      </c>
      <c r="M148" s="124">
        <f>IF(RES_hhdet_in_tes!M148=0,"",RES_hhdet_in_tes!M148/RES_hhdet_in_fec!M148)</f>
        <v>0.78366152400805511</v>
      </c>
      <c r="N148" s="124">
        <f>IF(RES_hhdet_in_tes!N148=0,"",RES_hhdet_in_tes!N148/RES_hhdet_in_fec!N148)</f>
        <v>0.78973344117401512</v>
      </c>
      <c r="O148" s="124">
        <f>IF(RES_hhdet_in_tes!O148=0,"",RES_hhdet_in_tes!O148/RES_hhdet_in_fec!O148)</f>
        <v>0.80340953094268652</v>
      </c>
      <c r="P148" s="124">
        <f>IF(RES_hhdet_in_tes!P148=0,"",RES_hhdet_in_tes!P148/RES_hhdet_in_fec!P148)</f>
        <v>0.81732311995436047</v>
      </c>
      <c r="Q148" s="124">
        <f>IF(RES_hhdet_in_tes!Q148=0,"",RES_hhdet_in_tes!Q148/RES_hhdet_in_fec!Q148)</f>
        <v>0.83348305581739435</v>
      </c>
      <c r="R148" s="124">
        <f>IF(RES_hhdet_in_tes!R148=0,"",RES_hhdet_in_tes!R148/RES_hhdet_in_fec!R148)</f>
        <v>0.84421694983430684</v>
      </c>
      <c r="S148" s="124">
        <f>IF(RES_hhdet_in_tes!S148=0,"",RES_hhdet_in_tes!S148/RES_hhdet_in_fec!S148)</f>
        <v>0.85300950648676221</v>
      </c>
      <c r="T148" s="124">
        <f>IF(RES_hhdet_in_tes!T148=0,"",RES_hhdet_in_tes!T148/RES_hhdet_in_fec!T148)</f>
        <v>0.86004628328550836</v>
      </c>
      <c r="U148" s="124">
        <f>IF(RES_hhdet_in_tes!U148=0,"",RES_hhdet_in_tes!U148/RES_hhdet_in_fec!U148)</f>
        <v>0.86867526865460043</v>
      </c>
      <c r="V148" s="124">
        <f>IF(RES_hhdet_in_tes!V148=0,"",RES_hhdet_in_tes!V148/RES_hhdet_in_fec!V148)</f>
        <v>0.87309035691500447</v>
      </c>
      <c r="W148" s="124">
        <f>IF(RES_hhdet_in_tes!W148=0,"",RES_hhdet_in_tes!W148/RES_hhdet_in_fec!W148)</f>
        <v>0.87726928877131061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0.65705359831485322</v>
      </c>
      <c r="D149" s="111">
        <f>IF(RES_hhdet_in_tes!D149=0,"",RES_hhdet_in_tes!D149/RES_hhdet_in_fec!D149)</f>
        <v>0.65883616221118557</v>
      </c>
      <c r="E149" s="111">
        <f>IF(RES_hhdet_in_tes!E149=0,"",RES_hhdet_in_tes!E149/RES_hhdet_in_fec!E149)</f>
        <v>0.66091381873989108</v>
      </c>
      <c r="F149" s="111">
        <f>IF(RES_hhdet_in_tes!F149=0,"",RES_hhdet_in_tes!F149/RES_hhdet_in_fec!F149)</f>
        <v>0.66303171517301096</v>
      </c>
      <c r="G149" s="111">
        <f>IF(RES_hhdet_in_tes!G149=0,"",RES_hhdet_in_tes!G149/RES_hhdet_in_fec!G149)</f>
        <v>0.66542137456347983</v>
      </c>
      <c r="H149" s="111">
        <f>IF(RES_hhdet_in_tes!H149=0,"",RES_hhdet_in_tes!H149/RES_hhdet_in_fec!H149)</f>
        <v>0.66805446143707203</v>
      </c>
      <c r="I149" s="111">
        <f>IF(RES_hhdet_in_tes!I149=0,"",RES_hhdet_in_tes!I149/RES_hhdet_in_fec!I149)</f>
        <v>0.67098802308079575</v>
      </c>
      <c r="J149" s="111">
        <f>IF(RES_hhdet_in_tes!J149=0,"",RES_hhdet_in_tes!J149/RES_hhdet_in_fec!J149)</f>
        <v>0.67445576209364289</v>
      </c>
      <c r="K149" s="111">
        <f>IF(RES_hhdet_in_tes!K149=0,"",RES_hhdet_in_tes!K149/RES_hhdet_in_fec!K149)</f>
        <v>0.67865638715585141</v>
      </c>
      <c r="L149" s="111">
        <f>IF(RES_hhdet_in_tes!L149=0,"",RES_hhdet_in_tes!L149/RES_hhdet_in_fec!L149)</f>
        <v>0.68364306098602756</v>
      </c>
      <c r="M149" s="111">
        <f>IF(RES_hhdet_in_tes!M149=0,"",RES_hhdet_in_tes!M149/RES_hhdet_in_fec!M149)</f>
        <v>0.69413120443154586</v>
      </c>
      <c r="N149" s="111">
        <f>IF(RES_hhdet_in_tes!N149=0,"",RES_hhdet_in_tes!N149/RES_hhdet_in_fec!N149)</f>
        <v>0.71161748882811526</v>
      </c>
      <c r="O149" s="111">
        <f>IF(RES_hhdet_in_tes!O149=0,"",RES_hhdet_in_tes!O149/RES_hhdet_in_fec!O149)</f>
        <v>0.73735129551775735</v>
      </c>
      <c r="P149" s="111">
        <f>IF(RES_hhdet_in_tes!P149=0,"",RES_hhdet_in_tes!P149/RES_hhdet_in_fec!P149)</f>
        <v>0.76870677578352864</v>
      </c>
      <c r="Q149" s="111">
        <f>IF(RES_hhdet_in_tes!Q149=0,"",RES_hhdet_in_tes!Q149/RES_hhdet_in_fec!Q149)</f>
        <v>0.7971760455011796</v>
      </c>
      <c r="R149" s="111">
        <f>IF(RES_hhdet_in_tes!R149=0,"",RES_hhdet_in_tes!R149/RES_hhdet_in_fec!R149)</f>
        <v>0.81638931980373508</v>
      </c>
      <c r="S149" s="111">
        <f>IF(RES_hhdet_in_tes!S149=0,"",RES_hhdet_in_tes!S149/RES_hhdet_in_fec!S149)</f>
        <v>0.83490392958621873</v>
      </c>
      <c r="T149" s="111">
        <f>IF(RES_hhdet_in_tes!T149=0,"",RES_hhdet_in_tes!T149/RES_hhdet_in_fec!T149)</f>
        <v>0.85167187806845257</v>
      </c>
      <c r="U149" s="111">
        <f>IF(RES_hhdet_in_tes!U149=0,"",RES_hhdet_in_tes!U149/RES_hhdet_in_fec!U149)</f>
        <v>0.86564516847031736</v>
      </c>
      <c r="V149" s="111">
        <f>IF(RES_hhdet_in_tes!V149=0,"",RES_hhdet_in_tes!V149/RES_hhdet_in_fec!V149)</f>
        <v>0.87577580401166943</v>
      </c>
      <c r="W149" s="111">
        <f>IF(RES_hhdet_in_tes!W149=0,"",RES_hhdet_in_tes!W149/RES_hhdet_in_fec!W149)</f>
        <v>0.88054113466216921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0.77394062664226981</v>
      </c>
      <c r="D150" s="111">
        <f>IF(RES_hhdet_in_tes!D150=0,"",RES_hhdet_in_tes!D150/RES_hhdet_in_fec!D150)</f>
        <v>0.77342504336090689</v>
      </c>
      <c r="E150" s="111">
        <f>IF(RES_hhdet_in_tes!E150=0,"",RES_hhdet_in_tes!E150/RES_hhdet_in_fec!E150)</f>
        <v>0.77722760707032101</v>
      </c>
      <c r="F150" s="111">
        <f>IF(RES_hhdet_in_tes!F150=0,"",RES_hhdet_in_tes!F150/RES_hhdet_in_fec!F150)</f>
        <v>0.77947534538755114</v>
      </c>
      <c r="G150" s="111">
        <f>IF(RES_hhdet_in_tes!G150=0,"",RES_hhdet_in_tes!G150/RES_hhdet_in_fec!G150)</f>
        <v>0.77867195227334163</v>
      </c>
      <c r="H150" s="111">
        <f>IF(RES_hhdet_in_tes!H150=0,"",RES_hhdet_in_tes!H150/RES_hhdet_in_fec!H150)</f>
        <v>0.78028636194746503</v>
      </c>
      <c r="I150" s="111">
        <f>IF(RES_hhdet_in_tes!I150=0,"",RES_hhdet_in_tes!I150/RES_hhdet_in_fec!I150)</f>
        <v>0.78512583925580925</v>
      </c>
      <c r="J150" s="111">
        <f>IF(RES_hhdet_in_tes!J150=0,"",RES_hhdet_in_tes!J150/RES_hhdet_in_fec!J150)</f>
        <v>0.79307043838196989</v>
      </c>
      <c r="K150" s="111">
        <f>IF(RES_hhdet_in_tes!K150=0,"",RES_hhdet_in_tes!K150/RES_hhdet_in_fec!K150)</f>
        <v>0.81041005394265309</v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0.80114114874272779</v>
      </c>
      <c r="N150" s="111">
        <f>IF(RES_hhdet_in_tes!N150=0,"",RES_hhdet_in_tes!N150/RES_hhdet_in_fec!N150)</f>
        <v>0.81718394166696307</v>
      </c>
      <c r="O150" s="111">
        <f>IF(RES_hhdet_in_tes!O150=0,"",RES_hhdet_in_tes!O150/RES_hhdet_in_fec!O150)</f>
        <v>0.82886623070130527</v>
      </c>
      <c r="P150" s="111">
        <f>IF(RES_hhdet_in_tes!P150=0,"",RES_hhdet_in_tes!P150/RES_hhdet_in_fec!P150)</f>
        <v>0.85656135605984174</v>
      </c>
      <c r="Q150" s="111">
        <f>IF(RES_hhdet_in_tes!Q150=0,"",RES_hhdet_in_tes!Q150/RES_hhdet_in_fec!Q150)</f>
        <v>0.87343289191561302</v>
      </c>
      <c r="R150" s="111">
        <f>IF(RES_hhdet_in_tes!R150=0,"",RES_hhdet_in_tes!R150/RES_hhdet_in_fec!R150)</f>
        <v>0.88631190007380445</v>
      </c>
      <c r="S150" s="111">
        <f>IF(RES_hhdet_in_tes!S150=0,"",RES_hhdet_in_tes!S150/RES_hhdet_in_fec!S150)</f>
        <v>0.90244853839725148</v>
      </c>
      <c r="T150" s="111">
        <f>IF(RES_hhdet_in_tes!T150=0,"",RES_hhdet_in_tes!T150/RES_hhdet_in_fec!T150)</f>
        <v>0.91269191716559916</v>
      </c>
      <c r="U150" s="111">
        <f>IF(RES_hhdet_in_tes!U150=0,"",RES_hhdet_in_tes!U150/RES_hhdet_in_fec!U150)</f>
        <v>0.92021109148203295</v>
      </c>
      <c r="V150" s="111">
        <f>IF(RES_hhdet_in_tes!V150=0,"",RES_hhdet_in_tes!V150/RES_hhdet_in_fec!V150)</f>
        <v>0.92627855254168778</v>
      </c>
      <c r="W150" s="111">
        <f>IF(RES_hhdet_in_tes!W150=0,"",RES_hhdet_in_tes!W150/RES_hhdet_in_fec!W150)</f>
        <v>0.92869712680160554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0.65705359831485322</v>
      </c>
      <c r="D151" s="112">
        <f>IF(RES_hhdet_in_tes!D151=0,"",RES_hhdet_in_tes!D151/RES_hhdet_in_fec!D151)</f>
        <v>0.65883616221118557</v>
      </c>
      <c r="E151" s="112">
        <f>IF(RES_hhdet_in_tes!E151=0,"",RES_hhdet_in_tes!E151/RES_hhdet_in_fec!E151)</f>
        <v>0.66091381873989108</v>
      </c>
      <c r="F151" s="112">
        <f>IF(RES_hhdet_in_tes!F151=0,"",RES_hhdet_in_tes!F151/RES_hhdet_in_fec!F151)</f>
        <v>0.66303171517301096</v>
      </c>
      <c r="G151" s="112">
        <f>IF(RES_hhdet_in_tes!G151=0,"",RES_hhdet_in_tes!G151/RES_hhdet_in_fec!G151)</f>
        <v>0.66542137456347983</v>
      </c>
      <c r="H151" s="112">
        <f>IF(RES_hhdet_in_tes!H151=0,"",RES_hhdet_in_tes!H151/RES_hhdet_in_fec!H151)</f>
        <v>0.66805446143707203</v>
      </c>
      <c r="I151" s="112">
        <f>IF(RES_hhdet_in_tes!I151=0,"",RES_hhdet_in_tes!I151/RES_hhdet_in_fec!I151)</f>
        <v>0.67098802308079575</v>
      </c>
      <c r="J151" s="112">
        <f>IF(RES_hhdet_in_tes!J151=0,"",RES_hhdet_in_tes!J151/RES_hhdet_in_fec!J151)</f>
        <v>0.67445576209364289</v>
      </c>
      <c r="K151" s="112">
        <f>IF(RES_hhdet_in_tes!K151=0,"",RES_hhdet_in_tes!K151/RES_hhdet_in_fec!K151)</f>
        <v>0.67865638715585141</v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0.69413120443154586</v>
      </c>
      <c r="N151" s="112">
        <f>IF(RES_hhdet_in_tes!N151=0,"",RES_hhdet_in_tes!N151/RES_hhdet_in_fec!N151)</f>
        <v>0.71161748882811526</v>
      </c>
      <c r="O151" s="112">
        <f>IF(RES_hhdet_in_tes!O151=0,"",RES_hhdet_in_tes!O151/RES_hhdet_in_fec!O151)</f>
        <v>0.73735129551775735</v>
      </c>
      <c r="P151" s="112">
        <f>IF(RES_hhdet_in_tes!P151=0,"",RES_hhdet_in_tes!P151/RES_hhdet_in_fec!P151)</f>
        <v>0.76870677578352864</v>
      </c>
      <c r="Q151" s="112">
        <f>IF(RES_hhdet_in_tes!Q151=0,"",RES_hhdet_in_tes!Q151/RES_hhdet_in_fec!Q151)</f>
        <v>0.7971760455011796</v>
      </c>
      <c r="R151" s="112">
        <f>IF(RES_hhdet_in_tes!R151=0,"",RES_hhdet_in_tes!R151/RES_hhdet_in_fec!R151)</f>
        <v>0.81638931980373508</v>
      </c>
      <c r="S151" s="112">
        <f>IF(RES_hhdet_in_tes!S151=0,"",RES_hhdet_in_tes!S151/RES_hhdet_in_fec!S151)</f>
        <v>0.83490392958621873</v>
      </c>
      <c r="T151" s="112">
        <f>IF(RES_hhdet_in_tes!T151=0,"",RES_hhdet_in_tes!T151/RES_hhdet_in_fec!T151)</f>
        <v>0.85167187806845246</v>
      </c>
      <c r="U151" s="112">
        <f>IF(RES_hhdet_in_tes!U151=0,"",RES_hhdet_in_tes!U151/RES_hhdet_in_fec!U151)</f>
        <v>0.86564516847031736</v>
      </c>
      <c r="V151" s="112">
        <f>IF(RES_hhdet_in_tes!V151=0,"",RES_hhdet_in_tes!V151/RES_hhdet_in_fec!V151)</f>
        <v>0.87577580401166943</v>
      </c>
      <c r="W151" s="112">
        <f>IF(RES_hhdet_in_tes!W151=0,"",RES_hhdet_in_tes!W151/RES_hhdet_in_fec!W151)</f>
        <v>0.8805411346621691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0.73720398631783313</v>
      </c>
      <c r="D153" s="112">
        <f>IF(RES_hhdet_in_tes!D153=0,"",RES_hhdet_in_tes!D153/RES_hhdet_in_fec!D153)</f>
        <v>0.73841571826262919</v>
      </c>
      <c r="E153" s="112">
        <f>IF(RES_hhdet_in_tes!E153=0,"",RES_hhdet_in_tes!E153/RES_hhdet_in_fec!E153)</f>
        <v>0.73972064953058159</v>
      </c>
      <c r="F153" s="112">
        <f>IF(RES_hhdet_in_tes!F153=0,"",RES_hhdet_in_tes!F153/RES_hhdet_in_fec!F153)</f>
        <v>0.74103811585531698</v>
      </c>
      <c r="G153" s="112">
        <f>IF(RES_hhdet_in_tes!G153=0,"",RES_hhdet_in_tes!G153/RES_hhdet_in_fec!G153)</f>
        <v>0.74244216033359756</v>
      </c>
      <c r="H153" s="112">
        <f>IF(RES_hhdet_in_tes!H153=0,"",RES_hhdet_in_tes!H153/RES_hhdet_in_fec!H153)</f>
        <v>0.74392448372978437</v>
      </c>
      <c r="I153" s="112">
        <f>IF(RES_hhdet_in_tes!I153=0,"",RES_hhdet_in_tes!I153/RES_hhdet_in_fec!I153)</f>
        <v>0.74550437012085047</v>
      </c>
      <c r="J153" s="112">
        <f>IF(RES_hhdet_in_tes!J153=0,"",RES_hhdet_in_tes!J153/RES_hhdet_in_fec!J153)</f>
        <v>0.74725901058916766</v>
      </c>
      <c r="K153" s="112">
        <f>IF(RES_hhdet_in_tes!K153=0,"",RES_hhdet_in_tes!K153/RES_hhdet_in_fec!K153)</f>
        <v>0.7492568118948848</v>
      </c>
      <c r="L153" s="112">
        <f>IF(RES_hhdet_in_tes!L153=0,"",RES_hhdet_in_tes!L153/RES_hhdet_in_fec!L153)</f>
        <v>0.75152171553200586</v>
      </c>
      <c r="M153" s="112">
        <f>IF(RES_hhdet_in_tes!M153=0,"",RES_hhdet_in_tes!M153/RES_hhdet_in_fec!M153)</f>
        <v>0.75562309994616961</v>
      </c>
      <c r="N153" s="112">
        <f>IF(RES_hhdet_in_tes!N153=0,"",RES_hhdet_in_tes!N153/RES_hhdet_in_fec!N153)</f>
        <v>0.76225052644771163</v>
      </c>
      <c r="O153" s="112">
        <f>IF(RES_hhdet_in_tes!O153=0,"",RES_hhdet_in_tes!O153/RES_hhdet_in_fec!O153)</f>
        <v>0.77228827697354829</v>
      </c>
      <c r="P153" s="112">
        <f>IF(RES_hhdet_in_tes!P153=0,"",RES_hhdet_in_tes!P153/RES_hhdet_in_fec!P153)</f>
        <v>0.78534610185820886</v>
      </c>
      <c r="Q153" s="112">
        <f>IF(RES_hhdet_in_tes!Q153=0,"",RES_hhdet_in_tes!Q153/RES_hhdet_in_fec!Q153)</f>
        <v>0.79815896849931844</v>
      </c>
      <c r="R153" s="112">
        <f>IF(RES_hhdet_in_tes!R153=0,"",RES_hhdet_in_tes!R153/RES_hhdet_in_fec!R153)</f>
        <v>0.80734394468209447</v>
      </c>
      <c r="S153" s="112">
        <f>IF(RES_hhdet_in_tes!S153=0,"",RES_hhdet_in_tes!S153/RES_hhdet_in_fec!S153)</f>
        <v>0.81643837094828697</v>
      </c>
      <c r="T153" s="112">
        <f>IF(RES_hhdet_in_tes!T153=0,"",RES_hhdet_in_tes!T153/RES_hhdet_in_fec!T153)</f>
        <v>0.8252515540726405</v>
      </c>
      <c r="U153" s="112">
        <f>IF(RES_hhdet_in_tes!U153=0,"",RES_hhdet_in_tes!U153/RES_hhdet_in_fec!U153)</f>
        <v>0.8335304087823443</v>
      </c>
      <c r="V153" s="112">
        <f>IF(RES_hhdet_in_tes!V153=0,"",RES_hhdet_in_tes!V153/RES_hhdet_in_fec!V153)</f>
        <v>0.84088665159606901</v>
      </c>
      <c r="W153" s="112">
        <f>IF(RES_hhdet_in_tes!W153=0,"",RES_hhdet_in_tes!W153/RES_hhdet_in_fec!W153)</f>
        <v>0.84667743682412022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0.83375115835546165</v>
      </c>
      <c r="D154" s="113">
        <f>IF(RES_hhdet_in_tes!D154=0,"",RES_hhdet_in_tes!D154/RES_hhdet_in_fec!D154)</f>
        <v>0.83296386794921562</v>
      </c>
      <c r="E154" s="113">
        <f>IF(RES_hhdet_in_tes!E154=0,"",RES_hhdet_in_tes!E154/RES_hhdet_in_fec!E154)</f>
        <v>0.83576603357879653</v>
      </c>
      <c r="F154" s="113">
        <f>IF(RES_hhdet_in_tes!F154=0,"",RES_hhdet_in_tes!F154/RES_hhdet_in_fec!F154)</f>
        <v>0.83722728737655139</v>
      </c>
      <c r="G154" s="113">
        <f>IF(RES_hhdet_in_tes!G154=0,"",RES_hhdet_in_tes!G154/RES_hhdet_in_fec!G154)</f>
        <v>0.83598313106773547</v>
      </c>
      <c r="H154" s="113">
        <f>IF(RES_hhdet_in_tes!H154=0,"",RES_hhdet_in_tes!H154/RES_hhdet_in_fec!H154)</f>
        <v>0.83673948417056809</v>
      </c>
      <c r="I154" s="113">
        <f>IF(RES_hhdet_in_tes!I154=0,"",RES_hhdet_in_tes!I154/RES_hhdet_in_fec!I154)</f>
        <v>0.83994181747170027</v>
      </c>
      <c r="J154" s="113">
        <f>IF(RES_hhdet_in_tes!J154=0,"",RES_hhdet_in_tes!J154/RES_hhdet_in_fec!J154)</f>
        <v>0.84531842371022758</v>
      </c>
      <c r="K154" s="113">
        <f>IF(RES_hhdet_in_tes!K154=0,"",RES_hhdet_in_tes!K154/RES_hhdet_in_fec!K154)</f>
        <v>0.85834391802527943</v>
      </c>
      <c r="L154" s="113">
        <f>IF(RES_hhdet_in_tes!L154=0,"",RES_hhdet_in_tes!L154/RES_hhdet_in_fec!L154)</f>
        <v>0.84205996868506405</v>
      </c>
      <c r="M154" s="113">
        <f>IF(RES_hhdet_in_tes!M154=0,"",RES_hhdet_in_tes!M154/RES_hhdet_in_fec!M154)</f>
        <v>0.84607345974310944</v>
      </c>
      <c r="N154" s="113">
        <f>IF(RES_hhdet_in_tes!N154=0,"",RES_hhdet_in_tes!N154/RES_hhdet_in_fec!N154)</f>
        <v>0.85340040996152378</v>
      </c>
      <c r="O154" s="113">
        <f>IF(RES_hhdet_in_tes!O154=0,"",RES_hhdet_in_tes!O154/RES_hhdet_in_fec!O154)</f>
        <v>0.85403247965696494</v>
      </c>
      <c r="P154" s="113">
        <f>IF(RES_hhdet_in_tes!P154=0,"",RES_hhdet_in_tes!P154/RES_hhdet_in_fec!P154)</f>
        <v>0.86791841679252268</v>
      </c>
      <c r="Q154" s="113">
        <f>IF(RES_hhdet_in_tes!Q154=0,"",RES_hhdet_in_tes!Q154/RES_hhdet_in_fec!Q154)</f>
        <v>0.87404212814860949</v>
      </c>
      <c r="R154" s="113">
        <f>IF(RES_hhdet_in_tes!R154=0,"",RES_hhdet_in_tes!R154/RES_hhdet_in_fec!R154)</f>
        <v>0.88011945990066642</v>
      </c>
      <c r="S154" s="113">
        <f>IF(RES_hhdet_in_tes!S154=0,"",RES_hhdet_in_tes!S154/RES_hhdet_in_fec!S154)</f>
        <v>0.89062851763176254</v>
      </c>
      <c r="T154" s="113">
        <f>IF(RES_hhdet_in_tes!T154=0,"",RES_hhdet_in_tes!T154/RES_hhdet_in_fec!T154)</f>
        <v>0.89566489040202302</v>
      </c>
      <c r="U154" s="113">
        <f>IF(RES_hhdet_in_tes!U154=0,"",RES_hhdet_in_tes!U154/RES_hhdet_in_fec!U154)</f>
        <v>0.89959634888893736</v>
      </c>
      <c r="V154" s="113">
        <f>IF(RES_hhdet_in_tes!V154=0,"",RES_hhdet_in_tes!V154/RES_hhdet_in_fec!V154)</f>
        <v>0.90396257861745077</v>
      </c>
      <c r="W154" s="113">
        <f>IF(RES_hhdet_in_tes!W154=0,"",RES_hhdet_in_tes!W154/RES_hhdet_in_fec!W154)</f>
        <v>0.90706020697367995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0.73720398631783324</v>
      </c>
      <c r="D155" s="111">
        <f>IF(RES_hhdet_in_tes!D155=0,"",RES_hhdet_in_tes!D155/RES_hhdet_in_fec!D155)</f>
        <v>0.73841571826262931</v>
      </c>
      <c r="E155" s="111">
        <f>IF(RES_hhdet_in_tes!E155=0,"",RES_hhdet_in_tes!E155/RES_hhdet_in_fec!E155)</f>
        <v>0.73972064953058159</v>
      </c>
      <c r="F155" s="111">
        <f>IF(RES_hhdet_in_tes!F155=0,"",RES_hhdet_in_tes!F155/RES_hhdet_in_fec!F155)</f>
        <v>0.74103811585531698</v>
      </c>
      <c r="G155" s="111">
        <f>IF(RES_hhdet_in_tes!G155=0,"",RES_hhdet_in_tes!G155/RES_hhdet_in_fec!G155)</f>
        <v>0.74244216033359756</v>
      </c>
      <c r="H155" s="111">
        <f>IF(RES_hhdet_in_tes!H155=0,"",RES_hhdet_in_tes!H155/RES_hhdet_in_fec!H155)</f>
        <v>0.74392448372978437</v>
      </c>
      <c r="I155" s="111">
        <f>IF(RES_hhdet_in_tes!I155=0,"",RES_hhdet_in_tes!I155/RES_hhdet_in_fec!I155)</f>
        <v>0.74550437012085025</v>
      </c>
      <c r="J155" s="111">
        <f>IF(RES_hhdet_in_tes!J155=0,"",RES_hhdet_in_tes!J155/RES_hhdet_in_fec!J155)</f>
        <v>0.74725901058916766</v>
      </c>
      <c r="K155" s="111">
        <f>IF(RES_hhdet_in_tes!K155=0,"",RES_hhdet_in_tes!K155/RES_hhdet_in_fec!K155)</f>
        <v>0.7492568118948848</v>
      </c>
      <c r="L155" s="111">
        <f>IF(RES_hhdet_in_tes!L155=0,"",RES_hhdet_in_tes!L155/RES_hhdet_in_fec!L155)</f>
        <v>0.75152171553200586</v>
      </c>
      <c r="M155" s="111">
        <f>IF(RES_hhdet_in_tes!M155=0,"",RES_hhdet_in_tes!M155/RES_hhdet_in_fec!M155)</f>
        <v>0.75562309994616961</v>
      </c>
      <c r="N155" s="111">
        <f>IF(RES_hhdet_in_tes!N155=0,"",RES_hhdet_in_tes!N155/RES_hhdet_in_fec!N155)</f>
        <v>0.76225052644771163</v>
      </c>
      <c r="O155" s="111">
        <f>IF(RES_hhdet_in_tes!O155=0,"",RES_hhdet_in_tes!O155/RES_hhdet_in_fec!O155)</f>
        <v>0.77228827697354829</v>
      </c>
      <c r="P155" s="111">
        <f>IF(RES_hhdet_in_tes!P155=0,"",RES_hhdet_in_tes!P155/RES_hhdet_in_fec!P155)</f>
        <v>0.78534610185820886</v>
      </c>
      <c r="Q155" s="111">
        <f>IF(RES_hhdet_in_tes!Q155=0,"",RES_hhdet_in_tes!Q155/RES_hhdet_in_fec!Q155)</f>
        <v>0.79815896849931833</v>
      </c>
      <c r="R155" s="111">
        <f>IF(RES_hhdet_in_tes!R155=0,"",RES_hhdet_in_tes!R155/RES_hhdet_in_fec!R155)</f>
        <v>0.80734394468209447</v>
      </c>
      <c r="S155" s="111">
        <f>IF(RES_hhdet_in_tes!S155=0,"",RES_hhdet_in_tes!S155/RES_hhdet_in_fec!S155)</f>
        <v>0.81643837094828697</v>
      </c>
      <c r="T155" s="111">
        <f>IF(RES_hhdet_in_tes!T155=0,"",RES_hhdet_in_tes!T155/RES_hhdet_in_fec!T155)</f>
        <v>0.82525155407264039</v>
      </c>
      <c r="U155" s="111">
        <f>IF(RES_hhdet_in_tes!U155=0,"",RES_hhdet_in_tes!U155/RES_hhdet_in_fec!U155)</f>
        <v>0.8335304087823443</v>
      </c>
      <c r="V155" s="111">
        <f>IF(RES_hhdet_in_tes!V155=0,"",RES_hhdet_in_tes!V155/RES_hhdet_in_fec!V155)</f>
        <v>0.84088665159606901</v>
      </c>
      <c r="W155" s="111">
        <f>IF(RES_hhdet_in_tes!W155=0,"",RES_hhdet_in_tes!W155/RES_hhdet_in_fec!W155)</f>
        <v>0.84667743682412011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0.77319389418058304</v>
      </c>
      <c r="D157" s="124">
        <f>IF(RES_hhdet_in_tes!D157=0,"",RES_hhdet_in_tes!D157/RES_hhdet_in_fec!D157)</f>
        <v>0.77457910595227375</v>
      </c>
      <c r="E157" s="124">
        <f>IF(RES_hhdet_in_tes!E157=0,"",RES_hhdet_in_tes!E157/RES_hhdet_in_fec!E157)</f>
        <v>0.77601553949778179</v>
      </c>
      <c r="F157" s="124">
        <f>IF(RES_hhdet_in_tes!F157=0,"",RES_hhdet_in_tes!F157/RES_hhdet_in_fec!F157)</f>
        <v>0.77745895783062902</v>
      </c>
      <c r="G157" s="124">
        <f>IF(RES_hhdet_in_tes!G157=0,"",RES_hhdet_in_tes!G157/RES_hhdet_in_fec!G157)</f>
        <v>0.77894954840434594</v>
      </c>
      <c r="H157" s="124">
        <f>IF(RES_hhdet_in_tes!H157=0,"",RES_hhdet_in_tes!H157/RES_hhdet_in_fec!H157)</f>
        <v>0.78048239278623599</v>
      </c>
      <c r="I157" s="124">
        <f>IF(RES_hhdet_in_tes!I157=0,"",RES_hhdet_in_tes!I157/RES_hhdet_in_fec!I157)</f>
        <v>0.78206739316602314</v>
      </c>
      <c r="J157" s="124">
        <f>IF(RES_hhdet_in_tes!J157=0,"",RES_hhdet_in_tes!J157/RES_hhdet_in_fec!J157)</f>
        <v>0.78374511531985069</v>
      </c>
      <c r="K157" s="124">
        <f>IF(RES_hhdet_in_tes!K157=0,"",RES_hhdet_in_tes!K157/RES_hhdet_in_fec!K157)</f>
        <v>0.78555005082750684</v>
      </c>
      <c r="L157" s="124">
        <f>IF(RES_hhdet_in_tes!L157=0,"",RES_hhdet_in_tes!L157/RES_hhdet_in_fec!L157)</f>
        <v>0.78749142760066859</v>
      </c>
      <c r="M157" s="124">
        <f>IF(RES_hhdet_in_tes!M157=0,"",RES_hhdet_in_tes!M157/RES_hhdet_in_fec!M157)</f>
        <v>0.79013273334878653</v>
      </c>
      <c r="N157" s="124">
        <f>IF(RES_hhdet_in_tes!N157=0,"",RES_hhdet_in_tes!N157/RES_hhdet_in_fec!N157)</f>
        <v>0.79363374709411705</v>
      </c>
      <c r="O157" s="124">
        <f>IF(RES_hhdet_in_tes!O157=0,"",RES_hhdet_in_tes!O157/RES_hhdet_in_fec!O157)</f>
        <v>0.79838296820172272</v>
      </c>
      <c r="P157" s="124">
        <f>IF(RES_hhdet_in_tes!P157=0,"",RES_hhdet_in_tes!P157/RES_hhdet_in_fec!P157)</f>
        <v>0.80458444004455831</v>
      </c>
      <c r="Q157" s="124">
        <f>IF(RES_hhdet_in_tes!Q157=0,"",RES_hhdet_in_tes!Q157/RES_hhdet_in_fec!Q157)</f>
        <v>0.81257731100982233</v>
      </c>
      <c r="R157" s="124">
        <f>IF(RES_hhdet_in_tes!R157=0,"",RES_hhdet_in_tes!R157/RES_hhdet_in_fec!R157)</f>
        <v>0.82345037949885691</v>
      </c>
      <c r="S157" s="124">
        <f>IF(RES_hhdet_in_tes!S157=0,"",RES_hhdet_in_tes!S157/RES_hhdet_in_fec!S157)</f>
        <v>0.83702098594950325</v>
      </c>
      <c r="T157" s="124">
        <f>IF(RES_hhdet_in_tes!T157=0,"",RES_hhdet_in_tes!T157/RES_hhdet_in_fec!T157)</f>
        <v>0.85161158880354748</v>
      </c>
      <c r="U157" s="124">
        <f>IF(RES_hhdet_in_tes!U157=0,"",RES_hhdet_in_tes!U157/RES_hhdet_in_fec!U157)</f>
        <v>0.86554464650281659</v>
      </c>
      <c r="V157" s="124">
        <f>IF(RES_hhdet_in_tes!V157=0,"",RES_hhdet_in_tes!V157/RES_hhdet_in_fec!V157)</f>
        <v>0.8771426174891197</v>
      </c>
      <c r="W157" s="124">
        <f>IF(RES_hhdet_in_tes!W157=0,"",RES_hhdet_in_tes!W157/RES_hhdet_in_fec!W157)</f>
        <v>0.88581623551666377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0.77319389418058304</v>
      </c>
      <c r="D159" s="45">
        <f>IF(RES_hhdet_in_tes!D159=0,"",RES_hhdet_in_tes!D159/RES_hhdet_in_fec!D159)</f>
        <v>0.77457910595227375</v>
      </c>
      <c r="E159" s="45">
        <f>IF(RES_hhdet_in_tes!E159=0,"",RES_hhdet_in_tes!E159/RES_hhdet_in_fec!E159)</f>
        <v>0.77601553949778179</v>
      </c>
      <c r="F159" s="45">
        <f>IF(RES_hhdet_in_tes!F159=0,"",RES_hhdet_in_tes!F159/RES_hhdet_in_fec!F159)</f>
        <v>0.77745895783062902</v>
      </c>
      <c r="G159" s="45">
        <f>IF(RES_hhdet_in_tes!G159=0,"",RES_hhdet_in_tes!G159/RES_hhdet_in_fec!G159)</f>
        <v>0.77894954840434594</v>
      </c>
      <c r="H159" s="45">
        <f>IF(RES_hhdet_in_tes!H159=0,"",RES_hhdet_in_tes!H159/RES_hhdet_in_fec!H159)</f>
        <v>0.78048239278623599</v>
      </c>
      <c r="I159" s="45">
        <f>IF(RES_hhdet_in_tes!I159=0,"",RES_hhdet_in_tes!I159/RES_hhdet_in_fec!I159)</f>
        <v>0.78206739316602314</v>
      </c>
      <c r="J159" s="45">
        <f>IF(RES_hhdet_in_tes!J159=0,"",RES_hhdet_in_tes!J159/RES_hhdet_in_fec!J159)</f>
        <v>0.78374511531985069</v>
      </c>
      <c r="K159" s="45">
        <f>IF(RES_hhdet_in_tes!K159=0,"",RES_hhdet_in_tes!K159/RES_hhdet_in_fec!K159)</f>
        <v>0.78555005082750684</v>
      </c>
      <c r="L159" s="45">
        <f>IF(RES_hhdet_in_tes!L159=0,"",RES_hhdet_in_tes!L159/RES_hhdet_in_fec!L159)</f>
        <v>0.78749142760066859</v>
      </c>
      <c r="M159" s="45">
        <f>IF(RES_hhdet_in_tes!M159=0,"",RES_hhdet_in_tes!M159/RES_hhdet_in_fec!M159)</f>
        <v>0.79013273334878653</v>
      </c>
      <c r="N159" s="45">
        <f>IF(RES_hhdet_in_tes!N159=0,"",RES_hhdet_in_tes!N159/RES_hhdet_in_fec!N159)</f>
        <v>0.79363374709411705</v>
      </c>
      <c r="O159" s="45">
        <f>IF(RES_hhdet_in_tes!O159=0,"",RES_hhdet_in_tes!O159/RES_hhdet_in_fec!O159)</f>
        <v>0.79838296820172272</v>
      </c>
      <c r="P159" s="45">
        <f>IF(RES_hhdet_in_tes!P159=0,"",RES_hhdet_in_tes!P159/RES_hhdet_in_fec!P159)</f>
        <v>0.80458444004455831</v>
      </c>
      <c r="Q159" s="45">
        <f>IF(RES_hhdet_in_tes!Q159=0,"",RES_hhdet_in_tes!Q159/RES_hhdet_in_fec!Q159)</f>
        <v>0.81257731100982233</v>
      </c>
      <c r="R159" s="45">
        <f>IF(RES_hhdet_in_tes!R159=0,"",RES_hhdet_in_tes!R159/RES_hhdet_in_fec!R159)</f>
        <v>0.82345037949885691</v>
      </c>
      <c r="S159" s="45">
        <f>IF(RES_hhdet_in_tes!S159=0,"",RES_hhdet_in_tes!S159/RES_hhdet_in_fec!S159)</f>
        <v>0.83702098594950325</v>
      </c>
      <c r="T159" s="45">
        <f>IF(RES_hhdet_in_tes!T159=0,"",RES_hhdet_in_tes!T159/RES_hhdet_in_fec!T159)</f>
        <v>0.85161158880354748</v>
      </c>
      <c r="U159" s="45">
        <f>IF(RES_hhdet_in_tes!U159=0,"",RES_hhdet_in_tes!U159/RES_hhdet_in_fec!U159)</f>
        <v>0.86554464650281659</v>
      </c>
      <c r="V159" s="45">
        <f>IF(RES_hhdet_in_tes!V159=0,"",RES_hhdet_in_tes!V159/RES_hhdet_in_fec!V159)</f>
        <v>0.8771426174891197</v>
      </c>
      <c r="W159" s="45">
        <f>IF(RES_hhdet_in_tes!W159=0,"",RES_hhdet_in_tes!W159/RES_hhdet_in_fec!W159)</f>
        <v>0.88581623551666377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 t="str">
        <f>IF(RES_hhdet_in_tes!D161=0,"",RES_hhdet_in_tes!D161/RES_hhdet_in_fec!D161)</f>
        <v/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 t="str">
        <f>IF(RES_hhdet_in_tes!H161=0,"",RES_hhdet_in_tes!H161/RES_hhdet_in_fec!H161)</f>
        <v/>
      </c>
      <c r="I161" s="119" t="str">
        <f>IF(RES_hhdet_in_tes!I161=0,"",RES_hhdet_in_tes!I161/RES_hhdet_in_fec!I161)</f>
        <v/>
      </c>
      <c r="J161" s="119">
        <f>IF(RES_hhdet_in_tes!J161=0,"",RES_hhdet_in_tes!J161/RES_hhdet_in_fec!J161)</f>
        <v>0.82138051825683256</v>
      </c>
      <c r="K161" s="119">
        <f>IF(RES_hhdet_in_tes!K161=0,"",RES_hhdet_in_tes!K161/RES_hhdet_in_fec!K161)</f>
        <v>0.83859560860091997</v>
      </c>
      <c r="L161" s="119">
        <f>IF(RES_hhdet_in_tes!L161=0,"",RES_hhdet_in_tes!L161/RES_hhdet_in_fec!L161)</f>
        <v>0.82538133054860874</v>
      </c>
      <c r="M161" s="119">
        <f>IF(RES_hhdet_in_tes!M161=0,"",RES_hhdet_in_tes!M161/RES_hhdet_in_fec!M161)</f>
        <v>0.82915669608036813</v>
      </c>
      <c r="N161" s="119">
        <f>IF(RES_hhdet_in_tes!N161=0,"",RES_hhdet_in_tes!N161/RES_hhdet_in_fec!N161)</f>
        <v>0.83740963398143831</v>
      </c>
      <c r="O161" s="119">
        <f>IF(RES_hhdet_in_tes!O161=0,"",RES_hhdet_in_tes!O161/RES_hhdet_in_fec!O161)</f>
        <v>0.84783911618559449</v>
      </c>
      <c r="P161" s="119">
        <f>IF(RES_hhdet_in_tes!P161=0,"",RES_hhdet_in_tes!P161/RES_hhdet_in_fec!P161)</f>
        <v>0.85797477025156843</v>
      </c>
      <c r="Q161" s="119">
        <f>IF(RES_hhdet_in_tes!Q161=0,"",RES_hhdet_in_tes!Q161/RES_hhdet_in_fec!Q161)</f>
        <v>0.87208050454392438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>
        <f>IF(RES_hhdet_in_tes!V161=0,"",RES_hhdet_in_tes!V161/RES_hhdet_in_fec!V161)</f>
        <v>0.94368518607503504</v>
      </c>
      <c r="W161" s="119">
        <f>IF(RES_hhdet_in_tes!W161=0,"",RES_hhdet_in_tes!W161/RES_hhdet_in_fec!W161)</f>
        <v>0.94049008080544239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 t="str">
        <f>IF(RES_hhdet_in_tes!D162=0,"",RES_hhdet_in_tes!D162/RES_hhdet_in_fec!D162)</f>
        <v/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 t="str">
        <f>IF(RES_hhdet_in_tes!H162=0,"",RES_hhdet_in_tes!H162/RES_hhdet_in_fec!H162)</f>
        <v/>
      </c>
      <c r="I162" s="124" t="str">
        <f>IF(RES_hhdet_in_tes!I162=0,"",RES_hhdet_in_tes!I162/RES_hhdet_in_fec!I162)</f>
        <v/>
      </c>
      <c r="J162" s="124">
        <f>IF(RES_hhdet_in_tes!J162=0,"",RES_hhdet_in_tes!J162/RES_hhdet_in_fec!J162)</f>
        <v>0.81792891310681015</v>
      </c>
      <c r="K162" s="124">
        <f>IF(RES_hhdet_in_tes!K162=0,"",RES_hhdet_in_tes!K162/RES_hhdet_in_fec!K162)</f>
        <v>0.82192068239031979</v>
      </c>
      <c r="L162" s="124">
        <f>IF(RES_hhdet_in_tes!L162=0,"",RES_hhdet_in_tes!L162/RES_hhdet_in_fec!L162)</f>
        <v>0.82613689783876987</v>
      </c>
      <c r="M162" s="124">
        <f>IF(RES_hhdet_in_tes!M162=0,"",RES_hhdet_in_tes!M162/RES_hhdet_in_fec!M162)</f>
        <v>0.83174276267234848</v>
      </c>
      <c r="N162" s="124">
        <f>IF(RES_hhdet_in_tes!N162=0,"",RES_hhdet_in_tes!N162/RES_hhdet_in_fec!N162)</f>
        <v>0.83908409444329979</v>
      </c>
      <c r="O162" s="124">
        <f>IF(RES_hhdet_in_tes!O162=0,"",RES_hhdet_in_tes!O162/RES_hhdet_in_fec!O162)</f>
        <v>0.84861479986474475</v>
      </c>
      <c r="P162" s="124">
        <f>IF(RES_hhdet_in_tes!P162=0,"",RES_hhdet_in_tes!P162/RES_hhdet_in_fec!P162)</f>
        <v>0.86001840848554922</v>
      </c>
      <c r="Q162" s="124">
        <f>IF(RES_hhdet_in_tes!Q162=0,"",RES_hhdet_in_tes!Q162/RES_hhdet_in_fec!Q162)</f>
        <v>0.87213918365466736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>
        <f>IF(RES_hhdet_in_tes!V162=0,"",RES_hhdet_in_tes!V162/RES_hhdet_in_fec!V162)</f>
        <v>0.93908350752056591</v>
      </c>
      <c r="W162" s="124">
        <f>IF(RES_hhdet_in_tes!W162=0,"",RES_hhdet_in_tes!W162/RES_hhdet_in_fec!W162)</f>
        <v>0.94402092131494098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 t="str">
        <f>IF(RES_hhdet_in_tes!D163=0,"",RES_hhdet_in_tes!D163/RES_hhdet_in_fec!D163)</f>
        <v/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 t="str">
        <f>IF(RES_hhdet_in_tes!H163=0,"",RES_hhdet_in_tes!H163/RES_hhdet_in_fec!H163)</f>
        <v/>
      </c>
      <c r="I163" s="45" t="str">
        <f>IF(RES_hhdet_in_tes!I163=0,"",RES_hhdet_in_tes!I163/RES_hhdet_in_fec!I163)</f>
        <v/>
      </c>
      <c r="J163" s="45">
        <f>IF(RES_hhdet_in_tes!J163=0,"",RES_hhdet_in_tes!J163/RES_hhdet_in_fec!J163)</f>
        <v>0.81792891310681015</v>
      </c>
      <c r="K163" s="45">
        <f>IF(RES_hhdet_in_tes!K163=0,"",RES_hhdet_in_tes!K163/RES_hhdet_in_fec!K163)</f>
        <v>0.82192068239031979</v>
      </c>
      <c r="L163" s="45">
        <f>IF(RES_hhdet_in_tes!L163=0,"",RES_hhdet_in_tes!L163/RES_hhdet_in_fec!L163)</f>
        <v>0.82613689783876987</v>
      </c>
      <c r="M163" s="45">
        <f>IF(RES_hhdet_in_tes!M163=0,"",RES_hhdet_in_tes!M163/RES_hhdet_in_fec!M163)</f>
        <v>0.83174276267234848</v>
      </c>
      <c r="N163" s="45">
        <f>IF(RES_hhdet_in_tes!N163=0,"",RES_hhdet_in_tes!N163/RES_hhdet_in_fec!N163)</f>
        <v>0.83908409444329979</v>
      </c>
      <c r="O163" s="45">
        <f>IF(RES_hhdet_in_tes!O163=0,"",RES_hhdet_in_tes!O163/RES_hhdet_in_fec!O163)</f>
        <v>0.84861479986474475</v>
      </c>
      <c r="P163" s="45">
        <f>IF(RES_hhdet_in_tes!P163=0,"",RES_hhdet_in_tes!P163/RES_hhdet_in_fec!P163)</f>
        <v>0.86001840848554922</v>
      </c>
      <c r="Q163" s="45">
        <f>IF(RES_hhdet_in_tes!Q163=0,"",RES_hhdet_in_tes!Q163/RES_hhdet_in_fec!Q163)</f>
        <v>0.87213918365466736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>
        <f>IF(RES_hhdet_in_tes!V163=0,"",RES_hhdet_in_tes!V163/RES_hhdet_in_fec!V163)</f>
        <v>0.93908350752056591</v>
      </c>
      <c r="W163" s="45">
        <f>IF(RES_hhdet_in_tes!W163=0,"",RES_hhdet_in_tes!W163/RES_hhdet_in_fec!W163)</f>
        <v>0.94402092131494098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 t="str">
        <f>IF(RES_hhdet_in_tes!I164=0,"",RES_hhdet_in_tes!I164/RES_hhdet_in_fec!I164)</f>
        <v/>
      </c>
      <c r="J164" s="124">
        <f>IF(RES_hhdet_in_tes!J164=0,"",RES_hhdet_in_tes!J164/RES_hhdet_in_fec!J164)</f>
        <v>3.8531320623257503</v>
      </c>
      <c r="K164" s="124">
        <f>IF(RES_hhdet_in_tes!K164=0,"",RES_hhdet_in_tes!K164/RES_hhdet_in_fec!K164)</f>
        <v>3.9809699137176877</v>
      </c>
      <c r="L164" s="124">
        <f>IF(RES_hhdet_in_tes!L164=0,"",RES_hhdet_in_tes!L164/RES_hhdet_in_fec!L164)</f>
        <v>4.1121018278761685</v>
      </c>
      <c r="M164" s="124">
        <f>IF(RES_hhdet_in_tes!M164=0,"",RES_hhdet_in_tes!M164/RES_hhdet_in_fec!M164)</f>
        <v>4.2687265429334911</v>
      </c>
      <c r="N164" s="124">
        <f>IF(RES_hhdet_in_tes!N164=0,"",RES_hhdet_in_tes!N164/RES_hhdet_in_fec!N164)</f>
        <v>4.4581088188765268</v>
      </c>
      <c r="O164" s="124">
        <f>IF(RES_hhdet_in_tes!O164=0,"",RES_hhdet_in_tes!O164/RES_hhdet_in_fec!O164)</f>
        <v>4.6842649623629891</v>
      </c>
      <c r="P164" s="124">
        <f>IF(RES_hhdet_in_tes!P164=0,"",RES_hhdet_in_tes!P164/RES_hhdet_in_fec!P164)</f>
        <v>4.9295264301331478</v>
      </c>
      <c r="Q164" s="124">
        <f>IF(RES_hhdet_in_tes!Q164=0,"",RES_hhdet_in_tes!Q164/RES_hhdet_in_fec!Q164)</f>
        <v>5.1403001098531789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>
        <f>IF(RES_hhdet_in_tes!V164=0,"",RES_hhdet_in_tes!V164/RES_hhdet_in_fec!V164)</f>
        <v>5.6274047067316868</v>
      </c>
      <c r="W164" s="124">
        <f>IF(RES_hhdet_in_tes!W164=0,"",RES_hhdet_in_tes!W164/RES_hhdet_in_fec!W164)</f>
        <v>5.7073192747491044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 t="str">
        <f>IF(RES_hhdet_in_tes!I165=0,"",RES_hhdet_in_tes!I165/RES_hhdet_in_fec!I165)</f>
        <v/>
      </c>
      <c r="J165" s="111">
        <f>IF(RES_hhdet_in_tes!J165=0,"",RES_hhdet_in_tes!J165/RES_hhdet_in_fec!J165)</f>
        <v>3.8531320623257503</v>
      </c>
      <c r="K165" s="111">
        <f>IF(RES_hhdet_in_tes!K165=0,"",RES_hhdet_in_tes!K165/RES_hhdet_in_fec!K165)</f>
        <v>3.9809699137176877</v>
      </c>
      <c r="L165" s="111">
        <f>IF(RES_hhdet_in_tes!L165=0,"",RES_hhdet_in_tes!L165/RES_hhdet_in_fec!L165)</f>
        <v>4.1121018278761685</v>
      </c>
      <c r="M165" s="111">
        <f>IF(RES_hhdet_in_tes!M165=0,"",RES_hhdet_in_tes!M165/RES_hhdet_in_fec!M165)</f>
        <v>4.2687265429334911</v>
      </c>
      <c r="N165" s="111">
        <f>IF(RES_hhdet_in_tes!N165=0,"",RES_hhdet_in_tes!N165/RES_hhdet_in_fec!N165)</f>
        <v>4.4581088188765268</v>
      </c>
      <c r="O165" s="111">
        <f>IF(RES_hhdet_in_tes!O165=0,"",RES_hhdet_in_tes!O165/RES_hhdet_in_fec!O165)</f>
        <v>4.6842649623629891</v>
      </c>
      <c r="P165" s="111">
        <f>IF(RES_hhdet_in_tes!P165=0,"",RES_hhdet_in_tes!P165/RES_hhdet_in_fec!P165)</f>
        <v>4.9295264301331478</v>
      </c>
      <c r="Q165" s="111">
        <f>IF(RES_hhdet_in_tes!Q165=0,"",RES_hhdet_in_tes!Q165/RES_hhdet_in_fec!Q165)</f>
        <v>5.1403001098531789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>
        <f>IF(RES_hhdet_in_tes!V165=0,"",RES_hhdet_in_tes!V165/RES_hhdet_in_fec!V165)</f>
        <v>5.6274047067316868</v>
      </c>
      <c r="W165" s="111">
        <f>IF(RES_hhdet_in_tes!W165=0,"",RES_hhdet_in_tes!W165/RES_hhdet_in_fec!W165)</f>
        <v>5.7073192747491044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 t="str">
        <f>IF(RES_hhdet_in_tes!D166=0,"",RES_hhdet_in_tes!D166/RES_hhdet_in_fec!D166)</f>
        <v/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 t="str">
        <f>IF(RES_hhdet_in_tes!H166=0,"",RES_hhdet_in_tes!H166/RES_hhdet_in_fec!H166)</f>
        <v/>
      </c>
      <c r="I166" s="124" t="str">
        <f>IF(RES_hhdet_in_tes!I166=0,"",RES_hhdet_in_tes!I166/RES_hhdet_in_fec!I166)</f>
        <v/>
      </c>
      <c r="J166" s="124">
        <f>IF(RES_hhdet_in_tes!J166=0,"",RES_hhdet_in_tes!J166/RES_hhdet_in_fec!J166)</f>
        <v>0.80012377605254059</v>
      </c>
      <c r="K166" s="124">
        <f>IF(RES_hhdet_in_tes!K166=0,"",RES_hhdet_in_tes!K166/RES_hhdet_in_fec!K166)</f>
        <v>0.811654560064206</v>
      </c>
      <c r="L166" s="124">
        <f>IF(RES_hhdet_in_tes!L166=0,"",RES_hhdet_in_tes!L166/RES_hhdet_in_fec!L166)</f>
        <v>0.78865698188570132</v>
      </c>
      <c r="M166" s="124">
        <f>IF(RES_hhdet_in_tes!M166=0,"",RES_hhdet_in_tes!M166/RES_hhdet_in_fec!M166)</f>
        <v>0.7836753022508236</v>
      </c>
      <c r="N166" s="124">
        <f>IF(RES_hhdet_in_tes!N166=0,"",RES_hhdet_in_tes!N166/RES_hhdet_in_fec!N166)</f>
        <v>0.78967659361032505</v>
      </c>
      <c r="O166" s="124">
        <f>IF(RES_hhdet_in_tes!O166=0,"",RES_hhdet_in_tes!O166/RES_hhdet_in_fec!O166)</f>
        <v>0.80339945750073394</v>
      </c>
      <c r="P166" s="124">
        <f>IF(RES_hhdet_in_tes!P166=0,"",RES_hhdet_in_tes!P166/RES_hhdet_in_fec!P166)</f>
        <v>0.81727350353110129</v>
      </c>
      <c r="Q166" s="124">
        <f>IF(RES_hhdet_in_tes!Q166=0,"",RES_hhdet_in_tes!Q166/RES_hhdet_in_fec!Q166)</f>
        <v>0.83334193296001691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>
        <f>IF(RES_hhdet_in_tes!V166=0,"",RES_hhdet_in_tes!V166/RES_hhdet_in_fec!V166)</f>
        <v>0.87312496748209234</v>
      </c>
      <c r="W166" s="124">
        <f>IF(RES_hhdet_in_tes!W166=0,"",RES_hhdet_in_tes!W166/RES_hhdet_in_fec!W166)</f>
        <v>0.8772560748786693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>
        <f>IF(RES_hhdet_in_tes!J167=0,"",RES_hhdet_in_tes!J167/RES_hhdet_in_fec!J167)</f>
        <v>0.67445576209364289</v>
      </c>
      <c r="K167" s="111">
        <f>IF(RES_hhdet_in_tes!K167=0,"",RES_hhdet_in_tes!K167/RES_hhdet_in_fec!K167)</f>
        <v>0.67865638715585141</v>
      </c>
      <c r="L167" s="111">
        <f>IF(RES_hhdet_in_tes!L167=0,"",RES_hhdet_in_tes!L167/RES_hhdet_in_fec!L167)</f>
        <v>0.68364306098602756</v>
      </c>
      <c r="M167" s="111">
        <f>IF(RES_hhdet_in_tes!M167=0,"",RES_hhdet_in_tes!M167/RES_hhdet_in_fec!M167)</f>
        <v>0.69413120443154586</v>
      </c>
      <c r="N167" s="111">
        <f>IF(RES_hhdet_in_tes!N167=0,"",RES_hhdet_in_tes!N167/RES_hhdet_in_fec!N167)</f>
        <v>0.71161748882811526</v>
      </c>
      <c r="O167" s="111">
        <f>IF(RES_hhdet_in_tes!O167=0,"",RES_hhdet_in_tes!O167/RES_hhdet_in_fec!O167)</f>
        <v>0.73735129551775724</v>
      </c>
      <c r="P167" s="111">
        <f>IF(RES_hhdet_in_tes!P167=0,"",RES_hhdet_in_tes!P167/RES_hhdet_in_fec!P167)</f>
        <v>0.76870677578352864</v>
      </c>
      <c r="Q167" s="111">
        <f>IF(RES_hhdet_in_tes!Q167=0,"",RES_hhdet_in_tes!Q167/RES_hhdet_in_fec!Q167)</f>
        <v>0.7971760455011796</v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>
        <f>IF(RES_hhdet_in_tes!V167=0,"",RES_hhdet_in_tes!V167/RES_hhdet_in_fec!V167)</f>
        <v>0.87577580401166943</v>
      </c>
      <c r="W167" s="111">
        <f>IF(RES_hhdet_in_tes!W167=0,"",RES_hhdet_in_tes!W167/RES_hhdet_in_fec!W167)</f>
        <v>0.88054113466216899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0.81041005394265297</v>
      </c>
      <c r="L168" s="111" t="str">
        <f>IF(RES_hhdet_in_tes!L168=0,"",RES_hhdet_in_tes!L168/RES_hhdet_in_fec!L168)</f>
        <v/>
      </c>
      <c r="M168" s="111">
        <f>IF(RES_hhdet_in_tes!M168=0,"",RES_hhdet_in_tes!M168/RES_hhdet_in_fec!M168)</f>
        <v>0.80114114874272768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>
        <f>IF(RES_hhdet_in_tes!W168=0,"",RES_hhdet_in_tes!W168/RES_hhdet_in_fec!W168)</f>
        <v>0.92869712680160554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0.67865638715585141</v>
      </c>
      <c r="L169" s="112" t="str">
        <f>IF(RES_hhdet_in_tes!L169=0,"",RES_hhdet_in_tes!L169/RES_hhdet_in_fec!L169)</f>
        <v/>
      </c>
      <c r="M169" s="112">
        <f>IF(RES_hhdet_in_tes!M169=0,"",RES_hhdet_in_tes!M169/RES_hhdet_in_fec!M169)</f>
        <v>0.69413120443154586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>
        <f>IF(RES_hhdet_in_tes!W169=0,"",RES_hhdet_in_tes!W169/RES_hhdet_in_fec!W169)</f>
        <v>0.8805411346621691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 t="str">
        <f>IF(RES_hhdet_in_tes!H171=0,"",RES_hhdet_in_tes!H171/RES_hhdet_in_fec!H171)</f>
        <v/>
      </c>
      <c r="I171" s="112" t="str">
        <f>IF(RES_hhdet_in_tes!I171=0,"",RES_hhdet_in_tes!I171/RES_hhdet_in_fec!I171)</f>
        <v/>
      </c>
      <c r="J171" s="112">
        <f>IF(RES_hhdet_in_tes!J171=0,"",RES_hhdet_in_tes!J171/RES_hhdet_in_fec!J171)</f>
        <v>0.74725901058916755</v>
      </c>
      <c r="K171" s="112">
        <f>IF(RES_hhdet_in_tes!K171=0,"",RES_hhdet_in_tes!K171/RES_hhdet_in_fec!K171)</f>
        <v>0.7492568118948848</v>
      </c>
      <c r="L171" s="112">
        <f>IF(RES_hhdet_in_tes!L171=0,"",RES_hhdet_in_tes!L171/RES_hhdet_in_fec!L171)</f>
        <v>0.75152171553200586</v>
      </c>
      <c r="M171" s="112">
        <f>IF(RES_hhdet_in_tes!M171=0,"",RES_hhdet_in_tes!M171/RES_hhdet_in_fec!M171)</f>
        <v>0.75562309994616961</v>
      </c>
      <c r="N171" s="112">
        <f>IF(RES_hhdet_in_tes!N171=0,"",RES_hhdet_in_tes!N171/RES_hhdet_in_fec!N171)</f>
        <v>0.76225052644771163</v>
      </c>
      <c r="O171" s="112">
        <f>IF(RES_hhdet_in_tes!O171=0,"",RES_hhdet_in_tes!O171/RES_hhdet_in_fec!O171)</f>
        <v>0.77228827697354829</v>
      </c>
      <c r="P171" s="112">
        <f>IF(RES_hhdet_in_tes!P171=0,"",RES_hhdet_in_tes!P171/RES_hhdet_in_fec!P171)</f>
        <v>0.78534610185820886</v>
      </c>
      <c r="Q171" s="112">
        <f>IF(RES_hhdet_in_tes!Q171=0,"",RES_hhdet_in_tes!Q171/RES_hhdet_in_fec!Q171)</f>
        <v>0.79815896849931833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>
        <f>IF(RES_hhdet_in_tes!V171=0,"",RES_hhdet_in_tes!V171/RES_hhdet_in_fec!V171)</f>
        <v>0.84088665159606901</v>
      </c>
      <c r="W171" s="112">
        <f>IF(RES_hhdet_in_tes!W171=0,"",RES_hhdet_in_tes!W171/RES_hhdet_in_fec!W171)</f>
        <v>0.84667743682412022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>
        <f>IF(RES_hhdet_in_tes!J172=0,"",RES_hhdet_in_tes!J172/RES_hhdet_in_fec!J172)</f>
        <v>0.8453184237102277</v>
      </c>
      <c r="K172" s="113">
        <f>IF(RES_hhdet_in_tes!K172=0,"",RES_hhdet_in_tes!K172/RES_hhdet_in_fec!K172)</f>
        <v>0.85834391802527932</v>
      </c>
      <c r="L172" s="113">
        <f>IF(RES_hhdet_in_tes!L172=0,"",RES_hhdet_in_tes!L172/RES_hhdet_in_fec!L172)</f>
        <v>0.84205996868506416</v>
      </c>
      <c r="M172" s="113">
        <f>IF(RES_hhdet_in_tes!M172=0,"",RES_hhdet_in_tes!M172/RES_hhdet_in_fec!M172)</f>
        <v>0.84607345974310932</v>
      </c>
      <c r="N172" s="113">
        <f>IF(RES_hhdet_in_tes!N172=0,"",RES_hhdet_in_tes!N172/RES_hhdet_in_fec!N172)</f>
        <v>0.853400409961524</v>
      </c>
      <c r="O172" s="113">
        <f>IF(RES_hhdet_in_tes!O172=0,"",RES_hhdet_in_tes!O172/RES_hhdet_in_fec!O172)</f>
        <v>0.85403247965696483</v>
      </c>
      <c r="P172" s="113">
        <f>IF(RES_hhdet_in_tes!P172=0,"",RES_hhdet_in_tes!P172/RES_hhdet_in_fec!P172)</f>
        <v>0.86791841679252291</v>
      </c>
      <c r="Q172" s="113">
        <f>IF(RES_hhdet_in_tes!Q172=0,"",RES_hhdet_in_tes!Q172/RES_hhdet_in_fec!Q172)</f>
        <v>0.87404212814860938</v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0.903962578617451</v>
      </c>
      <c r="W172" s="113">
        <f>IF(RES_hhdet_in_tes!W172=0,"",RES_hhdet_in_tes!W172/RES_hhdet_in_fec!W172)</f>
        <v>0.90706020697367995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>
        <f>IF(RES_hhdet_in_tes!J173=0,"",RES_hhdet_in_tes!J173/RES_hhdet_in_fec!J173)</f>
        <v>0.74725901058916777</v>
      </c>
      <c r="K173" s="111">
        <f>IF(RES_hhdet_in_tes!K173=0,"",RES_hhdet_in_tes!K173/RES_hhdet_in_fec!K173)</f>
        <v>0.74925681189488469</v>
      </c>
      <c r="L173" s="111">
        <f>IF(RES_hhdet_in_tes!L173=0,"",RES_hhdet_in_tes!L173/RES_hhdet_in_fec!L173)</f>
        <v>0.75152171553200586</v>
      </c>
      <c r="M173" s="111">
        <f>IF(RES_hhdet_in_tes!M173=0,"",RES_hhdet_in_tes!M173/RES_hhdet_in_fec!M173)</f>
        <v>0.75562309994616961</v>
      </c>
      <c r="N173" s="111">
        <f>IF(RES_hhdet_in_tes!N173=0,"",RES_hhdet_in_tes!N173/RES_hhdet_in_fec!N173)</f>
        <v>0.76225052644771174</v>
      </c>
      <c r="O173" s="111">
        <f>IF(RES_hhdet_in_tes!O173=0,"",RES_hhdet_in_tes!O173/RES_hhdet_in_fec!O173)</f>
        <v>0.77228827697354829</v>
      </c>
      <c r="P173" s="111">
        <f>IF(RES_hhdet_in_tes!P173=0,"",RES_hhdet_in_tes!P173/RES_hhdet_in_fec!P173)</f>
        <v>0.78534610185820886</v>
      </c>
      <c r="Q173" s="111">
        <f>IF(RES_hhdet_in_tes!Q173=0,"",RES_hhdet_in_tes!Q173/RES_hhdet_in_fec!Q173)</f>
        <v>0.79815896849931833</v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0.84088665159606901</v>
      </c>
      <c r="W173" s="111">
        <f>IF(RES_hhdet_in_tes!W173=0,"",RES_hhdet_in_tes!W173/RES_hhdet_in_fec!W173)</f>
        <v>0.84667743682412022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 t="str">
        <f>IF(RES_hhdet_in_tes!D175=0,"",RES_hhdet_in_tes!D175/RES_hhdet_in_fec!D175)</f>
        <v/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 t="str">
        <f>IF(RES_hhdet_in_tes!H175=0,"",RES_hhdet_in_tes!H175/RES_hhdet_in_fec!H175)</f>
        <v/>
      </c>
      <c r="I175" s="124" t="str">
        <f>IF(RES_hhdet_in_tes!I175=0,"",RES_hhdet_in_tes!I175/RES_hhdet_in_fec!I175)</f>
        <v/>
      </c>
      <c r="J175" s="124">
        <f>IF(RES_hhdet_in_tes!J175=0,"",RES_hhdet_in_tes!J175/RES_hhdet_in_fec!J175)</f>
        <v>0.78374511531985069</v>
      </c>
      <c r="K175" s="124">
        <f>IF(RES_hhdet_in_tes!K175=0,"",RES_hhdet_in_tes!K175/RES_hhdet_in_fec!K175)</f>
        <v>0.78555005082750684</v>
      </c>
      <c r="L175" s="124">
        <f>IF(RES_hhdet_in_tes!L175=0,"",RES_hhdet_in_tes!L175/RES_hhdet_in_fec!L175)</f>
        <v>0.78749142760066859</v>
      </c>
      <c r="M175" s="124">
        <f>IF(RES_hhdet_in_tes!M175=0,"",RES_hhdet_in_tes!M175/RES_hhdet_in_fec!M175)</f>
        <v>0.79013273334878653</v>
      </c>
      <c r="N175" s="124">
        <f>IF(RES_hhdet_in_tes!N175=0,"",RES_hhdet_in_tes!N175/RES_hhdet_in_fec!N175)</f>
        <v>0.79363374709411716</v>
      </c>
      <c r="O175" s="124">
        <f>IF(RES_hhdet_in_tes!O175=0,"",RES_hhdet_in_tes!O175/RES_hhdet_in_fec!O175)</f>
        <v>0.79838296820172272</v>
      </c>
      <c r="P175" s="124">
        <f>IF(RES_hhdet_in_tes!P175=0,"",RES_hhdet_in_tes!P175/RES_hhdet_in_fec!P175)</f>
        <v>0.80458444004455831</v>
      </c>
      <c r="Q175" s="124">
        <f>IF(RES_hhdet_in_tes!Q175=0,"",RES_hhdet_in_tes!Q175/RES_hhdet_in_fec!Q175)</f>
        <v>0.81257731100982233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>
        <f>IF(RES_hhdet_in_tes!V175=0,"",RES_hhdet_in_tes!V175/RES_hhdet_in_fec!V175)</f>
        <v>0.8771426174891197</v>
      </c>
      <c r="W175" s="124">
        <f>IF(RES_hhdet_in_tes!W175=0,"",RES_hhdet_in_tes!W175/RES_hhdet_in_fec!W175)</f>
        <v>0.88581623551666377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 t="str">
        <f>IF(RES_hhdet_in_tes!H177=0,"",RES_hhdet_in_tes!H177/RES_hhdet_in_fec!H177)</f>
        <v/>
      </c>
      <c r="I177" s="45" t="str">
        <f>IF(RES_hhdet_in_tes!I177=0,"",RES_hhdet_in_tes!I177/RES_hhdet_in_fec!I177)</f>
        <v/>
      </c>
      <c r="J177" s="45">
        <f>IF(RES_hhdet_in_tes!J177=0,"",RES_hhdet_in_tes!J177/RES_hhdet_in_fec!J177)</f>
        <v>0.78374511531985069</v>
      </c>
      <c r="K177" s="45">
        <f>IF(RES_hhdet_in_tes!K177=0,"",RES_hhdet_in_tes!K177/RES_hhdet_in_fec!K177)</f>
        <v>0.78555005082750684</v>
      </c>
      <c r="L177" s="45">
        <f>IF(RES_hhdet_in_tes!L177=0,"",RES_hhdet_in_tes!L177/RES_hhdet_in_fec!L177)</f>
        <v>0.78749142760066859</v>
      </c>
      <c r="M177" s="45">
        <f>IF(RES_hhdet_in_tes!M177=0,"",RES_hhdet_in_tes!M177/RES_hhdet_in_fec!M177)</f>
        <v>0.79013273334878653</v>
      </c>
      <c r="N177" s="45">
        <f>IF(RES_hhdet_in_tes!N177=0,"",RES_hhdet_in_tes!N177/RES_hhdet_in_fec!N177)</f>
        <v>0.79363374709411716</v>
      </c>
      <c r="O177" s="45">
        <f>IF(RES_hhdet_in_tes!O177=0,"",RES_hhdet_in_tes!O177/RES_hhdet_in_fec!O177)</f>
        <v>0.79838296820172272</v>
      </c>
      <c r="P177" s="45">
        <f>IF(RES_hhdet_in_tes!P177=0,"",RES_hhdet_in_tes!P177/RES_hhdet_in_fec!P177)</f>
        <v>0.80458444004455831</v>
      </c>
      <c r="Q177" s="45">
        <f>IF(RES_hhdet_in_tes!Q177=0,"",RES_hhdet_in_tes!Q177/RES_hhdet_in_fec!Q177)</f>
        <v>0.81257731100982233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>
        <f>IF(RES_hhdet_in_tes!V177=0,"",RES_hhdet_in_tes!V177/RES_hhdet_in_fec!V177)</f>
        <v>0.8771426174891197</v>
      </c>
      <c r="W177" s="45">
        <f>IF(RES_hhdet_in_tes!W177=0,"",RES_hhdet_in_tes!W177/RES_hhdet_in_fec!W177)</f>
        <v>0.88581623551666377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0.40812822457349029</v>
      </c>
      <c r="D24" s="117">
        <f t="shared" si="7"/>
        <v>0.53887072045397333</v>
      </c>
      <c r="E24" s="117">
        <f t="shared" si="7"/>
        <v>1.0412179440630986</v>
      </c>
      <c r="F24" s="117">
        <f t="shared" si="7"/>
        <v>1.3612188541505996</v>
      </c>
      <c r="G24" s="117">
        <f t="shared" si="7"/>
        <v>1.4480803571924292</v>
      </c>
      <c r="H24" s="117">
        <f t="shared" si="7"/>
        <v>1.1851343893874899</v>
      </c>
      <c r="I24" s="117">
        <f t="shared" si="7"/>
        <v>0.70065383425239969</v>
      </c>
      <c r="J24" s="117">
        <f t="shared" si="7"/>
        <v>0.22407107704261969</v>
      </c>
      <c r="K24" s="117">
        <f t="shared" si="7"/>
        <v>0.23446503842461644</v>
      </c>
      <c r="L24" s="117">
        <f t="shared" si="7"/>
        <v>0.72984334785325133</v>
      </c>
      <c r="M24" s="117">
        <f t="shared" si="7"/>
        <v>0.71940300849838978</v>
      </c>
      <c r="N24" s="117">
        <f t="shared" si="7"/>
        <v>0.68285629736549291</v>
      </c>
      <c r="O24" s="117">
        <f t="shared" si="7"/>
        <v>0.62373982246398441</v>
      </c>
      <c r="P24" s="117">
        <f t="shared" si="7"/>
        <v>0.38908102821363838</v>
      </c>
      <c r="Q24" s="117">
        <f t="shared" si="7"/>
        <v>0.76837577047645755</v>
      </c>
      <c r="R24" s="117">
        <f t="shared" ref="R24:V24" si="8">R25+R28+R30+R39</f>
        <v>1.3025542564586245</v>
      </c>
      <c r="S24" s="117">
        <f t="shared" si="8"/>
        <v>1.1292802524337811</v>
      </c>
      <c r="T24" s="117">
        <f t="shared" si="8"/>
        <v>0.70511635913651538</v>
      </c>
      <c r="U24" s="117">
        <f t="shared" si="8"/>
        <v>0.44644141145847022</v>
      </c>
      <c r="V24" s="117">
        <f t="shared" si="8"/>
        <v>0.26744156562693194</v>
      </c>
      <c r="W24" s="117">
        <f t="shared" ref="W24" si="9">W25+W28+W30+W39</f>
        <v>0.30943291135067946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0.40519084096929825</v>
      </c>
      <c r="D25" s="122">
        <f t="shared" si="10"/>
        <v>0.53496617659986412</v>
      </c>
      <c r="E25" s="122">
        <f t="shared" si="10"/>
        <v>1.0319091495165733</v>
      </c>
      <c r="F25" s="122">
        <f t="shared" si="10"/>
        <v>1.3481693619317339</v>
      </c>
      <c r="G25" s="122">
        <f t="shared" si="10"/>
        <v>1.4336271579711966</v>
      </c>
      <c r="H25" s="122">
        <f t="shared" si="10"/>
        <v>1.1735381217057685</v>
      </c>
      <c r="I25" s="122">
        <f t="shared" si="10"/>
        <v>0.6956751323021052</v>
      </c>
      <c r="J25" s="122">
        <f t="shared" si="10"/>
        <v>0.22251384417255449</v>
      </c>
      <c r="K25" s="122">
        <f t="shared" si="10"/>
        <v>0.2332775542690024</v>
      </c>
      <c r="L25" s="122">
        <f t="shared" si="10"/>
        <v>0.72492200101276394</v>
      </c>
      <c r="M25" s="122">
        <f t="shared" si="10"/>
        <v>0.71205135241540762</v>
      </c>
      <c r="N25" s="122">
        <f t="shared" si="10"/>
        <v>0.67637689154143654</v>
      </c>
      <c r="O25" s="122">
        <f t="shared" si="10"/>
        <v>0.61824513952695359</v>
      </c>
      <c r="P25" s="122">
        <f t="shared" si="10"/>
        <v>0.38501502504758262</v>
      </c>
      <c r="Q25" s="122">
        <f t="shared" si="10"/>
        <v>0.75762010852588113</v>
      </c>
      <c r="R25" s="122">
        <f t="shared" ref="R25:V25" si="11">SUM(R26:R27)</f>
        <v>1.28206792477327</v>
      </c>
      <c r="S25" s="122">
        <f t="shared" si="11"/>
        <v>1.1097826888079305</v>
      </c>
      <c r="T25" s="122">
        <f t="shared" si="11"/>
        <v>0.69435892453270498</v>
      </c>
      <c r="U25" s="122">
        <f t="shared" si="11"/>
        <v>0.43726552160594778</v>
      </c>
      <c r="V25" s="122">
        <f t="shared" si="11"/>
        <v>0.2621996449483342</v>
      </c>
      <c r="W25" s="122">
        <f t="shared" ref="W25" si="12">SUM(W26:W27)</f>
        <v>0.30219235560006635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0.40519084096929825</v>
      </c>
      <c r="D26" s="98">
        <v>0.53496617659986412</v>
      </c>
      <c r="E26" s="98">
        <v>1.0319091495165733</v>
      </c>
      <c r="F26" s="98">
        <v>1.3481693619317339</v>
      </c>
      <c r="G26" s="98">
        <v>1.4336271579711966</v>
      </c>
      <c r="H26" s="98">
        <v>1.1735381217057685</v>
      </c>
      <c r="I26" s="98">
        <v>0.6956751323021052</v>
      </c>
      <c r="J26" s="98">
        <v>0.22251384417255449</v>
      </c>
      <c r="K26" s="98">
        <v>0.2332775542690024</v>
      </c>
      <c r="L26" s="98">
        <v>0.72492200101276394</v>
      </c>
      <c r="M26" s="98">
        <v>0.71205135241540762</v>
      </c>
      <c r="N26" s="98">
        <v>0.67637689154143654</v>
      </c>
      <c r="O26" s="98">
        <v>0.61824513952695359</v>
      </c>
      <c r="P26" s="98">
        <v>0.38501502504758262</v>
      </c>
      <c r="Q26" s="98">
        <v>0.75762010852588113</v>
      </c>
      <c r="R26" s="98">
        <v>1.28206792477327</v>
      </c>
      <c r="S26" s="98">
        <v>1.1097826888079305</v>
      </c>
      <c r="T26" s="98">
        <v>0.69435892453270498</v>
      </c>
      <c r="U26" s="98">
        <v>0.43726552160594778</v>
      </c>
      <c r="V26" s="98">
        <v>0.2621996449483342</v>
      </c>
      <c r="W26" s="98">
        <v>0.30219235560006635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2.937383604192035E-3</v>
      </c>
      <c r="D30" s="122">
        <v>3.9045438541092585E-3</v>
      </c>
      <c r="E30" s="122">
        <v>9.3087945465252769E-3</v>
      </c>
      <c r="F30" s="122">
        <v>1.3049492218865647E-2</v>
      </c>
      <c r="G30" s="122">
        <v>1.4453199221232695E-2</v>
      </c>
      <c r="H30" s="122">
        <v>1.1596267681721287E-2</v>
      </c>
      <c r="I30" s="122">
        <v>4.9787019502944988E-3</v>
      </c>
      <c r="J30" s="122">
        <v>1.5572328700652158E-3</v>
      </c>
      <c r="K30" s="122">
        <v>1.1874841556140476E-3</v>
      </c>
      <c r="L30" s="122">
        <v>4.9213468404874288E-3</v>
      </c>
      <c r="M30" s="122">
        <v>7.3516560829821392E-3</v>
      </c>
      <c r="N30" s="122">
        <v>6.4794058240563888E-3</v>
      </c>
      <c r="O30" s="122">
        <v>5.4946829370308608E-3</v>
      </c>
      <c r="P30" s="122">
        <v>4.0660031660557528E-3</v>
      </c>
      <c r="Q30" s="122">
        <v>1.0755661950576464E-2</v>
      </c>
      <c r="R30" s="122">
        <v>2.0486331685354558E-2</v>
      </c>
      <c r="S30" s="122">
        <v>1.9497563625850482E-2</v>
      </c>
      <c r="T30" s="122">
        <v>1.0757434603810401E-2</v>
      </c>
      <c r="U30" s="122">
        <v>9.1758898525224151E-3</v>
      </c>
      <c r="V30" s="122">
        <v>5.2419206785977212E-3</v>
      </c>
      <c r="W30" s="122">
        <v>7.2405557506130857E-3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2.937383604192035E-3</v>
      </c>
      <c r="D31" s="98">
        <v>3.9045438541092585E-3</v>
      </c>
      <c r="E31" s="98">
        <v>9.3087945465252769E-3</v>
      </c>
      <c r="F31" s="98">
        <v>1.3049492218865647E-2</v>
      </c>
      <c r="G31" s="98">
        <v>1.4453199221232695E-2</v>
      </c>
      <c r="H31" s="98">
        <v>1.1596267681721287E-2</v>
      </c>
      <c r="I31" s="98">
        <v>4.9787019502944988E-3</v>
      </c>
      <c r="J31" s="98">
        <v>1.5572328700652158E-3</v>
      </c>
      <c r="K31" s="98">
        <v>1.1874841556140476E-3</v>
      </c>
      <c r="L31" s="98">
        <v>4.9213468404874288E-3</v>
      </c>
      <c r="M31" s="98">
        <v>7.3516560829821392E-3</v>
      </c>
      <c r="N31" s="98">
        <v>6.4794058240563888E-3</v>
      </c>
      <c r="O31" s="98">
        <v>5.4946829370308608E-3</v>
      </c>
      <c r="P31" s="98">
        <v>4.0660031660557528E-3</v>
      </c>
      <c r="Q31" s="98">
        <v>1.0755661950576464E-2</v>
      </c>
      <c r="R31" s="98">
        <v>2.0486331685354558E-2</v>
      </c>
      <c r="S31" s="98">
        <v>1.9329729570342916E-2</v>
      </c>
      <c r="T31" s="98">
        <v>1.0757434603810401E-2</v>
      </c>
      <c r="U31" s="98">
        <v>9.1758898525224151E-3</v>
      </c>
      <c r="V31" s="98">
        <v>5.2419206785977212E-3</v>
      </c>
      <c r="W31" s="98">
        <v>7.2405557506130857E-3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1.6783405550756659E-4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1.6783405550756659E-4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45.778579293125595</v>
      </c>
      <c r="D43" s="117">
        <f t="shared" si="14"/>
        <v>20.709440899889799</v>
      </c>
      <c r="E43" s="117">
        <f t="shared" si="14"/>
        <v>14.84132898559106</v>
      </c>
      <c r="F43" s="117">
        <f t="shared" si="14"/>
        <v>12.819011502512071</v>
      </c>
      <c r="G43" s="117">
        <f t="shared" si="14"/>
        <v>12.066155790571226</v>
      </c>
      <c r="H43" s="117">
        <f t="shared" si="14"/>
        <v>8.8031099833230275</v>
      </c>
      <c r="I43" s="117">
        <f t="shared" si="14"/>
        <v>16.168083562929763</v>
      </c>
      <c r="J43" s="117">
        <f t="shared" si="14"/>
        <v>24.625026907673867</v>
      </c>
      <c r="K43" s="117">
        <f t="shared" si="14"/>
        <v>29.119179724110893</v>
      </c>
      <c r="L43" s="117">
        <f t="shared" si="14"/>
        <v>29.640815787919649</v>
      </c>
      <c r="M43" s="117">
        <f t="shared" si="14"/>
        <v>27.044757388996086</v>
      </c>
      <c r="N43" s="117">
        <f t="shared" si="14"/>
        <v>19.202105947922949</v>
      </c>
      <c r="O43" s="117">
        <f t="shared" si="14"/>
        <v>15.549553915806348</v>
      </c>
      <c r="P43" s="117">
        <f t="shared" si="14"/>
        <v>0</v>
      </c>
      <c r="Q43" s="117">
        <f t="shared" si="14"/>
        <v>3.2400151231276393E-3</v>
      </c>
      <c r="R43" s="117">
        <f t="shared" ref="R43:V43" si="15">R44+R47+R49+R58</f>
        <v>0</v>
      </c>
      <c r="S43" s="117">
        <f t="shared" si="15"/>
        <v>2.7970889754652637</v>
      </c>
      <c r="T43" s="117">
        <f t="shared" si="15"/>
        <v>3.0380152603872816</v>
      </c>
      <c r="U43" s="117">
        <f t="shared" si="15"/>
        <v>0.16866148188834987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44.649475204890713</v>
      </c>
      <c r="D44" s="122">
        <f t="shared" si="17"/>
        <v>20.208927286921977</v>
      </c>
      <c r="E44" s="122">
        <f t="shared" si="17"/>
        <v>14.614461882726998</v>
      </c>
      <c r="F44" s="122">
        <f t="shared" si="17"/>
        <v>12.644873260884093</v>
      </c>
      <c r="G44" s="122">
        <f t="shared" si="17"/>
        <v>11.954724725561647</v>
      </c>
      <c r="H44" s="122">
        <f t="shared" si="17"/>
        <v>8.7386353660173093</v>
      </c>
      <c r="I44" s="122">
        <f t="shared" si="17"/>
        <v>14.886898593733095</v>
      </c>
      <c r="J44" s="122">
        <f t="shared" si="17"/>
        <v>22.497134733293059</v>
      </c>
      <c r="K44" s="122">
        <f t="shared" si="17"/>
        <v>26.607283445888971</v>
      </c>
      <c r="L44" s="122">
        <f t="shared" si="17"/>
        <v>26.924814058574128</v>
      </c>
      <c r="M44" s="122">
        <f t="shared" si="17"/>
        <v>24.098640030337215</v>
      </c>
      <c r="N44" s="122">
        <f t="shared" si="17"/>
        <v>17.081687658459408</v>
      </c>
      <c r="O44" s="122">
        <f t="shared" si="17"/>
        <v>14.116145669715278</v>
      </c>
      <c r="P44" s="122">
        <f t="shared" si="17"/>
        <v>0</v>
      </c>
      <c r="Q44" s="122">
        <f t="shared" si="17"/>
        <v>2.856525394359025E-3</v>
      </c>
      <c r="R44" s="122">
        <f t="shared" ref="R44:V44" si="18">SUM(R45:R46)</f>
        <v>0</v>
      </c>
      <c r="S44" s="122">
        <f t="shared" si="18"/>
        <v>2.4612442224244959</v>
      </c>
      <c r="T44" s="122">
        <f t="shared" si="18"/>
        <v>2.6741251846440401</v>
      </c>
      <c r="U44" s="122">
        <f t="shared" si="18"/>
        <v>0.14958842268984368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44.649475204890713</v>
      </c>
      <c r="D45" s="98">
        <v>20.208927286921977</v>
      </c>
      <c r="E45" s="98">
        <v>14.614461882726998</v>
      </c>
      <c r="F45" s="98">
        <v>12.644873260884093</v>
      </c>
      <c r="G45" s="98">
        <v>11.954724725561647</v>
      </c>
      <c r="H45" s="98">
        <v>8.7386353660173093</v>
      </c>
      <c r="I45" s="98">
        <v>14.886898593733095</v>
      </c>
      <c r="J45" s="98">
        <v>22.497134733293059</v>
      </c>
      <c r="K45" s="98">
        <v>26.607283445888971</v>
      </c>
      <c r="L45" s="98">
        <v>26.924814058574128</v>
      </c>
      <c r="M45" s="98">
        <v>24.098640030337215</v>
      </c>
      <c r="N45" s="98">
        <v>17.081687658459408</v>
      </c>
      <c r="O45" s="98">
        <v>14.116145669715278</v>
      </c>
      <c r="P45" s="98">
        <v>0</v>
      </c>
      <c r="Q45" s="98">
        <v>2.856525394359025E-3</v>
      </c>
      <c r="R45" s="98">
        <v>0</v>
      </c>
      <c r="S45" s="98">
        <v>2.4612442224244959</v>
      </c>
      <c r="T45" s="98">
        <v>2.6741251846440401</v>
      </c>
      <c r="U45" s="98">
        <v>0.14958842268984368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1.1291040882348804</v>
      </c>
      <c r="D49" s="122">
        <v>0.50051361296782093</v>
      </c>
      <c r="E49" s="122">
        <v>0.22686710286406209</v>
      </c>
      <c r="F49" s="122">
        <v>0.17413824162797745</v>
      </c>
      <c r="G49" s="122">
        <v>0.11143106500957985</v>
      </c>
      <c r="H49" s="122">
        <v>6.4474617305719004E-2</v>
      </c>
      <c r="I49" s="122">
        <v>1.2811849691966661</v>
      </c>
      <c r="J49" s="122">
        <v>2.1278921743808081</v>
      </c>
      <c r="K49" s="122">
        <v>2.5118962782219234</v>
      </c>
      <c r="L49" s="122">
        <v>2.7160017293455194</v>
      </c>
      <c r="M49" s="122">
        <v>2.9461173586588694</v>
      </c>
      <c r="N49" s="122">
        <v>2.1204182894635397</v>
      </c>
      <c r="O49" s="122">
        <v>1.4334082460910691</v>
      </c>
      <c r="P49" s="122">
        <v>0</v>
      </c>
      <c r="Q49" s="122">
        <v>3.8348972876861418E-4</v>
      </c>
      <c r="R49" s="122">
        <v>0</v>
      </c>
      <c r="S49" s="122">
        <v>0.33584475304076772</v>
      </c>
      <c r="T49" s="122">
        <v>0.36389007574324134</v>
      </c>
      <c r="U49" s="122">
        <v>1.9073059198506177E-2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1.1235053235661205</v>
      </c>
      <c r="D50" s="98">
        <v>0.49884706310101939</v>
      </c>
      <c r="E50" s="98">
        <v>0.22596526605111783</v>
      </c>
      <c r="F50" s="98">
        <v>0.1736733496391232</v>
      </c>
      <c r="G50" s="98">
        <v>0.11095391094175527</v>
      </c>
      <c r="H50" s="98">
        <v>6.4241300633029977E-2</v>
      </c>
      <c r="I50" s="98">
        <v>1.2721107905774449</v>
      </c>
      <c r="J50" s="98">
        <v>2.118738562582847</v>
      </c>
      <c r="K50" s="98">
        <v>2.4970628749916948</v>
      </c>
      <c r="L50" s="98">
        <v>2.7087882618544641</v>
      </c>
      <c r="M50" s="98">
        <v>2.934881550182427</v>
      </c>
      <c r="N50" s="98">
        <v>2.1194566070125385</v>
      </c>
      <c r="O50" s="98">
        <v>1.4318170982150915</v>
      </c>
      <c r="P50" s="98">
        <v>0</v>
      </c>
      <c r="Q50" s="98">
        <v>3.8348972876861418E-4</v>
      </c>
      <c r="R50" s="98">
        <v>0</v>
      </c>
      <c r="S50" s="98">
        <v>0.33526714840500754</v>
      </c>
      <c r="T50" s="98">
        <v>0.36134150273840632</v>
      </c>
      <c r="U50" s="98">
        <v>1.9073059198506177E-2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5.5987646687599259E-3</v>
      </c>
      <c r="D51" s="98">
        <v>1.6665498668015067E-3</v>
      </c>
      <c r="E51" s="98">
        <v>9.0183681294425308E-4</v>
      </c>
      <c r="F51" s="98">
        <v>4.6489198885425211E-4</v>
      </c>
      <c r="G51" s="98">
        <v>4.7715406782457271E-4</v>
      </c>
      <c r="H51" s="98">
        <v>2.333166726890334E-4</v>
      </c>
      <c r="I51" s="98">
        <v>9.0741786192211904E-3</v>
      </c>
      <c r="J51" s="98">
        <v>9.1536117979612325E-3</v>
      </c>
      <c r="K51" s="98">
        <v>1.4833403230228625E-2</v>
      </c>
      <c r="L51" s="98">
        <v>7.2134674910554588E-3</v>
      </c>
      <c r="M51" s="98">
        <v>1.1235808476442182E-2</v>
      </c>
      <c r="N51" s="98">
        <v>9.6168245100105318E-4</v>
      </c>
      <c r="O51" s="98">
        <v>1.5911478759776749E-3</v>
      </c>
      <c r="P51" s="98">
        <v>0</v>
      </c>
      <c r="Q51" s="98">
        <v>0</v>
      </c>
      <c r="R51" s="98">
        <v>0</v>
      </c>
      <c r="S51" s="98">
        <v>5.7760463576016436E-4</v>
      </c>
      <c r="T51" s="98">
        <v>2.5485730048350197E-3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5.5987646687599259E-3</v>
      </c>
      <c r="D52" s="101">
        <v>1.6665498668015067E-3</v>
      </c>
      <c r="E52" s="101">
        <v>9.0183681294425308E-4</v>
      </c>
      <c r="F52" s="101">
        <v>4.6489198885425211E-4</v>
      </c>
      <c r="G52" s="101">
        <v>4.7715406782457271E-4</v>
      </c>
      <c r="H52" s="101">
        <v>2.333166726890334E-4</v>
      </c>
      <c r="I52" s="101">
        <v>9.0741786192211904E-3</v>
      </c>
      <c r="J52" s="101">
        <v>9.1536117979612325E-3</v>
      </c>
      <c r="K52" s="101">
        <v>1.4833403230228625E-2</v>
      </c>
      <c r="L52" s="101">
        <v>7.2134674910554588E-3</v>
      </c>
      <c r="M52" s="101">
        <v>1.1235808476442182E-2</v>
      </c>
      <c r="N52" s="101">
        <v>9.6168245100105318E-4</v>
      </c>
      <c r="O52" s="101">
        <v>1.5911478759776749E-3</v>
      </c>
      <c r="P52" s="101">
        <v>0</v>
      </c>
      <c r="Q52" s="101">
        <v>0</v>
      </c>
      <c r="R52" s="101">
        <v>0</v>
      </c>
      <c r="S52" s="101">
        <v>5.7760463576016436E-4</v>
      </c>
      <c r="T52" s="101">
        <v>2.5485730048350197E-3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42.334162480149537</v>
      </c>
      <c r="D62" s="117">
        <f t="shared" si="21"/>
        <v>48.973738195529926</v>
      </c>
      <c r="E62" s="117">
        <f t="shared" si="21"/>
        <v>52.615880685405337</v>
      </c>
      <c r="F62" s="117">
        <f t="shared" si="21"/>
        <v>41.22961238609529</v>
      </c>
      <c r="G62" s="117">
        <f t="shared" si="21"/>
        <v>30.659728946979758</v>
      </c>
      <c r="H62" s="117">
        <f t="shared" si="21"/>
        <v>20.196020530270967</v>
      </c>
      <c r="I62" s="117">
        <f t="shared" si="21"/>
        <v>20.549776634113027</v>
      </c>
      <c r="J62" s="117">
        <f t="shared" si="21"/>
        <v>32.496380159972652</v>
      </c>
      <c r="K62" s="117">
        <f t="shared" si="21"/>
        <v>37.366658785202048</v>
      </c>
      <c r="L62" s="117">
        <f t="shared" si="21"/>
        <v>46.381227234024671</v>
      </c>
      <c r="M62" s="117">
        <f t="shared" si="21"/>
        <v>35.890680742779359</v>
      </c>
      <c r="N62" s="117">
        <f t="shared" si="21"/>
        <v>33.506608497436353</v>
      </c>
      <c r="O62" s="117">
        <f t="shared" si="21"/>
        <v>27.812900315050797</v>
      </c>
      <c r="P62" s="117">
        <f t="shared" si="21"/>
        <v>12.355348103393416</v>
      </c>
      <c r="Q62" s="117">
        <f t="shared" si="21"/>
        <v>17.824112986308119</v>
      </c>
      <c r="R62" s="117">
        <f t="shared" ref="R62:V62" si="22">R63+R66+R68+R77</f>
        <v>27.524194395791362</v>
      </c>
      <c r="S62" s="117">
        <f t="shared" si="22"/>
        <v>30.887338973231603</v>
      </c>
      <c r="T62" s="117">
        <f t="shared" si="22"/>
        <v>28.146302574667914</v>
      </c>
      <c r="U62" s="117">
        <f t="shared" si="22"/>
        <v>26.182145114280175</v>
      </c>
      <c r="V62" s="117">
        <f t="shared" si="22"/>
        <v>16.053978019217382</v>
      </c>
      <c r="W62" s="117">
        <f t="shared" ref="W62" si="23">W63+W66+W68+W77</f>
        <v>9.018411475250117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39.070187395410109</v>
      </c>
      <c r="D63" s="122">
        <f t="shared" si="24"/>
        <v>44.963532007421954</v>
      </c>
      <c r="E63" s="122">
        <f t="shared" si="24"/>
        <v>48.392143668345483</v>
      </c>
      <c r="F63" s="122">
        <f t="shared" si="24"/>
        <v>37.791284276403594</v>
      </c>
      <c r="G63" s="122">
        <f t="shared" si="24"/>
        <v>28.162976704674062</v>
      </c>
      <c r="H63" s="122">
        <f t="shared" si="24"/>
        <v>18.579837246702269</v>
      </c>
      <c r="I63" s="122">
        <f t="shared" si="24"/>
        <v>18.921268432071027</v>
      </c>
      <c r="J63" s="122">
        <f t="shared" si="24"/>
        <v>29.670570372248577</v>
      </c>
      <c r="K63" s="122">
        <f t="shared" si="24"/>
        <v>34.154821372187058</v>
      </c>
      <c r="L63" s="122">
        <f t="shared" si="24"/>
        <v>42.262043658584069</v>
      </c>
      <c r="M63" s="122">
        <f t="shared" si="24"/>
        <v>32.125579132694469</v>
      </c>
      <c r="N63" s="122">
        <f t="shared" si="24"/>
        <v>29.903827349424997</v>
      </c>
      <c r="O63" s="122">
        <f t="shared" si="24"/>
        <v>24.720293034885128</v>
      </c>
      <c r="P63" s="122">
        <f t="shared" si="24"/>
        <v>11.005054473635749</v>
      </c>
      <c r="Q63" s="122">
        <f t="shared" si="24"/>
        <v>15.873307499696814</v>
      </c>
      <c r="R63" s="122">
        <f t="shared" ref="R63:V63" si="25">SUM(R64:R65)</f>
        <v>24.443611328655969</v>
      </c>
      <c r="S63" s="122">
        <f t="shared" si="25"/>
        <v>27.346624972844555</v>
      </c>
      <c r="T63" s="122">
        <f t="shared" si="25"/>
        <v>24.87205238881155</v>
      </c>
      <c r="U63" s="122">
        <f t="shared" si="25"/>
        <v>22.86966889853813</v>
      </c>
      <c r="V63" s="122">
        <f t="shared" si="25"/>
        <v>13.87408936707531</v>
      </c>
      <c r="W63" s="122">
        <f t="shared" ref="W63" si="26">SUM(W64:W65)</f>
        <v>7.678700496140995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39.070187395410109</v>
      </c>
      <c r="D64" s="98">
        <v>44.963532007421954</v>
      </c>
      <c r="E64" s="98">
        <v>48.392143668345483</v>
      </c>
      <c r="F64" s="98">
        <v>37.791284276403594</v>
      </c>
      <c r="G64" s="98">
        <v>28.162976704674062</v>
      </c>
      <c r="H64" s="98">
        <v>18.579837246702269</v>
      </c>
      <c r="I64" s="98">
        <v>18.921268432071027</v>
      </c>
      <c r="J64" s="98">
        <v>29.670570372248577</v>
      </c>
      <c r="K64" s="98">
        <v>34.154821372187058</v>
      </c>
      <c r="L64" s="98">
        <v>42.262043658584069</v>
      </c>
      <c r="M64" s="98">
        <v>32.125579132694469</v>
      </c>
      <c r="N64" s="98">
        <v>29.903827349424997</v>
      </c>
      <c r="O64" s="98">
        <v>24.720293034885128</v>
      </c>
      <c r="P64" s="98">
        <v>11.005054473635749</v>
      </c>
      <c r="Q64" s="98">
        <v>15.873307499696814</v>
      </c>
      <c r="R64" s="98">
        <v>24.443611328655969</v>
      </c>
      <c r="S64" s="98">
        <v>27.346624972844555</v>
      </c>
      <c r="T64" s="98">
        <v>24.87205238881155</v>
      </c>
      <c r="U64" s="98">
        <v>22.86966889853813</v>
      </c>
      <c r="V64" s="98">
        <v>13.87408936707531</v>
      </c>
      <c r="W64" s="98">
        <v>7.678700496140995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3.2418832901691412</v>
      </c>
      <c r="D68" s="122">
        <v>3.9654431200461726</v>
      </c>
      <c r="E68" s="122">
        <v>4.1636339959568325</v>
      </c>
      <c r="F68" s="122">
        <v>3.3901701800709123</v>
      </c>
      <c r="G68" s="122">
        <v>2.4623668210682967</v>
      </c>
      <c r="H68" s="122">
        <v>1.5934769343915933</v>
      </c>
      <c r="I68" s="122">
        <v>1.6139249456983855</v>
      </c>
      <c r="J68" s="122">
        <v>2.7409871256991352</v>
      </c>
      <c r="K68" s="122">
        <v>3.123195546754836</v>
      </c>
      <c r="L68" s="122">
        <v>4.0083003243752104</v>
      </c>
      <c r="M68" s="122">
        <v>3.6633947416501935</v>
      </c>
      <c r="N68" s="122">
        <v>3.5058378442318667</v>
      </c>
      <c r="O68" s="122">
        <v>3.0151865699095715</v>
      </c>
      <c r="P68" s="122">
        <v>1.325847486522014</v>
      </c>
      <c r="Q68" s="122">
        <v>1.9177842952275466</v>
      </c>
      <c r="R68" s="122">
        <v>3.0199913103785248</v>
      </c>
      <c r="S68" s="122">
        <v>3.4571585110977447</v>
      </c>
      <c r="T68" s="122">
        <v>3.1955638460596734</v>
      </c>
      <c r="U68" s="122">
        <v>3.2369323691200886</v>
      </c>
      <c r="V68" s="122">
        <v>2.1426116090167611</v>
      </c>
      <c r="W68" s="122">
        <v>1.2976519432607001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3.2259154407816228</v>
      </c>
      <c r="D69" s="98">
        <v>3.9564965117160882</v>
      </c>
      <c r="E69" s="98">
        <v>4.1440350344214227</v>
      </c>
      <c r="F69" s="98">
        <v>3.3810815331443016</v>
      </c>
      <c r="G69" s="98">
        <v>2.4534342139792398</v>
      </c>
      <c r="H69" s="98">
        <v>1.5861659225414881</v>
      </c>
      <c r="I69" s="98">
        <v>1.6023515242943605</v>
      </c>
      <c r="J69" s="98">
        <v>2.726405501893836</v>
      </c>
      <c r="K69" s="98">
        <v>3.1010511661590101</v>
      </c>
      <c r="L69" s="98">
        <v>3.9932724603970184</v>
      </c>
      <c r="M69" s="98">
        <v>3.6559703357061051</v>
      </c>
      <c r="N69" s="98">
        <v>3.4956200762871998</v>
      </c>
      <c r="O69" s="98">
        <v>3.0151865699095715</v>
      </c>
      <c r="P69" s="98">
        <v>1.325847486522014</v>
      </c>
      <c r="Q69" s="98">
        <v>1.9177842952275466</v>
      </c>
      <c r="R69" s="98">
        <v>3.0104460489280491</v>
      </c>
      <c r="S69" s="98">
        <v>3.4366154286451809</v>
      </c>
      <c r="T69" s="98">
        <v>3.1852800135299719</v>
      </c>
      <c r="U69" s="98">
        <v>3.2138808374421353</v>
      </c>
      <c r="V69" s="98">
        <v>2.1308690099884635</v>
      </c>
      <c r="W69" s="98">
        <v>1.2966001560866465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1.5967849387518305E-2</v>
      </c>
      <c r="D70" s="98">
        <v>8.9466083300845552E-3</v>
      </c>
      <c r="E70" s="98">
        <v>1.9598961535409663E-2</v>
      </c>
      <c r="F70" s="98">
        <v>9.0886469266105146E-3</v>
      </c>
      <c r="G70" s="98">
        <v>8.9326070890567971E-3</v>
      </c>
      <c r="H70" s="98">
        <v>7.3110118501050975E-3</v>
      </c>
      <c r="I70" s="98">
        <v>1.1573421404025012E-2</v>
      </c>
      <c r="J70" s="98">
        <v>1.4581623805299242E-2</v>
      </c>
      <c r="K70" s="98">
        <v>2.2144380595825835E-2</v>
      </c>
      <c r="L70" s="98">
        <v>1.5027863978192054E-2</v>
      </c>
      <c r="M70" s="98">
        <v>7.424405944088607E-3</v>
      </c>
      <c r="N70" s="98">
        <v>1.0217767944666724E-2</v>
      </c>
      <c r="O70" s="98">
        <v>0</v>
      </c>
      <c r="P70" s="98">
        <v>0</v>
      </c>
      <c r="Q70" s="98">
        <v>0</v>
      </c>
      <c r="R70" s="98">
        <v>9.5452614504756544E-3</v>
      </c>
      <c r="S70" s="98">
        <v>2.0543082452563925E-2</v>
      </c>
      <c r="T70" s="98">
        <v>1.0283832529701272E-2</v>
      </c>
      <c r="U70" s="98">
        <v>2.305153167795328E-2</v>
      </c>
      <c r="V70" s="98">
        <v>1.1742599028297569E-2</v>
      </c>
      <c r="W70" s="98">
        <v>1.0517871740535598E-3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1.5967849387518305E-2</v>
      </c>
      <c r="D71" s="101">
        <v>8.9466083300845552E-3</v>
      </c>
      <c r="E71" s="101">
        <v>1.9598961535409663E-2</v>
      </c>
      <c r="F71" s="101">
        <v>9.0886469266105146E-3</v>
      </c>
      <c r="G71" s="101">
        <v>8.9326070890567971E-3</v>
      </c>
      <c r="H71" s="101">
        <v>7.3110118501050975E-3</v>
      </c>
      <c r="I71" s="101">
        <v>1.1573421404025012E-2</v>
      </c>
      <c r="J71" s="101">
        <v>1.4581623805299242E-2</v>
      </c>
      <c r="K71" s="101">
        <v>2.2144380595825835E-2</v>
      </c>
      <c r="L71" s="101">
        <v>1.5027863978192054E-2</v>
      </c>
      <c r="M71" s="101">
        <v>7.424405944088607E-3</v>
      </c>
      <c r="N71" s="101">
        <v>1.0217767944666724E-2</v>
      </c>
      <c r="O71" s="101">
        <v>0</v>
      </c>
      <c r="P71" s="101">
        <v>0</v>
      </c>
      <c r="Q71" s="101">
        <v>0</v>
      </c>
      <c r="R71" s="101">
        <v>9.5452614504756544E-3</v>
      </c>
      <c r="S71" s="101">
        <v>2.0543082452563925E-2</v>
      </c>
      <c r="T71" s="101">
        <v>1.0283832529701272E-2</v>
      </c>
      <c r="U71" s="101">
        <v>2.305153167795328E-2</v>
      </c>
      <c r="V71" s="101">
        <v>1.1742599028297569E-2</v>
      </c>
      <c r="W71" s="101">
        <v>1.0517871740535598E-3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2.2091794570283735E-2</v>
      </c>
      <c r="D77" s="122">
        <v>4.4763068061798944E-2</v>
      </c>
      <c r="E77" s="122">
        <v>6.0103021103026941E-2</v>
      </c>
      <c r="F77" s="122">
        <v>4.8157929620787222E-2</v>
      </c>
      <c r="G77" s="122">
        <v>3.438542123739935E-2</v>
      </c>
      <c r="H77" s="122">
        <v>2.2706349177106799E-2</v>
      </c>
      <c r="I77" s="122">
        <v>1.458325634361245E-2</v>
      </c>
      <c r="J77" s="122">
        <v>8.4822662024943277E-2</v>
      </c>
      <c r="K77" s="122">
        <v>8.8641866260157604E-2</v>
      </c>
      <c r="L77" s="122">
        <v>0.11088325106539117</v>
      </c>
      <c r="M77" s="122">
        <v>0.10170686843469992</v>
      </c>
      <c r="N77" s="122">
        <v>9.6943303779488024E-2</v>
      </c>
      <c r="O77" s="122">
        <v>7.7420710256100506E-2</v>
      </c>
      <c r="P77" s="122">
        <v>2.4446143235653198E-2</v>
      </c>
      <c r="Q77" s="122">
        <v>3.3021191383757344E-2</v>
      </c>
      <c r="R77" s="122">
        <v>6.0591756756865706E-2</v>
      </c>
      <c r="S77" s="122">
        <v>8.355548928930312E-2</v>
      </c>
      <c r="T77" s="122">
        <v>7.8686339796689694E-2</v>
      </c>
      <c r="U77" s="122">
        <v>7.5543846621955457E-2</v>
      </c>
      <c r="V77" s="122">
        <v>3.7277043125312014E-2</v>
      </c>
      <c r="W77" s="122">
        <v>4.2059035848421071E-2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2.2091794570283735E-2</v>
      </c>
      <c r="D78" s="98">
        <v>4.4763068061798944E-2</v>
      </c>
      <c r="E78" s="98">
        <v>6.0103021103026941E-2</v>
      </c>
      <c r="F78" s="98">
        <v>4.8157929620787222E-2</v>
      </c>
      <c r="G78" s="98">
        <v>3.438542123739935E-2</v>
      </c>
      <c r="H78" s="98">
        <v>2.2706349177106799E-2</v>
      </c>
      <c r="I78" s="98">
        <v>1.458325634361245E-2</v>
      </c>
      <c r="J78" s="98">
        <v>8.4822662024943277E-2</v>
      </c>
      <c r="K78" s="98">
        <v>8.8641866260157604E-2</v>
      </c>
      <c r="L78" s="98">
        <v>0.11088325106539117</v>
      </c>
      <c r="M78" s="98">
        <v>0.10170686843469992</v>
      </c>
      <c r="N78" s="98">
        <v>9.6943303779488024E-2</v>
      </c>
      <c r="O78" s="98">
        <v>7.7420710256100506E-2</v>
      </c>
      <c r="P78" s="98">
        <v>2.4446143235653198E-2</v>
      </c>
      <c r="Q78" s="98">
        <v>3.3021191383757344E-2</v>
      </c>
      <c r="R78" s="98">
        <v>6.0591756756865706E-2</v>
      </c>
      <c r="S78" s="98">
        <v>8.355548928930312E-2</v>
      </c>
      <c r="T78" s="98">
        <v>7.8686339796689694E-2</v>
      </c>
      <c r="U78" s="98">
        <v>7.5543846621955457E-2</v>
      </c>
      <c r="V78" s="98">
        <v>3.7277043125312014E-2</v>
      </c>
      <c r="W78" s="98">
        <v>4.2059035848421071E-2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0.35264172936800497</v>
      </c>
      <c r="D81" s="117">
        <f t="shared" si="28"/>
        <v>0.36183023385644558</v>
      </c>
      <c r="E81" s="117">
        <f t="shared" si="28"/>
        <v>0.49727174789259937</v>
      </c>
      <c r="F81" s="117">
        <f t="shared" si="28"/>
        <v>0.5238565409817677</v>
      </c>
      <c r="G81" s="117">
        <f t="shared" si="28"/>
        <v>0.62497136735136638</v>
      </c>
      <c r="H81" s="117">
        <f t="shared" si="28"/>
        <v>0.55371640014444379</v>
      </c>
      <c r="I81" s="117">
        <f t="shared" si="28"/>
        <v>0.33189093579466239</v>
      </c>
      <c r="J81" s="117">
        <f t="shared" si="28"/>
        <v>0.1228783353644607</v>
      </c>
      <c r="K81" s="117">
        <f t="shared" si="28"/>
        <v>8.3857493409836711E-2</v>
      </c>
      <c r="L81" s="117">
        <f t="shared" si="28"/>
        <v>7.8085369869067195E-2</v>
      </c>
      <c r="M81" s="117">
        <f t="shared" si="28"/>
        <v>0.21186748904568933</v>
      </c>
      <c r="N81" s="117">
        <f t="shared" si="28"/>
        <v>0.21801617467252515</v>
      </c>
      <c r="O81" s="117">
        <f t="shared" si="28"/>
        <v>0.26792029870250617</v>
      </c>
      <c r="P81" s="117">
        <f t="shared" si="28"/>
        <v>0.36487655707757521</v>
      </c>
      <c r="Q81" s="117">
        <f t="shared" si="28"/>
        <v>0.58172637308842379</v>
      </c>
      <c r="R81" s="117">
        <f t="shared" ref="R81:V81" si="29">R82+R85+R87+R100</f>
        <v>0.40547138190906568</v>
      </c>
      <c r="S81" s="117">
        <f t="shared" si="29"/>
        <v>0.27103842311598791</v>
      </c>
      <c r="T81" s="117">
        <f t="shared" si="29"/>
        <v>0.1214737934448812</v>
      </c>
      <c r="U81" s="117">
        <f t="shared" si="29"/>
        <v>1.9945806856186864E-2</v>
      </c>
      <c r="V81" s="117">
        <f t="shared" si="29"/>
        <v>1.2415075291415653E-2</v>
      </c>
      <c r="W81" s="117">
        <f t="shared" ref="W81" si="30">W82+W85+W87+W100</f>
        <v>0.16735255118230472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0.35264172936800497</v>
      </c>
      <c r="D87" s="122">
        <v>0.36183023385644558</v>
      </c>
      <c r="E87" s="122">
        <v>0.49727174789259937</v>
      </c>
      <c r="F87" s="122">
        <v>0.5238565409817677</v>
      </c>
      <c r="G87" s="122">
        <v>0.62497136735136638</v>
      </c>
      <c r="H87" s="122">
        <v>0.55371640014444379</v>
      </c>
      <c r="I87" s="122">
        <v>0.33189093579466239</v>
      </c>
      <c r="J87" s="122">
        <v>0.1228783353644607</v>
      </c>
      <c r="K87" s="122">
        <v>8.3857493409836711E-2</v>
      </c>
      <c r="L87" s="122">
        <v>7.8085369869067195E-2</v>
      </c>
      <c r="M87" s="122">
        <v>0.21186748904568933</v>
      </c>
      <c r="N87" s="122">
        <v>0.21801617467252515</v>
      </c>
      <c r="O87" s="122">
        <v>0.26792029870250617</v>
      </c>
      <c r="P87" s="122">
        <v>0.36487655707757521</v>
      </c>
      <c r="Q87" s="122">
        <v>0.58172637308842379</v>
      </c>
      <c r="R87" s="122">
        <v>0.40547138190906568</v>
      </c>
      <c r="S87" s="122">
        <v>0.27103842311598791</v>
      </c>
      <c r="T87" s="122">
        <v>0.1214737934448812</v>
      </c>
      <c r="U87" s="122">
        <v>1.9945806856186864E-2</v>
      </c>
      <c r="V87" s="122">
        <v>1.2415075291415653E-2</v>
      </c>
      <c r="W87" s="122">
        <v>0.16735255118230472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0.35118052867895883</v>
      </c>
      <c r="D92" s="101">
        <v>0.36132048126872601</v>
      </c>
      <c r="E92" s="101">
        <v>0.49553816302669546</v>
      </c>
      <c r="F92" s="101">
        <v>0.52261624935066797</v>
      </c>
      <c r="G92" s="101">
        <v>0.62337276641142758</v>
      </c>
      <c r="H92" s="101">
        <v>0.55165101971616981</v>
      </c>
      <c r="I92" s="101">
        <v>0.32892624218278987</v>
      </c>
      <c r="J92" s="101">
        <v>0.122709950161139</v>
      </c>
      <c r="K92" s="101">
        <v>8.3123890892983346E-2</v>
      </c>
      <c r="L92" s="101">
        <v>7.8085369869067195E-2</v>
      </c>
      <c r="M92" s="101">
        <v>0.21062494677743826</v>
      </c>
      <c r="N92" s="101">
        <v>0.21742006209611439</v>
      </c>
      <c r="O92" s="101">
        <v>0.26752237549669011</v>
      </c>
      <c r="P92" s="101">
        <v>0.36390728336198991</v>
      </c>
      <c r="Q92" s="101">
        <v>0.57819831213098927</v>
      </c>
      <c r="R92" s="101">
        <v>0.40364475398800154</v>
      </c>
      <c r="S92" s="101">
        <v>0.26969575067192736</v>
      </c>
      <c r="T92" s="101">
        <v>0.12116268448502245</v>
      </c>
      <c r="U92" s="101">
        <v>1.9785512494501455E-2</v>
      </c>
      <c r="V92" s="101">
        <v>1.2415075291415653E-2</v>
      </c>
      <c r="W92" s="101">
        <v>0.16653278226410098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1.4612006890461729E-3</v>
      </c>
      <c r="D93" s="104">
        <v>5.0975258771959124E-4</v>
      </c>
      <c r="E93" s="104">
        <v>1.7335848659039022E-3</v>
      </c>
      <c r="F93" s="104">
        <v>1.2402916310997574E-3</v>
      </c>
      <c r="G93" s="104">
        <v>1.5986009399388261E-3</v>
      </c>
      <c r="H93" s="104">
        <v>2.0653804282739839E-3</v>
      </c>
      <c r="I93" s="104">
        <v>2.9646936118725279E-3</v>
      </c>
      <c r="J93" s="104">
        <v>1.683852033217006E-4</v>
      </c>
      <c r="K93" s="104">
        <v>7.3360251685337106E-4</v>
      </c>
      <c r="L93" s="104">
        <v>0</v>
      </c>
      <c r="M93" s="104">
        <v>1.2425422682510704E-3</v>
      </c>
      <c r="N93" s="104">
        <v>5.9611257641075017E-4</v>
      </c>
      <c r="O93" s="104">
        <v>3.979232058160613E-4</v>
      </c>
      <c r="P93" s="104">
        <v>9.6927371558531159E-4</v>
      </c>
      <c r="Q93" s="104">
        <v>3.5280609574344919E-3</v>
      </c>
      <c r="R93" s="104">
        <v>1.8266279210641257E-3</v>
      </c>
      <c r="S93" s="104">
        <v>1.3426724440605328E-3</v>
      </c>
      <c r="T93" s="104">
        <v>3.1110895985875139E-4</v>
      </c>
      <c r="U93" s="104">
        <v>1.6029436168540838E-4</v>
      </c>
      <c r="V93" s="104">
        <v>0</v>
      </c>
      <c r="W93" s="104">
        <v>8.1976891820373778E-4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1.4612006890461729E-3</v>
      </c>
      <c r="D94" s="98">
        <v>5.0975258771959124E-4</v>
      </c>
      <c r="E94" s="98">
        <v>1.7335848659039022E-3</v>
      </c>
      <c r="F94" s="98">
        <v>1.2402916310997574E-3</v>
      </c>
      <c r="G94" s="98">
        <v>1.5986009399388261E-3</v>
      </c>
      <c r="H94" s="98">
        <v>2.0653804282739839E-3</v>
      </c>
      <c r="I94" s="98">
        <v>2.9646936118725279E-3</v>
      </c>
      <c r="J94" s="98">
        <v>1.683852033217006E-4</v>
      </c>
      <c r="K94" s="98">
        <v>7.3360251685337106E-4</v>
      </c>
      <c r="L94" s="98">
        <v>0</v>
      </c>
      <c r="M94" s="98">
        <v>1.2425422682510704E-3</v>
      </c>
      <c r="N94" s="98">
        <v>5.9611257641075017E-4</v>
      </c>
      <c r="O94" s="98">
        <v>3.979232058160613E-4</v>
      </c>
      <c r="P94" s="98">
        <v>9.6927371558531159E-4</v>
      </c>
      <c r="Q94" s="98">
        <v>3.5280609574344919E-3</v>
      </c>
      <c r="R94" s="98">
        <v>1.8266279210641257E-3</v>
      </c>
      <c r="S94" s="98">
        <v>1.3426724440605328E-3</v>
      </c>
      <c r="T94" s="98">
        <v>3.1110895985875139E-4</v>
      </c>
      <c r="U94" s="98">
        <v>1.6029436168540838E-4</v>
      </c>
      <c r="V94" s="98">
        <v>0</v>
      </c>
      <c r="W94" s="98">
        <v>8.1976891820373778E-4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0.10447923014306813</v>
      </c>
      <c r="D143" s="117">
        <f t="shared" si="49"/>
        <v>0.10288945584503728</v>
      </c>
      <c r="E143" s="117">
        <f t="shared" si="49"/>
        <v>0.12136104607800936</v>
      </c>
      <c r="F143" s="117">
        <f t="shared" si="49"/>
        <v>0.15822139685592929</v>
      </c>
      <c r="G143" s="117">
        <f t="shared" si="49"/>
        <v>0.17020085783792868</v>
      </c>
      <c r="H143" s="117">
        <f t="shared" si="49"/>
        <v>0.17086275952576863</v>
      </c>
      <c r="I143" s="117">
        <f t="shared" si="49"/>
        <v>0.11510469814713067</v>
      </c>
      <c r="J143" s="117">
        <f t="shared" si="49"/>
        <v>0.10886323953387378</v>
      </c>
      <c r="K143" s="117">
        <f t="shared" si="49"/>
        <v>8.7123074837775344E-2</v>
      </c>
      <c r="L143" s="117">
        <f t="shared" si="49"/>
        <v>0.11155052838438169</v>
      </c>
      <c r="M143" s="117">
        <f t="shared" si="49"/>
        <v>0.23870103374857418</v>
      </c>
      <c r="N143" s="117">
        <f t="shared" si="49"/>
        <v>0.1938983863274264</v>
      </c>
      <c r="O143" s="117">
        <f t="shared" si="49"/>
        <v>0.17019071496730026</v>
      </c>
      <c r="P143" s="117">
        <f t="shared" si="49"/>
        <v>0.19158678566241305</v>
      </c>
      <c r="Q143" s="117">
        <f t="shared" si="49"/>
        <v>0.26646589831470074</v>
      </c>
      <c r="R143" s="117">
        <f t="shared" ref="R143:V143" si="50">R144+R146+R148+R157</f>
        <v>0.33148330183060981</v>
      </c>
      <c r="S143" s="117">
        <f t="shared" si="50"/>
        <v>0.3715656052814279</v>
      </c>
      <c r="T143" s="117">
        <f t="shared" si="50"/>
        <v>0.43393407897071901</v>
      </c>
      <c r="U143" s="117">
        <f t="shared" si="50"/>
        <v>0.68569653718054235</v>
      </c>
      <c r="V143" s="117">
        <f t="shared" si="50"/>
        <v>0.5597088248757649</v>
      </c>
      <c r="W143" s="117">
        <f t="shared" ref="W143" si="51">W144+W146+W148+W157</f>
        <v>0.52654987465261494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0.10447923014306813</v>
      </c>
      <c r="D148" s="122">
        <v>0.10288945584503728</v>
      </c>
      <c r="E148" s="122">
        <v>0.12136104607800936</v>
      </c>
      <c r="F148" s="122">
        <v>0.15822139685592929</v>
      </c>
      <c r="G148" s="122">
        <v>0.17020085783792868</v>
      </c>
      <c r="H148" s="122">
        <v>0.17086275952576863</v>
      </c>
      <c r="I148" s="122">
        <v>0.11510469814713067</v>
      </c>
      <c r="J148" s="122">
        <v>0.10886323953387378</v>
      </c>
      <c r="K148" s="122">
        <v>8.7123074837775344E-2</v>
      </c>
      <c r="L148" s="122">
        <v>0.11155052838438169</v>
      </c>
      <c r="M148" s="122">
        <v>0.23870103374857418</v>
      </c>
      <c r="N148" s="122">
        <v>0.1938983863274264</v>
      </c>
      <c r="O148" s="122">
        <v>0.17019071496730026</v>
      </c>
      <c r="P148" s="122">
        <v>0.19158678566241305</v>
      </c>
      <c r="Q148" s="122">
        <v>0.26646589831470074</v>
      </c>
      <c r="R148" s="122">
        <v>0.33148330183060981</v>
      </c>
      <c r="S148" s="122">
        <v>0.3715656052814279</v>
      </c>
      <c r="T148" s="122">
        <v>0.43393407897071901</v>
      </c>
      <c r="U148" s="122">
        <v>0.68569653718054235</v>
      </c>
      <c r="V148" s="122">
        <v>0.5597088248757649</v>
      </c>
      <c r="W148" s="122">
        <v>0.52654987465261494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0.1041139299708066</v>
      </c>
      <c r="D149" s="98">
        <v>0.10271953831579742</v>
      </c>
      <c r="E149" s="98">
        <v>0.12101432910482858</v>
      </c>
      <c r="F149" s="98">
        <v>0.1578670278184722</v>
      </c>
      <c r="G149" s="98">
        <v>0.16966799085794906</v>
      </c>
      <c r="H149" s="98">
        <v>0.17029947395442119</v>
      </c>
      <c r="I149" s="98">
        <v>0.11417823139342051</v>
      </c>
      <c r="J149" s="98">
        <v>0.10869485433055208</v>
      </c>
      <c r="K149" s="98">
        <v>8.6389472320921978E-2</v>
      </c>
      <c r="L149" s="98">
        <v>0.11155052838438169</v>
      </c>
      <c r="M149" s="98">
        <v>0.23745849148032311</v>
      </c>
      <c r="N149" s="98">
        <v>0.19330227375101564</v>
      </c>
      <c r="O149" s="98">
        <v>0.16999175336439223</v>
      </c>
      <c r="P149" s="98">
        <v>0.1911021488046204</v>
      </c>
      <c r="Q149" s="98">
        <v>0.264980398964202</v>
      </c>
      <c r="R149" s="98">
        <v>0.33002199949375849</v>
      </c>
      <c r="S149" s="98">
        <v>0.36971943067084467</v>
      </c>
      <c r="T149" s="98">
        <v>0.43284519761121337</v>
      </c>
      <c r="U149" s="98">
        <v>0.68217006122346335</v>
      </c>
      <c r="V149" s="98">
        <v>0.55785071642761008</v>
      </c>
      <c r="W149" s="98">
        <v>0.52392661411436292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3.6530017226154323E-4</v>
      </c>
      <c r="D150" s="98">
        <v>1.6991752923986375E-4</v>
      </c>
      <c r="E150" s="98">
        <v>3.4671697318078049E-4</v>
      </c>
      <c r="F150" s="98">
        <v>3.5436903745707357E-4</v>
      </c>
      <c r="G150" s="98">
        <v>5.3286697997960886E-4</v>
      </c>
      <c r="H150" s="98">
        <v>5.6328557134744999E-4</v>
      </c>
      <c r="I150" s="98">
        <v>9.2646675371016506E-4</v>
      </c>
      <c r="J150" s="98">
        <v>1.683852033217006E-4</v>
      </c>
      <c r="K150" s="98">
        <v>7.3360251685337106E-4</v>
      </c>
      <c r="L150" s="98">
        <v>0</v>
      </c>
      <c r="M150" s="98">
        <v>1.2425422682510704E-3</v>
      </c>
      <c r="N150" s="98">
        <v>5.9611257641075017E-4</v>
      </c>
      <c r="O150" s="98">
        <v>1.9896160290803065E-4</v>
      </c>
      <c r="P150" s="98">
        <v>4.8463685779265579E-4</v>
      </c>
      <c r="Q150" s="98">
        <v>1.4854993504987337E-3</v>
      </c>
      <c r="R150" s="98">
        <v>1.4613023368513004E-3</v>
      </c>
      <c r="S150" s="98">
        <v>1.8461746105832328E-3</v>
      </c>
      <c r="T150" s="98">
        <v>1.0888813595056298E-3</v>
      </c>
      <c r="U150" s="98">
        <v>3.5264759570789849E-3</v>
      </c>
      <c r="V150" s="98">
        <v>1.8581084481548245E-3</v>
      </c>
      <c r="W150" s="98">
        <v>2.6232605382519605E-3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3.6530017226154323E-4</v>
      </c>
      <c r="D151" s="101">
        <v>1.6991752923986375E-4</v>
      </c>
      <c r="E151" s="101">
        <v>3.4671697318078049E-4</v>
      </c>
      <c r="F151" s="101">
        <v>3.5436903745707357E-4</v>
      </c>
      <c r="G151" s="101">
        <v>5.3286697997960886E-4</v>
      </c>
      <c r="H151" s="101">
        <v>5.6328557134744999E-4</v>
      </c>
      <c r="I151" s="101">
        <v>9.2646675371016506E-4</v>
      </c>
      <c r="J151" s="101">
        <v>1.683852033217006E-4</v>
      </c>
      <c r="K151" s="101">
        <v>7.3360251685337106E-4</v>
      </c>
      <c r="L151" s="101">
        <v>0</v>
      </c>
      <c r="M151" s="101">
        <v>1.2425422682510704E-3</v>
      </c>
      <c r="N151" s="101">
        <v>5.9611257641075017E-4</v>
      </c>
      <c r="O151" s="101">
        <v>1.9896160290803065E-4</v>
      </c>
      <c r="P151" s="101">
        <v>4.8463685779265579E-4</v>
      </c>
      <c r="Q151" s="101">
        <v>1.4854993504987337E-3</v>
      </c>
      <c r="R151" s="101">
        <v>1.4613023368513004E-3</v>
      </c>
      <c r="S151" s="101">
        <v>1.8461746105832328E-3</v>
      </c>
      <c r="T151" s="101">
        <v>1.0888813595056298E-3</v>
      </c>
      <c r="U151" s="101">
        <v>3.5264759570789849E-3</v>
      </c>
      <c r="V151" s="101">
        <v>1.8581084481548245E-3</v>
      </c>
      <c r="W151" s="101">
        <v>2.6232605382519605E-3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3.4259123141434748E-3</v>
      </c>
      <c r="K161" s="117">
        <f t="shared" si="54"/>
        <v>1.1427819981704128E-2</v>
      </c>
      <c r="L161" s="117">
        <f t="shared" si="54"/>
        <v>1.771684862575474E-2</v>
      </c>
      <c r="M161" s="117">
        <f t="shared" si="54"/>
        <v>3.4759873968057901E-2</v>
      </c>
      <c r="N161" s="117">
        <f t="shared" si="54"/>
        <v>2.9517293198479101E-2</v>
      </c>
      <c r="O161" s="117">
        <f t="shared" si="54"/>
        <v>6.3875689142983749E-2</v>
      </c>
      <c r="P161" s="117">
        <f t="shared" si="54"/>
        <v>1.3650153486044312E-2</v>
      </c>
      <c r="Q161" s="117">
        <f t="shared" si="54"/>
        <v>1.2385307700663808E-2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1.6553433721887542E-2</v>
      </c>
      <c r="W161" s="117">
        <f t="shared" ref="W161" si="56">W162+W164+W166+W175</f>
        <v>3.1732776856313802E-2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3.4259123141434748E-3</v>
      </c>
      <c r="K166" s="122">
        <v>1.1427819981704128E-2</v>
      </c>
      <c r="L166" s="122">
        <v>1.771684862575474E-2</v>
      </c>
      <c r="M166" s="122">
        <v>3.4759873968057901E-2</v>
      </c>
      <c r="N166" s="122">
        <v>2.9517293198479101E-2</v>
      </c>
      <c r="O166" s="122">
        <v>6.3875689142983749E-2</v>
      </c>
      <c r="P166" s="122">
        <v>1.3650153486044312E-2</v>
      </c>
      <c r="Q166" s="122">
        <v>1.2385307700663808E-2</v>
      </c>
      <c r="R166" s="122">
        <v>0</v>
      </c>
      <c r="S166" s="122">
        <v>0</v>
      </c>
      <c r="T166" s="122">
        <v>0</v>
      </c>
      <c r="U166" s="122">
        <v>0</v>
      </c>
      <c r="V166" s="122">
        <v>1.6553433721887542E-2</v>
      </c>
      <c r="W166" s="122">
        <v>3.1732776856313802E-2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3.4259123141434748E-3</v>
      </c>
      <c r="K167" s="98">
        <v>1.1281099478333454E-2</v>
      </c>
      <c r="L167" s="98">
        <v>1.771684862575474E-2</v>
      </c>
      <c r="M167" s="98">
        <v>3.4552783590016053E-2</v>
      </c>
      <c r="N167" s="98">
        <v>2.9517293198479101E-2</v>
      </c>
      <c r="O167" s="98">
        <v>6.3875689142983749E-2</v>
      </c>
      <c r="P167" s="98">
        <v>1.3650153486044312E-2</v>
      </c>
      <c r="Q167" s="98">
        <v>1.2385307700663808E-2</v>
      </c>
      <c r="R167" s="98">
        <v>0</v>
      </c>
      <c r="S167" s="98">
        <v>0</v>
      </c>
      <c r="T167" s="98">
        <v>0</v>
      </c>
      <c r="U167" s="98">
        <v>0</v>
      </c>
      <c r="V167" s="98">
        <v>1.6553433721887542E-2</v>
      </c>
      <c r="W167" s="98">
        <v>3.1568823072673051E-2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1.467205033706742E-4</v>
      </c>
      <c r="L168" s="98">
        <v>0</v>
      </c>
      <c r="M168" s="98">
        <v>2.0709037804184509E-4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1.6395378364074753E-4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1.467205033706742E-4</v>
      </c>
      <c r="L169" s="101">
        <v>0</v>
      </c>
      <c r="M169" s="101">
        <v>2.0709037804184509E-4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1.6395378364074753E-4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19508.980587886901</v>
      </c>
      <c r="D24" s="117">
        <f t="shared" si="7"/>
        <v>17258.27984594267</v>
      </c>
      <c r="E24" s="117">
        <f t="shared" si="7"/>
        <v>17920.192438079976</v>
      </c>
      <c r="F24" s="117">
        <f t="shared" si="7"/>
        <v>17896.650048346772</v>
      </c>
      <c r="G24" s="117">
        <f t="shared" si="7"/>
        <v>17668.472915956714</v>
      </c>
      <c r="H24" s="117">
        <f t="shared" si="7"/>
        <v>18450.328730039277</v>
      </c>
      <c r="I24" s="117">
        <f t="shared" si="7"/>
        <v>18075.577646953967</v>
      </c>
      <c r="J24" s="117">
        <f t="shared" si="7"/>
        <v>16692.535027182108</v>
      </c>
      <c r="K24" s="117">
        <f t="shared" si="7"/>
        <v>15226.958174745067</v>
      </c>
      <c r="L24" s="117">
        <f t="shared" si="7"/>
        <v>17700.86369758438</v>
      </c>
      <c r="M24" s="117">
        <f t="shared" si="7"/>
        <v>16799.702057615101</v>
      </c>
      <c r="N24" s="117">
        <f t="shared" si="7"/>
        <v>15317.494663364294</v>
      </c>
      <c r="O24" s="117">
        <f t="shared" si="7"/>
        <v>13861.351418458096</v>
      </c>
      <c r="P24" s="117">
        <f t="shared" si="7"/>
        <v>10317.862120976557</v>
      </c>
      <c r="Q24" s="117">
        <f t="shared" si="7"/>
        <v>12884.926460927312</v>
      </c>
      <c r="R24" s="117">
        <f t="shared" ref="R24:V24" si="8">R25+R28+R30+R39</f>
        <v>12668.890756133491</v>
      </c>
      <c r="S24" s="117">
        <f t="shared" si="8"/>
        <v>12171.319357260403</v>
      </c>
      <c r="T24" s="117">
        <f t="shared" si="8"/>
        <v>11490.85389235639</v>
      </c>
      <c r="U24" s="117">
        <f t="shared" si="8"/>
        <v>10214.042969060469</v>
      </c>
      <c r="V24" s="117">
        <f t="shared" si="8"/>
        <v>9431.6915258149147</v>
      </c>
      <c r="W24" s="117">
        <f t="shared" ref="W24" si="9">W25+W28+W30+W39</f>
        <v>8792.0354182600768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18031.886092396631</v>
      </c>
      <c r="D25" s="122">
        <f t="shared" si="10"/>
        <v>15763.038776201007</v>
      </c>
      <c r="E25" s="122">
        <f t="shared" si="10"/>
        <v>16456.344915586647</v>
      </c>
      <c r="F25" s="122">
        <f t="shared" si="10"/>
        <v>16388.04925082939</v>
      </c>
      <c r="G25" s="122">
        <f t="shared" si="10"/>
        <v>16146.853185946853</v>
      </c>
      <c r="H25" s="122">
        <f t="shared" si="10"/>
        <v>16895.535356957655</v>
      </c>
      <c r="I25" s="122">
        <f t="shared" si="10"/>
        <v>16639.222957530688</v>
      </c>
      <c r="J25" s="122">
        <f t="shared" si="10"/>
        <v>15227.990483671885</v>
      </c>
      <c r="K25" s="122">
        <f t="shared" si="10"/>
        <v>13835.874886246016</v>
      </c>
      <c r="L25" s="122">
        <f t="shared" si="10"/>
        <v>16051.093998575381</v>
      </c>
      <c r="M25" s="122">
        <f t="shared" si="10"/>
        <v>15089.735294139731</v>
      </c>
      <c r="N25" s="122">
        <f t="shared" si="10"/>
        <v>13624.165365334156</v>
      </c>
      <c r="O25" s="122">
        <f t="shared" si="10"/>
        <v>12075.755288293121</v>
      </c>
      <c r="P25" s="122">
        <f t="shared" si="10"/>
        <v>8616.3698937878089</v>
      </c>
      <c r="Q25" s="122">
        <f t="shared" si="10"/>
        <v>11140.979202039258</v>
      </c>
      <c r="R25" s="122">
        <f t="shared" ref="R25:V25" si="11">SUM(R26:R27)</f>
        <v>10944.613550107184</v>
      </c>
      <c r="S25" s="122">
        <f t="shared" si="11"/>
        <v>10545.614033932652</v>
      </c>
      <c r="T25" s="122">
        <f t="shared" si="11"/>
        <v>9886.8809700751553</v>
      </c>
      <c r="U25" s="122">
        <f t="shared" si="11"/>
        <v>8622.0216245034553</v>
      </c>
      <c r="V25" s="122">
        <f t="shared" si="11"/>
        <v>7842.3479688190973</v>
      </c>
      <c r="W25" s="122">
        <f t="shared" ref="W25" si="12">SUM(W26:W27)</f>
        <v>7202.295362969895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17837.244275809921</v>
      </c>
      <c r="D26" s="98">
        <v>15596.154083414789</v>
      </c>
      <c r="E26" s="98">
        <v>16281.911878015231</v>
      </c>
      <c r="F26" s="98">
        <v>16215.543435499276</v>
      </c>
      <c r="G26" s="98">
        <v>15977.442520536424</v>
      </c>
      <c r="H26" s="98">
        <v>16718.867754216386</v>
      </c>
      <c r="I26" s="98">
        <v>16464.997725588357</v>
      </c>
      <c r="J26" s="98">
        <v>15069.950300875997</v>
      </c>
      <c r="K26" s="98">
        <v>13692.40795145873</v>
      </c>
      <c r="L26" s="98">
        <v>15876.814225508393</v>
      </c>
      <c r="M26" s="98">
        <v>14926.574774553859</v>
      </c>
      <c r="N26" s="98">
        <v>13473.009865301879</v>
      </c>
      <c r="O26" s="98">
        <v>11936.967288049414</v>
      </c>
      <c r="P26" s="98">
        <v>8517.1195174583645</v>
      </c>
      <c r="Q26" s="98">
        <v>11007.203723257549</v>
      </c>
      <c r="R26" s="98">
        <v>10812.065598717783</v>
      </c>
      <c r="S26" s="98">
        <v>10416.774034963761</v>
      </c>
      <c r="T26" s="98">
        <v>9765.7999643986404</v>
      </c>
      <c r="U26" s="98">
        <v>8517.3586588601484</v>
      </c>
      <c r="V26" s="98">
        <v>7746.650645919507</v>
      </c>
      <c r="W26" s="98">
        <v>7113.9368797527404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194.64181658671208</v>
      </c>
      <c r="D27" s="98">
        <v>166.88469278621844</v>
      </c>
      <c r="E27" s="98">
        <v>174.43303757141797</v>
      </c>
      <c r="F27" s="98">
        <v>172.50581533011299</v>
      </c>
      <c r="G27" s="98">
        <v>169.41066541042829</v>
      </c>
      <c r="H27" s="98">
        <v>176.66760274126872</v>
      </c>
      <c r="I27" s="98">
        <v>174.22523194233275</v>
      </c>
      <c r="J27" s="98">
        <v>158.04018279588777</v>
      </c>
      <c r="K27" s="98">
        <v>143.46693478728551</v>
      </c>
      <c r="L27" s="98">
        <v>174.27977306698901</v>
      </c>
      <c r="M27" s="98">
        <v>163.16051958587232</v>
      </c>
      <c r="N27" s="98">
        <v>151.15550003227642</v>
      </c>
      <c r="O27" s="98">
        <v>138.78800024370727</v>
      </c>
      <c r="P27" s="98">
        <v>99.250376329444421</v>
      </c>
      <c r="Q27" s="98">
        <v>133.77547878170807</v>
      </c>
      <c r="R27" s="98">
        <v>132.54795138940136</v>
      </c>
      <c r="S27" s="98">
        <v>128.83999896889154</v>
      </c>
      <c r="T27" s="98">
        <v>121.08100567651431</v>
      </c>
      <c r="U27" s="98">
        <v>104.66296564330638</v>
      </c>
      <c r="V27" s="98">
        <v>95.69732289959056</v>
      </c>
      <c r="W27" s="98">
        <v>88.358483217155012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2.8886132123836235</v>
      </c>
      <c r="D28" s="122">
        <f t="shared" si="13"/>
        <v>0.94240697392518791</v>
      </c>
      <c r="E28" s="122">
        <f t="shared" si="13"/>
        <v>3.0590924903618975</v>
      </c>
      <c r="F28" s="122">
        <f t="shared" si="13"/>
        <v>4.6832683465937723</v>
      </c>
      <c r="G28" s="122">
        <f t="shared" si="13"/>
        <v>4.6884541198861269</v>
      </c>
      <c r="H28" s="122">
        <f t="shared" si="13"/>
        <v>7.3629754165921275</v>
      </c>
      <c r="I28" s="122">
        <f t="shared" si="13"/>
        <v>7.5268202730902987</v>
      </c>
      <c r="J28" s="122">
        <f t="shared" si="13"/>
        <v>4.2201731727601484</v>
      </c>
      <c r="K28" s="122">
        <f t="shared" si="13"/>
        <v>3.5888775306980096</v>
      </c>
      <c r="L28" s="122">
        <f t="shared" si="13"/>
        <v>3.3352758332234647</v>
      </c>
      <c r="M28" s="122">
        <f t="shared" si="13"/>
        <v>4.8703390407911797</v>
      </c>
      <c r="N28" s="122">
        <f t="shared" si="13"/>
        <v>4.4811708536163026</v>
      </c>
      <c r="O28" s="122">
        <f t="shared" si="13"/>
        <v>3.6577283901277222</v>
      </c>
      <c r="P28" s="122">
        <f t="shared" si="13"/>
        <v>2.9018152093813581</v>
      </c>
      <c r="Q28" s="122">
        <f t="shared" si="13"/>
        <v>3.2613784090727709</v>
      </c>
      <c r="R28" s="122">
        <f t="shared" si="13"/>
        <v>4.1856249783755857</v>
      </c>
      <c r="S28" s="122">
        <f t="shared" si="13"/>
        <v>3.8135687014793858</v>
      </c>
      <c r="T28" s="122">
        <f t="shared" si="13"/>
        <v>4.5828912638361432</v>
      </c>
      <c r="U28" s="122">
        <f t="shared" si="13"/>
        <v>2.2004584692452136</v>
      </c>
      <c r="V28" s="122">
        <f t="shared" si="13"/>
        <v>6.2506461588005466</v>
      </c>
      <c r="W28" s="122">
        <f t="shared" si="13"/>
        <v>2.7544268916424719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2.8886132123836235</v>
      </c>
      <c r="D29" s="98">
        <f>IF(RES_hhdet_in_fec!D29=0,0,RES_hhdet_in_fec!D29*1000*11630/RES_hhdet_in_new!D26)</f>
        <v>0.94240697392518791</v>
      </c>
      <c r="E29" s="98">
        <f>IF(RES_hhdet_in_fec!E29=0,0,RES_hhdet_in_fec!E29*1000*11630/RES_hhdet_in_new!E26)</f>
        <v>3.0590924903618975</v>
      </c>
      <c r="F29" s="98">
        <f>IF(RES_hhdet_in_fec!F29=0,0,RES_hhdet_in_fec!F29*1000*11630/RES_hhdet_in_new!F26)</f>
        <v>4.6832683465937723</v>
      </c>
      <c r="G29" s="98">
        <f>IF(RES_hhdet_in_fec!G29=0,0,RES_hhdet_in_fec!G29*1000*11630/RES_hhdet_in_new!G26)</f>
        <v>4.6884541198861269</v>
      </c>
      <c r="H29" s="98">
        <f>IF(RES_hhdet_in_fec!H29=0,0,RES_hhdet_in_fec!H29*1000*11630/RES_hhdet_in_new!H26)</f>
        <v>7.3629754165921275</v>
      </c>
      <c r="I29" s="98">
        <f>IF(RES_hhdet_in_fec!I29=0,0,RES_hhdet_in_fec!I29*1000*11630/RES_hhdet_in_new!I26)</f>
        <v>7.5268202730902987</v>
      </c>
      <c r="J29" s="98">
        <f>IF(RES_hhdet_in_fec!J29=0,0,RES_hhdet_in_fec!J29*1000*11630/RES_hhdet_in_new!J26)</f>
        <v>4.2201731727601484</v>
      </c>
      <c r="K29" s="98">
        <f>IF(RES_hhdet_in_fec!K29=0,0,RES_hhdet_in_fec!K29*1000*11630/RES_hhdet_in_new!K26)</f>
        <v>3.5888775306980096</v>
      </c>
      <c r="L29" s="98">
        <f>IF(RES_hhdet_in_fec!L29=0,0,RES_hhdet_in_fec!L29*1000*11630/RES_hhdet_in_new!L26)</f>
        <v>3.3352758332234647</v>
      </c>
      <c r="M29" s="98">
        <f>IF(RES_hhdet_in_fec!M29=0,0,RES_hhdet_in_fec!M29*1000*11630/RES_hhdet_in_new!M26)</f>
        <v>4.8703390407911797</v>
      </c>
      <c r="N29" s="98">
        <f>IF(RES_hhdet_in_fec!N29=0,0,RES_hhdet_in_fec!N29*1000*11630/RES_hhdet_in_new!N26)</f>
        <v>4.4811708536163026</v>
      </c>
      <c r="O29" s="98">
        <f>IF(RES_hhdet_in_fec!O29=0,0,RES_hhdet_in_fec!O29*1000*11630/RES_hhdet_in_new!O26)</f>
        <v>3.6577283901277222</v>
      </c>
      <c r="P29" s="98">
        <f>IF(RES_hhdet_in_fec!P29=0,0,RES_hhdet_in_fec!P29*1000*11630/RES_hhdet_in_new!P26)</f>
        <v>2.9018152093813581</v>
      </c>
      <c r="Q29" s="98">
        <f>IF(RES_hhdet_in_fec!Q29=0,0,RES_hhdet_in_fec!Q29*1000*11630/RES_hhdet_in_new!Q26)</f>
        <v>3.2613784090727709</v>
      </c>
      <c r="R29" s="98">
        <f>IF(RES_hhdet_in_fec!R29=0,0,RES_hhdet_in_fec!R29*1000*11630/RES_hhdet_in_new!R26)</f>
        <v>4.1856249783755857</v>
      </c>
      <c r="S29" s="98">
        <f>IF(RES_hhdet_in_fec!S29=0,0,RES_hhdet_in_fec!S29*1000*11630/RES_hhdet_in_new!S26)</f>
        <v>3.8135687014793858</v>
      </c>
      <c r="T29" s="98">
        <f>IF(RES_hhdet_in_fec!T29=0,0,RES_hhdet_in_fec!T29*1000*11630/RES_hhdet_in_new!T26)</f>
        <v>4.5828912638361432</v>
      </c>
      <c r="U29" s="98">
        <f>IF(RES_hhdet_in_fec!U29=0,0,RES_hhdet_in_fec!U29*1000*11630/RES_hhdet_in_new!U26)</f>
        <v>2.2004584692452136</v>
      </c>
      <c r="V29" s="98">
        <f>IF(RES_hhdet_in_fec!V29=0,0,RES_hhdet_in_fec!V29*1000*11630/RES_hhdet_in_new!V26)</f>
        <v>6.2506461588005466</v>
      </c>
      <c r="W29" s="98">
        <f>IF(RES_hhdet_in_fec!W29=0,0,RES_hhdet_in_fec!W29*1000*11630/RES_hhdet_in_new!W26)</f>
        <v>2.7544268916424719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1195.59846794542</v>
      </c>
      <c r="D30" s="122">
        <v>1211.5073777534878</v>
      </c>
      <c r="E30" s="122">
        <v>1179.7578901469658</v>
      </c>
      <c r="F30" s="122">
        <v>1221.2697155771953</v>
      </c>
      <c r="G30" s="122">
        <v>1229.7619720597274</v>
      </c>
      <c r="H30" s="122">
        <v>1250.9349493244986</v>
      </c>
      <c r="I30" s="122">
        <v>1135.6412272755147</v>
      </c>
      <c r="J30" s="122">
        <v>1161.2944392825011</v>
      </c>
      <c r="K30" s="122">
        <v>1086.995804322175</v>
      </c>
      <c r="L30" s="122">
        <v>1311.8513095439803</v>
      </c>
      <c r="M30" s="122">
        <v>1378.2606648703677</v>
      </c>
      <c r="N30" s="122">
        <v>1364.4404470705354</v>
      </c>
      <c r="O30" s="122">
        <v>1436.0902691016311</v>
      </c>
      <c r="P30" s="122">
        <v>1350.1625076265764</v>
      </c>
      <c r="Q30" s="122">
        <v>1389.4532559570996</v>
      </c>
      <c r="R30" s="122">
        <v>1363.1779369851138</v>
      </c>
      <c r="S30" s="122">
        <v>1279.679294814217</v>
      </c>
      <c r="T30" s="122">
        <v>1261.835602589063</v>
      </c>
      <c r="U30" s="122">
        <v>1257.2232790410642</v>
      </c>
      <c r="V30" s="122">
        <v>1237.0269441620189</v>
      </c>
      <c r="W30" s="122">
        <v>1237.1350734658524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1436.7668428479362</v>
      </c>
      <c r="D31" s="98">
        <v>1322.1937279414233</v>
      </c>
      <c r="E31" s="98">
        <v>1365.9673866474843</v>
      </c>
      <c r="F31" s="98">
        <v>1401.1282709152724</v>
      </c>
      <c r="G31" s="98">
        <v>1383.1659758332275</v>
      </c>
      <c r="H31" s="98">
        <v>1458.5399443716556</v>
      </c>
      <c r="I31" s="98">
        <v>1461.1439661602681</v>
      </c>
      <c r="J31" s="98">
        <v>1371.0449639595138</v>
      </c>
      <c r="K31" s="98">
        <v>1306.8807840443383</v>
      </c>
      <c r="L31" s="98">
        <v>1444.3114516896835</v>
      </c>
      <c r="M31" s="98">
        <v>1618.1669490628053</v>
      </c>
      <c r="N31" s="98">
        <v>1584.6407387980053</v>
      </c>
      <c r="O31" s="98">
        <v>1511.7876543600489</v>
      </c>
      <c r="P31" s="98">
        <v>1278.5208556762232</v>
      </c>
      <c r="Q31" s="98">
        <v>1434.799920837597</v>
      </c>
      <c r="R31" s="98">
        <v>1409.1342339481639</v>
      </c>
      <c r="S31" s="98">
        <v>1350.6827975486765</v>
      </c>
      <c r="T31" s="98">
        <v>1246.2158140112695</v>
      </c>
      <c r="U31" s="98">
        <v>1262.3109609584674</v>
      </c>
      <c r="V31" s="98">
        <v>1214.5208752925646</v>
      </c>
      <c r="W31" s="98">
        <v>1274.9701973257766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1250.406390304242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738.83630704158554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511.57008326265651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1241.1379907610897</v>
      </c>
      <c r="D35" s="101">
        <v>1257.8709721072612</v>
      </c>
      <c r="E35" s="101">
        <v>1217.2790217787933</v>
      </c>
      <c r="F35" s="101">
        <v>1246.9729522334044</v>
      </c>
      <c r="G35" s="101">
        <v>1271.3923048560762</v>
      </c>
      <c r="H35" s="101">
        <v>1285.7998822751319</v>
      </c>
      <c r="I35" s="101">
        <v>1214.7511628027789</v>
      </c>
      <c r="J35" s="101">
        <v>1242.043033996461</v>
      </c>
      <c r="K35" s="101">
        <v>1177.5642887764282</v>
      </c>
      <c r="L35" s="101">
        <v>1380.7943247019466</v>
      </c>
      <c r="M35" s="101">
        <v>1423.4309696323332</v>
      </c>
      <c r="N35" s="101">
        <v>1408.0039027511582</v>
      </c>
      <c r="O35" s="101">
        <v>1498.2534813100867</v>
      </c>
      <c r="P35" s="101">
        <v>1417.1192741618031</v>
      </c>
      <c r="Q35" s="101">
        <v>1453.1297162001526</v>
      </c>
      <c r="R35" s="101">
        <v>1424.9630469195965</v>
      </c>
      <c r="S35" s="101">
        <v>1329.5585287574045</v>
      </c>
      <c r="T35" s="101">
        <v>1318.6436000029553</v>
      </c>
      <c r="U35" s="101">
        <v>1309.5890110658154</v>
      </c>
      <c r="V35" s="101">
        <v>1287.1769366837464</v>
      </c>
      <c r="W35" s="101">
        <v>1274.8100416499497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1097.6240827986212</v>
      </c>
      <c r="D36" s="104">
        <v>1115.3782707751902</v>
      </c>
      <c r="E36" s="104">
        <v>1077.7552211120583</v>
      </c>
      <c r="F36" s="104">
        <v>1103.9933823958668</v>
      </c>
      <c r="G36" s="104">
        <v>1129.3819738066904</v>
      </c>
      <c r="H36" s="104">
        <v>1143.264573333403</v>
      </c>
      <c r="I36" s="104">
        <v>1078.3782734810491</v>
      </c>
      <c r="J36" s="104">
        <v>1098.2950265276156</v>
      </c>
      <c r="K36" s="104">
        <v>1028.3826088755989</v>
      </c>
      <c r="L36" s="104">
        <v>1232.6912951862732</v>
      </c>
      <c r="M36" s="104">
        <v>1271.3800197616263</v>
      </c>
      <c r="N36" s="104">
        <v>1257.3334703480893</v>
      </c>
      <c r="O36" s="104">
        <v>1354.3558897868133</v>
      </c>
      <c r="P36" s="104">
        <v>1281.5952422366609</v>
      </c>
      <c r="Q36" s="104">
        <v>1326.8521202090662</v>
      </c>
      <c r="R36" s="104">
        <v>1307.5240117480616</v>
      </c>
      <c r="S36" s="104">
        <v>1219.5360398522623</v>
      </c>
      <c r="T36" s="104">
        <v>1215.7076594353923</v>
      </c>
      <c r="U36" s="104">
        <v>1214.0171792680505</v>
      </c>
      <c r="V36" s="104">
        <v>1197.5904113998506</v>
      </c>
      <c r="W36" s="104">
        <v>1189.8796447545058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694.37404993180269</v>
      </c>
      <c r="D37" s="98">
        <v>712.23114357778206</v>
      </c>
      <c r="E37" s="98">
        <v>680.05400534143189</v>
      </c>
      <c r="F37" s="98">
        <v>693.92450616598205</v>
      </c>
      <c r="G37" s="98">
        <v>719.20814141103313</v>
      </c>
      <c r="H37" s="98">
        <v>728.88641089361442</v>
      </c>
      <c r="I37" s="98">
        <v>678.21701540944036</v>
      </c>
      <c r="J37" s="98">
        <v>672.1743328240201</v>
      </c>
      <c r="K37" s="98">
        <v>580.97949637295426</v>
      </c>
      <c r="L37" s="98">
        <v>783.53447336540421</v>
      </c>
      <c r="M37" s="98">
        <v>800.80861877917482</v>
      </c>
      <c r="N37" s="98">
        <v>775.28908283427063</v>
      </c>
      <c r="O37" s="98">
        <v>868.16773535722405</v>
      </c>
      <c r="P37" s="98">
        <v>788.59564205991069</v>
      </c>
      <c r="Q37" s="98">
        <v>828.01533504090844</v>
      </c>
      <c r="R37" s="98">
        <v>813.60891804077619</v>
      </c>
      <c r="S37" s="98">
        <v>726.63587248158069</v>
      </c>
      <c r="T37" s="98">
        <v>725.84904096381922</v>
      </c>
      <c r="U37" s="98">
        <v>732.21635506207701</v>
      </c>
      <c r="V37" s="98">
        <v>722.84001397123711</v>
      </c>
      <c r="W37" s="98">
        <v>721.27132249190208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403.25003286681874</v>
      </c>
      <c r="D38" s="98">
        <v>403.14712719740817</v>
      </c>
      <c r="E38" s="98">
        <v>397.7012157706265</v>
      </c>
      <c r="F38" s="98">
        <v>410.06887622988472</v>
      </c>
      <c r="G38" s="98">
        <v>410.17383239565714</v>
      </c>
      <c r="H38" s="98">
        <v>414.37816243978835</v>
      </c>
      <c r="I38" s="98">
        <v>400.16125807160881</v>
      </c>
      <c r="J38" s="98">
        <v>426.1206937035958</v>
      </c>
      <c r="K38" s="98">
        <v>447.40311250264466</v>
      </c>
      <c r="L38" s="98">
        <v>449.15682182086914</v>
      </c>
      <c r="M38" s="98">
        <v>470.57140098245162</v>
      </c>
      <c r="N38" s="98">
        <v>482.04438751381866</v>
      </c>
      <c r="O38" s="98">
        <v>486.18815442958936</v>
      </c>
      <c r="P38" s="98">
        <v>492.9996001767505</v>
      </c>
      <c r="Q38" s="98">
        <v>498.83678516815792</v>
      </c>
      <c r="R38" s="98">
        <v>493.91509370728539</v>
      </c>
      <c r="S38" s="98">
        <v>492.90016737068152</v>
      </c>
      <c r="T38" s="98">
        <v>489.85861847157315</v>
      </c>
      <c r="U38" s="98">
        <v>481.80082420597364</v>
      </c>
      <c r="V38" s="98">
        <v>474.75039742861367</v>
      </c>
      <c r="W38" s="98">
        <v>468.60832226260374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278.60741433246608</v>
      </c>
      <c r="D39" s="122">
        <v>282.79128501424861</v>
      </c>
      <c r="E39" s="122">
        <v>281.03053985600013</v>
      </c>
      <c r="F39" s="122">
        <v>282.64781359359125</v>
      </c>
      <c r="G39" s="122">
        <v>287.16930383024732</v>
      </c>
      <c r="H39" s="122">
        <v>296.49544834053211</v>
      </c>
      <c r="I39" s="122">
        <v>293.18664187467238</v>
      </c>
      <c r="J39" s="122">
        <v>299.02993105496068</v>
      </c>
      <c r="K39" s="122">
        <v>300.49860664617779</v>
      </c>
      <c r="L39" s="122">
        <v>334.58311363179519</v>
      </c>
      <c r="M39" s="122">
        <v>326.83575956421203</v>
      </c>
      <c r="N39" s="122">
        <v>324.40768010598509</v>
      </c>
      <c r="O39" s="122">
        <v>345.84813267321664</v>
      </c>
      <c r="P39" s="122">
        <v>348.42790435279051</v>
      </c>
      <c r="Q39" s="122">
        <v>351.23262452188118</v>
      </c>
      <c r="R39" s="122">
        <v>356.91364406281798</v>
      </c>
      <c r="S39" s="122">
        <v>342.21245981205408</v>
      </c>
      <c r="T39" s="122">
        <v>337.55442842833747</v>
      </c>
      <c r="U39" s="122">
        <v>332.59760704670435</v>
      </c>
      <c r="V39" s="122">
        <v>346.06596667499758</v>
      </c>
      <c r="W39" s="122">
        <v>349.85055493268783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278.60741433246608</v>
      </c>
      <c r="D41" s="33">
        <v>282.79128501424861</v>
      </c>
      <c r="E41" s="33">
        <v>281.03053985600013</v>
      </c>
      <c r="F41" s="33">
        <v>282.64781359359125</v>
      </c>
      <c r="G41" s="33">
        <v>287.16930383024732</v>
      </c>
      <c r="H41" s="33">
        <v>296.49544834053211</v>
      </c>
      <c r="I41" s="33">
        <v>293.18664187467238</v>
      </c>
      <c r="J41" s="33">
        <v>299.02993105496068</v>
      </c>
      <c r="K41" s="33">
        <v>300.49860664617779</v>
      </c>
      <c r="L41" s="33">
        <v>334.58311363179519</v>
      </c>
      <c r="M41" s="33">
        <v>326.83575956421203</v>
      </c>
      <c r="N41" s="33">
        <v>324.40768010598509</v>
      </c>
      <c r="O41" s="33">
        <v>345.84813267321664</v>
      </c>
      <c r="P41" s="33">
        <v>348.42790435279051</v>
      </c>
      <c r="Q41" s="33">
        <v>351.23262452188118</v>
      </c>
      <c r="R41" s="33">
        <v>356.91364406281798</v>
      </c>
      <c r="S41" s="33">
        <v>342.21245981205408</v>
      </c>
      <c r="T41" s="33">
        <v>337.55442842833747</v>
      </c>
      <c r="U41" s="33">
        <v>332.59760704670435</v>
      </c>
      <c r="V41" s="33">
        <v>346.06596667499758</v>
      </c>
      <c r="W41" s="33">
        <v>349.85055493268783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20359.429546055555</v>
      </c>
      <c r="D43" s="117">
        <f t="shared" si="14"/>
        <v>19556.011758790635</v>
      </c>
      <c r="E43" s="117">
        <f t="shared" si="14"/>
        <v>19062.479889260405</v>
      </c>
      <c r="F43" s="117">
        <f t="shared" si="14"/>
        <v>18744.617429164762</v>
      </c>
      <c r="G43" s="117">
        <f t="shared" si="14"/>
        <v>18840.938063035464</v>
      </c>
      <c r="H43" s="117">
        <f t="shared" si="14"/>
        <v>18069.673069629196</v>
      </c>
      <c r="I43" s="117">
        <f t="shared" si="14"/>
        <v>17741.220820596933</v>
      </c>
      <c r="J43" s="117">
        <f t="shared" si="14"/>
        <v>17602.77697836285</v>
      </c>
      <c r="K43" s="117">
        <f t="shared" si="14"/>
        <v>17426.801515950094</v>
      </c>
      <c r="L43" s="117">
        <f t="shared" si="14"/>
        <v>19145.301615871318</v>
      </c>
      <c r="M43" s="117">
        <f t="shared" si="14"/>
        <v>16845.373107285985</v>
      </c>
      <c r="N43" s="117">
        <f t="shared" si="14"/>
        <v>15612.035939731017</v>
      </c>
      <c r="O43" s="117">
        <f t="shared" si="14"/>
        <v>15652.26872633014</v>
      </c>
      <c r="P43" s="117">
        <f t="shared" si="14"/>
        <v>0</v>
      </c>
      <c r="Q43" s="117">
        <f t="shared" si="14"/>
        <v>12716.012579989509</v>
      </c>
      <c r="R43" s="117">
        <f t="shared" ref="R43:V43" si="15">R44+R47+R49+R58</f>
        <v>0</v>
      </c>
      <c r="S43" s="117">
        <f t="shared" si="15"/>
        <v>11529.718107012117</v>
      </c>
      <c r="T43" s="117">
        <f t="shared" si="15"/>
        <v>11449.275192135543</v>
      </c>
      <c r="U43" s="117">
        <f t="shared" si="15"/>
        <v>10446.04030105753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18787.952483749312</v>
      </c>
      <c r="D44" s="122">
        <f t="shared" si="17"/>
        <v>17965.409321488325</v>
      </c>
      <c r="E44" s="122">
        <f t="shared" si="17"/>
        <v>17557.223054555154</v>
      </c>
      <c r="F44" s="122">
        <f t="shared" si="17"/>
        <v>17203.36658382892</v>
      </c>
      <c r="G44" s="122">
        <f t="shared" si="17"/>
        <v>17301.997413186135</v>
      </c>
      <c r="H44" s="122">
        <f t="shared" si="17"/>
        <v>16516.05812632585</v>
      </c>
      <c r="I44" s="122">
        <f t="shared" si="17"/>
        <v>16030.760347956348</v>
      </c>
      <c r="J44" s="122">
        <f t="shared" si="17"/>
        <v>15814.230196103741</v>
      </c>
      <c r="K44" s="122">
        <f t="shared" si="17"/>
        <v>15654.275924904196</v>
      </c>
      <c r="L44" s="122">
        <f t="shared" si="17"/>
        <v>17098.175515953895</v>
      </c>
      <c r="M44" s="122">
        <f t="shared" si="17"/>
        <v>14728.503236762026</v>
      </c>
      <c r="N44" s="122">
        <f t="shared" si="17"/>
        <v>13611.133120036522</v>
      </c>
      <c r="O44" s="122">
        <f t="shared" si="17"/>
        <v>13632.097906969058</v>
      </c>
      <c r="P44" s="122">
        <f t="shared" si="17"/>
        <v>0</v>
      </c>
      <c r="Q44" s="122">
        <f t="shared" si="17"/>
        <v>10916.337841297007</v>
      </c>
      <c r="R44" s="122">
        <f t="shared" ref="R44:V44" si="18">SUM(R45:R46)</f>
        <v>0</v>
      </c>
      <c r="S44" s="122">
        <f t="shared" si="18"/>
        <v>9853.5575565496983</v>
      </c>
      <c r="T44" s="122">
        <f t="shared" si="18"/>
        <v>9763.8181998284672</v>
      </c>
      <c r="U44" s="122">
        <f t="shared" si="18"/>
        <v>8791.4227730794846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18595.051399577154</v>
      </c>
      <c r="D45" s="98">
        <v>17784.351197608699</v>
      </c>
      <c r="E45" s="98">
        <v>17379.921228878982</v>
      </c>
      <c r="F45" s="98">
        <v>17030.703251854287</v>
      </c>
      <c r="G45" s="98">
        <v>17128.770885571481</v>
      </c>
      <c r="H45" s="98">
        <v>16351.1221816167</v>
      </c>
      <c r="I45" s="98">
        <v>15870.317024539285</v>
      </c>
      <c r="J45" s="98">
        <v>15657.214325268571</v>
      </c>
      <c r="K45" s="98">
        <v>15498.83791688661</v>
      </c>
      <c r="L45" s="98">
        <v>16920.218894288664</v>
      </c>
      <c r="M45" s="98">
        <v>14575.601205638106</v>
      </c>
      <c r="N45" s="98">
        <v>13465.809581806023</v>
      </c>
      <c r="O45" s="98">
        <v>13480.873150828233</v>
      </c>
      <c r="P45" s="98">
        <v>0</v>
      </c>
      <c r="Q45" s="98">
        <v>10789.106906912482</v>
      </c>
      <c r="R45" s="98">
        <v>0</v>
      </c>
      <c r="S45" s="98">
        <v>9736.4706848923506</v>
      </c>
      <c r="T45" s="98">
        <v>9647.446920179711</v>
      </c>
      <c r="U45" s="98">
        <v>8687.5131531523984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192.90108417215865</v>
      </c>
      <c r="D46" s="98">
        <v>181.05812387962686</v>
      </c>
      <c r="E46" s="98">
        <v>177.30182567617302</v>
      </c>
      <c r="F46" s="98">
        <v>172.66333197463373</v>
      </c>
      <c r="G46" s="98">
        <v>173.22652761465463</v>
      </c>
      <c r="H46" s="98">
        <v>164.93594470914871</v>
      </c>
      <c r="I46" s="98">
        <v>160.44332341706311</v>
      </c>
      <c r="J46" s="98">
        <v>157.01587083516998</v>
      </c>
      <c r="K46" s="98">
        <v>155.43800801758542</v>
      </c>
      <c r="L46" s="98">
        <v>177.95662166523141</v>
      </c>
      <c r="M46" s="98">
        <v>152.90203112392049</v>
      </c>
      <c r="N46" s="98">
        <v>145.32353823049888</v>
      </c>
      <c r="O46" s="98">
        <v>151.22475614082569</v>
      </c>
      <c r="P46" s="98">
        <v>0</v>
      </c>
      <c r="Q46" s="98">
        <v>127.2309343845248</v>
      </c>
      <c r="R46" s="98">
        <v>0</v>
      </c>
      <c r="S46" s="98">
        <v>117.08687165734807</v>
      </c>
      <c r="T46" s="98">
        <v>116.37127964875617</v>
      </c>
      <c r="U46" s="98">
        <v>103.90961992708596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2.8165979245402637</v>
      </c>
      <c r="D47" s="122">
        <f t="shared" si="20"/>
        <v>1.3993783724264905</v>
      </c>
      <c r="E47" s="122">
        <f t="shared" si="20"/>
        <v>2.9241325275518126</v>
      </c>
      <c r="F47" s="122">
        <f t="shared" si="20"/>
        <v>4.6555914383850343</v>
      </c>
      <c r="G47" s="122">
        <f t="shared" si="20"/>
        <v>4.6164065537164349</v>
      </c>
      <c r="H47" s="122">
        <f t="shared" si="20"/>
        <v>7.5697156778229333</v>
      </c>
      <c r="I47" s="122">
        <f t="shared" si="20"/>
        <v>7.5771554837576067</v>
      </c>
      <c r="J47" s="122">
        <f t="shared" si="20"/>
        <v>5.2596553554311578</v>
      </c>
      <c r="K47" s="122">
        <f t="shared" si="20"/>
        <v>3.3806463101235305</v>
      </c>
      <c r="L47" s="122">
        <f t="shared" si="20"/>
        <v>3.5941678734247264</v>
      </c>
      <c r="M47" s="122">
        <f t="shared" si="20"/>
        <v>4.7852548045363941</v>
      </c>
      <c r="N47" s="122">
        <f t="shared" si="20"/>
        <v>4.5265072678604685</v>
      </c>
      <c r="O47" s="122">
        <f t="shared" si="20"/>
        <v>3.5993183985719495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3.8598921096796222</v>
      </c>
      <c r="T47" s="122">
        <f t="shared" si="20"/>
        <v>4.7997680492662482</v>
      </c>
      <c r="U47" s="122">
        <f t="shared" si="20"/>
        <v>1.5301649663059023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2.8165979245402637</v>
      </c>
      <c r="D48" s="98">
        <f>IF(RES_hhdet_in_fec!D48=0,0,RES_hhdet_in_fec!D48*1000*11630/RES_hhdet_in_new!D45)</f>
        <v>1.3993783724264905</v>
      </c>
      <c r="E48" s="98">
        <f>IF(RES_hhdet_in_fec!E48=0,0,RES_hhdet_in_fec!E48*1000*11630/RES_hhdet_in_new!E45)</f>
        <v>2.9241325275518126</v>
      </c>
      <c r="F48" s="98">
        <f>IF(RES_hhdet_in_fec!F48=0,0,RES_hhdet_in_fec!F48*1000*11630/RES_hhdet_in_new!F45)</f>
        <v>4.6555914383850343</v>
      </c>
      <c r="G48" s="98">
        <f>IF(RES_hhdet_in_fec!G48=0,0,RES_hhdet_in_fec!G48*1000*11630/RES_hhdet_in_new!G45)</f>
        <v>4.6164065537164349</v>
      </c>
      <c r="H48" s="98">
        <f>IF(RES_hhdet_in_fec!H48=0,0,RES_hhdet_in_fec!H48*1000*11630/RES_hhdet_in_new!H45)</f>
        <v>7.5697156778229333</v>
      </c>
      <c r="I48" s="98">
        <f>IF(RES_hhdet_in_fec!I48=0,0,RES_hhdet_in_fec!I48*1000*11630/RES_hhdet_in_new!I45)</f>
        <v>7.5771554837576067</v>
      </c>
      <c r="J48" s="98">
        <f>IF(RES_hhdet_in_fec!J48=0,0,RES_hhdet_in_fec!J48*1000*11630/RES_hhdet_in_new!J45)</f>
        <v>5.2596553554311578</v>
      </c>
      <c r="K48" s="98">
        <f>IF(RES_hhdet_in_fec!K48=0,0,RES_hhdet_in_fec!K48*1000*11630/RES_hhdet_in_new!K45)</f>
        <v>3.3806463101235305</v>
      </c>
      <c r="L48" s="98">
        <f>IF(RES_hhdet_in_fec!L48=0,0,RES_hhdet_in_fec!L48*1000*11630/RES_hhdet_in_new!L45)</f>
        <v>3.5941678734247264</v>
      </c>
      <c r="M48" s="98">
        <f>IF(RES_hhdet_in_fec!M48=0,0,RES_hhdet_in_fec!M48*1000*11630/RES_hhdet_in_new!M45)</f>
        <v>4.7852548045363941</v>
      </c>
      <c r="N48" s="98">
        <f>IF(RES_hhdet_in_fec!N48=0,0,RES_hhdet_in_fec!N48*1000*11630/RES_hhdet_in_new!N45)</f>
        <v>4.5265072678604685</v>
      </c>
      <c r="O48" s="98">
        <f>IF(RES_hhdet_in_fec!O48=0,0,RES_hhdet_in_fec!O48*1000*11630/RES_hhdet_in_new!O45)</f>
        <v>3.5993183985719495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3.8598921096796222</v>
      </c>
      <c r="T48" s="98">
        <f>IF(RES_hhdet_in_fec!T48=0,0,RES_hhdet_in_fec!T48*1000*11630/RES_hhdet_in_new!T45)</f>
        <v>4.7997680492662482</v>
      </c>
      <c r="U48" s="98">
        <f>IF(RES_hhdet_in_fec!U48=0,0,RES_hhdet_in_fec!U48*1000*11630/RES_hhdet_in_new!U45)</f>
        <v>1.5301649663059023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1290.0530500492396</v>
      </c>
      <c r="D49" s="122">
        <v>1306.4117739156359</v>
      </c>
      <c r="E49" s="122">
        <v>1221.3021623216998</v>
      </c>
      <c r="F49" s="122">
        <v>1253.9474403038641</v>
      </c>
      <c r="G49" s="122">
        <v>1247.1549394653653</v>
      </c>
      <c r="H49" s="122">
        <v>1249.549779284994</v>
      </c>
      <c r="I49" s="122">
        <v>1409.6966752821545</v>
      </c>
      <c r="J49" s="122">
        <v>1484.2571958487185</v>
      </c>
      <c r="K49" s="122">
        <v>1468.6463380895952</v>
      </c>
      <c r="L49" s="122">
        <v>1708.9488184122069</v>
      </c>
      <c r="M49" s="122">
        <v>1785.2488561552104</v>
      </c>
      <c r="N49" s="122">
        <v>1671.9686323206477</v>
      </c>
      <c r="O49" s="122">
        <v>1670.7233682892922</v>
      </c>
      <c r="P49" s="122">
        <v>0</v>
      </c>
      <c r="Q49" s="122">
        <v>1448.44211417062</v>
      </c>
      <c r="R49" s="122">
        <v>0</v>
      </c>
      <c r="S49" s="122">
        <v>1330.0881985406854</v>
      </c>
      <c r="T49" s="122">
        <v>1343.1027958294726</v>
      </c>
      <c r="U49" s="122">
        <v>1320.489755965036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1566.911976723062</v>
      </c>
      <c r="D50" s="98">
        <v>1580.9097098072839</v>
      </c>
      <c r="E50" s="98">
        <v>1517.3315937101388</v>
      </c>
      <c r="F50" s="98">
        <v>1569.9049719188063</v>
      </c>
      <c r="G50" s="98">
        <v>1585.5201913126768</v>
      </c>
      <c r="H50" s="98">
        <v>1548.7799931418094</v>
      </c>
      <c r="I50" s="98">
        <v>1423.9326707953421</v>
      </c>
      <c r="J50" s="98">
        <v>1486.3508888151844</v>
      </c>
      <c r="K50" s="98">
        <v>1472.0153496932155</v>
      </c>
      <c r="L50" s="98">
        <v>1710.2426802875341</v>
      </c>
      <c r="M50" s="98">
        <v>1787.1649159577225</v>
      </c>
      <c r="N50" s="98">
        <v>1672.1807713914914</v>
      </c>
      <c r="O50" s="98">
        <v>1735.2191718495251</v>
      </c>
      <c r="P50" s="98">
        <v>0</v>
      </c>
      <c r="Q50" s="98">
        <v>1448.44211417062</v>
      </c>
      <c r="R50" s="98">
        <v>0</v>
      </c>
      <c r="S50" s="98">
        <v>1330.4719083724517</v>
      </c>
      <c r="T50" s="98">
        <v>1346.0796205549075</v>
      </c>
      <c r="U50" s="98">
        <v>1333.3293704961104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1285.7806276611211</v>
      </c>
      <c r="D51" s="98">
        <v>1302.8424660759993</v>
      </c>
      <c r="E51" s="98">
        <v>1247.5900362436316</v>
      </c>
      <c r="F51" s="98">
        <v>1291.2852787213362</v>
      </c>
      <c r="G51" s="98">
        <v>1311.5910163295409</v>
      </c>
      <c r="H51" s="98">
        <v>1283.907421338323</v>
      </c>
      <c r="I51" s="98">
        <v>1177.6484004670242</v>
      </c>
      <c r="J51" s="98">
        <v>1222.2534318358746</v>
      </c>
      <c r="K51" s="98">
        <v>1188.0995536426635</v>
      </c>
      <c r="L51" s="98">
        <v>1432.7093080298339</v>
      </c>
      <c r="M51" s="98">
        <v>1503.1774809424785</v>
      </c>
      <c r="N51" s="98">
        <v>1414.0075221749482</v>
      </c>
      <c r="O51" s="98">
        <v>1505.4919401655545</v>
      </c>
      <c r="P51" s="98">
        <v>0</v>
      </c>
      <c r="Q51" s="98">
        <v>0</v>
      </c>
      <c r="R51" s="98">
        <v>0</v>
      </c>
      <c r="S51" s="98">
        <v>1208.4521818707012</v>
      </c>
      <c r="T51" s="98">
        <v>1235.8686278223774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876.81749497581575</v>
      </c>
      <c r="D52" s="101">
        <v>894.83839338677228</v>
      </c>
      <c r="E52" s="101">
        <v>847.80272543226545</v>
      </c>
      <c r="F52" s="101">
        <v>874.08885251882907</v>
      </c>
      <c r="G52" s="101">
        <v>896.6305777445491</v>
      </c>
      <c r="H52" s="101">
        <v>877.49727701587142</v>
      </c>
      <c r="I52" s="101">
        <v>793.91114529736387</v>
      </c>
      <c r="J52" s="101">
        <v>803.58348499129431</v>
      </c>
      <c r="K52" s="101">
        <v>728.15938622701083</v>
      </c>
      <c r="L52" s="101">
        <v>972.35452544662189</v>
      </c>
      <c r="M52" s="101">
        <v>1007.2292653725149</v>
      </c>
      <c r="N52" s="101">
        <v>922.62233030502932</v>
      </c>
      <c r="O52" s="101">
        <v>1005.9361688792856</v>
      </c>
      <c r="P52" s="101">
        <v>0</v>
      </c>
      <c r="Q52" s="101">
        <v>0</v>
      </c>
      <c r="R52" s="101">
        <v>0</v>
      </c>
      <c r="S52" s="101">
        <v>726.61547181328285</v>
      </c>
      <c r="T52" s="101">
        <v>739.80297678156614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408.96313268530554</v>
      </c>
      <c r="D53" s="104">
        <v>408.00407268922692</v>
      </c>
      <c r="E53" s="104">
        <v>399.78731081136618</v>
      </c>
      <c r="F53" s="104">
        <v>417.1964262025071</v>
      </c>
      <c r="G53" s="104">
        <v>414.960438584992</v>
      </c>
      <c r="H53" s="104">
        <v>406.41014432245157</v>
      </c>
      <c r="I53" s="104">
        <v>383.73725516966056</v>
      </c>
      <c r="J53" s="104">
        <v>418.66994684458018</v>
      </c>
      <c r="K53" s="104">
        <v>459.94016741565247</v>
      </c>
      <c r="L53" s="104">
        <v>460.35478258321194</v>
      </c>
      <c r="M53" s="104">
        <v>495.94821556996368</v>
      </c>
      <c r="N53" s="104">
        <v>491.38519186991874</v>
      </c>
      <c r="O53" s="104">
        <v>499.55577128626925</v>
      </c>
      <c r="P53" s="104">
        <v>0</v>
      </c>
      <c r="Q53" s="104">
        <v>0</v>
      </c>
      <c r="R53" s="104">
        <v>0</v>
      </c>
      <c r="S53" s="104">
        <v>481.83671005741843</v>
      </c>
      <c r="T53" s="104">
        <v>496.06565104081125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1241.1379907610897</v>
      </c>
      <c r="D54" s="101">
        <v>1257.870972107261</v>
      </c>
      <c r="E54" s="101">
        <v>1217.2790217787931</v>
      </c>
      <c r="F54" s="101">
        <v>1246.9729522334048</v>
      </c>
      <c r="G54" s="101">
        <v>1271.3923048560762</v>
      </c>
      <c r="H54" s="101">
        <v>1285.7998822751319</v>
      </c>
      <c r="I54" s="101">
        <v>1214.7511628027789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1498.253481310086</v>
      </c>
      <c r="P54" s="101">
        <v>0</v>
      </c>
      <c r="Q54" s="101">
        <v>0</v>
      </c>
      <c r="R54" s="101">
        <v>0</v>
      </c>
      <c r="S54" s="101">
        <v>0</v>
      </c>
      <c r="T54" s="101">
        <v>1318.6436000029553</v>
      </c>
      <c r="U54" s="101">
        <v>1309.5890110658154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1097.6240827986214</v>
      </c>
      <c r="D55" s="104">
        <v>1115.37827077519</v>
      </c>
      <c r="E55" s="104">
        <v>1077.7552211120585</v>
      </c>
      <c r="F55" s="104">
        <v>1103.9933823958665</v>
      </c>
      <c r="G55" s="104">
        <v>1129.3819738066902</v>
      </c>
      <c r="H55" s="104">
        <v>1143.2645733334025</v>
      </c>
      <c r="I55" s="104">
        <v>1078.3782734810491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1354.3558897868133</v>
      </c>
      <c r="P55" s="104">
        <v>0</v>
      </c>
      <c r="Q55" s="104">
        <v>0</v>
      </c>
      <c r="R55" s="104">
        <v>0</v>
      </c>
      <c r="S55" s="104">
        <v>0</v>
      </c>
      <c r="T55" s="104">
        <v>1215.7076594353923</v>
      </c>
      <c r="U55" s="104">
        <v>1214.0171792680505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694.3740499318028</v>
      </c>
      <c r="D56" s="98">
        <v>712.23114357778206</v>
      </c>
      <c r="E56" s="98">
        <v>680.05400534143189</v>
      </c>
      <c r="F56" s="98">
        <v>693.92450616598194</v>
      </c>
      <c r="G56" s="98">
        <v>719.20814141103313</v>
      </c>
      <c r="H56" s="98">
        <v>728.88641089361431</v>
      </c>
      <c r="I56" s="98">
        <v>678.21701540944036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868.16773535722393</v>
      </c>
      <c r="P56" s="98">
        <v>0</v>
      </c>
      <c r="Q56" s="98">
        <v>0</v>
      </c>
      <c r="R56" s="98">
        <v>0</v>
      </c>
      <c r="S56" s="98">
        <v>0</v>
      </c>
      <c r="T56" s="98">
        <v>725.84904096381922</v>
      </c>
      <c r="U56" s="98">
        <v>732.21635506207713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403.25003286681886</v>
      </c>
      <c r="D57" s="98">
        <v>403.14712719740811</v>
      </c>
      <c r="E57" s="98">
        <v>397.70121577062656</v>
      </c>
      <c r="F57" s="98">
        <v>410.06887622988467</v>
      </c>
      <c r="G57" s="98">
        <v>410.17383239565709</v>
      </c>
      <c r="H57" s="98">
        <v>414.3781624397883</v>
      </c>
      <c r="I57" s="98">
        <v>400.16125807160876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486.1881544295893</v>
      </c>
      <c r="P57" s="98">
        <v>0</v>
      </c>
      <c r="Q57" s="98">
        <v>0</v>
      </c>
      <c r="R57" s="98">
        <v>0</v>
      </c>
      <c r="S57" s="98">
        <v>0</v>
      </c>
      <c r="T57" s="98">
        <v>489.85861847157321</v>
      </c>
      <c r="U57" s="98">
        <v>481.80082420597347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278.60741433246613</v>
      </c>
      <c r="D58" s="122">
        <v>282.79128501424867</v>
      </c>
      <c r="E58" s="122">
        <v>281.03053985600008</v>
      </c>
      <c r="F58" s="122">
        <v>282.64781359359131</v>
      </c>
      <c r="G58" s="122">
        <v>287.16930383024726</v>
      </c>
      <c r="H58" s="122">
        <v>296.49544834053205</v>
      </c>
      <c r="I58" s="122">
        <v>293.18664187467226</v>
      </c>
      <c r="J58" s="122">
        <v>299.02993105496068</v>
      </c>
      <c r="K58" s="122">
        <v>300.4986066461779</v>
      </c>
      <c r="L58" s="122">
        <v>334.58311363179524</v>
      </c>
      <c r="M58" s="122">
        <v>326.83575956421197</v>
      </c>
      <c r="N58" s="122">
        <v>324.40768010598509</v>
      </c>
      <c r="O58" s="122">
        <v>345.84813267321664</v>
      </c>
      <c r="P58" s="122">
        <v>0</v>
      </c>
      <c r="Q58" s="122">
        <v>351.23262452188112</v>
      </c>
      <c r="R58" s="122">
        <v>0</v>
      </c>
      <c r="S58" s="122">
        <v>342.21245981205408</v>
      </c>
      <c r="T58" s="122">
        <v>337.55442842833742</v>
      </c>
      <c r="U58" s="122">
        <v>332.59760704670441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278.60741433246613</v>
      </c>
      <c r="D60" s="33">
        <v>282.79128501424867</v>
      </c>
      <c r="E60" s="33">
        <v>281.03053985600008</v>
      </c>
      <c r="F60" s="33">
        <v>282.64781359359131</v>
      </c>
      <c r="G60" s="33">
        <v>287.16930383024726</v>
      </c>
      <c r="H60" s="33">
        <v>296.49544834053205</v>
      </c>
      <c r="I60" s="33">
        <v>293.18664187467226</v>
      </c>
      <c r="J60" s="33">
        <v>299.02993105496068</v>
      </c>
      <c r="K60" s="33">
        <v>300.4986066461779</v>
      </c>
      <c r="L60" s="33">
        <v>334.58311363179524</v>
      </c>
      <c r="M60" s="33">
        <v>326.83575956421197</v>
      </c>
      <c r="N60" s="33">
        <v>324.40768010598509</v>
      </c>
      <c r="O60" s="33">
        <v>345.84813267321664</v>
      </c>
      <c r="P60" s="33">
        <v>0</v>
      </c>
      <c r="Q60" s="33">
        <v>351.23262452188112</v>
      </c>
      <c r="R60" s="33">
        <v>0</v>
      </c>
      <c r="S60" s="33">
        <v>342.21245981205408</v>
      </c>
      <c r="T60" s="33">
        <v>337.55442842833742</v>
      </c>
      <c r="U60" s="33">
        <v>332.59760704670441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17747.587324349515</v>
      </c>
      <c r="D62" s="117">
        <f t="shared" si="21"/>
        <v>16536.285471069787</v>
      </c>
      <c r="E62" s="117">
        <f t="shared" si="21"/>
        <v>17068.049743854324</v>
      </c>
      <c r="F62" s="117">
        <f t="shared" si="21"/>
        <v>16656.67729651343</v>
      </c>
      <c r="G62" s="117">
        <f t="shared" si="21"/>
        <v>16425.632513401335</v>
      </c>
      <c r="H62" s="117">
        <f t="shared" si="21"/>
        <v>16074.345340452006</v>
      </c>
      <c r="I62" s="117">
        <f t="shared" si="21"/>
        <v>15147.109886045842</v>
      </c>
      <c r="J62" s="117">
        <f t="shared" si="21"/>
        <v>14998.017320503242</v>
      </c>
      <c r="K62" s="117">
        <f t="shared" si="21"/>
        <v>14768.733898122231</v>
      </c>
      <c r="L62" s="117">
        <f t="shared" si="21"/>
        <v>16804.110130352819</v>
      </c>
      <c r="M62" s="117">
        <f t="shared" si="21"/>
        <v>14214.190204435916</v>
      </c>
      <c r="N62" s="117">
        <f t="shared" si="21"/>
        <v>13858.792063057061</v>
      </c>
      <c r="O62" s="117">
        <f t="shared" si="21"/>
        <v>13598.747924631858</v>
      </c>
      <c r="P62" s="117">
        <f t="shared" si="21"/>
        <v>11528.452927814524</v>
      </c>
      <c r="Q62" s="117">
        <f t="shared" si="21"/>
        <v>11645.510155553442</v>
      </c>
      <c r="R62" s="117">
        <f t="shared" ref="R62:V62" si="22">R63+R66+R68+R77</f>
        <v>11699.524096934128</v>
      </c>
      <c r="S62" s="117">
        <f t="shared" si="22"/>
        <v>11089.291027525735</v>
      </c>
      <c r="T62" s="117">
        <f t="shared" si="22"/>
        <v>10376.760551659676</v>
      </c>
      <c r="U62" s="117">
        <f t="shared" si="22"/>
        <v>9844.3730318917769</v>
      </c>
      <c r="V62" s="117">
        <f t="shared" si="22"/>
        <v>8984.8754421913163</v>
      </c>
      <c r="W62" s="117">
        <f t="shared" ref="W62" si="23">W63+W66+W68+W77</f>
        <v>8109.1441917517122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16068.654262016191</v>
      </c>
      <c r="D63" s="122">
        <f t="shared" si="24"/>
        <v>14886.059298688442</v>
      </c>
      <c r="E63" s="122">
        <f t="shared" si="24"/>
        <v>15405.003521362938</v>
      </c>
      <c r="F63" s="122">
        <f t="shared" si="24"/>
        <v>14962.249861896391</v>
      </c>
      <c r="G63" s="122">
        <f t="shared" si="24"/>
        <v>14750.566100386275</v>
      </c>
      <c r="H63" s="122">
        <f t="shared" si="24"/>
        <v>14398.758941913473</v>
      </c>
      <c r="I63" s="122">
        <f t="shared" si="24"/>
        <v>13617.016837146241</v>
      </c>
      <c r="J63" s="122">
        <f t="shared" si="24"/>
        <v>13409.578780686581</v>
      </c>
      <c r="K63" s="122">
        <f t="shared" si="24"/>
        <v>13209.01810149051</v>
      </c>
      <c r="L63" s="122">
        <f t="shared" si="24"/>
        <v>14968.023625670226</v>
      </c>
      <c r="M63" s="122">
        <f t="shared" si="24"/>
        <v>12399.252440958893</v>
      </c>
      <c r="N63" s="122">
        <f t="shared" si="24"/>
        <v>12050.952215468125</v>
      </c>
      <c r="O63" s="122">
        <f t="shared" si="24"/>
        <v>11746.785055080511</v>
      </c>
      <c r="P63" s="122">
        <f t="shared" si="24"/>
        <v>9800.7894315086123</v>
      </c>
      <c r="Q63" s="122">
        <f t="shared" si="24"/>
        <v>9967.3616003558036</v>
      </c>
      <c r="R63" s="122">
        <f t="shared" ref="R63:V63" si="25">SUM(R64:R65)</f>
        <v>10013.542824368045</v>
      </c>
      <c r="S63" s="122">
        <f t="shared" si="25"/>
        <v>9469.9518002808109</v>
      </c>
      <c r="T63" s="122">
        <f t="shared" si="25"/>
        <v>8819.00229865252</v>
      </c>
      <c r="U63" s="122">
        <f t="shared" si="25"/>
        <v>8264.0221576295462</v>
      </c>
      <c r="V63" s="122">
        <f t="shared" si="25"/>
        <v>7409.1393392650898</v>
      </c>
      <c r="W63" s="122">
        <f t="shared" ref="W63" si="26">SUM(W64:W65)</f>
        <v>6592.0996691643213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15876.493821936121</v>
      </c>
      <c r="D64" s="98">
        <v>14710.970590310224</v>
      </c>
      <c r="E64" s="98">
        <v>15223.158557051151</v>
      </c>
      <c r="F64" s="98">
        <v>14786.457503664245</v>
      </c>
      <c r="G64" s="98">
        <v>14577.492188860511</v>
      </c>
      <c r="H64" s="98">
        <v>14230.102035399001</v>
      </c>
      <c r="I64" s="98">
        <v>13457.080985593569</v>
      </c>
      <c r="J64" s="98">
        <v>13253.32462313557</v>
      </c>
      <c r="K64" s="98">
        <v>13055.176979124364</v>
      </c>
      <c r="L64" s="98">
        <v>14785.520768294378</v>
      </c>
      <c r="M64" s="98">
        <v>12249.269927197092</v>
      </c>
      <c r="N64" s="98">
        <v>11902.577947300138</v>
      </c>
      <c r="O64" s="98">
        <v>11598.780090658371</v>
      </c>
      <c r="P64" s="98">
        <v>9678.7314457180619</v>
      </c>
      <c r="Q64" s="98">
        <v>9839.2956708884958</v>
      </c>
      <c r="R64" s="98">
        <v>9884.1930254012786</v>
      </c>
      <c r="S64" s="98">
        <v>9346.734634271088</v>
      </c>
      <c r="T64" s="98">
        <v>8704.0327249704424</v>
      </c>
      <c r="U64" s="98">
        <v>8157.2256268835281</v>
      </c>
      <c r="V64" s="98">
        <v>7312.8820669401275</v>
      </c>
      <c r="W64" s="98">
        <v>6505.9715406241576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192.16044008006955</v>
      </c>
      <c r="D65" s="98">
        <v>175.08870837821769</v>
      </c>
      <c r="E65" s="98">
        <v>181.84496431178817</v>
      </c>
      <c r="F65" s="98">
        <v>175.79235823214486</v>
      </c>
      <c r="G65" s="98">
        <v>173.07391152576449</v>
      </c>
      <c r="H65" s="98">
        <v>168.65690651447167</v>
      </c>
      <c r="I65" s="98">
        <v>159.93585155267013</v>
      </c>
      <c r="J65" s="98">
        <v>156.25415755101159</v>
      </c>
      <c r="K65" s="98">
        <v>153.84112236614672</v>
      </c>
      <c r="L65" s="98">
        <v>182.50285737584906</v>
      </c>
      <c r="M65" s="98">
        <v>149.98251376180153</v>
      </c>
      <c r="N65" s="98">
        <v>148.3742681679866</v>
      </c>
      <c r="O65" s="98">
        <v>148.00496442213947</v>
      </c>
      <c r="P65" s="98">
        <v>122.05798579055075</v>
      </c>
      <c r="Q65" s="98">
        <v>128.06592946730737</v>
      </c>
      <c r="R65" s="98">
        <v>129.34979896676668</v>
      </c>
      <c r="S65" s="98">
        <v>123.21716600972304</v>
      </c>
      <c r="T65" s="98">
        <v>114.96957368207838</v>
      </c>
      <c r="U65" s="98">
        <v>106.79653074601835</v>
      </c>
      <c r="V65" s="98">
        <v>96.257272324962059</v>
      </c>
      <c r="W65" s="98">
        <v>86.128128540163289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2.8091970920595761</v>
      </c>
      <c r="D66" s="122">
        <f t="shared" si="27"/>
        <v>1.3916288524699418</v>
      </c>
      <c r="E66" s="122">
        <f t="shared" si="27"/>
        <v>2.9190622400883424</v>
      </c>
      <c r="F66" s="122">
        <f t="shared" si="27"/>
        <v>4.6277574614109147</v>
      </c>
      <c r="G66" s="122">
        <f t="shared" si="27"/>
        <v>4.5867361024248234</v>
      </c>
      <c r="H66" s="122">
        <f t="shared" si="27"/>
        <v>7.5442737381897711</v>
      </c>
      <c r="I66" s="122">
        <f t="shared" si="27"/>
        <v>7.5408749504172397</v>
      </c>
      <c r="J66" s="122">
        <f t="shared" si="27"/>
        <v>5.2709334755854087</v>
      </c>
      <c r="K66" s="122">
        <f t="shared" si="27"/>
        <v>3.3765203725013122</v>
      </c>
      <c r="L66" s="122">
        <f t="shared" si="27"/>
        <v>3.5904469398591154</v>
      </c>
      <c r="M66" s="122">
        <f t="shared" si="27"/>
        <v>4.794486116796107</v>
      </c>
      <c r="N66" s="122">
        <f t="shared" si="27"/>
        <v>4.5178235171496999</v>
      </c>
      <c r="O66" s="122">
        <f t="shared" si="27"/>
        <v>3.6126201532904476</v>
      </c>
      <c r="P66" s="122">
        <f t="shared" si="27"/>
        <v>2.8308934024877748</v>
      </c>
      <c r="Q66" s="122">
        <f t="shared" si="27"/>
        <v>3.4501420484227938</v>
      </c>
      <c r="R66" s="122">
        <f t="shared" si="27"/>
        <v>4.3002041121241756</v>
      </c>
      <c r="S66" s="122">
        <f t="shared" si="27"/>
        <v>3.8127325249889825</v>
      </c>
      <c r="T66" s="122">
        <f t="shared" si="27"/>
        <v>4.7733727092203386</v>
      </c>
      <c r="U66" s="122">
        <f t="shared" si="27"/>
        <v>2.13508827239197</v>
      </c>
      <c r="V66" s="122">
        <f t="shared" si="27"/>
        <v>6.1567600428747689</v>
      </c>
      <c r="W66" s="122">
        <f t="shared" si="27"/>
        <v>2.8057228293632828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2.8091970920595761</v>
      </c>
      <c r="D67" s="98">
        <f>IF(RES_hhdet_in_fec!D67=0,0,RES_hhdet_in_fec!D67*1000*11630/RES_hhdet_in_new!D64)</f>
        <v>1.3916288524699418</v>
      </c>
      <c r="E67" s="98">
        <f>IF(RES_hhdet_in_fec!E67=0,0,RES_hhdet_in_fec!E67*1000*11630/RES_hhdet_in_new!E64)</f>
        <v>2.9190622400883424</v>
      </c>
      <c r="F67" s="98">
        <f>IF(RES_hhdet_in_fec!F67=0,0,RES_hhdet_in_fec!F67*1000*11630/RES_hhdet_in_new!F64)</f>
        <v>4.6277574614109147</v>
      </c>
      <c r="G67" s="98">
        <f>IF(RES_hhdet_in_fec!G67=0,0,RES_hhdet_in_fec!G67*1000*11630/RES_hhdet_in_new!G64)</f>
        <v>4.5867361024248234</v>
      </c>
      <c r="H67" s="98">
        <f>IF(RES_hhdet_in_fec!H67=0,0,RES_hhdet_in_fec!H67*1000*11630/RES_hhdet_in_new!H64)</f>
        <v>7.5442737381897711</v>
      </c>
      <c r="I67" s="98">
        <f>IF(RES_hhdet_in_fec!I67=0,0,RES_hhdet_in_fec!I67*1000*11630/RES_hhdet_in_new!I64)</f>
        <v>7.5408749504172397</v>
      </c>
      <c r="J67" s="98">
        <f>IF(RES_hhdet_in_fec!J67=0,0,RES_hhdet_in_fec!J67*1000*11630/RES_hhdet_in_new!J64)</f>
        <v>5.2709334755854087</v>
      </c>
      <c r="K67" s="98">
        <f>IF(RES_hhdet_in_fec!K67=0,0,RES_hhdet_in_fec!K67*1000*11630/RES_hhdet_in_new!K64)</f>
        <v>3.3765203725013122</v>
      </c>
      <c r="L67" s="98">
        <f>IF(RES_hhdet_in_fec!L67=0,0,RES_hhdet_in_fec!L67*1000*11630/RES_hhdet_in_new!L64)</f>
        <v>3.5904469398591154</v>
      </c>
      <c r="M67" s="98">
        <f>IF(RES_hhdet_in_fec!M67=0,0,RES_hhdet_in_fec!M67*1000*11630/RES_hhdet_in_new!M64)</f>
        <v>4.794486116796107</v>
      </c>
      <c r="N67" s="98">
        <f>IF(RES_hhdet_in_fec!N67=0,0,RES_hhdet_in_fec!N67*1000*11630/RES_hhdet_in_new!N64)</f>
        <v>4.5178235171496999</v>
      </c>
      <c r="O67" s="98">
        <f>IF(RES_hhdet_in_fec!O67=0,0,RES_hhdet_in_fec!O67*1000*11630/RES_hhdet_in_new!O64)</f>
        <v>3.6126201532904476</v>
      </c>
      <c r="P67" s="98">
        <f>IF(RES_hhdet_in_fec!P67=0,0,RES_hhdet_in_fec!P67*1000*11630/RES_hhdet_in_new!P64)</f>
        <v>2.8308934024877748</v>
      </c>
      <c r="Q67" s="98">
        <f>IF(RES_hhdet_in_fec!Q67=0,0,RES_hhdet_in_fec!Q67*1000*11630/RES_hhdet_in_new!Q64)</f>
        <v>3.4501420484227938</v>
      </c>
      <c r="R67" s="98">
        <f>IF(RES_hhdet_in_fec!R67=0,0,RES_hhdet_in_fec!R67*1000*11630/RES_hhdet_in_new!R64)</f>
        <v>4.3002041121241756</v>
      </c>
      <c r="S67" s="98">
        <f>IF(RES_hhdet_in_fec!S67=0,0,RES_hhdet_in_fec!S67*1000*11630/RES_hhdet_in_new!S64)</f>
        <v>3.8127325249889825</v>
      </c>
      <c r="T67" s="98">
        <f>IF(RES_hhdet_in_fec!T67=0,0,RES_hhdet_in_fec!T67*1000*11630/RES_hhdet_in_new!T64)</f>
        <v>4.7733727092203386</v>
      </c>
      <c r="U67" s="98">
        <f>IF(RES_hhdet_in_fec!U67=0,0,RES_hhdet_in_fec!U67*1000*11630/RES_hhdet_in_new!U64)</f>
        <v>2.13508827239197</v>
      </c>
      <c r="V67" s="98">
        <f>IF(RES_hhdet_in_fec!V67=0,0,RES_hhdet_in_fec!V67*1000*11630/RES_hhdet_in_new!V64)</f>
        <v>6.1567600428747689</v>
      </c>
      <c r="W67" s="98">
        <f>IF(RES_hhdet_in_fec!W67=0,0,RES_hhdet_in_fec!W67*1000*11630/RES_hhdet_in_new!W64)</f>
        <v>2.8057228293632828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1395.7188101748907</v>
      </c>
      <c r="D68" s="122">
        <v>1363.3007457594838</v>
      </c>
      <c r="E68" s="122">
        <v>1375.0265911555284</v>
      </c>
      <c r="F68" s="122">
        <v>1403.0949723758254</v>
      </c>
      <c r="G68" s="122">
        <v>1379.5012912723578</v>
      </c>
      <c r="H68" s="122">
        <v>1367.8687501654945</v>
      </c>
      <c r="I68" s="122">
        <v>1227.4583039708177</v>
      </c>
      <c r="J68" s="122">
        <v>1276.5699988112497</v>
      </c>
      <c r="K68" s="122">
        <v>1248.7283768454188</v>
      </c>
      <c r="L68" s="122">
        <v>1489.4743807313944</v>
      </c>
      <c r="M68" s="122">
        <v>1475.1320374598884</v>
      </c>
      <c r="N68" s="122">
        <v>1470.1350498306115</v>
      </c>
      <c r="O68" s="122">
        <v>1494.0328814052261</v>
      </c>
      <c r="P68" s="122">
        <v>1371.6763649463703</v>
      </c>
      <c r="Q68" s="122">
        <v>1318.8703149197252</v>
      </c>
      <c r="R68" s="122">
        <v>1318.8331973415927</v>
      </c>
      <c r="S68" s="122">
        <v>1265.6613162987205</v>
      </c>
      <c r="T68" s="122">
        <v>1207.7431098411657</v>
      </c>
      <c r="U68" s="122">
        <v>1237.8400905490319</v>
      </c>
      <c r="V68" s="122">
        <v>1218.4901509094661</v>
      </c>
      <c r="W68" s="122">
        <v>1154.0156655909645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1412.9183014777263</v>
      </c>
      <c r="D69" s="98">
        <v>1373.3260217815246</v>
      </c>
      <c r="E69" s="98">
        <v>1389.0528099541305</v>
      </c>
      <c r="F69" s="98">
        <v>1417.6765610239659</v>
      </c>
      <c r="G69" s="98">
        <v>1396.4960913677298</v>
      </c>
      <c r="H69" s="98">
        <v>1388.5894213909205</v>
      </c>
      <c r="I69" s="98">
        <v>1238.3337566040104</v>
      </c>
      <c r="J69" s="98">
        <v>1284.0987495444085</v>
      </c>
      <c r="K69" s="98">
        <v>1259.6209185092775</v>
      </c>
      <c r="L69" s="98">
        <v>1503.7334330410476</v>
      </c>
      <c r="M69" s="98">
        <v>1483.0778052725859</v>
      </c>
      <c r="N69" s="98">
        <v>1478.093706563466</v>
      </c>
      <c r="O69" s="98">
        <v>1497.755071084656</v>
      </c>
      <c r="P69" s="98">
        <v>1374.5605944097238</v>
      </c>
      <c r="Q69" s="98">
        <v>1312.1268520465353</v>
      </c>
      <c r="R69" s="98">
        <v>1316.4488187659063</v>
      </c>
      <c r="S69" s="98">
        <v>1266.2834673559662</v>
      </c>
      <c r="T69" s="98">
        <v>1203.9569522231639</v>
      </c>
      <c r="U69" s="98">
        <v>1237.3417583500584</v>
      </c>
      <c r="V69" s="98">
        <v>1217.3699989945444</v>
      </c>
      <c r="W69" s="98">
        <v>1150.5526805821287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1198.0941428354497</v>
      </c>
      <c r="D70" s="98">
        <v>1171.2136297146974</v>
      </c>
      <c r="E70" s="98">
        <v>1185.3746930195189</v>
      </c>
      <c r="F70" s="98">
        <v>1212.9517915530967</v>
      </c>
      <c r="G70" s="98">
        <v>1202.8991331553491</v>
      </c>
      <c r="H70" s="98">
        <v>1200.8371499734803</v>
      </c>
      <c r="I70" s="98">
        <v>1071.4277068398978</v>
      </c>
      <c r="J70" s="98">
        <v>1109.0409742271072</v>
      </c>
      <c r="K70" s="98">
        <v>1076.1838481060117</v>
      </c>
      <c r="L70" s="98">
        <v>1322.5586585432727</v>
      </c>
      <c r="M70" s="98">
        <v>1310.6608318993874</v>
      </c>
      <c r="N70" s="98">
        <v>1314.4058006016626</v>
      </c>
      <c r="O70" s="98">
        <v>0</v>
      </c>
      <c r="P70" s="98">
        <v>0</v>
      </c>
      <c r="Q70" s="98">
        <v>0</v>
      </c>
      <c r="R70" s="98">
        <v>1232.3616959250621</v>
      </c>
      <c r="S70" s="98">
        <v>1190.9367782549959</v>
      </c>
      <c r="T70" s="98">
        <v>1140.4106130990435</v>
      </c>
      <c r="U70" s="98">
        <v>1180.7475948894444</v>
      </c>
      <c r="V70" s="98">
        <v>1166.9951644346911</v>
      </c>
      <c r="W70" s="98">
        <v>1105.3792241412673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790.64415664083504</v>
      </c>
      <c r="D71" s="101">
        <v>777.1739001716993</v>
      </c>
      <c r="E71" s="101">
        <v>776.35022917051549</v>
      </c>
      <c r="F71" s="101">
        <v>789.51250782771933</v>
      </c>
      <c r="G71" s="101">
        <v>789.81402691629148</v>
      </c>
      <c r="H71" s="101">
        <v>786.96296405068347</v>
      </c>
      <c r="I71" s="101">
        <v>690.42786738308018</v>
      </c>
      <c r="J71" s="101">
        <v>694.23609231927298</v>
      </c>
      <c r="K71" s="101">
        <v>622.99635717203887</v>
      </c>
      <c r="L71" s="101">
        <v>855.2885161163158</v>
      </c>
      <c r="M71" s="101">
        <v>835.49464611451015</v>
      </c>
      <c r="N71" s="101">
        <v>816.01658142675353</v>
      </c>
      <c r="O71" s="101">
        <v>0</v>
      </c>
      <c r="P71" s="101">
        <v>0</v>
      </c>
      <c r="Q71" s="101">
        <v>0</v>
      </c>
      <c r="R71" s="101">
        <v>750.20839035198333</v>
      </c>
      <c r="S71" s="101">
        <v>691.96306308934084</v>
      </c>
      <c r="T71" s="101">
        <v>661.30058734153795</v>
      </c>
      <c r="U71" s="101">
        <v>691.75209246215206</v>
      </c>
      <c r="V71" s="101">
        <v>684.0375513087954</v>
      </c>
      <c r="W71" s="101">
        <v>650.98730816347268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407.44998619461444</v>
      </c>
      <c r="D72" s="104">
        <v>394.03972954299792</v>
      </c>
      <c r="E72" s="104">
        <v>409.02446384900344</v>
      </c>
      <c r="F72" s="104">
        <v>423.43928372537732</v>
      </c>
      <c r="G72" s="104">
        <v>413.08510623905738</v>
      </c>
      <c r="H72" s="104">
        <v>413.87418592279658</v>
      </c>
      <c r="I72" s="104">
        <v>380.9998394568176</v>
      </c>
      <c r="J72" s="104">
        <v>414.80488190783393</v>
      </c>
      <c r="K72" s="104">
        <v>453.18749093397292</v>
      </c>
      <c r="L72" s="104">
        <v>467.27014242695668</v>
      </c>
      <c r="M72" s="104">
        <v>475.16618578487709</v>
      </c>
      <c r="N72" s="104">
        <v>498.38921917490887</v>
      </c>
      <c r="O72" s="104">
        <v>0</v>
      </c>
      <c r="P72" s="104">
        <v>0</v>
      </c>
      <c r="Q72" s="104">
        <v>0</v>
      </c>
      <c r="R72" s="104">
        <v>482.15330557307863</v>
      </c>
      <c r="S72" s="104">
        <v>498.97371516565511</v>
      </c>
      <c r="T72" s="104">
        <v>479.11002575750547</v>
      </c>
      <c r="U72" s="104">
        <v>488.99550242729242</v>
      </c>
      <c r="V72" s="104">
        <v>482.95761312589576</v>
      </c>
      <c r="W72" s="104">
        <v>454.39191597779433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1241.1379907610899</v>
      </c>
      <c r="D73" s="101">
        <v>1257.8709721072612</v>
      </c>
      <c r="E73" s="101">
        <v>1217.2790217787933</v>
      </c>
      <c r="F73" s="101">
        <v>1246.9729522334042</v>
      </c>
      <c r="G73" s="101">
        <v>1271.3923048560764</v>
      </c>
      <c r="H73" s="101">
        <v>1285.7998822751324</v>
      </c>
      <c r="I73" s="101">
        <v>1214.7511628027789</v>
      </c>
      <c r="J73" s="101">
        <v>1242.043033996461</v>
      </c>
      <c r="K73" s="101">
        <v>1177.5642887764279</v>
      </c>
      <c r="L73" s="101">
        <v>1380.7943247019466</v>
      </c>
      <c r="M73" s="101">
        <v>1423.4309696323328</v>
      </c>
      <c r="N73" s="101">
        <v>1408.0039027511584</v>
      </c>
      <c r="O73" s="101">
        <v>1498.2534813100865</v>
      </c>
      <c r="P73" s="101">
        <v>1417.1192741618031</v>
      </c>
      <c r="Q73" s="101">
        <v>1453.1297162001526</v>
      </c>
      <c r="R73" s="101">
        <v>1424.9630469195965</v>
      </c>
      <c r="S73" s="101">
        <v>1329.5585287574047</v>
      </c>
      <c r="T73" s="101">
        <v>1318.6436000029555</v>
      </c>
      <c r="U73" s="101">
        <v>1309.5890110658152</v>
      </c>
      <c r="V73" s="101">
        <v>1287.1769366837466</v>
      </c>
      <c r="W73" s="101">
        <v>1274.8100416499497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1097.6240827986214</v>
      </c>
      <c r="D74" s="104">
        <v>1115.3782707751902</v>
      </c>
      <c r="E74" s="104">
        <v>1077.7552211120583</v>
      </c>
      <c r="F74" s="104">
        <v>1103.9933823958665</v>
      </c>
      <c r="G74" s="104">
        <v>1129.3819738066904</v>
      </c>
      <c r="H74" s="104">
        <v>1143.2645733334025</v>
      </c>
      <c r="I74" s="104">
        <v>1078.3782734810491</v>
      </c>
      <c r="J74" s="104">
        <v>1098.2950265276158</v>
      </c>
      <c r="K74" s="104">
        <v>1028.3826088755986</v>
      </c>
      <c r="L74" s="104">
        <v>1232.6912951862732</v>
      </c>
      <c r="M74" s="104">
        <v>1271.380019761626</v>
      </c>
      <c r="N74" s="104">
        <v>1257.3334703480891</v>
      </c>
      <c r="O74" s="104">
        <v>1354.3558897868133</v>
      </c>
      <c r="P74" s="104">
        <v>1281.5952422366611</v>
      </c>
      <c r="Q74" s="104">
        <v>1326.8521202090662</v>
      </c>
      <c r="R74" s="104">
        <v>1307.5240117480621</v>
      </c>
      <c r="S74" s="104">
        <v>1219.5360398522621</v>
      </c>
      <c r="T74" s="104">
        <v>1215.7076594353925</v>
      </c>
      <c r="U74" s="104">
        <v>1214.0171792680508</v>
      </c>
      <c r="V74" s="104">
        <v>1197.5904113998511</v>
      </c>
      <c r="W74" s="104">
        <v>1189.879644754506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694.37404993180269</v>
      </c>
      <c r="D75" s="98">
        <v>712.23114357778229</v>
      </c>
      <c r="E75" s="98">
        <v>680.05400534143189</v>
      </c>
      <c r="F75" s="98">
        <v>693.92450616598194</v>
      </c>
      <c r="G75" s="98">
        <v>719.20814141103324</v>
      </c>
      <c r="H75" s="98">
        <v>728.88641089361431</v>
      </c>
      <c r="I75" s="98">
        <v>678.21701540944036</v>
      </c>
      <c r="J75" s="98">
        <v>672.1743328240201</v>
      </c>
      <c r="K75" s="98">
        <v>580.97949637295415</v>
      </c>
      <c r="L75" s="98">
        <v>783.53447336540421</v>
      </c>
      <c r="M75" s="98">
        <v>800.80861877917471</v>
      </c>
      <c r="N75" s="98">
        <v>775.2890828342704</v>
      </c>
      <c r="O75" s="98">
        <v>868.16773535722416</v>
      </c>
      <c r="P75" s="98">
        <v>788.59564205991046</v>
      </c>
      <c r="Q75" s="98">
        <v>828.01533504090844</v>
      </c>
      <c r="R75" s="98">
        <v>813.60891804077653</v>
      </c>
      <c r="S75" s="98">
        <v>726.63587248158058</v>
      </c>
      <c r="T75" s="98">
        <v>725.84904096381922</v>
      </c>
      <c r="U75" s="98">
        <v>732.21635506207713</v>
      </c>
      <c r="V75" s="98">
        <v>722.84001397123711</v>
      </c>
      <c r="W75" s="98">
        <v>721.27132249190208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403.2500328668188</v>
      </c>
      <c r="D76" s="98">
        <v>403.14712719740811</v>
      </c>
      <c r="E76" s="98">
        <v>397.70121577062639</v>
      </c>
      <c r="F76" s="98">
        <v>410.06887622988472</v>
      </c>
      <c r="G76" s="98">
        <v>410.1738323956572</v>
      </c>
      <c r="H76" s="98">
        <v>414.37816243978824</v>
      </c>
      <c r="I76" s="98">
        <v>400.16125807160864</v>
      </c>
      <c r="J76" s="98">
        <v>426.12069370359575</v>
      </c>
      <c r="K76" s="98">
        <v>447.40311250264449</v>
      </c>
      <c r="L76" s="98">
        <v>449.15682182086931</v>
      </c>
      <c r="M76" s="98">
        <v>470.57140098245145</v>
      </c>
      <c r="N76" s="98">
        <v>482.04438751381872</v>
      </c>
      <c r="O76" s="98">
        <v>486.18815442958919</v>
      </c>
      <c r="P76" s="98">
        <v>492.99960017675056</v>
      </c>
      <c r="Q76" s="98">
        <v>498.83678516815814</v>
      </c>
      <c r="R76" s="98">
        <v>493.91509370728545</v>
      </c>
      <c r="S76" s="98">
        <v>492.90016737068157</v>
      </c>
      <c r="T76" s="98">
        <v>489.85861847157321</v>
      </c>
      <c r="U76" s="98">
        <v>481.80082420597353</v>
      </c>
      <c r="V76" s="98">
        <v>474.75039742861367</v>
      </c>
      <c r="W76" s="98">
        <v>468.60832226260374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280.40505506637527</v>
      </c>
      <c r="D77" s="122">
        <v>285.53379776939153</v>
      </c>
      <c r="E77" s="122">
        <v>285.10056909577304</v>
      </c>
      <c r="F77" s="122">
        <v>286.7047047798012</v>
      </c>
      <c r="G77" s="122">
        <v>290.97838564027671</v>
      </c>
      <c r="H77" s="122">
        <v>300.17337463484893</v>
      </c>
      <c r="I77" s="122">
        <v>295.0938699783668</v>
      </c>
      <c r="J77" s="122">
        <v>306.59760752982669</v>
      </c>
      <c r="K77" s="122">
        <v>307.6108994138018</v>
      </c>
      <c r="L77" s="122">
        <v>343.0216770113384</v>
      </c>
      <c r="M77" s="122">
        <v>335.01123990033722</v>
      </c>
      <c r="N77" s="122">
        <v>333.18697424117397</v>
      </c>
      <c r="O77" s="122">
        <v>354.31736799283078</v>
      </c>
      <c r="P77" s="122">
        <v>353.15623795705301</v>
      </c>
      <c r="Q77" s="122">
        <v>355.82809822949076</v>
      </c>
      <c r="R77" s="122">
        <v>362.84787111236591</v>
      </c>
      <c r="S77" s="122">
        <v>349.86517842121316</v>
      </c>
      <c r="T77" s="122">
        <v>345.24177045677106</v>
      </c>
      <c r="U77" s="122">
        <v>340.37569544080588</v>
      </c>
      <c r="V77" s="122">
        <v>351.08919197388565</v>
      </c>
      <c r="W77" s="122">
        <v>360.2231341670622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348.36617975502071</v>
      </c>
      <c r="D78" s="98">
        <v>347.94856607599473</v>
      </c>
      <c r="E78" s="98">
        <v>358.1211057212538</v>
      </c>
      <c r="F78" s="98">
        <v>360.20062018193914</v>
      </c>
      <c r="G78" s="98">
        <v>365.36174287475603</v>
      </c>
      <c r="H78" s="98">
        <v>376.01984129290139</v>
      </c>
      <c r="I78" s="98">
        <v>359.24695062054673</v>
      </c>
      <c r="J78" s="98">
        <v>373.66311052461356</v>
      </c>
      <c r="K78" s="98">
        <v>380.33625007061471</v>
      </c>
      <c r="L78" s="98">
        <v>427.5979014126944</v>
      </c>
      <c r="M78" s="98">
        <v>414.14397308799715</v>
      </c>
      <c r="N78" s="98">
        <v>419.95835293341355</v>
      </c>
      <c r="O78" s="98">
        <v>450.99618011778966</v>
      </c>
      <c r="P78" s="98">
        <v>446.6585987882076</v>
      </c>
      <c r="Q78" s="98">
        <v>452.91861891630089</v>
      </c>
      <c r="R78" s="98">
        <v>470.98681552547743</v>
      </c>
      <c r="S78" s="98">
        <v>467.4835722311355</v>
      </c>
      <c r="T78" s="98">
        <v>468.28544088062995</v>
      </c>
      <c r="U78" s="98">
        <v>467.56688590534907</v>
      </c>
      <c r="V78" s="98">
        <v>464.9278771479303</v>
      </c>
      <c r="W78" s="98">
        <v>493.49357162862088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278.60741433246613</v>
      </c>
      <c r="D79" s="33">
        <v>282.79128501424867</v>
      </c>
      <c r="E79" s="33">
        <v>281.03053985600013</v>
      </c>
      <c r="F79" s="33">
        <v>282.64781359359131</v>
      </c>
      <c r="G79" s="33">
        <v>287.16930383024732</v>
      </c>
      <c r="H79" s="33">
        <v>296.49544834053211</v>
      </c>
      <c r="I79" s="33">
        <v>293.18664187467232</v>
      </c>
      <c r="J79" s="33">
        <v>299.02993105496068</v>
      </c>
      <c r="K79" s="33">
        <v>300.49860664617785</v>
      </c>
      <c r="L79" s="33">
        <v>334.58311363179524</v>
      </c>
      <c r="M79" s="33">
        <v>326.83575956421191</v>
      </c>
      <c r="N79" s="33">
        <v>324.40768010598509</v>
      </c>
      <c r="O79" s="33">
        <v>345.8481326732167</v>
      </c>
      <c r="P79" s="33">
        <v>348.42790435279045</v>
      </c>
      <c r="Q79" s="33">
        <v>351.23262452188118</v>
      </c>
      <c r="R79" s="33">
        <v>356.91364406281804</v>
      </c>
      <c r="S79" s="33">
        <v>342.21245981205408</v>
      </c>
      <c r="T79" s="33">
        <v>337.55442842833742</v>
      </c>
      <c r="U79" s="33">
        <v>332.59760704670447</v>
      </c>
      <c r="V79" s="33">
        <v>346.06596667499764</v>
      </c>
      <c r="W79" s="33">
        <v>349.85055493268783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18396.845468360101</v>
      </c>
      <c r="D81" s="117">
        <f t="shared" si="28"/>
        <v>17087.898010594439</v>
      </c>
      <c r="E81" s="117">
        <f t="shared" si="28"/>
        <v>17191.568512742862</v>
      </c>
      <c r="F81" s="117">
        <f t="shared" si="28"/>
        <v>16260.886545267411</v>
      </c>
      <c r="G81" s="117">
        <f t="shared" si="28"/>
        <v>16401.47040493977</v>
      </c>
      <c r="H81" s="117">
        <f t="shared" si="28"/>
        <v>15943.44688612718</v>
      </c>
      <c r="I81" s="117">
        <f t="shared" si="28"/>
        <v>16704.059684775275</v>
      </c>
      <c r="J81" s="117">
        <f t="shared" si="28"/>
        <v>15463.154878525467</v>
      </c>
      <c r="K81" s="117">
        <f t="shared" si="28"/>
        <v>14913.687726826563</v>
      </c>
      <c r="L81" s="117">
        <f t="shared" si="28"/>
        <v>15888.090436276798</v>
      </c>
      <c r="M81" s="117">
        <f t="shared" si="28"/>
        <v>14090.736663722151</v>
      </c>
      <c r="N81" s="117">
        <f t="shared" si="28"/>
        <v>13241.216569920369</v>
      </c>
      <c r="O81" s="117">
        <f t="shared" si="28"/>
        <v>13057.147580234074</v>
      </c>
      <c r="P81" s="117">
        <f t="shared" si="28"/>
        <v>11797.833565087867</v>
      </c>
      <c r="Q81" s="117">
        <f t="shared" si="28"/>
        <v>12580.661972455437</v>
      </c>
      <c r="R81" s="117">
        <f t="shared" ref="R81:V81" si="29">R82+R85+R87+R100</f>
        <v>12448.809929394749</v>
      </c>
      <c r="S81" s="117">
        <f t="shared" si="29"/>
        <v>11415.979461362453</v>
      </c>
      <c r="T81" s="117">
        <f t="shared" si="29"/>
        <v>10543.329256076408</v>
      </c>
      <c r="U81" s="117">
        <f t="shared" si="29"/>
        <v>9550.4713946676256</v>
      </c>
      <c r="V81" s="117">
        <f t="shared" si="29"/>
        <v>8759.7914263252878</v>
      </c>
      <c r="W81" s="117">
        <f t="shared" ref="W81" si="30">W82+W85+W87+W100</f>
        <v>8218.5754098005582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16896.977859325321</v>
      </c>
      <c r="D82" s="122">
        <f t="shared" si="31"/>
        <v>15566.312568501553</v>
      </c>
      <c r="E82" s="122">
        <f t="shared" si="31"/>
        <v>15695.670378038854</v>
      </c>
      <c r="F82" s="122">
        <f t="shared" si="31"/>
        <v>14737.146698417871</v>
      </c>
      <c r="G82" s="122">
        <f t="shared" si="31"/>
        <v>14864.084050851729</v>
      </c>
      <c r="H82" s="122">
        <f t="shared" si="31"/>
        <v>14386.741530299998</v>
      </c>
      <c r="I82" s="122">
        <f t="shared" si="31"/>
        <v>15208.22671605693</v>
      </c>
      <c r="J82" s="122">
        <f t="shared" si="31"/>
        <v>13962.394724556911</v>
      </c>
      <c r="K82" s="122">
        <f t="shared" si="31"/>
        <v>13479.210428396023</v>
      </c>
      <c r="L82" s="122">
        <f t="shared" si="31"/>
        <v>14233.974110009123</v>
      </c>
      <c r="M82" s="122">
        <f t="shared" si="31"/>
        <v>12373.223195429602</v>
      </c>
      <c r="N82" s="122">
        <f t="shared" si="31"/>
        <v>11558.707457555</v>
      </c>
      <c r="O82" s="122">
        <f t="shared" si="31"/>
        <v>11305.743020028624</v>
      </c>
      <c r="P82" s="122">
        <f t="shared" si="31"/>
        <v>10085.992072835978</v>
      </c>
      <c r="Q82" s="122">
        <f t="shared" si="31"/>
        <v>10847.788963399878</v>
      </c>
      <c r="R82" s="122">
        <f t="shared" ref="R82:V82" si="32">SUM(R83:R84)</f>
        <v>10718.700992184147</v>
      </c>
      <c r="S82" s="122">
        <f t="shared" si="32"/>
        <v>9791.812695029661</v>
      </c>
      <c r="T82" s="122">
        <f t="shared" si="32"/>
        <v>8999.0641628264311</v>
      </c>
      <c r="U82" s="122">
        <f t="shared" si="32"/>
        <v>7998.6654718534974</v>
      </c>
      <c r="V82" s="122">
        <f t="shared" si="32"/>
        <v>7208.8267562717438</v>
      </c>
      <c r="W82" s="122">
        <f t="shared" ref="W82" si="33">SUM(W83:W84)</f>
        <v>6657.8842559371978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16819.528131387604</v>
      </c>
      <c r="D83" s="98">
        <v>15495.631216518555</v>
      </c>
      <c r="E83" s="98">
        <v>15623.62324045732</v>
      </c>
      <c r="F83" s="98">
        <v>14669.323325720101</v>
      </c>
      <c r="G83" s="98">
        <v>14795.271636927922</v>
      </c>
      <c r="H83" s="98">
        <v>14319.775547331565</v>
      </c>
      <c r="I83" s="98">
        <v>15136.74151704955</v>
      </c>
      <c r="J83" s="98">
        <v>13896.850037423748</v>
      </c>
      <c r="K83" s="98">
        <v>13415.571790189913</v>
      </c>
      <c r="L83" s="98">
        <v>14163.200333891646</v>
      </c>
      <c r="M83" s="98">
        <v>12312.13370954622</v>
      </c>
      <c r="N83" s="98">
        <v>11500.905189146057</v>
      </c>
      <c r="O83" s="98">
        <v>11248.54744214839</v>
      </c>
      <c r="P83" s="98">
        <v>10036.315258903225</v>
      </c>
      <c r="Q83" s="98">
        <v>10793.159139332711</v>
      </c>
      <c r="R83" s="98">
        <v>10664.169998487019</v>
      </c>
      <c r="S83" s="98">
        <v>9741.1755594166207</v>
      </c>
      <c r="T83" s="98">
        <v>8951.9384883860112</v>
      </c>
      <c r="U83" s="98">
        <v>7956.7248600957964</v>
      </c>
      <c r="V83" s="98">
        <v>7170.5177837780429</v>
      </c>
      <c r="W83" s="98">
        <v>6622.0567425253566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77.449727937716631</v>
      </c>
      <c r="D84" s="98">
        <v>70.681351982997199</v>
      </c>
      <c r="E84" s="98">
        <v>72.047137581534699</v>
      </c>
      <c r="F84" s="98">
        <v>67.823372697771219</v>
      </c>
      <c r="G84" s="98">
        <v>68.812413923807028</v>
      </c>
      <c r="H84" s="98">
        <v>66.965982968432527</v>
      </c>
      <c r="I84" s="98">
        <v>71.485199007380473</v>
      </c>
      <c r="J84" s="98">
        <v>65.544687133161588</v>
      </c>
      <c r="K84" s="98">
        <v>63.638638206109391</v>
      </c>
      <c r="L84" s="98">
        <v>70.773776117477368</v>
      </c>
      <c r="M84" s="98">
        <v>61.089485883381975</v>
      </c>
      <c r="N84" s="98">
        <v>57.802268408943156</v>
      </c>
      <c r="O84" s="98">
        <v>57.195577880233508</v>
      </c>
      <c r="P84" s="98">
        <v>49.676813932752246</v>
      </c>
      <c r="Q84" s="98">
        <v>54.62982406716683</v>
      </c>
      <c r="R84" s="98">
        <v>54.530993697128459</v>
      </c>
      <c r="S84" s="98">
        <v>50.637135613040265</v>
      </c>
      <c r="T84" s="98">
        <v>47.125674440420539</v>
      </c>
      <c r="U84" s="98">
        <v>41.940611757701298</v>
      </c>
      <c r="V84" s="98">
        <v>38.308972493700566</v>
      </c>
      <c r="W84" s="98">
        <v>35.827513411840812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2.807767002959876</v>
      </c>
      <c r="D85" s="122">
        <f t="shared" si="34"/>
        <v>1.386220159186347</v>
      </c>
      <c r="E85" s="122">
        <f t="shared" si="34"/>
        <v>2.9262712967717417</v>
      </c>
      <c r="F85" s="122">
        <f t="shared" si="34"/>
        <v>4.627422921727443</v>
      </c>
      <c r="G85" s="122">
        <f t="shared" si="34"/>
        <v>4.5945193739590007</v>
      </c>
      <c r="H85" s="122">
        <f t="shared" si="34"/>
        <v>7.5476894867762914</v>
      </c>
      <c r="I85" s="122">
        <f t="shared" si="34"/>
        <v>7.5503613926741249</v>
      </c>
      <c r="J85" s="122">
        <f t="shared" si="34"/>
        <v>5.265147123809454</v>
      </c>
      <c r="K85" s="122">
        <f t="shared" si="34"/>
        <v>3.3724656898353813</v>
      </c>
      <c r="L85" s="122">
        <f t="shared" si="34"/>
        <v>3.5810920162249555</v>
      </c>
      <c r="M85" s="122">
        <f t="shared" si="34"/>
        <v>4.7864070847487623</v>
      </c>
      <c r="N85" s="122">
        <f t="shared" si="34"/>
        <v>4.5165423127309721</v>
      </c>
      <c r="O85" s="122">
        <f t="shared" si="34"/>
        <v>3.614557199470942</v>
      </c>
      <c r="P85" s="122">
        <f t="shared" si="34"/>
        <v>2.8220648491865892</v>
      </c>
      <c r="Q85" s="122">
        <f t="shared" si="34"/>
        <v>3.4524422430206498</v>
      </c>
      <c r="R85" s="122">
        <f t="shared" si="34"/>
        <v>4.2963994383919593</v>
      </c>
      <c r="S85" s="122">
        <f t="shared" si="34"/>
        <v>3.8052359080427678</v>
      </c>
      <c r="T85" s="122">
        <f t="shared" si="34"/>
        <v>4.7653749090506574</v>
      </c>
      <c r="U85" s="122">
        <f t="shared" si="34"/>
        <v>2.130947225124562</v>
      </c>
      <c r="V85" s="122">
        <f t="shared" si="34"/>
        <v>6.1602500428268607</v>
      </c>
      <c r="W85" s="122">
        <f t="shared" si="34"/>
        <v>2.8037816446427941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2.807767002959876</v>
      </c>
      <c r="D86" s="98">
        <f>IF(RES_hhdet_in_fec!D86=0,0,RES_hhdet_in_fec!D86*1000*11630/RES_hhdet_in_new!D83)</f>
        <v>1.386220159186347</v>
      </c>
      <c r="E86" s="98">
        <f>IF(RES_hhdet_in_fec!E86=0,0,RES_hhdet_in_fec!E86*1000*11630/RES_hhdet_in_new!E83)</f>
        <v>2.9262712967717417</v>
      </c>
      <c r="F86" s="98">
        <f>IF(RES_hhdet_in_fec!F86=0,0,RES_hhdet_in_fec!F86*1000*11630/RES_hhdet_in_new!F83)</f>
        <v>4.627422921727443</v>
      </c>
      <c r="G86" s="98">
        <f>IF(RES_hhdet_in_fec!G86=0,0,RES_hhdet_in_fec!G86*1000*11630/RES_hhdet_in_new!G83)</f>
        <v>4.5945193739590007</v>
      </c>
      <c r="H86" s="98">
        <f>IF(RES_hhdet_in_fec!H86=0,0,RES_hhdet_in_fec!H86*1000*11630/RES_hhdet_in_new!H83)</f>
        <v>7.5476894867762914</v>
      </c>
      <c r="I86" s="98">
        <f>IF(RES_hhdet_in_fec!I86=0,0,RES_hhdet_in_fec!I86*1000*11630/RES_hhdet_in_new!I83)</f>
        <v>7.5503613926741249</v>
      </c>
      <c r="J86" s="98">
        <f>IF(RES_hhdet_in_fec!J86=0,0,RES_hhdet_in_fec!J86*1000*11630/RES_hhdet_in_new!J83)</f>
        <v>5.265147123809454</v>
      </c>
      <c r="K86" s="98">
        <f>IF(RES_hhdet_in_fec!K86=0,0,RES_hhdet_in_fec!K86*1000*11630/RES_hhdet_in_new!K83)</f>
        <v>3.3724656898353813</v>
      </c>
      <c r="L86" s="98">
        <f>IF(RES_hhdet_in_fec!L86=0,0,RES_hhdet_in_fec!L86*1000*11630/RES_hhdet_in_new!L83)</f>
        <v>3.5810920162249555</v>
      </c>
      <c r="M86" s="98">
        <f>IF(RES_hhdet_in_fec!M86=0,0,RES_hhdet_in_fec!M86*1000*11630/RES_hhdet_in_new!M83)</f>
        <v>4.7864070847487623</v>
      </c>
      <c r="N86" s="98">
        <f>IF(RES_hhdet_in_fec!N86=0,0,RES_hhdet_in_fec!N86*1000*11630/RES_hhdet_in_new!N83)</f>
        <v>4.5165423127309721</v>
      </c>
      <c r="O86" s="98">
        <f>IF(RES_hhdet_in_fec!O86=0,0,RES_hhdet_in_fec!O86*1000*11630/RES_hhdet_in_new!O83)</f>
        <v>3.614557199470942</v>
      </c>
      <c r="P86" s="98">
        <f>IF(RES_hhdet_in_fec!P86=0,0,RES_hhdet_in_fec!P86*1000*11630/RES_hhdet_in_new!P83)</f>
        <v>2.8220648491865892</v>
      </c>
      <c r="Q86" s="98">
        <f>IF(RES_hhdet_in_fec!Q86=0,0,RES_hhdet_in_fec!Q86*1000*11630/RES_hhdet_in_new!Q83)</f>
        <v>3.4524422430206498</v>
      </c>
      <c r="R86" s="98">
        <f>IF(RES_hhdet_in_fec!R86=0,0,RES_hhdet_in_fec!R86*1000*11630/RES_hhdet_in_new!R83)</f>
        <v>4.2963994383919593</v>
      </c>
      <c r="S86" s="98">
        <f>IF(RES_hhdet_in_fec!S86=0,0,RES_hhdet_in_fec!S86*1000*11630/RES_hhdet_in_new!S83)</f>
        <v>3.8052359080427678</v>
      </c>
      <c r="T86" s="98">
        <f>IF(RES_hhdet_in_fec!T86=0,0,RES_hhdet_in_fec!T86*1000*11630/RES_hhdet_in_new!T83)</f>
        <v>4.7653749090506574</v>
      </c>
      <c r="U86" s="98">
        <f>IF(RES_hhdet_in_fec!U86=0,0,RES_hhdet_in_fec!U86*1000*11630/RES_hhdet_in_new!U83)</f>
        <v>2.130947225124562</v>
      </c>
      <c r="V86" s="98">
        <f>IF(RES_hhdet_in_fec!V86=0,0,RES_hhdet_in_fec!V86*1000*11630/RES_hhdet_in_new!V83)</f>
        <v>6.1602500428268607</v>
      </c>
      <c r="W86" s="98">
        <f>IF(RES_hhdet_in_fec!W86=0,0,RES_hhdet_in_fec!W86*1000*11630/RES_hhdet_in_new!W83)</f>
        <v>2.8037816446427941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1218.4524276993554</v>
      </c>
      <c r="D87" s="122">
        <v>1237.407936919451</v>
      </c>
      <c r="E87" s="122">
        <v>1211.9413235512347</v>
      </c>
      <c r="F87" s="122">
        <v>1236.4646103342213</v>
      </c>
      <c r="G87" s="122">
        <v>1245.6225308838368</v>
      </c>
      <c r="H87" s="122">
        <v>1252.6622179998717</v>
      </c>
      <c r="I87" s="122">
        <v>1195.0959654509973</v>
      </c>
      <c r="J87" s="122">
        <v>1196.4650757897869</v>
      </c>
      <c r="K87" s="122">
        <v>1130.6062260945273</v>
      </c>
      <c r="L87" s="122">
        <v>1315.9521206196539</v>
      </c>
      <c r="M87" s="122">
        <v>1385.891301643589</v>
      </c>
      <c r="N87" s="122">
        <v>1353.5848899466532</v>
      </c>
      <c r="O87" s="122">
        <v>1401.9418703327628</v>
      </c>
      <c r="P87" s="122">
        <v>1360.5915230499118</v>
      </c>
      <c r="Q87" s="122">
        <v>1378.1879422906561</v>
      </c>
      <c r="R87" s="122">
        <v>1368.8988937093904</v>
      </c>
      <c r="S87" s="122">
        <v>1278.1490706126954</v>
      </c>
      <c r="T87" s="122">
        <v>1201.9452899125879</v>
      </c>
      <c r="U87" s="122">
        <v>1217.0773685423007</v>
      </c>
      <c r="V87" s="122">
        <v>1198.7384533357181</v>
      </c>
      <c r="W87" s="122">
        <v>1208.0368172860287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1365.3028847131677</v>
      </c>
      <c r="D88" s="98">
        <v>1310.8757407632331</v>
      </c>
      <c r="E88" s="98">
        <v>1289.2432023137812</v>
      </c>
      <c r="F88" s="98">
        <v>1269.425680166343</v>
      </c>
      <c r="G88" s="98">
        <v>1276.1601797185067</v>
      </c>
      <c r="H88" s="98">
        <v>1257.5950492087077</v>
      </c>
      <c r="I88" s="98">
        <v>1257.1548416330807</v>
      </c>
      <c r="J88" s="98">
        <v>1221.4579821913239</v>
      </c>
      <c r="K88" s="98">
        <v>1179.4256661446989</v>
      </c>
      <c r="L88" s="98">
        <v>1323.1383157121686</v>
      </c>
      <c r="M88" s="98">
        <v>1399.9935642385728</v>
      </c>
      <c r="N88" s="98">
        <v>1333.5608823564501</v>
      </c>
      <c r="O88" s="98">
        <v>1343.8630785337211</v>
      </c>
      <c r="P88" s="98">
        <v>1376.0091333706323</v>
      </c>
      <c r="Q88" s="98">
        <v>1365.9161275778802</v>
      </c>
      <c r="R88" s="98">
        <v>1374.2413974847657</v>
      </c>
      <c r="S88" s="98">
        <v>1277.8276923641715</v>
      </c>
      <c r="T88" s="98">
        <v>1178.3129043652239</v>
      </c>
      <c r="U88" s="98">
        <v>1216.0043214592922</v>
      </c>
      <c r="V88" s="98">
        <v>1197.8225097098</v>
      </c>
      <c r="W88" s="98">
        <v>1197.4683302441251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1168.933896669467</v>
      </c>
      <c r="D89" s="98">
        <v>1132.0693911491667</v>
      </c>
      <c r="E89" s="98">
        <v>1117.6364830015905</v>
      </c>
      <c r="F89" s="98">
        <v>1106.7099477303243</v>
      </c>
      <c r="G89" s="98">
        <v>1122.8824987438384</v>
      </c>
      <c r="H89" s="98">
        <v>1113.910200075414</v>
      </c>
      <c r="I89" s="98">
        <v>1118.0570857002083</v>
      </c>
      <c r="J89" s="98">
        <v>1088.1812779678553</v>
      </c>
      <c r="K89" s="98">
        <v>1045.4699054764046</v>
      </c>
      <c r="L89" s="98">
        <v>1201.9717199745396</v>
      </c>
      <c r="M89" s="98">
        <v>1277.5033939058737</v>
      </c>
      <c r="N89" s="98">
        <v>1219.7186484047234</v>
      </c>
      <c r="O89" s="98">
        <v>1240.7195270188788</v>
      </c>
      <c r="P89" s="98">
        <v>1269.6471079065032</v>
      </c>
      <c r="Q89" s="98">
        <v>1267.9667099669018</v>
      </c>
      <c r="R89" s="98">
        <v>1283.915420183678</v>
      </c>
      <c r="S89" s="98">
        <v>1197.8382520992293</v>
      </c>
      <c r="T89" s="98">
        <v>1112.558628834646</v>
      </c>
      <c r="U89" s="98">
        <v>1157.3179260481556</v>
      </c>
      <c r="V89" s="98">
        <v>1146.3207600269698</v>
      </c>
      <c r="W89" s="98">
        <v>1151.2093370286605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763.96244364619179</v>
      </c>
      <c r="D90" s="101">
        <v>741.78192014839533</v>
      </c>
      <c r="E90" s="101">
        <v>720.34481139190939</v>
      </c>
      <c r="F90" s="101">
        <v>706.57751354611264</v>
      </c>
      <c r="G90" s="101">
        <v>721.52881454406997</v>
      </c>
      <c r="H90" s="101">
        <v>712.46840169226675</v>
      </c>
      <c r="I90" s="101">
        <v>701.60393314967257</v>
      </c>
      <c r="J90" s="101">
        <v>660.52794040027959</v>
      </c>
      <c r="K90" s="101">
        <v>583.35673496187667</v>
      </c>
      <c r="L90" s="101">
        <v>751.9931413708191</v>
      </c>
      <c r="M90" s="101">
        <v>788.93594487819678</v>
      </c>
      <c r="N90" s="101">
        <v>735.93742907902833</v>
      </c>
      <c r="O90" s="101">
        <v>778.80688662435193</v>
      </c>
      <c r="P90" s="101">
        <v>767.02747133263688</v>
      </c>
      <c r="Q90" s="101">
        <v>777.99584818589551</v>
      </c>
      <c r="R90" s="101">
        <v>784.12476523305975</v>
      </c>
      <c r="S90" s="101">
        <v>698.72359532776636</v>
      </c>
      <c r="T90" s="101">
        <v>647.27271610433593</v>
      </c>
      <c r="U90" s="101">
        <v>679.70458581250045</v>
      </c>
      <c r="V90" s="101">
        <v>672.80364233289197</v>
      </c>
      <c r="W90" s="101">
        <v>677.95902946201386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404.97145302327561</v>
      </c>
      <c r="D91" s="104">
        <v>390.28747100077135</v>
      </c>
      <c r="E91" s="104">
        <v>397.29167160968098</v>
      </c>
      <c r="F91" s="104">
        <v>400.1324341842116</v>
      </c>
      <c r="G91" s="104">
        <v>401.35368419976828</v>
      </c>
      <c r="H91" s="104">
        <v>401.44179838314727</v>
      </c>
      <c r="I91" s="104">
        <v>416.45315255053589</v>
      </c>
      <c r="J91" s="104">
        <v>427.65333756757576</v>
      </c>
      <c r="K91" s="104">
        <v>462.11317051452778</v>
      </c>
      <c r="L91" s="104">
        <v>449.97857860372051</v>
      </c>
      <c r="M91" s="104">
        <v>488.56744902767696</v>
      </c>
      <c r="N91" s="104">
        <v>483.78121932569508</v>
      </c>
      <c r="O91" s="104">
        <v>461.91264039452705</v>
      </c>
      <c r="P91" s="104">
        <v>502.61963657386627</v>
      </c>
      <c r="Q91" s="104">
        <v>489.97086178100619</v>
      </c>
      <c r="R91" s="104">
        <v>499.79065495061803</v>
      </c>
      <c r="S91" s="104">
        <v>499.11465677146305</v>
      </c>
      <c r="T91" s="104">
        <v>465.28591273030997</v>
      </c>
      <c r="U91" s="104">
        <v>477.61334023565513</v>
      </c>
      <c r="V91" s="104">
        <v>473.5171176940778</v>
      </c>
      <c r="W91" s="104">
        <v>473.2503075666466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1436.766842847936</v>
      </c>
      <c r="D92" s="101">
        <v>1322.1937279414233</v>
      </c>
      <c r="E92" s="101">
        <v>1365.9673866474839</v>
      </c>
      <c r="F92" s="101">
        <v>1401.1282709152722</v>
      </c>
      <c r="G92" s="101">
        <v>1383.1659758332273</v>
      </c>
      <c r="H92" s="101">
        <v>1458.5399443716556</v>
      </c>
      <c r="I92" s="101">
        <v>1461.1439661602683</v>
      </c>
      <c r="J92" s="101">
        <v>1371.0449639595136</v>
      </c>
      <c r="K92" s="101">
        <v>1306.8807840443385</v>
      </c>
      <c r="L92" s="101">
        <v>1444.3114516896833</v>
      </c>
      <c r="M92" s="101">
        <v>1618.1669490628053</v>
      </c>
      <c r="N92" s="101">
        <v>1584.6407387980055</v>
      </c>
      <c r="O92" s="101">
        <v>1511.7876543600491</v>
      </c>
      <c r="P92" s="101">
        <v>1278.5208556762234</v>
      </c>
      <c r="Q92" s="101">
        <v>1434.799920837597</v>
      </c>
      <c r="R92" s="101">
        <v>1409.1342339481641</v>
      </c>
      <c r="S92" s="101">
        <v>1350.6827975486763</v>
      </c>
      <c r="T92" s="101">
        <v>1246.2158140112699</v>
      </c>
      <c r="U92" s="101">
        <v>1262.3109609584671</v>
      </c>
      <c r="V92" s="101">
        <v>1214.5208752925644</v>
      </c>
      <c r="W92" s="101">
        <v>1274.9701973257766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1219.8087726126728</v>
      </c>
      <c r="D93" s="104">
        <v>1126.3086254614398</v>
      </c>
      <c r="E93" s="104">
        <v>1161.6143500066189</v>
      </c>
      <c r="F93" s="104">
        <v>1191.8614968014977</v>
      </c>
      <c r="G93" s="104">
        <v>1182.0271007786764</v>
      </c>
      <c r="H93" s="104">
        <v>1248.778269688479</v>
      </c>
      <c r="I93" s="104">
        <v>1248.9800148522113</v>
      </c>
      <c r="J93" s="104">
        <v>1166.1637591658127</v>
      </c>
      <c r="K93" s="104">
        <v>1094.7458749211123</v>
      </c>
      <c r="L93" s="104">
        <v>0</v>
      </c>
      <c r="M93" s="104">
        <v>1402.2269428777447</v>
      </c>
      <c r="N93" s="104">
        <v>1379.8432326975669</v>
      </c>
      <c r="O93" s="104">
        <v>1344.2404448303243</v>
      </c>
      <c r="P93" s="104">
        <v>1146.7270704429739</v>
      </c>
      <c r="Q93" s="104">
        <v>1309.9327740333149</v>
      </c>
      <c r="R93" s="104">
        <v>1298.6770418796136</v>
      </c>
      <c r="S93" s="104">
        <v>1250.406390304242</v>
      </c>
      <c r="T93" s="104">
        <v>1163.3749527304817</v>
      </c>
      <c r="U93" s="104">
        <v>1188.2208013042284</v>
      </c>
      <c r="V93" s="104">
        <v>0</v>
      </c>
      <c r="W93" s="104">
        <v>1209.2077959623207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804.05919233479301</v>
      </c>
      <c r="D94" s="98">
        <v>748.00814069318403</v>
      </c>
      <c r="E94" s="98">
        <v>763.1558663074054</v>
      </c>
      <c r="F94" s="98">
        <v>779.99876179141029</v>
      </c>
      <c r="G94" s="98">
        <v>781.92607263545324</v>
      </c>
      <c r="H94" s="98">
        <v>826.56214613407599</v>
      </c>
      <c r="I94" s="98">
        <v>815.69532814770639</v>
      </c>
      <c r="J94" s="98">
        <v>741.26256084566205</v>
      </c>
      <c r="K94" s="98">
        <v>645.89057655693864</v>
      </c>
      <c r="L94" s="98">
        <v>0</v>
      </c>
      <c r="M94" s="98">
        <v>911.6498417056041</v>
      </c>
      <c r="N94" s="98">
        <v>874.73231262949776</v>
      </c>
      <c r="O94" s="98">
        <v>875.86548207444355</v>
      </c>
      <c r="P94" s="98">
        <v>711.15345687717274</v>
      </c>
      <c r="Q94" s="98">
        <v>817.43008809799994</v>
      </c>
      <c r="R94" s="98">
        <v>804.11512637089504</v>
      </c>
      <c r="S94" s="98">
        <v>738.83630704158554</v>
      </c>
      <c r="T94" s="98">
        <v>684.77936225293047</v>
      </c>
      <c r="U94" s="98">
        <v>705.64519143074631</v>
      </c>
      <c r="V94" s="98">
        <v>0</v>
      </c>
      <c r="W94" s="98">
        <v>721.75463831989578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415.74958027787949</v>
      </c>
      <c r="D95" s="98">
        <v>378.30048476825567</v>
      </c>
      <c r="E95" s="98">
        <v>398.45848369921373</v>
      </c>
      <c r="F95" s="98">
        <v>411.86273501008748</v>
      </c>
      <c r="G95" s="98">
        <v>400.10102814322335</v>
      </c>
      <c r="H95" s="98">
        <v>422.21612355440317</v>
      </c>
      <c r="I95" s="98">
        <v>433.28468670450479</v>
      </c>
      <c r="J95" s="98">
        <v>424.90119832015091</v>
      </c>
      <c r="K95" s="98">
        <v>448.8552983641739</v>
      </c>
      <c r="L95" s="98">
        <v>0</v>
      </c>
      <c r="M95" s="98">
        <v>490.57710117214077</v>
      </c>
      <c r="N95" s="98">
        <v>505.11092006806922</v>
      </c>
      <c r="O95" s="98">
        <v>468.3749627558808</v>
      </c>
      <c r="P95" s="98">
        <v>435.573613565801</v>
      </c>
      <c r="Q95" s="98">
        <v>492.50268593531513</v>
      </c>
      <c r="R95" s="98">
        <v>494.56191550871881</v>
      </c>
      <c r="S95" s="98">
        <v>511.57008326265651</v>
      </c>
      <c r="T95" s="98">
        <v>478.5955904775513</v>
      </c>
      <c r="U95" s="98">
        <v>482.57560987348194</v>
      </c>
      <c r="V95" s="98">
        <v>0</v>
      </c>
      <c r="W95" s="98">
        <v>487.45315764242469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1241.1379907610897</v>
      </c>
      <c r="D96" s="101">
        <v>1257.8709721072612</v>
      </c>
      <c r="E96" s="101">
        <v>1217.2790217787933</v>
      </c>
      <c r="F96" s="101">
        <v>1246.9729522334046</v>
      </c>
      <c r="G96" s="101">
        <v>1271.3923048560764</v>
      </c>
      <c r="H96" s="101">
        <v>1285.7998822751319</v>
      </c>
      <c r="I96" s="101">
        <v>1214.7511628027787</v>
      </c>
      <c r="J96" s="101">
        <v>1242.043033996461</v>
      </c>
      <c r="K96" s="101">
        <v>1177.5642887764282</v>
      </c>
      <c r="L96" s="101">
        <v>1380.7943247019466</v>
      </c>
      <c r="M96" s="101">
        <v>1423.4309696323326</v>
      </c>
      <c r="N96" s="101">
        <v>1408.0039027511582</v>
      </c>
      <c r="O96" s="101">
        <v>1498.2534813100867</v>
      </c>
      <c r="P96" s="101">
        <v>1417.1192741618029</v>
      </c>
      <c r="Q96" s="101">
        <v>1453.1297162001526</v>
      </c>
      <c r="R96" s="101">
        <v>1424.9630469195965</v>
      </c>
      <c r="S96" s="101">
        <v>1329.5585287574045</v>
      </c>
      <c r="T96" s="101">
        <v>1318.6436000029555</v>
      </c>
      <c r="U96" s="101">
        <v>1309.5890110658154</v>
      </c>
      <c r="V96" s="101">
        <v>1287.1769366837468</v>
      </c>
      <c r="W96" s="101">
        <v>1274.8100416499497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1097.6240827986217</v>
      </c>
      <c r="D97" s="104">
        <v>1115.3782707751902</v>
      </c>
      <c r="E97" s="104">
        <v>1077.7552211120583</v>
      </c>
      <c r="F97" s="104">
        <v>1103.9933823958668</v>
      </c>
      <c r="G97" s="104">
        <v>1129.3819738066904</v>
      </c>
      <c r="H97" s="104">
        <v>1143.2645733334025</v>
      </c>
      <c r="I97" s="104">
        <v>1078.3782734810488</v>
      </c>
      <c r="J97" s="104">
        <v>1098.2950265276158</v>
      </c>
      <c r="K97" s="104">
        <v>1028.3826088755989</v>
      </c>
      <c r="L97" s="104">
        <v>1232.6912951862737</v>
      </c>
      <c r="M97" s="104">
        <v>1271.3800197616263</v>
      </c>
      <c r="N97" s="104">
        <v>1257.3334703480893</v>
      </c>
      <c r="O97" s="104">
        <v>1354.3558897868131</v>
      </c>
      <c r="P97" s="104">
        <v>1281.5952422366611</v>
      </c>
      <c r="Q97" s="104">
        <v>1326.8521202090665</v>
      </c>
      <c r="R97" s="104">
        <v>1307.5240117480619</v>
      </c>
      <c r="S97" s="104">
        <v>1219.5360398522621</v>
      </c>
      <c r="T97" s="104">
        <v>1215.7076594353923</v>
      </c>
      <c r="U97" s="104">
        <v>1214.0171792680505</v>
      </c>
      <c r="V97" s="104">
        <v>1197.5904113998504</v>
      </c>
      <c r="W97" s="104">
        <v>1189.879644754506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694.37404993180269</v>
      </c>
      <c r="D98" s="98">
        <v>712.23114357778206</v>
      </c>
      <c r="E98" s="98">
        <v>680.05400534143189</v>
      </c>
      <c r="F98" s="98">
        <v>693.92450616598205</v>
      </c>
      <c r="G98" s="98">
        <v>719.20814141103301</v>
      </c>
      <c r="H98" s="98">
        <v>728.88641089361431</v>
      </c>
      <c r="I98" s="98">
        <v>678.21701540944059</v>
      </c>
      <c r="J98" s="98">
        <v>672.1743328240201</v>
      </c>
      <c r="K98" s="98">
        <v>580.97949637295415</v>
      </c>
      <c r="L98" s="98">
        <v>783.53447336540432</v>
      </c>
      <c r="M98" s="98">
        <v>800.80861877917482</v>
      </c>
      <c r="N98" s="98">
        <v>775.28908283427052</v>
      </c>
      <c r="O98" s="98">
        <v>868.16773535722393</v>
      </c>
      <c r="P98" s="98">
        <v>788.59564205991057</v>
      </c>
      <c r="Q98" s="98">
        <v>828.01533504090833</v>
      </c>
      <c r="R98" s="98">
        <v>813.60891804077642</v>
      </c>
      <c r="S98" s="98">
        <v>726.6358724815808</v>
      </c>
      <c r="T98" s="98">
        <v>725.84904096381911</v>
      </c>
      <c r="U98" s="98">
        <v>732.21635506207701</v>
      </c>
      <c r="V98" s="98">
        <v>722.840013971237</v>
      </c>
      <c r="W98" s="98">
        <v>721.2713224919022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403.2500328668188</v>
      </c>
      <c r="D99" s="98">
        <v>403.14712719740811</v>
      </c>
      <c r="E99" s="98">
        <v>397.7012157706265</v>
      </c>
      <c r="F99" s="98">
        <v>410.06887622988472</v>
      </c>
      <c r="G99" s="98">
        <v>410.17383239565726</v>
      </c>
      <c r="H99" s="98">
        <v>414.37816243978818</v>
      </c>
      <c r="I99" s="98">
        <v>400.16125807160859</v>
      </c>
      <c r="J99" s="98">
        <v>426.12069370359569</v>
      </c>
      <c r="K99" s="98">
        <v>447.40311250264466</v>
      </c>
      <c r="L99" s="98">
        <v>449.15682182086937</v>
      </c>
      <c r="M99" s="98">
        <v>470.57140098245156</v>
      </c>
      <c r="N99" s="98">
        <v>482.04438751381866</v>
      </c>
      <c r="O99" s="98">
        <v>486.18815442958919</v>
      </c>
      <c r="P99" s="98">
        <v>492.99960017675062</v>
      </c>
      <c r="Q99" s="98">
        <v>498.83678516815797</v>
      </c>
      <c r="R99" s="98">
        <v>493.91509370728579</v>
      </c>
      <c r="S99" s="98">
        <v>492.90016737068157</v>
      </c>
      <c r="T99" s="98">
        <v>489.85861847157327</v>
      </c>
      <c r="U99" s="98">
        <v>481.80082420597347</v>
      </c>
      <c r="V99" s="98">
        <v>474.75039742861372</v>
      </c>
      <c r="W99" s="98">
        <v>468.60832226260385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278.60741433246613</v>
      </c>
      <c r="D100" s="122">
        <v>282.79128501424861</v>
      </c>
      <c r="E100" s="122">
        <v>281.03053985600013</v>
      </c>
      <c r="F100" s="122">
        <v>282.64781359359125</v>
      </c>
      <c r="G100" s="122">
        <v>287.16930383024732</v>
      </c>
      <c r="H100" s="122">
        <v>296.49544834053199</v>
      </c>
      <c r="I100" s="122">
        <v>293.18664187467232</v>
      </c>
      <c r="J100" s="122">
        <v>299.02993105496068</v>
      </c>
      <c r="K100" s="122">
        <v>300.49860664617785</v>
      </c>
      <c r="L100" s="122">
        <v>334.58311363179519</v>
      </c>
      <c r="M100" s="122">
        <v>326.83575956421197</v>
      </c>
      <c r="N100" s="122">
        <v>324.40768010598515</v>
      </c>
      <c r="O100" s="122">
        <v>345.84813267321664</v>
      </c>
      <c r="P100" s="122">
        <v>348.42790435279045</v>
      </c>
      <c r="Q100" s="122">
        <v>351.23262452188123</v>
      </c>
      <c r="R100" s="122">
        <v>356.91364406281809</v>
      </c>
      <c r="S100" s="122">
        <v>342.21245981205413</v>
      </c>
      <c r="T100" s="122">
        <v>337.55442842833736</v>
      </c>
      <c r="U100" s="122">
        <v>332.59760704670441</v>
      </c>
      <c r="V100" s="122">
        <v>346.0659666749977</v>
      </c>
      <c r="W100" s="122">
        <v>349.85055493268788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278.60741433246613</v>
      </c>
      <c r="D103" s="33">
        <v>282.79128501424861</v>
      </c>
      <c r="E103" s="33">
        <v>281.03053985600013</v>
      </c>
      <c r="F103" s="33">
        <v>282.64781359359125</v>
      </c>
      <c r="G103" s="33">
        <v>287.16930383024732</v>
      </c>
      <c r="H103" s="33">
        <v>296.49544834053199</v>
      </c>
      <c r="I103" s="33">
        <v>293.18664187467232</v>
      </c>
      <c r="J103" s="33">
        <v>299.02993105496068</v>
      </c>
      <c r="K103" s="33">
        <v>300.49860664617785</v>
      </c>
      <c r="L103" s="33">
        <v>334.58311363179519</v>
      </c>
      <c r="M103" s="33">
        <v>326.83575956421197</v>
      </c>
      <c r="N103" s="33">
        <v>324.40768010598515</v>
      </c>
      <c r="O103" s="33">
        <v>345.84813267321664</v>
      </c>
      <c r="P103" s="33">
        <v>348.42790435279045</v>
      </c>
      <c r="Q103" s="33">
        <v>351.23262452188123</v>
      </c>
      <c r="R103" s="33">
        <v>356.91364406281809</v>
      </c>
      <c r="S103" s="33">
        <v>342.21245981205413</v>
      </c>
      <c r="T103" s="33">
        <v>337.55442842833736</v>
      </c>
      <c r="U103" s="33">
        <v>332.59760704670441</v>
      </c>
      <c r="V103" s="33">
        <v>346.0659666749977</v>
      </c>
      <c r="W103" s="33">
        <v>349.85055493268788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13611.626538418983</v>
      </c>
      <c r="D124" s="117">
        <f t="shared" si="42"/>
        <v>13041.928637006164</v>
      </c>
      <c r="E124" s="117">
        <f t="shared" si="42"/>
        <v>13135.685962963935</v>
      </c>
      <c r="F124" s="117">
        <f t="shared" si="42"/>
        <v>13003.979200941323</v>
      </c>
      <c r="G124" s="117">
        <f t="shared" si="42"/>
        <v>12831.006252958876</v>
      </c>
      <c r="H124" s="117">
        <f t="shared" si="42"/>
        <v>12827.16789603606</v>
      </c>
      <c r="I124" s="117">
        <f t="shared" si="42"/>
        <v>12477.411077949952</v>
      </c>
      <c r="J124" s="117">
        <f t="shared" si="42"/>
        <v>12462.895411405567</v>
      </c>
      <c r="K124" s="117">
        <f t="shared" si="42"/>
        <v>12383.654925725699</v>
      </c>
      <c r="L124" s="117">
        <f t="shared" si="42"/>
        <v>13958.302833301379</v>
      </c>
      <c r="M124" s="117">
        <f t="shared" si="42"/>
        <v>11980.392412558278</v>
      </c>
      <c r="N124" s="117">
        <f t="shared" si="42"/>
        <v>11836.078090283254</v>
      </c>
      <c r="O124" s="117">
        <f t="shared" si="42"/>
        <v>11533.267505498277</v>
      </c>
      <c r="P124" s="117">
        <f t="shared" si="42"/>
        <v>10306.297574187525</v>
      </c>
      <c r="Q124" s="117">
        <f t="shared" si="42"/>
        <v>10644.547542209546</v>
      </c>
      <c r="R124" s="117">
        <f t="shared" ref="R124:V124" si="43">R125+R128+R130+R139</f>
        <v>10496.118133640159</v>
      </c>
      <c r="S124" s="117">
        <f t="shared" si="43"/>
        <v>10055.431298284213</v>
      </c>
      <c r="T124" s="117">
        <f t="shared" si="43"/>
        <v>9532.8162577620114</v>
      </c>
      <c r="U124" s="117">
        <f t="shared" si="43"/>
        <v>8754.2973801882617</v>
      </c>
      <c r="V124" s="117">
        <f t="shared" si="43"/>
        <v>8027.9879545238118</v>
      </c>
      <c r="W124" s="117">
        <f t="shared" ref="W124" si="44">W125+W128+W130+W139</f>
        <v>7716.929110205745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12266.297045055131</v>
      </c>
      <c r="D125" s="122">
        <f t="shared" si="45"/>
        <v>11696.012331887447</v>
      </c>
      <c r="E125" s="122">
        <f t="shared" si="45"/>
        <v>11807.965303239629</v>
      </c>
      <c r="F125" s="122">
        <f t="shared" si="45"/>
        <v>11635.455946964006</v>
      </c>
      <c r="G125" s="122">
        <f t="shared" si="45"/>
        <v>11472.170744658755</v>
      </c>
      <c r="H125" s="122">
        <f t="shared" si="45"/>
        <v>11445.539280960347</v>
      </c>
      <c r="I125" s="122">
        <f t="shared" si="45"/>
        <v>11194.306248128027</v>
      </c>
      <c r="J125" s="122">
        <f t="shared" si="45"/>
        <v>11133.351546591008</v>
      </c>
      <c r="K125" s="122">
        <f t="shared" si="45"/>
        <v>11066.240783653289</v>
      </c>
      <c r="L125" s="122">
        <f t="shared" si="45"/>
        <v>12412.866743773993</v>
      </c>
      <c r="M125" s="122">
        <f t="shared" si="45"/>
        <v>10430.411767043304</v>
      </c>
      <c r="N125" s="122">
        <f t="shared" si="45"/>
        <v>10267.147962507483</v>
      </c>
      <c r="O125" s="122">
        <f t="shared" si="45"/>
        <v>9923.3153559861985</v>
      </c>
      <c r="P125" s="122">
        <f t="shared" si="45"/>
        <v>8720.0077768475967</v>
      </c>
      <c r="Q125" s="122">
        <f t="shared" si="45"/>
        <v>9063.0984831274673</v>
      </c>
      <c r="R125" s="122">
        <f t="shared" ref="R125:V125" si="46">SUM(R126:R127)</f>
        <v>8932.1457921860474</v>
      </c>
      <c r="S125" s="122">
        <f t="shared" si="46"/>
        <v>8529.1076110201648</v>
      </c>
      <c r="T125" s="122">
        <f t="shared" si="46"/>
        <v>8042.7605194595908</v>
      </c>
      <c r="U125" s="122">
        <f t="shared" si="46"/>
        <v>7270.7221348735711</v>
      </c>
      <c r="V125" s="122">
        <f t="shared" si="46"/>
        <v>6545.9094874054672</v>
      </c>
      <c r="W125" s="122">
        <f t="shared" ref="W125" si="47">SUM(W126:W127)</f>
        <v>6225.3233454960418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12227.220094606864</v>
      </c>
      <c r="D126" s="98">
        <v>11659.741431585253</v>
      </c>
      <c r="E126" s="98">
        <v>11771.579288887366</v>
      </c>
      <c r="F126" s="98">
        <v>11600.115017084541</v>
      </c>
      <c r="G126" s="98">
        <v>11437.702089022408</v>
      </c>
      <c r="H126" s="98">
        <v>11411.528475435094</v>
      </c>
      <c r="I126" s="98">
        <v>11161.254375072507</v>
      </c>
      <c r="J126" s="98">
        <v>11101.037025642127</v>
      </c>
      <c r="K126" s="98">
        <v>11034.42815083741</v>
      </c>
      <c r="L126" s="98">
        <v>12375.834050340025</v>
      </c>
      <c r="M126" s="98">
        <v>10399.888442689473</v>
      </c>
      <c r="N126" s="98">
        <v>10236.983910861574</v>
      </c>
      <c r="O126" s="98">
        <v>9893.9697484225326</v>
      </c>
      <c r="P126" s="98">
        <v>8694.9699948149628</v>
      </c>
      <c r="Q126" s="98">
        <v>9036.6162775910088</v>
      </c>
      <c r="R126" s="98">
        <v>8906.0774345389273</v>
      </c>
      <c r="S126" s="98">
        <v>8504.135530782225</v>
      </c>
      <c r="T126" s="98">
        <v>8019.2254178123003</v>
      </c>
      <c r="U126" s="98">
        <v>7249.6663670895632</v>
      </c>
      <c r="V126" s="98">
        <v>6526.8713251766749</v>
      </c>
      <c r="W126" s="98">
        <v>6207.1122571345013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39.076950448266359</v>
      </c>
      <c r="D127" s="98">
        <v>36.270900302194391</v>
      </c>
      <c r="E127" s="98">
        <v>36.386014352263494</v>
      </c>
      <c r="F127" s="98">
        <v>35.34092987946547</v>
      </c>
      <c r="G127" s="98">
        <v>34.468655636347322</v>
      </c>
      <c r="H127" s="98">
        <v>34.010805525252309</v>
      </c>
      <c r="I127" s="98">
        <v>33.051873055519536</v>
      </c>
      <c r="J127" s="98">
        <v>32.314520948881437</v>
      </c>
      <c r="K127" s="98">
        <v>31.812632815878764</v>
      </c>
      <c r="L127" s="98">
        <v>37.032693433968909</v>
      </c>
      <c r="M127" s="98">
        <v>30.523324353831285</v>
      </c>
      <c r="N127" s="98">
        <v>30.16405164590811</v>
      </c>
      <c r="O127" s="98">
        <v>29.345607563666473</v>
      </c>
      <c r="P127" s="98">
        <v>25.037782032634393</v>
      </c>
      <c r="Q127" s="98">
        <v>26.482205536458682</v>
      </c>
      <c r="R127" s="98">
        <v>26.068357647119292</v>
      </c>
      <c r="S127" s="98">
        <v>24.972080237940347</v>
      </c>
      <c r="T127" s="98">
        <v>23.535101647290773</v>
      </c>
      <c r="U127" s="98">
        <v>21.05576778400803</v>
      </c>
      <c r="V127" s="98">
        <v>19.038162228792142</v>
      </c>
      <c r="W127" s="98">
        <v>18.211088361540178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2.8085953427987773</v>
      </c>
      <c r="D128" s="122">
        <f t="shared" si="48"/>
        <v>1.3875999656505431</v>
      </c>
      <c r="E128" s="122">
        <f t="shared" si="48"/>
        <v>2.9190834807825445</v>
      </c>
      <c r="F128" s="122">
        <f t="shared" si="48"/>
        <v>4.6285687372627669</v>
      </c>
      <c r="G128" s="122">
        <f t="shared" si="48"/>
        <v>4.5936581944377206</v>
      </c>
      <c r="H128" s="122">
        <f t="shared" si="48"/>
        <v>7.5496429696641076</v>
      </c>
      <c r="I128" s="122">
        <f t="shared" si="48"/>
        <v>7.5533396398555901</v>
      </c>
      <c r="J128" s="122">
        <f t="shared" si="48"/>
        <v>5.2635860674425787</v>
      </c>
      <c r="K128" s="122">
        <f t="shared" si="48"/>
        <v>3.3702369488088944</v>
      </c>
      <c r="L128" s="122">
        <f t="shared" si="48"/>
        <v>3.5996696954338994</v>
      </c>
      <c r="M128" s="122">
        <f t="shared" si="48"/>
        <v>4.7936335113062336</v>
      </c>
      <c r="N128" s="122">
        <f t="shared" si="48"/>
        <v>4.5130683111085235</v>
      </c>
      <c r="O128" s="122">
        <f t="shared" si="48"/>
        <v>3.6151197271439486</v>
      </c>
      <c r="P128" s="122">
        <f t="shared" si="48"/>
        <v>2.823759979939735</v>
      </c>
      <c r="Q128" s="122">
        <f t="shared" si="48"/>
        <v>3.4517144086955245</v>
      </c>
      <c r="R128" s="122">
        <f t="shared" si="48"/>
        <v>4.2997274540769244</v>
      </c>
      <c r="S128" s="122">
        <f t="shared" si="48"/>
        <v>3.8103266101481865</v>
      </c>
      <c r="T128" s="122">
        <f t="shared" si="48"/>
        <v>4.7699157573928108</v>
      </c>
      <c r="U128" s="122">
        <f t="shared" si="48"/>
        <v>2.1314599592106909</v>
      </c>
      <c r="V128" s="122">
        <f t="shared" si="48"/>
        <v>6.1593156337475321</v>
      </c>
      <c r="W128" s="122">
        <f t="shared" si="48"/>
        <v>2.8007937212524352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2.8085953427987773</v>
      </c>
      <c r="D129" s="98">
        <f>IF(RES_hhdet_in_fec!D129=0,0,RES_hhdet_in_fec!D129*1000*11630/RES_hhdet_in_new!D126)</f>
        <v>1.3875999656505431</v>
      </c>
      <c r="E129" s="98">
        <f>IF(RES_hhdet_in_fec!E129=0,0,RES_hhdet_in_fec!E129*1000*11630/RES_hhdet_in_new!E126)</f>
        <v>2.9190834807825445</v>
      </c>
      <c r="F129" s="98">
        <f>IF(RES_hhdet_in_fec!F129=0,0,RES_hhdet_in_fec!F129*1000*11630/RES_hhdet_in_new!F126)</f>
        <v>4.6285687372627669</v>
      </c>
      <c r="G129" s="98">
        <f>IF(RES_hhdet_in_fec!G129=0,0,RES_hhdet_in_fec!G129*1000*11630/RES_hhdet_in_new!G126)</f>
        <v>4.5936581944377206</v>
      </c>
      <c r="H129" s="98">
        <f>IF(RES_hhdet_in_fec!H129=0,0,RES_hhdet_in_fec!H129*1000*11630/RES_hhdet_in_new!H126)</f>
        <v>7.5496429696641076</v>
      </c>
      <c r="I129" s="98">
        <f>IF(RES_hhdet_in_fec!I129=0,0,RES_hhdet_in_fec!I129*1000*11630/RES_hhdet_in_new!I126)</f>
        <v>7.5533396398555901</v>
      </c>
      <c r="J129" s="98">
        <f>IF(RES_hhdet_in_fec!J129=0,0,RES_hhdet_in_fec!J129*1000*11630/RES_hhdet_in_new!J126)</f>
        <v>5.2635860674425787</v>
      </c>
      <c r="K129" s="98">
        <f>IF(RES_hhdet_in_fec!K129=0,0,RES_hhdet_in_fec!K129*1000*11630/RES_hhdet_in_new!K126)</f>
        <v>3.3702369488088944</v>
      </c>
      <c r="L129" s="98">
        <f>IF(RES_hhdet_in_fec!L129=0,0,RES_hhdet_in_fec!L129*1000*11630/RES_hhdet_in_new!L126)</f>
        <v>3.5996696954338994</v>
      </c>
      <c r="M129" s="98">
        <f>IF(RES_hhdet_in_fec!M129=0,0,RES_hhdet_in_fec!M129*1000*11630/RES_hhdet_in_new!M126)</f>
        <v>4.7936335113062336</v>
      </c>
      <c r="N129" s="98">
        <f>IF(RES_hhdet_in_fec!N129=0,0,RES_hhdet_in_fec!N129*1000*11630/RES_hhdet_in_new!N126)</f>
        <v>4.5130683111085235</v>
      </c>
      <c r="O129" s="98">
        <f>IF(RES_hhdet_in_fec!O129=0,0,RES_hhdet_in_fec!O129*1000*11630/RES_hhdet_in_new!O126)</f>
        <v>3.6151197271439486</v>
      </c>
      <c r="P129" s="98">
        <f>IF(RES_hhdet_in_fec!P129=0,0,RES_hhdet_in_fec!P129*1000*11630/RES_hhdet_in_new!P126)</f>
        <v>2.823759979939735</v>
      </c>
      <c r="Q129" s="98">
        <f>IF(RES_hhdet_in_fec!Q129=0,0,RES_hhdet_in_fec!Q129*1000*11630/RES_hhdet_in_new!Q126)</f>
        <v>3.4517144086955245</v>
      </c>
      <c r="R129" s="98">
        <f>IF(RES_hhdet_in_fec!R129=0,0,RES_hhdet_in_fec!R129*1000*11630/RES_hhdet_in_new!R126)</f>
        <v>4.2997274540769244</v>
      </c>
      <c r="S129" s="98">
        <f>IF(RES_hhdet_in_fec!S129=0,0,RES_hhdet_in_fec!S129*1000*11630/RES_hhdet_in_new!S126)</f>
        <v>3.8103266101481865</v>
      </c>
      <c r="T129" s="98">
        <f>IF(RES_hhdet_in_fec!T129=0,0,RES_hhdet_in_fec!T129*1000*11630/RES_hhdet_in_new!T126)</f>
        <v>4.7699157573928108</v>
      </c>
      <c r="U129" s="98">
        <f>IF(RES_hhdet_in_fec!U129=0,0,RES_hhdet_in_fec!U129*1000*11630/RES_hhdet_in_new!U126)</f>
        <v>2.1314599592106909</v>
      </c>
      <c r="V129" s="98">
        <f>IF(RES_hhdet_in_fec!V129=0,0,RES_hhdet_in_fec!V129*1000*11630/RES_hhdet_in_new!V126)</f>
        <v>6.1593156337475321</v>
      </c>
      <c r="W129" s="98">
        <f>IF(RES_hhdet_in_fec!W129=0,0,RES_hhdet_in_fec!W129*1000*11630/RES_hhdet_in_new!W126)</f>
        <v>2.8007937212524352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1063.9134836885871</v>
      </c>
      <c r="D130" s="122">
        <v>1061.7374201388172</v>
      </c>
      <c r="E130" s="122">
        <v>1043.771036387524</v>
      </c>
      <c r="F130" s="122">
        <v>1081.2468716464643</v>
      </c>
      <c r="G130" s="122">
        <v>1067.072546275436</v>
      </c>
      <c r="H130" s="122">
        <v>1077.5835237655149</v>
      </c>
      <c r="I130" s="122">
        <v>982.36484830739766</v>
      </c>
      <c r="J130" s="122">
        <v>1025.2503476921574</v>
      </c>
      <c r="K130" s="122">
        <v>1013.545298477424</v>
      </c>
      <c r="L130" s="122">
        <v>1207.2533062001573</v>
      </c>
      <c r="M130" s="122">
        <v>1218.3512524394562</v>
      </c>
      <c r="N130" s="122">
        <v>1240.0093793586766</v>
      </c>
      <c r="O130" s="122">
        <v>1260.4888971117189</v>
      </c>
      <c r="P130" s="122">
        <v>1235.0381330071984</v>
      </c>
      <c r="Q130" s="122">
        <v>1226.7647201515028</v>
      </c>
      <c r="R130" s="122">
        <v>1202.7589699372168</v>
      </c>
      <c r="S130" s="122">
        <v>1180.3009008418476</v>
      </c>
      <c r="T130" s="122">
        <v>1147.7313941166919</v>
      </c>
      <c r="U130" s="122">
        <v>1148.8461783087753</v>
      </c>
      <c r="V130" s="122">
        <v>1129.8531848095993</v>
      </c>
      <c r="W130" s="122">
        <v>1138.9544160557637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1060.5535579661134</v>
      </c>
      <c r="D131" s="98">
        <v>1057.3432614766955</v>
      </c>
      <c r="E131" s="98">
        <v>1040.3139765328765</v>
      </c>
      <c r="F131" s="98">
        <v>1075.2832551900492</v>
      </c>
      <c r="G131" s="98">
        <v>1057.7030931292131</v>
      </c>
      <c r="H131" s="98">
        <v>1071.2555201862974</v>
      </c>
      <c r="I131" s="98">
        <v>982.93762088256778</v>
      </c>
      <c r="J131" s="98">
        <v>1025.7238921341284</v>
      </c>
      <c r="K131" s="98">
        <v>1014.3247725665617</v>
      </c>
      <c r="L131" s="98">
        <v>1202.2434881471218</v>
      </c>
      <c r="M131" s="98">
        <v>1209.6299609241401</v>
      </c>
      <c r="N131" s="98">
        <v>1233.2705236230322</v>
      </c>
      <c r="O131" s="98">
        <v>1254.0935089830355</v>
      </c>
      <c r="P131" s="98">
        <v>1226.4349101432208</v>
      </c>
      <c r="Q131" s="98">
        <v>1211.5842467737409</v>
      </c>
      <c r="R131" s="98">
        <v>1201.5895663508777</v>
      </c>
      <c r="S131" s="98">
        <v>1177.5964012969469</v>
      </c>
      <c r="T131" s="98">
        <v>1142.8758720815922</v>
      </c>
      <c r="U131" s="98">
        <v>1140.9966326509648</v>
      </c>
      <c r="V131" s="98">
        <v>1128.9460820565751</v>
      </c>
      <c r="W131" s="98">
        <v>1135.2439278175589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1001.6169041749259</v>
      </c>
      <c r="D132" s="98">
        <v>1000.3974029587248</v>
      </c>
      <c r="E132" s="98">
        <v>984.38721849323531</v>
      </c>
      <c r="F132" s="98">
        <v>1018.2417602986424</v>
      </c>
      <c r="G132" s="98">
        <v>1003.7001740659767</v>
      </c>
      <c r="H132" s="98">
        <v>1017.7961514972502</v>
      </c>
      <c r="I132" s="98">
        <v>933.98193063624035</v>
      </c>
      <c r="J132" s="98">
        <v>973.87894029764198</v>
      </c>
      <c r="K132" s="98">
        <v>959.4045948989542</v>
      </c>
      <c r="L132" s="98">
        <v>1147.9042117285369</v>
      </c>
      <c r="M132" s="98">
        <v>1155.9978375873534</v>
      </c>
      <c r="N132" s="98">
        <v>1179.7409872827639</v>
      </c>
      <c r="O132" s="98">
        <v>0</v>
      </c>
      <c r="P132" s="98">
        <v>1180.6657214902521</v>
      </c>
      <c r="Q132" s="98">
        <v>0</v>
      </c>
      <c r="R132" s="98">
        <v>1164.1110336827389</v>
      </c>
      <c r="S132" s="98">
        <v>1142.4614742328754</v>
      </c>
      <c r="T132" s="98">
        <v>1111.689162712514</v>
      </c>
      <c r="U132" s="98">
        <v>1113.5029748632385</v>
      </c>
      <c r="V132" s="98">
        <v>1104.5402068252981</v>
      </c>
      <c r="W132" s="98">
        <v>1113.4550771497486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593.46772829228144</v>
      </c>
      <c r="D133" s="101">
        <v>598.44315677702912</v>
      </c>
      <c r="E133" s="101">
        <v>581.35280560840351</v>
      </c>
      <c r="F133" s="101">
        <v>598.77833318402679</v>
      </c>
      <c r="G133" s="101">
        <v>598.10019201751561</v>
      </c>
      <c r="H133" s="101">
        <v>607.0773909322221</v>
      </c>
      <c r="I133" s="101">
        <v>548.1152050902017</v>
      </c>
      <c r="J133" s="101">
        <v>554.62679345427762</v>
      </c>
      <c r="K133" s="101">
        <v>501.77496354904707</v>
      </c>
      <c r="L133" s="101">
        <v>683.72119049539276</v>
      </c>
      <c r="M133" s="101">
        <v>681.42949618502064</v>
      </c>
      <c r="N133" s="101">
        <v>680.86440541294473</v>
      </c>
      <c r="O133" s="101">
        <v>0</v>
      </c>
      <c r="P133" s="101">
        <v>683.06741235109473</v>
      </c>
      <c r="Q133" s="101">
        <v>0</v>
      </c>
      <c r="R133" s="101">
        <v>684.70740969088661</v>
      </c>
      <c r="S133" s="101">
        <v>643.50395571822719</v>
      </c>
      <c r="T133" s="101">
        <v>627.84700110749975</v>
      </c>
      <c r="U133" s="101">
        <v>637.51135191129015</v>
      </c>
      <c r="V133" s="101">
        <v>633.98547040184781</v>
      </c>
      <c r="W133" s="101">
        <v>642.82005107681823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408.14917588264473</v>
      </c>
      <c r="D134" s="104">
        <v>401.95424618169579</v>
      </c>
      <c r="E134" s="104">
        <v>403.03441288483174</v>
      </c>
      <c r="F134" s="104">
        <v>419.46342711461557</v>
      </c>
      <c r="G134" s="104">
        <v>405.59998204846113</v>
      </c>
      <c r="H134" s="104">
        <v>410.71876056502794</v>
      </c>
      <c r="I134" s="104">
        <v>385.86672554603859</v>
      </c>
      <c r="J134" s="104">
        <v>419.25214684336436</v>
      </c>
      <c r="K134" s="104">
        <v>457.62963134990707</v>
      </c>
      <c r="L134" s="104">
        <v>464.1830212331443</v>
      </c>
      <c r="M134" s="104">
        <v>474.56834140233263</v>
      </c>
      <c r="N134" s="104">
        <v>498.87658186981923</v>
      </c>
      <c r="O134" s="104">
        <v>0</v>
      </c>
      <c r="P134" s="104">
        <v>497.59830913915738</v>
      </c>
      <c r="Q134" s="104">
        <v>0</v>
      </c>
      <c r="R134" s="104">
        <v>479.40362399185238</v>
      </c>
      <c r="S134" s="104">
        <v>498.95751851464837</v>
      </c>
      <c r="T134" s="104">
        <v>483.84216160501438</v>
      </c>
      <c r="U134" s="104">
        <v>475.99162295194833</v>
      </c>
      <c r="V134" s="104">
        <v>470.55473642345049</v>
      </c>
      <c r="W134" s="104">
        <v>470.63502607293037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1241.1379907610899</v>
      </c>
      <c r="D135" s="101">
        <v>1257.870972107261</v>
      </c>
      <c r="E135" s="101">
        <v>1217.2790217787931</v>
      </c>
      <c r="F135" s="101">
        <v>1246.9729522334048</v>
      </c>
      <c r="G135" s="101">
        <v>1271.3923048560764</v>
      </c>
      <c r="H135" s="101">
        <v>1285.7998822751322</v>
      </c>
      <c r="I135" s="101">
        <v>0</v>
      </c>
      <c r="J135" s="101">
        <v>0</v>
      </c>
      <c r="K135" s="101">
        <v>0</v>
      </c>
      <c r="L135" s="101">
        <v>1380.7943247019471</v>
      </c>
      <c r="M135" s="101">
        <v>1423.430969632333</v>
      </c>
      <c r="N135" s="101">
        <v>1408.0039027511582</v>
      </c>
      <c r="O135" s="101">
        <v>1498.2534813100865</v>
      </c>
      <c r="P135" s="101">
        <v>1417.1192741618029</v>
      </c>
      <c r="Q135" s="101">
        <v>1453.1297162001526</v>
      </c>
      <c r="R135" s="101">
        <v>1424.9630469195965</v>
      </c>
      <c r="S135" s="101">
        <v>1329.5585287574047</v>
      </c>
      <c r="T135" s="101">
        <v>1318.6436000029555</v>
      </c>
      <c r="U135" s="101">
        <v>1309.5890110658154</v>
      </c>
      <c r="V135" s="101">
        <v>1287.1769366837464</v>
      </c>
      <c r="W135" s="101">
        <v>1274.8100416499497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1097.6240827986217</v>
      </c>
      <c r="D136" s="104">
        <v>1115.37827077519</v>
      </c>
      <c r="E136" s="104">
        <v>1077.7552211120585</v>
      </c>
      <c r="F136" s="104">
        <v>1103.9933823958668</v>
      </c>
      <c r="G136" s="104">
        <v>1129.38197380669</v>
      </c>
      <c r="H136" s="104">
        <v>1143.2645733334027</v>
      </c>
      <c r="I136" s="104">
        <v>0</v>
      </c>
      <c r="J136" s="104">
        <v>0</v>
      </c>
      <c r="K136" s="104">
        <v>0</v>
      </c>
      <c r="L136" s="104">
        <v>1232.6912951862735</v>
      </c>
      <c r="M136" s="104">
        <v>1271.3800197616263</v>
      </c>
      <c r="N136" s="104">
        <v>1257.3334703480891</v>
      </c>
      <c r="O136" s="104">
        <v>1354.3558897868136</v>
      </c>
      <c r="P136" s="104">
        <v>1281.5952422366611</v>
      </c>
      <c r="Q136" s="104">
        <v>1326.8521202090662</v>
      </c>
      <c r="R136" s="104">
        <v>1307.5240117480619</v>
      </c>
      <c r="S136" s="104">
        <v>1219.5360398522621</v>
      </c>
      <c r="T136" s="104">
        <v>1215.7076594353923</v>
      </c>
      <c r="U136" s="104">
        <v>1214.0171792680508</v>
      </c>
      <c r="V136" s="104">
        <v>1197.5904113998508</v>
      </c>
      <c r="W136" s="104">
        <v>1189.879644754506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694.37404993180269</v>
      </c>
      <c r="D137" s="98">
        <v>712.23114357778206</v>
      </c>
      <c r="E137" s="98">
        <v>680.05400534143212</v>
      </c>
      <c r="F137" s="98">
        <v>693.92450616598217</v>
      </c>
      <c r="G137" s="98">
        <v>719.20814141103301</v>
      </c>
      <c r="H137" s="98">
        <v>728.88641089361431</v>
      </c>
      <c r="I137" s="98">
        <v>0</v>
      </c>
      <c r="J137" s="98">
        <v>0</v>
      </c>
      <c r="K137" s="98">
        <v>0</v>
      </c>
      <c r="L137" s="98">
        <v>783.5344733654041</v>
      </c>
      <c r="M137" s="98">
        <v>800.80861877917482</v>
      </c>
      <c r="N137" s="98">
        <v>775.28908283427063</v>
      </c>
      <c r="O137" s="98">
        <v>868.16773535722416</v>
      </c>
      <c r="P137" s="98">
        <v>788.59564205991057</v>
      </c>
      <c r="Q137" s="98">
        <v>828.01533504090844</v>
      </c>
      <c r="R137" s="98">
        <v>813.6089180407763</v>
      </c>
      <c r="S137" s="98">
        <v>726.63587248158069</v>
      </c>
      <c r="T137" s="98">
        <v>725.84904096381922</v>
      </c>
      <c r="U137" s="98">
        <v>732.21635506207713</v>
      </c>
      <c r="V137" s="98">
        <v>722.840013971237</v>
      </c>
      <c r="W137" s="98">
        <v>721.27132249190197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403.25003286681886</v>
      </c>
      <c r="D138" s="98">
        <v>403.14712719740811</v>
      </c>
      <c r="E138" s="98">
        <v>397.70121577062645</v>
      </c>
      <c r="F138" s="98">
        <v>410.06887622988467</v>
      </c>
      <c r="G138" s="98">
        <v>410.17383239565709</v>
      </c>
      <c r="H138" s="98">
        <v>414.37816243978835</v>
      </c>
      <c r="I138" s="98">
        <v>0</v>
      </c>
      <c r="J138" s="98">
        <v>0</v>
      </c>
      <c r="K138" s="98">
        <v>0</v>
      </c>
      <c r="L138" s="98">
        <v>449.1568218208692</v>
      </c>
      <c r="M138" s="98">
        <v>470.57140098245151</v>
      </c>
      <c r="N138" s="98">
        <v>482.04438751381872</v>
      </c>
      <c r="O138" s="98">
        <v>486.18815442958925</v>
      </c>
      <c r="P138" s="98">
        <v>492.99960017675045</v>
      </c>
      <c r="Q138" s="98">
        <v>498.83678516815797</v>
      </c>
      <c r="R138" s="98">
        <v>493.91509370728556</v>
      </c>
      <c r="S138" s="98">
        <v>492.90016737068146</v>
      </c>
      <c r="T138" s="98">
        <v>489.85861847157315</v>
      </c>
      <c r="U138" s="98">
        <v>481.8008242059737</v>
      </c>
      <c r="V138" s="98">
        <v>474.75039742861355</v>
      </c>
      <c r="W138" s="98">
        <v>468.60832226260396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278.60741433246613</v>
      </c>
      <c r="D139" s="122">
        <v>282.79128501424861</v>
      </c>
      <c r="E139" s="122">
        <v>281.03053985600008</v>
      </c>
      <c r="F139" s="122">
        <v>282.64781359359125</v>
      </c>
      <c r="G139" s="122">
        <v>287.16930383024732</v>
      </c>
      <c r="H139" s="122">
        <v>296.49544834053205</v>
      </c>
      <c r="I139" s="122">
        <v>293.18664187467232</v>
      </c>
      <c r="J139" s="122">
        <v>299.02993105496063</v>
      </c>
      <c r="K139" s="122">
        <v>300.49860664617785</v>
      </c>
      <c r="L139" s="122">
        <v>334.58311363179524</v>
      </c>
      <c r="M139" s="122">
        <v>326.83575956421191</v>
      </c>
      <c r="N139" s="122">
        <v>324.40768010598515</v>
      </c>
      <c r="O139" s="122">
        <v>345.84813267321664</v>
      </c>
      <c r="P139" s="122">
        <v>348.42790435279045</v>
      </c>
      <c r="Q139" s="122">
        <v>351.23262452188118</v>
      </c>
      <c r="R139" s="122">
        <v>356.91364406281804</v>
      </c>
      <c r="S139" s="122">
        <v>342.21245981205413</v>
      </c>
      <c r="T139" s="122">
        <v>337.55442842833747</v>
      </c>
      <c r="U139" s="122">
        <v>332.59760704670441</v>
      </c>
      <c r="V139" s="122">
        <v>346.06596667499764</v>
      </c>
      <c r="W139" s="122">
        <v>349.85055493268777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278.60741433246613</v>
      </c>
      <c r="D141" s="33">
        <v>282.79128501424861</v>
      </c>
      <c r="E141" s="33">
        <v>281.03053985600008</v>
      </c>
      <c r="F141" s="33">
        <v>282.64781359359125</v>
      </c>
      <c r="G141" s="33">
        <v>287.16930383024732</v>
      </c>
      <c r="H141" s="33">
        <v>296.49544834053205</v>
      </c>
      <c r="I141" s="33">
        <v>293.18664187467232</v>
      </c>
      <c r="J141" s="33">
        <v>299.02993105496063</v>
      </c>
      <c r="K141" s="33">
        <v>300.49860664617785</v>
      </c>
      <c r="L141" s="33">
        <v>334.58311363179524</v>
      </c>
      <c r="M141" s="33">
        <v>326.83575956421191</v>
      </c>
      <c r="N141" s="33">
        <v>324.40768010598515</v>
      </c>
      <c r="O141" s="33">
        <v>345.84813267321664</v>
      </c>
      <c r="P141" s="33">
        <v>348.42790435279045</v>
      </c>
      <c r="Q141" s="33">
        <v>351.23262452188118</v>
      </c>
      <c r="R141" s="33">
        <v>356.91364406281804</v>
      </c>
      <c r="S141" s="33">
        <v>342.21245981205413</v>
      </c>
      <c r="T141" s="33">
        <v>337.55442842833747</v>
      </c>
      <c r="U141" s="33">
        <v>332.59760704670441</v>
      </c>
      <c r="V141" s="33">
        <v>346.06596667499764</v>
      </c>
      <c r="W141" s="33">
        <v>349.85055493268777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6906.5284807257531</v>
      </c>
      <c r="D143" s="117">
        <f t="shared" si="49"/>
        <v>6607.1003709378565</v>
      </c>
      <c r="E143" s="117">
        <f t="shared" si="49"/>
        <v>6300.8261272408572</v>
      </c>
      <c r="F143" s="117">
        <f t="shared" si="49"/>
        <v>6025.6263624096773</v>
      </c>
      <c r="G143" s="117">
        <f t="shared" si="49"/>
        <v>5886.0669181055055</v>
      </c>
      <c r="H143" s="117">
        <f t="shared" si="49"/>
        <v>5865.6460412430761</v>
      </c>
      <c r="I143" s="117">
        <f t="shared" si="49"/>
        <v>5294.2400343205973</v>
      </c>
      <c r="J143" s="117">
        <f t="shared" si="49"/>
        <v>5242.4520942341178</v>
      </c>
      <c r="K143" s="117">
        <f t="shared" si="49"/>
        <v>5047.252513348536</v>
      </c>
      <c r="L143" s="117">
        <f t="shared" si="49"/>
        <v>5181.6188383199769</v>
      </c>
      <c r="M143" s="117">
        <f t="shared" si="49"/>
        <v>4926.8081595903132</v>
      </c>
      <c r="N143" s="117">
        <f t="shared" si="49"/>
        <v>4622.2825354129182</v>
      </c>
      <c r="O143" s="117">
        <f t="shared" si="49"/>
        <v>4432.7156569845811</v>
      </c>
      <c r="P143" s="117">
        <f t="shared" si="49"/>
        <v>4093.7198126347389</v>
      </c>
      <c r="Q143" s="117">
        <f t="shared" si="49"/>
        <v>4102.7725716261994</v>
      </c>
      <c r="R143" s="117">
        <f t="shared" ref="R143:V143" si="50">R144+R146+R148+R157</f>
        <v>4055.2819058118798</v>
      </c>
      <c r="S143" s="117">
        <f t="shared" si="50"/>
        <v>3719.3415274739596</v>
      </c>
      <c r="T143" s="117">
        <f t="shared" si="50"/>
        <v>3604.0060880811084</v>
      </c>
      <c r="U143" s="117">
        <f t="shared" si="50"/>
        <v>3458.5392620310899</v>
      </c>
      <c r="V143" s="117">
        <f t="shared" si="50"/>
        <v>3317.8409046432716</v>
      </c>
      <c r="W143" s="117">
        <f t="shared" ref="W143" si="51">W144+W146+W148+W157</f>
        <v>3223.2883720595951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5425.499460621274</v>
      </c>
      <c r="D144" s="122">
        <f t="shared" si="52"/>
        <v>5106.9862800469173</v>
      </c>
      <c r="E144" s="122">
        <f t="shared" si="52"/>
        <v>4832.7366667978604</v>
      </c>
      <c r="F144" s="122">
        <f t="shared" si="52"/>
        <v>4513.1960983847757</v>
      </c>
      <c r="G144" s="122">
        <f t="shared" si="52"/>
        <v>4359.5161314128427</v>
      </c>
      <c r="H144" s="122">
        <f t="shared" si="52"/>
        <v>4306.4128122223374</v>
      </c>
      <c r="I144" s="122">
        <f t="shared" si="52"/>
        <v>3851.7215711758113</v>
      </c>
      <c r="J144" s="122">
        <f t="shared" si="52"/>
        <v>3767.7546514975666</v>
      </c>
      <c r="K144" s="122">
        <f t="shared" si="52"/>
        <v>3643.1216911043484</v>
      </c>
      <c r="L144" s="122">
        <f t="shared" si="52"/>
        <v>3518.8132911490789</v>
      </c>
      <c r="M144" s="122">
        <f t="shared" si="52"/>
        <v>3203.7995323932414</v>
      </c>
      <c r="N144" s="122">
        <f t="shared" si="52"/>
        <v>2914.5652821422455</v>
      </c>
      <c r="O144" s="122">
        <f t="shared" si="52"/>
        <v>2631.0855388436589</v>
      </c>
      <c r="P144" s="122">
        <f t="shared" si="52"/>
        <v>2375.855614413626</v>
      </c>
      <c r="Q144" s="122">
        <f t="shared" si="52"/>
        <v>2342.4462016512653</v>
      </c>
      <c r="R144" s="122">
        <f t="shared" si="52"/>
        <v>2314.2456186071654</v>
      </c>
      <c r="S144" s="122">
        <f t="shared" si="52"/>
        <v>2075.7113880805209</v>
      </c>
      <c r="T144" s="122">
        <f t="shared" si="52"/>
        <v>1977.7576785471822</v>
      </c>
      <c r="U144" s="122">
        <f t="shared" si="52"/>
        <v>1847.7235609857282</v>
      </c>
      <c r="V144" s="122">
        <f t="shared" si="52"/>
        <v>1709.4634918568909</v>
      </c>
      <c r="W144" s="122">
        <f t="shared" si="52"/>
        <v>1612.7355961738608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5425.499460621274</v>
      </c>
      <c r="D145" s="98">
        <v>5106.9862800469173</v>
      </c>
      <c r="E145" s="98">
        <v>4832.7366667978604</v>
      </c>
      <c r="F145" s="98">
        <v>4513.1960983847757</v>
      </c>
      <c r="G145" s="98">
        <v>4359.5161314128427</v>
      </c>
      <c r="H145" s="98">
        <v>4306.4128122223374</v>
      </c>
      <c r="I145" s="98">
        <v>3851.7215711758113</v>
      </c>
      <c r="J145" s="98">
        <v>3767.7546514975666</v>
      </c>
      <c r="K145" s="98">
        <v>3643.1216911043484</v>
      </c>
      <c r="L145" s="98">
        <v>3518.8132911490789</v>
      </c>
      <c r="M145" s="98">
        <v>3203.7995323932414</v>
      </c>
      <c r="N145" s="98">
        <v>2914.5652821422455</v>
      </c>
      <c r="O145" s="98">
        <v>2631.0855388436589</v>
      </c>
      <c r="P145" s="98">
        <v>2375.855614413626</v>
      </c>
      <c r="Q145" s="98">
        <v>2342.4462016512653</v>
      </c>
      <c r="R145" s="98">
        <v>2314.2456186071654</v>
      </c>
      <c r="S145" s="98">
        <v>2075.7113880805209</v>
      </c>
      <c r="T145" s="98">
        <v>1977.7576785471822</v>
      </c>
      <c r="U145" s="98">
        <v>1847.7235609857282</v>
      </c>
      <c r="V145" s="98">
        <v>1709.4634918568909</v>
      </c>
      <c r="W145" s="98">
        <v>1612.7355961738608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5.8111602069978909</v>
      </c>
      <c r="D146" s="122">
        <f t="shared" si="53"/>
        <v>6.0862983998304907</v>
      </c>
      <c r="E146" s="122">
        <f t="shared" si="53"/>
        <v>7.2163207464947297</v>
      </c>
      <c r="F146" s="122">
        <f t="shared" si="53"/>
        <v>8.6627841047169181</v>
      </c>
      <c r="G146" s="122">
        <f t="shared" si="53"/>
        <v>10.00604439252778</v>
      </c>
      <c r="H146" s="122">
        <f t="shared" si="53"/>
        <v>12.187470158098018</v>
      </c>
      <c r="I146" s="122">
        <f t="shared" si="53"/>
        <v>13.987024076613139</v>
      </c>
      <c r="J146" s="122">
        <f t="shared" si="53"/>
        <v>15.178847378936281</v>
      </c>
      <c r="K146" s="122">
        <f t="shared" si="53"/>
        <v>15.827055776972051</v>
      </c>
      <c r="L146" s="122">
        <f t="shared" si="53"/>
        <v>16.767025804497518</v>
      </c>
      <c r="M146" s="122">
        <f t="shared" si="53"/>
        <v>17.808982895788905</v>
      </c>
      <c r="N146" s="122">
        <f t="shared" si="53"/>
        <v>18.779178524142949</v>
      </c>
      <c r="O146" s="122">
        <f t="shared" si="53"/>
        <v>19.532681893176541</v>
      </c>
      <c r="P146" s="122">
        <f t="shared" si="53"/>
        <v>19.503740388075897</v>
      </c>
      <c r="Q146" s="122">
        <f t="shared" si="53"/>
        <v>19.719675523233658</v>
      </c>
      <c r="R146" s="122">
        <f t="shared" si="53"/>
        <v>21.195032174829976</v>
      </c>
      <c r="S146" s="122">
        <f t="shared" si="53"/>
        <v>21.724213308493635</v>
      </c>
      <c r="T146" s="122">
        <f t="shared" si="53"/>
        <v>26.82120894701719</v>
      </c>
      <c r="U146" s="122">
        <f t="shared" si="53"/>
        <v>21.128386142527606</v>
      </c>
      <c r="V146" s="122">
        <f t="shared" si="53"/>
        <v>25.214073247312253</v>
      </c>
      <c r="W146" s="122">
        <f t="shared" si="53"/>
        <v>23.840659803706963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5.8111602069978909</v>
      </c>
      <c r="D147" s="98">
        <f>IF(RES_hhdet_in_fec!D147=0,0,RES_hhdet_in_fec!D147*1000*11630/RES_hhdet_in_new!D145)</f>
        <v>6.0862983998304907</v>
      </c>
      <c r="E147" s="98">
        <f>IF(RES_hhdet_in_fec!E147=0,0,RES_hhdet_in_fec!E147*1000*11630/RES_hhdet_in_new!E145)</f>
        <v>7.2163207464947297</v>
      </c>
      <c r="F147" s="98">
        <f>IF(RES_hhdet_in_fec!F147=0,0,RES_hhdet_in_fec!F147*1000*11630/RES_hhdet_in_new!F145)</f>
        <v>8.6627841047169181</v>
      </c>
      <c r="G147" s="98">
        <f>IF(RES_hhdet_in_fec!G147=0,0,RES_hhdet_in_fec!G147*1000*11630/RES_hhdet_in_new!G145)</f>
        <v>10.00604439252778</v>
      </c>
      <c r="H147" s="98">
        <f>IF(RES_hhdet_in_fec!H147=0,0,RES_hhdet_in_fec!H147*1000*11630/RES_hhdet_in_new!H145)</f>
        <v>12.187470158098018</v>
      </c>
      <c r="I147" s="98">
        <f>IF(RES_hhdet_in_fec!I147=0,0,RES_hhdet_in_fec!I147*1000*11630/RES_hhdet_in_new!I145)</f>
        <v>13.987024076613139</v>
      </c>
      <c r="J147" s="98">
        <f>IF(RES_hhdet_in_fec!J147=0,0,RES_hhdet_in_fec!J147*1000*11630/RES_hhdet_in_new!J145)</f>
        <v>15.178847378936281</v>
      </c>
      <c r="K147" s="98">
        <f>IF(RES_hhdet_in_fec!K147=0,0,RES_hhdet_in_fec!K147*1000*11630/RES_hhdet_in_new!K145)</f>
        <v>15.827055776972051</v>
      </c>
      <c r="L147" s="98">
        <f>IF(RES_hhdet_in_fec!L147=0,0,RES_hhdet_in_fec!L147*1000*11630/RES_hhdet_in_new!L145)</f>
        <v>16.767025804497518</v>
      </c>
      <c r="M147" s="98">
        <f>IF(RES_hhdet_in_fec!M147=0,0,RES_hhdet_in_fec!M147*1000*11630/RES_hhdet_in_new!M145)</f>
        <v>17.808982895788905</v>
      </c>
      <c r="N147" s="98">
        <f>IF(RES_hhdet_in_fec!N147=0,0,RES_hhdet_in_fec!N147*1000*11630/RES_hhdet_in_new!N145)</f>
        <v>18.779178524142949</v>
      </c>
      <c r="O147" s="98">
        <f>IF(RES_hhdet_in_fec!O147=0,0,RES_hhdet_in_fec!O147*1000*11630/RES_hhdet_in_new!O145)</f>
        <v>19.532681893176541</v>
      </c>
      <c r="P147" s="98">
        <f>IF(RES_hhdet_in_fec!P147=0,0,RES_hhdet_in_fec!P147*1000*11630/RES_hhdet_in_new!P145)</f>
        <v>19.503740388075897</v>
      </c>
      <c r="Q147" s="98">
        <f>IF(RES_hhdet_in_fec!Q147=0,0,RES_hhdet_in_fec!Q147*1000*11630/RES_hhdet_in_new!Q145)</f>
        <v>19.719675523233658</v>
      </c>
      <c r="R147" s="98">
        <f>IF(RES_hhdet_in_fec!R147=0,0,RES_hhdet_in_fec!R147*1000*11630/RES_hhdet_in_new!R145)</f>
        <v>21.195032174829976</v>
      </c>
      <c r="S147" s="98">
        <f>IF(RES_hhdet_in_fec!S147=0,0,RES_hhdet_in_fec!S147*1000*11630/RES_hhdet_in_new!S145)</f>
        <v>21.724213308493635</v>
      </c>
      <c r="T147" s="98">
        <f>IF(RES_hhdet_in_fec!T147=0,0,RES_hhdet_in_fec!T147*1000*11630/RES_hhdet_in_new!T145)</f>
        <v>26.82120894701719</v>
      </c>
      <c r="U147" s="98">
        <f>IF(RES_hhdet_in_fec!U147=0,0,RES_hhdet_in_fec!U147*1000*11630/RES_hhdet_in_new!U145)</f>
        <v>21.128386142527606</v>
      </c>
      <c r="V147" s="98">
        <f>IF(RES_hhdet_in_fec!V147=0,0,RES_hhdet_in_fec!V147*1000*11630/RES_hhdet_in_new!V145)</f>
        <v>25.214073247312253</v>
      </c>
      <c r="W147" s="98">
        <f>IF(RES_hhdet_in_fec!W147=0,0,RES_hhdet_in_fec!W147*1000*11630/RES_hhdet_in_new!W145)</f>
        <v>23.840659803706963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1196.6104455650157</v>
      </c>
      <c r="D148" s="122">
        <v>1211.2365074768607</v>
      </c>
      <c r="E148" s="122">
        <v>1179.8425998405019</v>
      </c>
      <c r="F148" s="122">
        <v>1221.1196663265939</v>
      </c>
      <c r="G148" s="122">
        <v>1229.3754384698873</v>
      </c>
      <c r="H148" s="122">
        <v>1250.5503105221087</v>
      </c>
      <c r="I148" s="122">
        <v>1135.3447971935002</v>
      </c>
      <c r="J148" s="122">
        <v>1160.4886643026548</v>
      </c>
      <c r="K148" s="122">
        <v>1087.8051598210379</v>
      </c>
      <c r="L148" s="122">
        <v>1311.4554077346056</v>
      </c>
      <c r="M148" s="122">
        <v>1378.3638847370705</v>
      </c>
      <c r="N148" s="122">
        <v>1364.5303946405438</v>
      </c>
      <c r="O148" s="122">
        <v>1436.2493035745281</v>
      </c>
      <c r="P148" s="122">
        <v>1349.9325534802465</v>
      </c>
      <c r="Q148" s="122">
        <v>1389.3740699298198</v>
      </c>
      <c r="R148" s="122">
        <v>1362.9276109670664</v>
      </c>
      <c r="S148" s="122">
        <v>1279.6934662728906</v>
      </c>
      <c r="T148" s="122">
        <v>1261.8727721585717</v>
      </c>
      <c r="U148" s="122">
        <v>1257.0897078561293</v>
      </c>
      <c r="V148" s="122">
        <v>1237.0973728640711</v>
      </c>
      <c r="W148" s="122">
        <v>1236.8615611493397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1436.7668428479365</v>
      </c>
      <c r="D149" s="98">
        <v>1322.1937279414233</v>
      </c>
      <c r="E149" s="98">
        <v>1365.9673866474841</v>
      </c>
      <c r="F149" s="98">
        <v>1401.1282709152722</v>
      </c>
      <c r="G149" s="98">
        <v>1383.1659758332275</v>
      </c>
      <c r="H149" s="98">
        <v>1458.5399443716556</v>
      </c>
      <c r="I149" s="98">
        <v>1461.1439661602685</v>
      </c>
      <c r="J149" s="98">
        <v>1371.0449639595138</v>
      </c>
      <c r="K149" s="98">
        <v>1306.8807840443385</v>
      </c>
      <c r="L149" s="98">
        <v>1444.3114516896833</v>
      </c>
      <c r="M149" s="98">
        <v>1618.1669490628058</v>
      </c>
      <c r="N149" s="98">
        <v>1584.6407387980055</v>
      </c>
      <c r="O149" s="98">
        <v>1511.7876543600489</v>
      </c>
      <c r="P149" s="98">
        <v>1278.5208556762234</v>
      </c>
      <c r="Q149" s="98">
        <v>1434.799920837597</v>
      </c>
      <c r="R149" s="98">
        <v>1409.1342339481635</v>
      </c>
      <c r="S149" s="98">
        <v>1350.6827975486765</v>
      </c>
      <c r="T149" s="98">
        <v>1246.2158140112699</v>
      </c>
      <c r="U149" s="98">
        <v>1262.3109609584671</v>
      </c>
      <c r="V149" s="98">
        <v>1214.5208752925646</v>
      </c>
      <c r="W149" s="98">
        <v>1274.9701973257766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1219.8087726126728</v>
      </c>
      <c r="D150" s="98">
        <v>1126.3086254614398</v>
      </c>
      <c r="E150" s="98">
        <v>1161.6143500066191</v>
      </c>
      <c r="F150" s="98">
        <v>1191.8614968014979</v>
      </c>
      <c r="G150" s="98">
        <v>1182.0271007786769</v>
      </c>
      <c r="H150" s="98">
        <v>1248.7782696884785</v>
      </c>
      <c r="I150" s="98">
        <v>1248.9800148522111</v>
      </c>
      <c r="J150" s="98">
        <v>1166.1637591658127</v>
      </c>
      <c r="K150" s="98">
        <v>1094.7458749211123</v>
      </c>
      <c r="L150" s="98">
        <v>0</v>
      </c>
      <c r="M150" s="98">
        <v>1402.2269428777447</v>
      </c>
      <c r="N150" s="98">
        <v>1379.8432326975669</v>
      </c>
      <c r="O150" s="98">
        <v>1344.2404448303243</v>
      </c>
      <c r="P150" s="98">
        <v>1146.7270704429739</v>
      </c>
      <c r="Q150" s="98">
        <v>1309.9327740333151</v>
      </c>
      <c r="R150" s="98">
        <v>1298.6770418796139</v>
      </c>
      <c r="S150" s="98">
        <v>1250.4063903042422</v>
      </c>
      <c r="T150" s="98">
        <v>1163.3749527304817</v>
      </c>
      <c r="U150" s="98">
        <v>1188.2208013042282</v>
      </c>
      <c r="V150" s="98">
        <v>1148.6039164379133</v>
      </c>
      <c r="W150" s="98">
        <v>1209.2077959623205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804.05919233479301</v>
      </c>
      <c r="D151" s="101">
        <v>748.00814069318426</v>
      </c>
      <c r="E151" s="101">
        <v>763.1558663074054</v>
      </c>
      <c r="F151" s="101">
        <v>779.9987617914104</v>
      </c>
      <c r="G151" s="101">
        <v>781.92607263545335</v>
      </c>
      <c r="H151" s="101">
        <v>826.56214613407565</v>
      </c>
      <c r="I151" s="101">
        <v>815.69532814770639</v>
      </c>
      <c r="J151" s="101">
        <v>741.26256084566205</v>
      </c>
      <c r="K151" s="101">
        <v>645.89057655693864</v>
      </c>
      <c r="L151" s="101">
        <v>0</v>
      </c>
      <c r="M151" s="101">
        <v>911.6498417056041</v>
      </c>
      <c r="N151" s="101">
        <v>874.73231262949776</v>
      </c>
      <c r="O151" s="101">
        <v>875.86548207444355</v>
      </c>
      <c r="P151" s="101">
        <v>711.15345687717274</v>
      </c>
      <c r="Q151" s="101">
        <v>817.43008809799994</v>
      </c>
      <c r="R151" s="101">
        <v>804.11512637089504</v>
      </c>
      <c r="S151" s="101">
        <v>738.83630704158566</v>
      </c>
      <c r="T151" s="101">
        <v>684.77936225293035</v>
      </c>
      <c r="U151" s="101">
        <v>705.64519143074654</v>
      </c>
      <c r="V151" s="101">
        <v>681.64452667533317</v>
      </c>
      <c r="W151" s="101">
        <v>721.75463831989578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415.74958027787949</v>
      </c>
      <c r="D152" s="104">
        <v>378.30048476825556</v>
      </c>
      <c r="E152" s="104">
        <v>398.45848369921367</v>
      </c>
      <c r="F152" s="104">
        <v>411.86273501008742</v>
      </c>
      <c r="G152" s="104">
        <v>400.1010281432234</v>
      </c>
      <c r="H152" s="104">
        <v>422.21612355440305</v>
      </c>
      <c r="I152" s="104">
        <v>433.28468670450485</v>
      </c>
      <c r="J152" s="104">
        <v>424.90119832015091</v>
      </c>
      <c r="K152" s="104">
        <v>448.8552983641739</v>
      </c>
      <c r="L152" s="104">
        <v>0</v>
      </c>
      <c r="M152" s="104">
        <v>490.57710117214077</v>
      </c>
      <c r="N152" s="104">
        <v>505.11092006806922</v>
      </c>
      <c r="O152" s="104">
        <v>468.3749627558808</v>
      </c>
      <c r="P152" s="104">
        <v>435.573613565801</v>
      </c>
      <c r="Q152" s="104">
        <v>492.50268593531507</v>
      </c>
      <c r="R152" s="104">
        <v>494.56191550871876</v>
      </c>
      <c r="S152" s="104">
        <v>511.5700832626564</v>
      </c>
      <c r="T152" s="104">
        <v>478.59559047755135</v>
      </c>
      <c r="U152" s="104">
        <v>482.57560987348182</v>
      </c>
      <c r="V152" s="104">
        <v>466.9593897625802</v>
      </c>
      <c r="W152" s="104">
        <v>487.45315764242469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1241.1379907610897</v>
      </c>
      <c r="D153" s="101">
        <v>1257.870972107261</v>
      </c>
      <c r="E153" s="101">
        <v>1217.2790217787933</v>
      </c>
      <c r="F153" s="101">
        <v>1246.9729522334046</v>
      </c>
      <c r="G153" s="101">
        <v>1271.3923048560764</v>
      </c>
      <c r="H153" s="101">
        <v>1285.7998822751319</v>
      </c>
      <c r="I153" s="101">
        <v>1214.7511628027792</v>
      </c>
      <c r="J153" s="101">
        <v>1242.043033996461</v>
      </c>
      <c r="K153" s="101">
        <v>1177.5642887764279</v>
      </c>
      <c r="L153" s="101">
        <v>1380.7943247019471</v>
      </c>
      <c r="M153" s="101">
        <v>1423.4309696323326</v>
      </c>
      <c r="N153" s="101">
        <v>1408.0039027511584</v>
      </c>
      <c r="O153" s="101">
        <v>1498.2534813100865</v>
      </c>
      <c r="P153" s="101">
        <v>1417.1192741618027</v>
      </c>
      <c r="Q153" s="101">
        <v>1453.1297162001526</v>
      </c>
      <c r="R153" s="101">
        <v>1424.9630469195965</v>
      </c>
      <c r="S153" s="101">
        <v>1329.5585287574047</v>
      </c>
      <c r="T153" s="101">
        <v>1318.6436000029553</v>
      </c>
      <c r="U153" s="101">
        <v>1309.5890110658152</v>
      </c>
      <c r="V153" s="101">
        <v>1287.1769366837461</v>
      </c>
      <c r="W153" s="101">
        <v>1274.8100416499497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1097.6240827986217</v>
      </c>
      <c r="D154" s="104">
        <v>1115.37827077519</v>
      </c>
      <c r="E154" s="104">
        <v>1077.7552211120585</v>
      </c>
      <c r="F154" s="104">
        <v>1103.9933823958668</v>
      </c>
      <c r="G154" s="104">
        <v>1129.3819738066904</v>
      </c>
      <c r="H154" s="104">
        <v>1143.2645733334025</v>
      </c>
      <c r="I154" s="104">
        <v>1078.3782734810491</v>
      </c>
      <c r="J154" s="104">
        <v>1098.2950265276161</v>
      </c>
      <c r="K154" s="104">
        <v>1028.3826088755989</v>
      </c>
      <c r="L154" s="104">
        <v>1232.6912951862735</v>
      </c>
      <c r="M154" s="104">
        <v>1271.3800197616263</v>
      </c>
      <c r="N154" s="104">
        <v>1257.3334703480891</v>
      </c>
      <c r="O154" s="104">
        <v>1354.3558897868133</v>
      </c>
      <c r="P154" s="104">
        <v>1281.5952422366611</v>
      </c>
      <c r="Q154" s="104">
        <v>1326.8521202090662</v>
      </c>
      <c r="R154" s="104">
        <v>1307.5240117480619</v>
      </c>
      <c r="S154" s="104">
        <v>1219.5360398522619</v>
      </c>
      <c r="T154" s="104">
        <v>1215.7076594353923</v>
      </c>
      <c r="U154" s="104">
        <v>1214.0171792680508</v>
      </c>
      <c r="V154" s="104">
        <v>1197.5904113998506</v>
      </c>
      <c r="W154" s="104">
        <v>1189.8796447545058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694.37404993180269</v>
      </c>
      <c r="D155" s="98">
        <v>712.23114357778206</v>
      </c>
      <c r="E155" s="98">
        <v>680.05400534143189</v>
      </c>
      <c r="F155" s="98">
        <v>693.92450616598205</v>
      </c>
      <c r="G155" s="98">
        <v>719.20814141103313</v>
      </c>
      <c r="H155" s="98">
        <v>728.88641089361442</v>
      </c>
      <c r="I155" s="98">
        <v>678.21701540944036</v>
      </c>
      <c r="J155" s="98">
        <v>672.1743328240201</v>
      </c>
      <c r="K155" s="98">
        <v>580.97949637295426</v>
      </c>
      <c r="L155" s="98">
        <v>783.53447336540421</v>
      </c>
      <c r="M155" s="98">
        <v>800.80861877917471</v>
      </c>
      <c r="N155" s="98">
        <v>775.28908283427052</v>
      </c>
      <c r="O155" s="98">
        <v>868.16773535722405</v>
      </c>
      <c r="P155" s="98">
        <v>788.59564205991046</v>
      </c>
      <c r="Q155" s="98">
        <v>828.01533504090844</v>
      </c>
      <c r="R155" s="98">
        <v>813.60891804077619</v>
      </c>
      <c r="S155" s="98">
        <v>726.63587248158058</v>
      </c>
      <c r="T155" s="98">
        <v>725.84904096381911</v>
      </c>
      <c r="U155" s="98">
        <v>732.21635506207701</v>
      </c>
      <c r="V155" s="98">
        <v>722.84001397123711</v>
      </c>
      <c r="W155" s="98">
        <v>721.27132249190197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403.25003286681891</v>
      </c>
      <c r="D156" s="98">
        <v>403.14712719740811</v>
      </c>
      <c r="E156" s="98">
        <v>397.70121577062633</v>
      </c>
      <c r="F156" s="98">
        <v>410.06887622988472</v>
      </c>
      <c r="G156" s="98">
        <v>410.17383239565726</v>
      </c>
      <c r="H156" s="98">
        <v>414.37816243978824</v>
      </c>
      <c r="I156" s="98">
        <v>400.16125807160864</v>
      </c>
      <c r="J156" s="98">
        <v>426.12069370359575</v>
      </c>
      <c r="K156" s="98">
        <v>447.4031125026446</v>
      </c>
      <c r="L156" s="98">
        <v>449.1568218208692</v>
      </c>
      <c r="M156" s="98">
        <v>470.57140098245151</v>
      </c>
      <c r="N156" s="98">
        <v>482.04438751381866</v>
      </c>
      <c r="O156" s="98">
        <v>486.18815442958942</v>
      </c>
      <c r="P156" s="98">
        <v>492.99960017675056</v>
      </c>
      <c r="Q156" s="98">
        <v>498.83678516815792</v>
      </c>
      <c r="R156" s="98">
        <v>493.91509370728539</v>
      </c>
      <c r="S156" s="98">
        <v>492.90016737068134</v>
      </c>
      <c r="T156" s="98">
        <v>489.85861847157321</v>
      </c>
      <c r="U156" s="98">
        <v>481.80082420597375</v>
      </c>
      <c r="V156" s="98">
        <v>474.75039742861361</v>
      </c>
      <c r="W156" s="98">
        <v>468.60832226260385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278.60741433246613</v>
      </c>
      <c r="D157" s="122">
        <v>282.79128501424856</v>
      </c>
      <c r="E157" s="122">
        <v>281.03053985600013</v>
      </c>
      <c r="F157" s="122">
        <v>282.64781359359125</v>
      </c>
      <c r="G157" s="122">
        <v>287.16930383024737</v>
      </c>
      <c r="H157" s="122">
        <v>296.49544834053205</v>
      </c>
      <c r="I157" s="122">
        <v>293.18664187467232</v>
      </c>
      <c r="J157" s="122">
        <v>299.02993105496063</v>
      </c>
      <c r="K157" s="122">
        <v>300.49860664617785</v>
      </c>
      <c r="L157" s="122">
        <v>334.58311363179519</v>
      </c>
      <c r="M157" s="122">
        <v>326.83575956421186</v>
      </c>
      <c r="N157" s="122">
        <v>324.40768010598509</v>
      </c>
      <c r="O157" s="122">
        <v>345.8481326732167</v>
      </c>
      <c r="P157" s="122">
        <v>348.42790435279051</v>
      </c>
      <c r="Q157" s="122">
        <v>351.23262452188118</v>
      </c>
      <c r="R157" s="122">
        <v>356.91364406281804</v>
      </c>
      <c r="S157" s="122">
        <v>342.21245981205408</v>
      </c>
      <c r="T157" s="122">
        <v>337.55442842833747</v>
      </c>
      <c r="U157" s="122">
        <v>332.59760704670441</v>
      </c>
      <c r="V157" s="122">
        <v>346.06596667499764</v>
      </c>
      <c r="W157" s="122">
        <v>349.85055493268788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278.60741433246613</v>
      </c>
      <c r="D159" s="33">
        <v>282.79128501424856</v>
      </c>
      <c r="E159" s="33">
        <v>281.03053985600013</v>
      </c>
      <c r="F159" s="33">
        <v>282.64781359359125</v>
      </c>
      <c r="G159" s="33">
        <v>287.16930383024737</v>
      </c>
      <c r="H159" s="33">
        <v>296.49544834053205</v>
      </c>
      <c r="I159" s="33">
        <v>293.18664187467232</v>
      </c>
      <c r="J159" s="33">
        <v>299.02993105496063</v>
      </c>
      <c r="K159" s="33">
        <v>300.49860664617785</v>
      </c>
      <c r="L159" s="33">
        <v>334.58311363179519</v>
      </c>
      <c r="M159" s="33">
        <v>326.83575956421186</v>
      </c>
      <c r="N159" s="33">
        <v>324.40768010598509</v>
      </c>
      <c r="O159" s="33">
        <v>345.8481326732167</v>
      </c>
      <c r="P159" s="33">
        <v>348.42790435279051</v>
      </c>
      <c r="Q159" s="33">
        <v>351.23262452188118</v>
      </c>
      <c r="R159" s="33">
        <v>356.91364406281804</v>
      </c>
      <c r="S159" s="33">
        <v>342.21245981205408</v>
      </c>
      <c r="T159" s="33">
        <v>337.55442842833747</v>
      </c>
      <c r="U159" s="33">
        <v>332.59760704670441</v>
      </c>
      <c r="V159" s="33">
        <v>346.06596667499764</v>
      </c>
      <c r="W159" s="33">
        <v>349.85055493268788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3633.9274763664835</v>
      </c>
      <c r="K161" s="117">
        <f t="shared" si="54"/>
        <v>1605.1192527885767</v>
      </c>
      <c r="L161" s="117">
        <f t="shared" si="54"/>
        <v>10952.994681385504</v>
      </c>
      <c r="M161" s="117">
        <f t="shared" si="54"/>
        <v>7700.2130206639567</v>
      </c>
      <c r="N161" s="117">
        <f t="shared" si="54"/>
        <v>9622.905523878102</v>
      </c>
      <c r="O161" s="117">
        <f t="shared" si="54"/>
        <v>17143.348110341514</v>
      </c>
      <c r="P161" s="117">
        <f t="shared" si="54"/>
        <v>9468.7301390271987</v>
      </c>
      <c r="Q161" s="117">
        <f t="shared" si="54"/>
        <v>16679.369315669457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2591.9312061867872</v>
      </c>
      <c r="W161" s="117">
        <f t="shared" ref="W161" si="56">W162+W164+W166+W175</f>
        <v>10273.526146679358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2160.6789153748618</v>
      </c>
      <c r="K162" s="122">
        <f t="shared" si="57"/>
        <v>201.45802924738217</v>
      </c>
      <c r="L162" s="122">
        <f t="shared" si="57"/>
        <v>9290.7421617347245</v>
      </c>
      <c r="M162" s="122">
        <f t="shared" si="57"/>
        <v>5977.6113935044023</v>
      </c>
      <c r="N162" s="122">
        <f t="shared" si="57"/>
        <v>7915.5943225298406</v>
      </c>
      <c r="O162" s="122">
        <f t="shared" si="57"/>
        <v>15343.241445041956</v>
      </c>
      <c r="P162" s="122">
        <f t="shared" si="57"/>
        <v>7756.1643329383187</v>
      </c>
      <c r="Q162" s="122">
        <f t="shared" si="57"/>
        <v>14921.209662210447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984.31839364865561</v>
      </c>
      <c r="W162" s="122">
        <f t="shared" si="57"/>
        <v>8672.7764324455802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2160.6789153748618</v>
      </c>
      <c r="K163" s="33">
        <v>201.45802924738217</v>
      </c>
      <c r="L163" s="33">
        <v>9290.7421617347245</v>
      </c>
      <c r="M163" s="33">
        <v>5977.6113935044023</v>
      </c>
      <c r="N163" s="33">
        <v>7915.5943225298406</v>
      </c>
      <c r="O163" s="33">
        <v>15343.241445041956</v>
      </c>
      <c r="P163" s="33">
        <v>7756.1643329383187</v>
      </c>
      <c r="Q163" s="33">
        <v>14921.209662210447</v>
      </c>
      <c r="R163" s="33">
        <v>0</v>
      </c>
      <c r="S163" s="33">
        <v>0</v>
      </c>
      <c r="T163" s="33">
        <v>0</v>
      </c>
      <c r="U163" s="33">
        <v>0</v>
      </c>
      <c r="V163" s="33">
        <v>984.31839364865561</v>
      </c>
      <c r="W163" s="33">
        <v>8672.7764324455802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14.304574711349584</v>
      </c>
      <c r="K164" s="122">
        <f t="shared" si="58"/>
        <v>15.466990850582841</v>
      </c>
      <c r="L164" s="122">
        <f t="shared" si="58"/>
        <v>16.373172272187915</v>
      </c>
      <c r="M164" s="122">
        <f t="shared" si="58"/>
        <v>17.439428661609341</v>
      </c>
      <c r="N164" s="122">
        <f t="shared" si="58"/>
        <v>18.252231384332095</v>
      </c>
      <c r="O164" s="122">
        <f t="shared" si="58"/>
        <v>17.993297422243202</v>
      </c>
      <c r="P164" s="122">
        <f t="shared" si="58"/>
        <v>14.170827648267247</v>
      </c>
      <c r="Q164" s="122">
        <f t="shared" si="58"/>
        <v>17.30368391824187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24.519519836517809</v>
      </c>
      <c r="W164" s="122">
        <f t="shared" si="58"/>
        <v>13.996680128726689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0</v>
      </c>
      <c r="J165" s="98">
        <f>IF(RES_hhdet_in_fec!J165=0,0,RES_hhdet_in_fec!J165*1000*11630/RES_hhdet_in_new!J163)</f>
        <v>14.304574711349584</v>
      </c>
      <c r="K165" s="98">
        <f>IF(RES_hhdet_in_fec!K165=0,0,RES_hhdet_in_fec!K165*1000*11630/RES_hhdet_in_new!K163)</f>
        <v>15.466990850582841</v>
      </c>
      <c r="L165" s="98">
        <f>IF(RES_hhdet_in_fec!L165=0,0,RES_hhdet_in_fec!L165*1000*11630/RES_hhdet_in_new!L163)</f>
        <v>16.373172272187915</v>
      </c>
      <c r="M165" s="98">
        <f>IF(RES_hhdet_in_fec!M165=0,0,RES_hhdet_in_fec!M165*1000*11630/RES_hhdet_in_new!M163)</f>
        <v>17.439428661609341</v>
      </c>
      <c r="N165" s="98">
        <f>IF(RES_hhdet_in_fec!N165=0,0,RES_hhdet_in_fec!N165*1000*11630/RES_hhdet_in_new!N163)</f>
        <v>18.252231384332095</v>
      </c>
      <c r="O165" s="98">
        <f>IF(RES_hhdet_in_fec!O165=0,0,RES_hhdet_in_fec!O165*1000*11630/RES_hhdet_in_new!O163)</f>
        <v>17.993297422243202</v>
      </c>
      <c r="P165" s="98">
        <f>IF(RES_hhdet_in_fec!P165=0,0,RES_hhdet_in_fec!P165*1000*11630/RES_hhdet_in_new!P163)</f>
        <v>14.170827648267247</v>
      </c>
      <c r="Q165" s="98">
        <f>IF(RES_hhdet_in_fec!Q165=0,0,RES_hhdet_in_fec!Q165*1000*11630/RES_hhdet_in_new!Q163)</f>
        <v>17.30368391824187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24.519519836517809</v>
      </c>
      <c r="W165" s="98">
        <f>IF(RES_hhdet_in_fec!W165=0,0,RES_hhdet_in_fec!W165*1000*11630/RES_hhdet_in_new!W163)</f>
        <v>13.996680128726689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1159.9140552253111</v>
      </c>
      <c r="K166" s="122">
        <v>1087.6956260444338</v>
      </c>
      <c r="L166" s="122">
        <v>1311.2962337467964</v>
      </c>
      <c r="M166" s="122">
        <v>1378.326438933733</v>
      </c>
      <c r="N166" s="122">
        <v>1364.6512898579447</v>
      </c>
      <c r="O166" s="122">
        <v>1436.2652352040982</v>
      </c>
      <c r="P166" s="122">
        <v>1349.9670740878209</v>
      </c>
      <c r="Q166" s="122">
        <v>1389.6233450188868</v>
      </c>
      <c r="R166" s="122">
        <v>0</v>
      </c>
      <c r="S166" s="122">
        <v>0</v>
      </c>
      <c r="T166" s="122">
        <v>0</v>
      </c>
      <c r="U166" s="122">
        <v>0</v>
      </c>
      <c r="V166" s="122">
        <v>1237.027326026616</v>
      </c>
      <c r="W166" s="122">
        <v>1236.9024791723634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1371.0449639595136</v>
      </c>
      <c r="K167" s="98">
        <v>1306.8807840443385</v>
      </c>
      <c r="L167" s="98">
        <v>1444.3114516896835</v>
      </c>
      <c r="M167" s="98">
        <v>1618.1669490628053</v>
      </c>
      <c r="N167" s="98">
        <v>1584.640738798005</v>
      </c>
      <c r="O167" s="98">
        <v>1511.7876543600489</v>
      </c>
      <c r="P167" s="98">
        <v>1278.5208556762234</v>
      </c>
      <c r="Q167" s="98">
        <v>1434.799920837597</v>
      </c>
      <c r="R167" s="98">
        <v>0</v>
      </c>
      <c r="S167" s="98">
        <v>0</v>
      </c>
      <c r="T167" s="98">
        <v>0</v>
      </c>
      <c r="U167" s="98">
        <v>0</v>
      </c>
      <c r="V167" s="98">
        <v>1214.5208752925646</v>
      </c>
      <c r="W167" s="98">
        <v>1274.9701973257766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1094.7458749211125</v>
      </c>
      <c r="L168" s="98">
        <v>0</v>
      </c>
      <c r="M168" s="98">
        <v>1402.2269428777449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1209.2077959623205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645.89057655693864</v>
      </c>
      <c r="L169" s="101">
        <v>0</v>
      </c>
      <c r="M169" s="101">
        <v>911.6498417056041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721.75463831989578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448.85529836417385</v>
      </c>
      <c r="L170" s="104">
        <v>0</v>
      </c>
      <c r="M170" s="104">
        <v>490.57710117214066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487.45315764242469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1242.043033996461</v>
      </c>
      <c r="K171" s="101">
        <v>1177.5642887764282</v>
      </c>
      <c r="L171" s="101">
        <v>1380.7943247019468</v>
      </c>
      <c r="M171" s="101">
        <v>1423.4309696323328</v>
      </c>
      <c r="N171" s="101">
        <v>1408.0039027511584</v>
      </c>
      <c r="O171" s="101">
        <v>1498.2534813100863</v>
      </c>
      <c r="P171" s="101">
        <v>1417.1192741618029</v>
      </c>
      <c r="Q171" s="101">
        <v>1453.1297162001526</v>
      </c>
      <c r="R171" s="101">
        <v>0</v>
      </c>
      <c r="S171" s="101">
        <v>0</v>
      </c>
      <c r="T171" s="101">
        <v>0</v>
      </c>
      <c r="U171" s="101">
        <v>0</v>
      </c>
      <c r="V171" s="101">
        <v>1287.1769366837464</v>
      </c>
      <c r="W171" s="101">
        <v>1274.8100416499497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1098.2950265276158</v>
      </c>
      <c r="K172" s="104">
        <v>1028.3826088755989</v>
      </c>
      <c r="L172" s="104">
        <v>1232.6912951862732</v>
      </c>
      <c r="M172" s="104">
        <v>1271.3800197616267</v>
      </c>
      <c r="N172" s="104">
        <v>1257.3334703480891</v>
      </c>
      <c r="O172" s="104">
        <v>1354.3558897868136</v>
      </c>
      <c r="P172" s="104">
        <v>1281.5952422366613</v>
      </c>
      <c r="Q172" s="104">
        <v>1326.8521202090665</v>
      </c>
      <c r="R172" s="104">
        <v>0</v>
      </c>
      <c r="S172" s="104">
        <v>0</v>
      </c>
      <c r="T172" s="104">
        <v>0</v>
      </c>
      <c r="U172" s="104">
        <v>0</v>
      </c>
      <c r="V172" s="104">
        <v>1197.5904113998508</v>
      </c>
      <c r="W172" s="104">
        <v>1189.8796447545058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672.1743328240201</v>
      </c>
      <c r="K173" s="98">
        <v>580.97949637295426</v>
      </c>
      <c r="L173" s="98">
        <v>783.53447336540421</v>
      </c>
      <c r="M173" s="98">
        <v>800.80861877917482</v>
      </c>
      <c r="N173" s="98">
        <v>775.28908283427063</v>
      </c>
      <c r="O173" s="98">
        <v>868.16773535722416</v>
      </c>
      <c r="P173" s="98">
        <v>788.59564205991046</v>
      </c>
      <c r="Q173" s="98">
        <v>828.01533504090844</v>
      </c>
      <c r="R173" s="98">
        <v>0</v>
      </c>
      <c r="S173" s="98">
        <v>0</v>
      </c>
      <c r="T173" s="98">
        <v>0</v>
      </c>
      <c r="U173" s="98">
        <v>0</v>
      </c>
      <c r="V173" s="98">
        <v>722.84001397123711</v>
      </c>
      <c r="W173" s="98">
        <v>721.27132249190208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426.1206937035958</v>
      </c>
      <c r="K174" s="33">
        <v>447.4031125026446</v>
      </c>
      <c r="L174" s="33">
        <v>449.15682182086908</v>
      </c>
      <c r="M174" s="33">
        <v>470.57140098245168</v>
      </c>
      <c r="N174" s="33">
        <v>482.04438751381861</v>
      </c>
      <c r="O174" s="33">
        <v>486.1881544295893</v>
      </c>
      <c r="P174" s="33">
        <v>492.99960017675056</v>
      </c>
      <c r="Q174" s="33">
        <v>498.83678516815792</v>
      </c>
      <c r="R174" s="33">
        <v>0</v>
      </c>
      <c r="S174" s="33">
        <v>0</v>
      </c>
      <c r="T174" s="33">
        <v>0</v>
      </c>
      <c r="U174" s="33">
        <v>0</v>
      </c>
      <c r="V174" s="33">
        <v>474.75039742861389</v>
      </c>
      <c r="W174" s="33">
        <v>468.60832226260379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299.02993105496063</v>
      </c>
      <c r="K175" s="122">
        <v>300.4986066461779</v>
      </c>
      <c r="L175" s="122">
        <v>334.58311363179519</v>
      </c>
      <c r="M175" s="122">
        <v>326.83575956421191</v>
      </c>
      <c r="N175" s="122">
        <v>324.40768010598515</v>
      </c>
      <c r="O175" s="122">
        <v>345.84813267321664</v>
      </c>
      <c r="P175" s="122">
        <v>348.42790435279051</v>
      </c>
      <c r="Q175" s="122">
        <v>351.23262452188123</v>
      </c>
      <c r="R175" s="122">
        <v>0</v>
      </c>
      <c r="S175" s="122">
        <v>0</v>
      </c>
      <c r="T175" s="122">
        <v>0</v>
      </c>
      <c r="U175" s="122">
        <v>0</v>
      </c>
      <c r="V175" s="122">
        <v>346.06596667499764</v>
      </c>
      <c r="W175" s="122">
        <v>349.85055493268783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299.02993105496063</v>
      </c>
      <c r="K177" s="33">
        <v>300.4986066461779</v>
      </c>
      <c r="L177" s="33">
        <v>334.58311363179519</v>
      </c>
      <c r="M177" s="33">
        <v>326.83575956421191</v>
      </c>
      <c r="N177" s="33">
        <v>324.40768010598515</v>
      </c>
      <c r="O177" s="33">
        <v>345.84813267321664</v>
      </c>
      <c r="P177" s="33">
        <v>348.42790435279051</v>
      </c>
      <c r="Q177" s="33">
        <v>351.23262452188123</v>
      </c>
      <c r="R177" s="33">
        <v>0</v>
      </c>
      <c r="S177" s="33">
        <v>0</v>
      </c>
      <c r="T177" s="33">
        <v>0</v>
      </c>
      <c r="U177" s="33">
        <v>0</v>
      </c>
      <c r="V177" s="33">
        <v>346.06596667499764</v>
      </c>
      <c r="W177" s="33">
        <v>349.85055493268783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11909.021552084934</v>
      </c>
      <c r="D24" s="117">
        <f t="shared" si="7"/>
        <v>10643.62571629844</v>
      </c>
      <c r="E24" s="117">
        <f t="shared" si="7"/>
        <v>11137.812777352574</v>
      </c>
      <c r="F24" s="117">
        <f t="shared" si="7"/>
        <v>11219.787057415229</v>
      </c>
      <c r="G24" s="117">
        <f t="shared" si="7"/>
        <v>11186.519575181777</v>
      </c>
      <c r="H24" s="117">
        <f t="shared" si="7"/>
        <v>11785.938071650833</v>
      </c>
      <c r="I24" s="117">
        <f t="shared" si="7"/>
        <v>11680.11344331295</v>
      </c>
      <c r="J24" s="117">
        <f t="shared" si="7"/>
        <v>10896.315147841682</v>
      </c>
      <c r="K24" s="117">
        <f t="shared" si="7"/>
        <v>10058.986848437684</v>
      </c>
      <c r="L24" s="117">
        <f t="shared" si="7"/>
        <v>11789.544889311737</v>
      </c>
      <c r="M24" s="117">
        <f t="shared" si="7"/>
        <v>11390.665322819099</v>
      </c>
      <c r="N24" s="117">
        <f t="shared" si="7"/>
        <v>10653.799043333851</v>
      </c>
      <c r="O24" s="117">
        <f t="shared" si="7"/>
        <v>9979.5650532227974</v>
      </c>
      <c r="P24" s="117">
        <f t="shared" si="7"/>
        <v>7722.5146742590323</v>
      </c>
      <c r="Q24" s="117">
        <f t="shared" si="7"/>
        <v>9891.6613408278317</v>
      </c>
      <c r="R24" s="117">
        <f t="shared" ref="R24:V24" si="8">R25+R28+R30+R39</f>
        <v>9870.8846287740962</v>
      </c>
      <c r="S24" s="117">
        <f t="shared" si="8"/>
        <v>9579.9222637500661</v>
      </c>
      <c r="T24" s="117">
        <f t="shared" si="8"/>
        <v>9125.1935458573262</v>
      </c>
      <c r="U24" s="117">
        <f t="shared" si="8"/>
        <v>8169.5123198073316</v>
      </c>
      <c r="V24" s="117">
        <f t="shared" si="8"/>
        <v>7614.4033676684912</v>
      </c>
      <c r="W24" s="117">
        <f t="shared" ref="W24" si="9">W25+W28+W30+W39</f>
        <v>7119.6126196925161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10767.250044732702</v>
      </c>
      <c r="D25" s="122">
        <f t="shared" si="10"/>
        <v>9497.6864061567885</v>
      </c>
      <c r="E25" s="122">
        <f t="shared" si="10"/>
        <v>10008.986334146317</v>
      </c>
      <c r="F25" s="122">
        <f t="shared" si="10"/>
        <v>10059.604395473427</v>
      </c>
      <c r="G25" s="122">
        <f t="shared" si="10"/>
        <v>10005.218251426748</v>
      </c>
      <c r="H25" s="122">
        <f t="shared" si="10"/>
        <v>10569.389976592165</v>
      </c>
      <c r="I25" s="122">
        <f t="shared" si="10"/>
        <v>10510.998344010675</v>
      </c>
      <c r="J25" s="122">
        <f t="shared" si="10"/>
        <v>9717.6487870262263</v>
      </c>
      <c r="K25" s="122">
        <f t="shared" si="10"/>
        <v>8925.8317216391242</v>
      </c>
      <c r="L25" s="122">
        <f t="shared" si="10"/>
        <v>10478.254845417805</v>
      </c>
      <c r="M25" s="122">
        <f t="shared" si="10"/>
        <v>10031.473408142798</v>
      </c>
      <c r="N25" s="122">
        <f t="shared" si="10"/>
        <v>9298.7710021566709</v>
      </c>
      <c r="O25" s="122">
        <f t="shared" si="10"/>
        <v>8532.3854799286783</v>
      </c>
      <c r="P25" s="122">
        <f t="shared" si="10"/>
        <v>6324.3526630860224</v>
      </c>
      <c r="Q25" s="122">
        <f t="shared" si="10"/>
        <v>8431.4624055675904</v>
      </c>
      <c r="R25" s="122">
        <f t="shared" ref="R25:V25" si="11">SUM(R26:R27)</f>
        <v>8404.3095976572131</v>
      </c>
      <c r="S25" s="122">
        <f t="shared" si="11"/>
        <v>8181.4026685346271</v>
      </c>
      <c r="T25" s="122">
        <f t="shared" si="11"/>
        <v>7727.420974669064</v>
      </c>
      <c r="U25" s="122">
        <f t="shared" si="11"/>
        <v>6777.4290046451824</v>
      </c>
      <c r="V25" s="122">
        <f t="shared" si="11"/>
        <v>6195.6022220209788</v>
      </c>
      <c r="W25" s="122">
        <f t="shared" ref="W25" si="12">SUM(W26:W27)</f>
        <v>5708.8726294385096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10572.608228145989</v>
      </c>
      <c r="D26" s="98">
        <v>9330.8017133705707</v>
      </c>
      <c r="E26" s="98">
        <v>9834.5532965748989</v>
      </c>
      <c r="F26" s="98">
        <v>9887.0985801433144</v>
      </c>
      <c r="G26" s="98">
        <v>9835.807586016319</v>
      </c>
      <c r="H26" s="98">
        <v>10392.722373850896</v>
      </c>
      <c r="I26" s="98">
        <v>10336.773112068342</v>
      </c>
      <c r="J26" s="98">
        <v>9559.6086042303377</v>
      </c>
      <c r="K26" s="98">
        <v>8782.3647868518383</v>
      </c>
      <c r="L26" s="98">
        <v>10303.975072350817</v>
      </c>
      <c r="M26" s="98">
        <v>9868.3128885569258</v>
      </c>
      <c r="N26" s="98">
        <v>9147.615502124394</v>
      </c>
      <c r="O26" s="98">
        <v>8393.5974796849714</v>
      </c>
      <c r="P26" s="98">
        <v>6225.102286756578</v>
      </c>
      <c r="Q26" s="98">
        <v>8297.686926785882</v>
      </c>
      <c r="R26" s="98">
        <v>8271.7616462678125</v>
      </c>
      <c r="S26" s="98">
        <v>8052.5626695657356</v>
      </c>
      <c r="T26" s="98">
        <v>7606.33996899255</v>
      </c>
      <c r="U26" s="98">
        <v>6672.7660390018764</v>
      </c>
      <c r="V26" s="98">
        <v>6099.9048991213886</v>
      </c>
      <c r="W26" s="98">
        <v>5620.5141462213551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194.64181658671208</v>
      </c>
      <c r="D27" s="98">
        <v>166.88469278621844</v>
      </c>
      <c r="E27" s="98">
        <v>174.43303757141797</v>
      </c>
      <c r="F27" s="98">
        <v>172.50581533011299</v>
      </c>
      <c r="G27" s="98">
        <v>169.41066541042829</v>
      </c>
      <c r="H27" s="98">
        <v>176.66760274126872</v>
      </c>
      <c r="I27" s="98">
        <v>174.22523194233275</v>
      </c>
      <c r="J27" s="98">
        <v>158.04018279588777</v>
      </c>
      <c r="K27" s="98">
        <v>143.46693478728551</v>
      </c>
      <c r="L27" s="98">
        <v>174.27977306698901</v>
      </c>
      <c r="M27" s="98">
        <v>163.16051958587232</v>
      </c>
      <c r="N27" s="98">
        <v>151.15550003227642</v>
      </c>
      <c r="O27" s="98">
        <v>138.78800024370727</v>
      </c>
      <c r="P27" s="98">
        <v>99.250376329444421</v>
      </c>
      <c r="Q27" s="98">
        <v>133.77547878170807</v>
      </c>
      <c r="R27" s="98">
        <v>132.54795138940136</v>
      </c>
      <c r="S27" s="98">
        <v>128.83999896889154</v>
      </c>
      <c r="T27" s="98">
        <v>121.08100567651431</v>
      </c>
      <c r="U27" s="98">
        <v>104.66296564330638</v>
      </c>
      <c r="V27" s="98">
        <v>95.69732289959056</v>
      </c>
      <c r="W27" s="98">
        <v>88.358483217155012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8.6902663972149234</v>
      </c>
      <c r="D28" s="122">
        <f t="shared" si="13"/>
        <v>2.9461666141661031</v>
      </c>
      <c r="E28" s="122">
        <f t="shared" si="13"/>
        <v>9.9274180726047216</v>
      </c>
      <c r="F28" s="122">
        <f t="shared" si="13"/>
        <v>15.756137210470937</v>
      </c>
      <c r="G28" s="122">
        <f t="shared" si="13"/>
        <v>16.337425692473584</v>
      </c>
      <c r="H28" s="122">
        <f t="shared" si="13"/>
        <v>26.549951025413122</v>
      </c>
      <c r="I28" s="122">
        <f t="shared" si="13"/>
        <v>28.062847468429329</v>
      </c>
      <c r="J28" s="122">
        <f t="shared" si="13"/>
        <v>16.260884560529114</v>
      </c>
      <c r="K28" s="122">
        <f t="shared" si="13"/>
        <v>14.287213473726203</v>
      </c>
      <c r="L28" s="122">
        <f t="shared" si="13"/>
        <v>13.714993850269417</v>
      </c>
      <c r="M28" s="122">
        <f t="shared" si="13"/>
        <v>20.790145536510547</v>
      </c>
      <c r="N28" s="122">
        <f t="shared" si="13"/>
        <v>19.977547301399291</v>
      </c>
      <c r="O28" s="122">
        <f t="shared" si="13"/>
        <v>17.133768939715672</v>
      </c>
      <c r="P28" s="122">
        <f t="shared" si="13"/>
        <v>14.304574770007763</v>
      </c>
      <c r="Q28" s="122">
        <f t="shared" si="13"/>
        <v>16.764463794429549</v>
      </c>
      <c r="R28" s="122">
        <f t="shared" si="13"/>
        <v>22.068836237533176</v>
      </c>
      <c r="S28" s="122">
        <f t="shared" si="13"/>
        <v>20.508532631984721</v>
      </c>
      <c r="T28" s="122">
        <f t="shared" si="13"/>
        <v>25.048797574093275</v>
      </c>
      <c r="U28" s="122">
        <f t="shared" si="13"/>
        <v>12.203252186428088</v>
      </c>
      <c r="V28" s="122">
        <f t="shared" si="13"/>
        <v>35.174915614148532</v>
      </c>
      <c r="W28" s="122">
        <f t="shared" si="13"/>
        <v>15.720393689558344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8.6902663972149234</v>
      </c>
      <c r="D29" s="98">
        <f>IF(RES_hhdet_in_tes!D29=0,0,RES_hhdet_in_tes!D29*1000*11630/RES_hhdet_in_new!D26)</f>
        <v>2.9461666141661031</v>
      </c>
      <c r="E29" s="98">
        <f>IF(RES_hhdet_in_tes!E29=0,0,RES_hhdet_in_tes!E29*1000*11630/RES_hhdet_in_new!E26)</f>
        <v>9.9274180726047216</v>
      </c>
      <c r="F29" s="98">
        <f>IF(RES_hhdet_in_tes!F29=0,0,RES_hhdet_in_tes!F29*1000*11630/RES_hhdet_in_new!F26)</f>
        <v>15.756137210470937</v>
      </c>
      <c r="G29" s="98">
        <f>IF(RES_hhdet_in_tes!G29=0,0,RES_hhdet_in_tes!G29*1000*11630/RES_hhdet_in_new!G26)</f>
        <v>16.337425692473584</v>
      </c>
      <c r="H29" s="98">
        <f>IF(RES_hhdet_in_tes!H29=0,0,RES_hhdet_in_tes!H29*1000*11630/RES_hhdet_in_new!H26)</f>
        <v>26.549951025413122</v>
      </c>
      <c r="I29" s="98">
        <f>IF(RES_hhdet_in_tes!I29=0,0,RES_hhdet_in_tes!I29*1000*11630/RES_hhdet_in_new!I26)</f>
        <v>28.062847468429329</v>
      </c>
      <c r="J29" s="98">
        <f>IF(RES_hhdet_in_tes!J29=0,0,RES_hhdet_in_tes!J29*1000*11630/RES_hhdet_in_new!J26)</f>
        <v>16.260884560529114</v>
      </c>
      <c r="K29" s="98">
        <f>IF(RES_hhdet_in_tes!K29=0,0,RES_hhdet_in_tes!K29*1000*11630/RES_hhdet_in_new!K26)</f>
        <v>14.287213473726203</v>
      </c>
      <c r="L29" s="98">
        <f>IF(RES_hhdet_in_tes!L29=0,0,RES_hhdet_in_tes!L29*1000*11630/RES_hhdet_in_new!L26)</f>
        <v>13.714993850269417</v>
      </c>
      <c r="M29" s="98">
        <f>IF(RES_hhdet_in_tes!M29=0,0,RES_hhdet_in_tes!M29*1000*11630/RES_hhdet_in_new!M26)</f>
        <v>20.790145536510547</v>
      </c>
      <c r="N29" s="98">
        <f>IF(RES_hhdet_in_tes!N29=0,0,RES_hhdet_in_tes!N29*1000*11630/RES_hhdet_in_new!N26)</f>
        <v>19.977547301399291</v>
      </c>
      <c r="O29" s="98">
        <f>IF(RES_hhdet_in_tes!O29=0,0,RES_hhdet_in_tes!O29*1000*11630/RES_hhdet_in_new!O26)</f>
        <v>17.133768939715672</v>
      </c>
      <c r="P29" s="98">
        <f>IF(RES_hhdet_in_tes!P29=0,0,RES_hhdet_in_tes!P29*1000*11630/RES_hhdet_in_new!P26)</f>
        <v>14.304574770007763</v>
      </c>
      <c r="Q29" s="98">
        <f>IF(RES_hhdet_in_tes!Q29=0,0,RES_hhdet_in_tes!Q29*1000*11630/RES_hhdet_in_new!Q26)</f>
        <v>16.764463794429549</v>
      </c>
      <c r="R29" s="98">
        <f>IF(RES_hhdet_in_tes!R29=0,0,RES_hhdet_in_tes!R29*1000*11630/RES_hhdet_in_new!R26)</f>
        <v>22.068836237533176</v>
      </c>
      <c r="S29" s="98">
        <f>IF(RES_hhdet_in_tes!S29=0,0,RES_hhdet_in_tes!S29*1000*11630/RES_hhdet_in_new!S26)</f>
        <v>20.508532631984721</v>
      </c>
      <c r="T29" s="98">
        <f>IF(RES_hhdet_in_tes!T29=0,0,RES_hhdet_in_tes!T29*1000*11630/RES_hhdet_in_new!T26)</f>
        <v>25.048797574093275</v>
      </c>
      <c r="U29" s="98">
        <f>IF(RES_hhdet_in_tes!U29=0,0,RES_hhdet_in_tes!U29*1000*11630/RES_hhdet_in_new!U26)</f>
        <v>12.203252186428088</v>
      </c>
      <c r="V29" s="98">
        <f>IF(RES_hhdet_in_tes!V29=0,0,RES_hhdet_in_tes!V29*1000*11630/RES_hhdet_in_new!V26)</f>
        <v>35.174915614148532</v>
      </c>
      <c r="W29" s="98">
        <f>IF(RES_hhdet_in_tes!W29=0,0,RES_hhdet_in_tes!W29*1000*11630/RES_hhdet_in_new!W26)</f>
        <v>15.720393689558344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917.66368931971567</v>
      </c>
      <c r="D30" s="122">
        <v>923.94892281005411</v>
      </c>
      <c r="E30" s="122">
        <v>900.8149591319459</v>
      </c>
      <c r="F30" s="122">
        <v>924.67945014175405</v>
      </c>
      <c r="G30" s="122">
        <v>941.27349852839404</v>
      </c>
      <c r="H30" s="122">
        <v>958.58866706220783</v>
      </c>
      <c r="I30" s="122">
        <v>911.76053911182009</v>
      </c>
      <c r="J30" s="122">
        <v>928.04222845617096</v>
      </c>
      <c r="K30" s="122">
        <v>882.81121760033443</v>
      </c>
      <c r="L30" s="122">
        <v>1034.0937162386838</v>
      </c>
      <c r="M30" s="122">
        <v>1080.1581370791932</v>
      </c>
      <c r="N30" s="122">
        <v>1077.5896111271572</v>
      </c>
      <c r="O30" s="122">
        <v>1153.9265456437397</v>
      </c>
      <c r="P30" s="122">
        <v>1103.5177660834131</v>
      </c>
      <c r="Q30" s="122">
        <v>1158.0308098928988</v>
      </c>
      <c r="R30" s="122">
        <v>1150.605519227503</v>
      </c>
      <c r="S30" s="122">
        <v>1091.5720520673642</v>
      </c>
      <c r="T30" s="122">
        <v>1085.2585105126386</v>
      </c>
      <c r="U30" s="122">
        <v>1092.001984756798</v>
      </c>
      <c r="V30" s="122">
        <v>1080.0770222001536</v>
      </c>
      <c r="W30" s="122">
        <v>1085.1162950005582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944.03282403270759</v>
      </c>
      <c r="D31" s="98">
        <v>871.10904141662775</v>
      </c>
      <c r="E31" s="98">
        <v>902.78672178333807</v>
      </c>
      <c r="F31" s="98">
        <v>928.99248064234826</v>
      </c>
      <c r="G31" s="98">
        <v>920.38820488838292</v>
      </c>
      <c r="H31" s="98">
        <v>974.38411702166343</v>
      </c>
      <c r="I31" s="98">
        <v>980.41010129031156</v>
      </c>
      <c r="J31" s="98">
        <v>924.70917603196483</v>
      </c>
      <c r="K31" s="98">
        <v>886.92299134293705</v>
      </c>
      <c r="L31" s="98">
        <v>987.39350185030833</v>
      </c>
      <c r="M31" s="98">
        <v>1123.220173324285</v>
      </c>
      <c r="N31" s="98">
        <v>1127.6580632381656</v>
      </c>
      <c r="O31" s="98">
        <v>1114.7185854901338</v>
      </c>
      <c r="P31" s="98">
        <v>982.80764473886779</v>
      </c>
      <c r="Q31" s="98">
        <v>1143.7881269787213</v>
      </c>
      <c r="R31" s="98">
        <v>1150.4021387650989</v>
      </c>
      <c r="S31" s="98">
        <v>1127.6903752978969</v>
      </c>
      <c r="T31" s="98">
        <v>1061.3669627975835</v>
      </c>
      <c r="U31" s="98">
        <v>1092.7133844608206</v>
      </c>
      <c r="V31" s="98">
        <v>1063.6479960483023</v>
      </c>
      <c r="W31" s="98">
        <v>1122.663704213689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1128.4274193326462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616.85733606998986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511.57008326265651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914.97187435958131</v>
      </c>
      <c r="D35" s="101">
        <v>928.83169735029492</v>
      </c>
      <c r="E35" s="101">
        <v>900.44642865015999</v>
      </c>
      <c r="F35" s="101">
        <v>924.05448704558432</v>
      </c>
      <c r="G35" s="101">
        <v>943.93524944885701</v>
      </c>
      <c r="H35" s="101">
        <v>956.53801360134503</v>
      </c>
      <c r="I35" s="101">
        <v>905.60230047885625</v>
      </c>
      <c r="J35" s="101">
        <v>928.12784869336338</v>
      </c>
      <c r="K35" s="101">
        <v>882.29806480989384</v>
      </c>
      <c r="L35" s="101">
        <v>1037.6969196968646</v>
      </c>
      <c r="M35" s="101">
        <v>1075.5773218329653</v>
      </c>
      <c r="N35" s="101">
        <v>1073.2517161125029</v>
      </c>
      <c r="O35" s="101">
        <v>1157.083599550587</v>
      </c>
      <c r="P35" s="101">
        <v>1112.9290978311062</v>
      </c>
      <c r="Q35" s="101">
        <v>1159.8285153780212</v>
      </c>
      <c r="R35" s="101">
        <v>1150.4352873262835</v>
      </c>
      <c r="S35" s="101">
        <v>1085.5025992990966</v>
      </c>
      <c r="T35" s="101">
        <v>1088.2126801703805</v>
      </c>
      <c r="U35" s="101">
        <v>1091.5822637305553</v>
      </c>
      <c r="V35" s="101">
        <v>1082.3699042996809</v>
      </c>
      <c r="W35" s="101">
        <v>1079.3528985018295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915.1453504722017</v>
      </c>
      <c r="D36" s="104">
        <v>929.06979865140988</v>
      </c>
      <c r="E36" s="104">
        <v>900.75120631766413</v>
      </c>
      <c r="F36" s="104">
        <v>924.29338482495552</v>
      </c>
      <c r="G36" s="104">
        <v>944.14427863437595</v>
      </c>
      <c r="H36" s="104">
        <v>956.61460936147591</v>
      </c>
      <c r="I36" s="104">
        <v>905.77500694966682</v>
      </c>
      <c r="J36" s="104">
        <v>928.40902059310679</v>
      </c>
      <c r="K36" s="104">
        <v>882.70595773134005</v>
      </c>
      <c r="L36" s="104">
        <v>1037.9999934229045</v>
      </c>
      <c r="M36" s="104">
        <v>1075.6808919679822</v>
      </c>
      <c r="N36" s="104">
        <v>1073.0088990534048</v>
      </c>
      <c r="O36" s="104">
        <v>1156.6639188926474</v>
      </c>
      <c r="P36" s="104">
        <v>1112.3201136108726</v>
      </c>
      <c r="Q36" s="104">
        <v>1159.7246508860269</v>
      </c>
      <c r="R36" s="104">
        <v>1150.7773270268565</v>
      </c>
      <c r="S36" s="104">
        <v>1086.1535753721305</v>
      </c>
      <c r="T36" s="104">
        <v>1088.8666675491008</v>
      </c>
      <c r="U36" s="104">
        <v>1092.1254219579848</v>
      </c>
      <c r="V36" s="104">
        <v>1082.5769164165429</v>
      </c>
      <c r="W36" s="104">
        <v>1079.2924768447908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511.89531760538307</v>
      </c>
      <c r="D37" s="98">
        <v>525.92267145400194</v>
      </c>
      <c r="E37" s="98">
        <v>503.04999054703762</v>
      </c>
      <c r="F37" s="98">
        <v>514.22450859507069</v>
      </c>
      <c r="G37" s="98">
        <v>533.97044623871898</v>
      </c>
      <c r="H37" s="98">
        <v>542.23644692168762</v>
      </c>
      <c r="I37" s="98">
        <v>505.613748878058</v>
      </c>
      <c r="J37" s="98">
        <v>502.2883268895111</v>
      </c>
      <c r="K37" s="98">
        <v>435.3028452286955</v>
      </c>
      <c r="L37" s="98">
        <v>588.84317160203534</v>
      </c>
      <c r="M37" s="98">
        <v>605.10949098553033</v>
      </c>
      <c r="N37" s="98">
        <v>590.96451153958628</v>
      </c>
      <c r="O37" s="98">
        <v>670.47576446305811</v>
      </c>
      <c r="P37" s="98">
        <v>619.32051343412218</v>
      </c>
      <c r="Q37" s="98">
        <v>660.88786571786886</v>
      </c>
      <c r="R37" s="98">
        <v>656.86223331957126</v>
      </c>
      <c r="S37" s="98">
        <v>593.25340800144897</v>
      </c>
      <c r="T37" s="98">
        <v>599.0080490775274</v>
      </c>
      <c r="U37" s="98">
        <v>610.32459775201119</v>
      </c>
      <c r="V37" s="98">
        <v>607.82651898792926</v>
      </c>
      <c r="W37" s="98">
        <v>610.68415458218715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403.25003286681874</v>
      </c>
      <c r="D38" s="98">
        <v>403.14712719740817</v>
      </c>
      <c r="E38" s="98">
        <v>397.7012157706265</v>
      </c>
      <c r="F38" s="98">
        <v>410.06887622988472</v>
      </c>
      <c r="G38" s="98">
        <v>410.17383239565714</v>
      </c>
      <c r="H38" s="98">
        <v>414.37816243978835</v>
      </c>
      <c r="I38" s="98">
        <v>400.16125807160881</v>
      </c>
      <c r="J38" s="98">
        <v>426.1206937035958</v>
      </c>
      <c r="K38" s="98">
        <v>447.40311250264466</v>
      </c>
      <c r="L38" s="98">
        <v>449.15682182086914</v>
      </c>
      <c r="M38" s="98">
        <v>470.57140098245162</v>
      </c>
      <c r="N38" s="98">
        <v>482.04438751381866</v>
      </c>
      <c r="O38" s="98">
        <v>486.18815442958936</v>
      </c>
      <c r="P38" s="98">
        <v>492.9996001767505</v>
      </c>
      <c r="Q38" s="98">
        <v>498.83678516815792</v>
      </c>
      <c r="R38" s="98">
        <v>493.91509370728539</v>
      </c>
      <c r="S38" s="98">
        <v>492.90016737068152</v>
      </c>
      <c r="T38" s="98">
        <v>489.85861847157315</v>
      </c>
      <c r="U38" s="98">
        <v>481.80082420597364</v>
      </c>
      <c r="V38" s="98">
        <v>474.75039742861367</v>
      </c>
      <c r="W38" s="98">
        <v>468.60832226260374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215.41755163530266</v>
      </c>
      <c r="D39" s="122">
        <v>219.04422071743133</v>
      </c>
      <c r="E39" s="122">
        <v>218.08406600170684</v>
      </c>
      <c r="F39" s="122">
        <v>219.74707458957937</v>
      </c>
      <c r="G39" s="122">
        <v>223.69039953416163</v>
      </c>
      <c r="H39" s="122">
        <v>231.4094769710463</v>
      </c>
      <c r="I39" s="122">
        <v>229.29171272202541</v>
      </c>
      <c r="J39" s="122">
        <v>234.36324779875716</v>
      </c>
      <c r="K39" s="122">
        <v>236.05669572449997</v>
      </c>
      <c r="L39" s="122">
        <v>263.4813338049791</v>
      </c>
      <c r="M39" s="122">
        <v>258.24363206059763</v>
      </c>
      <c r="N39" s="122">
        <v>257.46088274862262</v>
      </c>
      <c r="O39" s="122">
        <v>276.11925871066592</v>
      </c>
      <c r="P39" s="122">
        <v>280.33967031958889</v>
      </c>
      <c r="Q39" s="122">
        <v>285.40366157291282</v>
      </c>
      <c r="R39" s="122">
        <v>293.90067565184739</v>
      </c>
      <c r="S39" s="122">
        <v>286.43901051609021</v>
      </c>
      <c r="T39" s="122">
        <v>287.46526310152979</v>
      </c>
      <c r="U39" s="122">
        <v>287.87807821892238</v>
      </c>
      <c r="V39" s="122">
        <v>303.54920783320989</v>
      </c>
      <c r="W39" s="122">
        <v>309.90330156388933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215.41755163530266</v>
      </c>
      <c r="D41" s="33">
        <v>219.04422071743133</v>
      </c>
      <c r="E41" s="33">
        <v>218.08406600170684</v>
      </c>
      <c r="F41" s="33">
        <v>219.74707458957937</v>
      </c>
      <c r="G41" s="33">
        <v>223.69039953416163</v>
      </c>
      <c r="H41" s="33">
        <v>231.4094769710463</v>
      </c>
      <c r="I41" s="33">
        <v>229.29171272202541</v>
      </c>
      <c r="J41" s="33">
        <v>234.36324779875716</v>
      </c>
      <c r="K41" s="33">
        <v>236.05669572449997</v>
      </c>
      <c r="L41" s="33">
        <v>263.4813338049791</v>
      </c>
      <c r="M41" s="33">
        <v>258.24363206059763</v>
      </c>
      <c r="N41" s="33">
        <v>257.46088274862262</v>
      </c>
      <c r="O41" s="33">
        <v>276.11925871066592</v>
      </c>
      <c r="P41" s="33">
        <v>280.33967031958889</v>
      </c>
      <c r="Q41" s="33">
        <v>285.40366157291282</v>
      </c>
      <c r="R41" s="33">
        <v>293.90067565184739</v>
      </c>
      <c r="S41" s="33">
        <v>286.43901051609021</v>
      </c>
      <c r="T41" s="33">
        <v>287.46526310152979</v>
      </c>
      <c r="U41" s="33">
        <v>287.87807821892238</v>
      </c>
      <c r="V41" s="33">
        <v>303.54920783320989</v>
      </c>
      <c r="W41" s="33">
        <v>309.90330156388933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11813.967626742186</v>
      </c>
      <c r="D43" s="117">
        <f t="shared" si="14"/>
        <v>11459.792347052471</v>
      </c>
      <c r="E43" s="117">
        <f t="shared" si="14"/>
        <v>11302.71108505124</v>
      </c>
      <c r="F43" s="117">
        <f t="shared" si="14"/>
        <v>11230.894652832498</v>
      </c>
      <c r="G43" s="117">
        <f t="shared" si="14"/>
        <v>11415.490613549589</v>
      </c>
      <c r="H43" s="117">
        <f t="shared" si="14"/>
        <v>11081.32145705941</v>
      </c>
      <c r="I43" s="117">
        <f t="shared" si="14"/>
        <v>10805.337318878854</v>
      </c>
      <c r="J43" s="117">
        <f t="shared" si="14"/>
        <v>10820.166903011152</v>
      </c>
      <c r="K43" s="117">
        <f t="shared" si="14"/>
        <v>10829.406934921308</v>
      </c>
      <c r="L43" s="117">
        <f t="shared" si="14"/>
        <v>12043.918719744319</v>
      </c>
      <c r="M43" s="117">
        <f t="shared" si="14"/>
        <v>10815.51411896551</v>
      </c>
      <c r="N43" s="117">
        <f t="shared" si="14"/>
        <v>10314.614827013618</v>
      </c>
      <c r="O43" s="117">
        <f t="shared" si="14"/>
        <v>10773.157512120802</v>
      </c>
      <c r="P43" s="117">
        <f t="shared" si="14"/>
        <v>0</v>
      </c>
      <c r="Q43" s="117">
        <f t="shared" si="14"/>
        <v>9398.6135267368045</v>
      </c>
      <c r="R43" s="117">
        <f t="shared" ref="R43:V43" si="15">R44+R47+R49+R58</f>
        <v>0</v>
      </c>
      <c r="S43" s="117">
        <f t="shared" si="15"/>
        <v>8805.71624284873</v>
      </c>
      <c r="T43" s="117">
        <f t="shared" si="15"/>
        <v>8842.4373876763493</v>
      </c>
      <c r="U43" s="117">
        <f t="shared" si="15"/>
        <v>8134.7439592213086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10670.955725777258</v>
      </c>
      <c r="D44" s="122">
        <f t="shared" si="17"/>
        <v>10304.320025915486</v>
      </c>
      <c r="E44" s="122">
        <f t="shared" si="17"/>
        <v>10173.59770212928</v>
      </c>
      <c r="F44" s="122">
        <f t="shared" si="17"/>
        <v>10068.789912648888</v>
      </c>
      <c r="G44" s="122">
        <f t="shared" si="17"/>
        <v>10230.579116860814</v>
      </c>
      <c r="H44" s="122">
        <f t="shared" si="17"/>
        <v>9867.5268908339312</v>
      </c>
      <c r="I44" s="122">
        <f t="shared" si="17"/>
        <v>9679.5365857369725</v>
      </c>
      <c r="J44" s="122">
        <f t="shared" si="17"/>
        <v>9654.6654133897755</v>
      </c>
      <c r="K44" s="122">
        <f t="shared" si="17"/>
        <v>9670.6150777448511</v>
      </c>
      <c r="L44" s="122">
        <f t="shared" si="17"/>
        <v>10699.318689846799</v>
      </c>
      <c r="M44" s="122">
        <f t="shared" si="17"/>
        <v>9400.7586097650692</v>
      </c>
      <c r="N44" s="122">
        <f t="shared" si="17"/>
        <v>8940.0008794917703</v>
      </c>
      <c r="O44" s="122">
        <f t="shared" si="17"/>
        <v>9296.9702801106523</v>
      </c>
      <c r="P44" s="122">
        <f t="shared" si="17"/>
        <v>0</v>
      </c>
      <c r="Q44" s="122">
        <f t="shared" si="17"/>
        <v>8018.9796355641238</v>
      </c>
      <c r="R44" s="122">
        <f t="shared" ref="R44:V44" si="18">SUM(R45:R46)</f>
        <v>0</v>
      </c>
      <c r="S44" s="122">
        <f t="shared" si="18"/>
        <v>7435.073361488403</v>
      </c>
      <c r="T44" s="122">
        <f t="shared" si="18"/>
        <v>7426.8450462771671</v>
      </c>
      <c r="U44" s="122">
        <f t="shared" si="18"/>
        <v>6728.646256361154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10478.054641605098</v>
      </c>
      <c r="D45" s="98">
        <v>10123.261902035858</v>
      </c>
      <c r="E45" s="98">
        <v>9996.2958764531068</v>
      </c>
      <c r="F45" s="98">
        <v>9896.126580674254</v>
      </c>
      <c r="G45" s="98">
        <v>10057.352589246158</v>
      </c>
      <c r="H45" s="98">
        <v>9702.5909461247829</v>
      </c>
      <c r="I45" s="98">
        <v>9519.0932623199096</v>
      </c>
      <c r="J45" s="98">
        <v>9497.6495425546054</v>
      </c>
      <c r="K45" s="98">
        <v>9515.1770697272659</v>
      </c>
      <c r="L45" s="98">
        <v>10521.362068181568</v>
      </c>
      <c r="M45" s="98">
        <v>9247.8565786411491</v>
      </c>
      <c r="N45" s="98">
        <v>8794.6773412612711</v>
      </c>
      <c r="O45" s="98">
        <v>9145.7455239698265</v>
      </c>
      <c r="P45" s="98">
        <v>0</v>
      </c>
      <c r="Q45" s="98">
        <v>7891.7487011795993</v>
      </c>
      <c r="R45" s="98">
        <v>0</v>
      </c>
      <c r="S45" s="98">
        <v>7317.9864898310552</v>
      </c>
      <c r="T45" s="98">
        <v>7310.4737666284109</v>
      </c>
      <c r="U45" s="98">
        <v>6624.7366364340678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192.90108417215865</v>
      </c>
      <c r="D46" s="98">
        <v>181.05812387962686</v>
      </c>
      <c r="E46" s="98">
        <v>177.30182567617302</v>
      </c>
      <c r="F46" s="98">
        <v>172.66333197463373</v>
      </c>
      <c r="G46" s="98">
        <v>173.22652761465463</v>
      </c>
      <c r="H46" s="98">
        <v>164.93594470914871</v>
      </c>
      <c r="I46" s="98">
        <v>160.44332341706311</v>
      </c>
      <c r="J46" s="98">
        <v>157.01587083516998</v>
      </c>
      <c r="K46" s="98">
        <v>155.43800801758542</v>
      </c>
      <c r="L46" s="98">
        <v>177.95662166523141</v>
      </c>
      <c r="M46" s="98">
        <v>152.90203112392049</v>
      </c>
      <c r="N46" s="98">
        <v>145.32353823049888</v>
      </c>
      <c r="O46" s="98">
        <v>151.22475614082569</v>
      </c>
      <c r="P46" s="98">
        <v>0</v>
      </c>
      <c r="Q46" s="98">
        <v>127.2309343845248</v>
      </c>
      <c r="R46" s="98">
        <v>0</v>
      </c>
      <c r="S46" s="98">
        <v>117.08687165734807</v>
      </c>
      <c r="T46" s="98">
        <v>116.37127964875617</v>
      </c>
      <c r="U46" s="98">
        <v>103.90961992708596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8.473611556287123</v>
      </c>
      <c r="D47" s="122">
        <f t="shared" si="20"/>
        <v>4.3747573558982493</v>
      </c>
      <c r="E47" s="122">
        <f t="shared" si="20"/>
        <v>9.4894437458721601</v>
      </c>
      <c r="F47" s="122">
        <f t="shared" si="20"/>
        <v>15.663022502744299</v>
      </c>
      <c r="G47" s="122">
        <f t="shared" si="20"/>
        <v>16.086368152286013</v>
      </c>
      <c r="H47" s="122">
        <f t="shared" si="20"/>
        <v>27.295430060734898</v>
      </c>
      <c r="I47" s="122">
        <f t="shared" si="20"/>
        <v>28.25051626986172</v>
      </c>
      <c r="J47" s="122">
        <f t="shared" si="20"/>
        <v>20.266146686795135</v>
      </c>
      <c r="K47" s="122">
        <f t="shared" si="20"/>
        <v>13.45825124952249</v>
      </c>
      <c r="L47" s="122">
        <f t="shared" si="20"/>
        <v>14.779584282003619</v>
      </c>
      <c r="M47" s="122">
        <f t="shared" si="20"/>
        <v>20.426944198824518</v>
      </c>
      <c r="N47" s="122">
        <f t="shared" si="20"/>
        <v>20.179661969557451</v>
      </c>
      <c r="O47" s="122">
        <f t="shared" si="20"/>
        <v>16.860161062819046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20.757649719695962</v>
      </c>
      <c r="T47" s="122">
        <f t="shared" si="20"/>
        <v>26.234185222198075</v>
      </c>
      <c r="U47" s="122">
        <f t="shared" si="20"/>
        <v>8.4859538281007634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8.473611556287123</v>
      </c>
      <c r="D48" s="98">
        <f>IF(RES_hhdet_in_tes!D48=0,0,RES_hhdet_in_tes!D48*1000*11630/RES_hhdet_in_new!D45)</f>
        <v>4.3747573558982493</v>
      </c>
      <c r="E48" s="98">
        <f>IF(RES_hhdet_in_tes!E48=0,0,RES_hhdet_in_tes!E48*1000*11630/RES_hhdet_in_new!E45)</f>
        <v>9.4894437458721601</v>
      </c>
      <c r="F48" s="98">
        <f>IF(RES_hhdet_in_tes!F48=0,0,RES_hhdet_in_tes!F48*1000*11630/RES_hhdet_in_new!F45)</f>
        <v>15.663022502744299</v>
      </c>
      <c r="G48" s="98">
        <f>IF(RES_hhdet_in_tes!G48=0,0,RES_hhdet_in_tes!G48*1000*11630/RES_hhdet_in_new!G45)</f>
        <v>16.086368152286013</v>
      </c>
      <c r="H48" s="98">
        <f>IF(RES_hhdet_in_tes!H48=0,0,RES_hhdet_in_tes!H48*1000*11630/RES_hhdet_in_new!H45)</f>
        <v>27.295430060734898</v>
      </c>
      <c r="I48" s="98">
        <f>IF(RES_hhdet_in_tes!I48=0,0,RES_hhdet_in_tes!I48*1000*11630/RES_hhdet_in_new!I45)</f>
        <v>28.25051626986172</v>
      </c>
      <c r="J48" s="98">
        <f>IF(RES_hhdet_in_tes!J48=0,0,RES_hhdet_in_tes!J48*1000*11630/RES_hhdet_in_new!J45)</f>
        <v>20.266146686795135</v>
      </c>
      <c r="K48" s="98">
        <f>IF(RES_hhdet_in_tes!K48=0,0,RES_hhdet_in_tes!K48*1000*11630/RES_hhdet_in_new!K45)</f>
        <v>13.45825124952249</v>
      </c>
      <c r="L48" s="98">
        <f>IF(RES_hhdet_in_tes!L48=0,0,RES_hhdet_in_tes!L48*1000*11630/RES_hhdet_in_new!L45)</f>
        <v>14.779584282003619</v>
      </c>
      <c r="M48" s="98">
        <f>IF(RES_hhdet_in_tes!M48=0,0,RES_hhdet_in_tes!M48*1000*11630/RES_hhdet_in_new!M45)</f>
        <v>20.426944198824518</v>
      </c>
      <c r="N48" s="98">
        <f>IF(RES_hhdet_in_tes!N48=0,0,RES_hhdet_in_tes!N48*1000*11630/RES_hhdet_in_new!N45)</f>
        <v>20.179661969557451</v>
      </c>
      <c r="O48" s="98">
        <f>IF(RES_hhdet_in_tes!O48=0,0,RES_hhdet_in_tes!O48*1000*11630/RES_hhdet_in_new!O45)</f>
        <v>16.860161062819046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20.757649719695962</v>
      </c>
      <c r="T48" s="98">
        <f>IF(RES_hhdet_in_tes!T48=0,0,RES_hhdet_in_tes!T48*1000*11630/RES_hhdet_in_new!T45)</f>
        <v>26.234185222198075</v>
      </c>
      <c r="U48" s="98">
        <f>IF(RES_hhdet_in_tes!U48=0,0,RES_hhdet_in_tes!U48*1000*11630/RES_hhdet_in_new!U45)</f>
        <v>8.4859538281007634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919.12073777333842</v>
      </c>
      <c r="D49" s="122">
        <v>932.05334306365705</v>
      </c>
      <c r="E49" s="122">
        <v>901.53987317438009</v>
      </c>
      <c r="F49" s="122">
        <v>926.69464309128693</v>
      </c>
      <c r="G49" s="122">
        <v>945.13472900232682</v>
      </c>
      <c r="H49" s="122">
        <v>955.08965919369837</v>
      </c>
      <c r="I49" s="122">
        <v>868.25850414999354</v>
      </c>
      <c r="J49" s="122">
        <v>910.87209513582286</v>
      </c>
      <c r="K49" s="122">
        <v>909.27691020243549</v>
      </c>
      <c r="L49" s="122">
        <v>1066.3391118105367</v>
      </c>
      <c r="M49" s="122">
        <v>1136.0849329410185</v>
      </c>
      <c r="N49" s="122">
        <v>1096.9734028036667</v>
      </c>
      <c r="O49" s="122">
        <v>1183.2078122366654</v>
      </c>
      <c r="P49" s="122">
        <v>0</v>
      </c>
      <c r="Q49" s="122">
        <v>1094.2302295997677</v>
      </c>
      <c r="R49" s="122">
        <v>0</v>
      </c>
      <c r="S49" s="122">
        <v>1063.4462211245391</v>
      </c>
      <c r="T49" s="122">
        <v>1101.8928930754532</v>
      </c>
      <c r="U49" s="122">
        <v>1109.7336708131313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928.54826580817394</v>
      </c>
      <c r="D50" s="98">
        <v>940.11855924532972</v>
      </c>
      <c r="E50" s="98">
        <v>905.97454948917414</v>
      </c>
      <c r="F50" s="98">
        <v>941.22959704391485</v>
      </c>
      <c r="G50" s="98">
        <v>954.99518138773624</v>
      </c>
      <c r="H50" s="98">
        <v>937.60540704632876</v>
      </c>
      <c r="I50" s="98">
        <v>866.87982715569956</v>
      </c>
      <c r="J50" s="98">
        <v>910.87007874269125</v>
      </c>
      <c r="K50" s="98">
        <v>909.27149335777665</v>
      </c>
      <c r="L50" s="98">
        <v>1066.3378023715954</v>
      </c>
      <c r="M50" s="98">
        <v>1136.0839177716994</v>
      </c>
      <c r="N50" s="98">
        <v>1096.9736784788672</v>
      </c>
      <c r="O50" s="98">
        <v>1190.2260684787398</v>
      </c>
      <c r="P50" s="98">
        <v>0</v>
      </c>
      <c r="Q50" s="98">
        <v>1094.2302295997677</v>
      </c>
      <c r="R50" s="98">
        <v>0</v>
      </c>
      <c r="S50" s="98">
        <v>1063.4488215370009</v>
      </c>
      <c r="T50" s="98">
        <v>1102.1569590813681</v>
      </c>
      <c r="U50" s="98">
        <v>1113.3708287491265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928.56306968544106</v>
      </c>
      <c r="D51" s="98">
        <v>940.13704393318778</v>
      </c>
      <c r="E51" s="98">
        <v>905.99682718417375</v>
      </c>
      <c r="F51" s="98">
        <v>941.2525398864542</v>
      </c>
      <c r="G51" s="98">
        <v>955.0216033198418</v>
      </c>
      <c r="H51" s="98">
        <v>937.63226446975045</v>
      </c>
      <c r="I51" s="98">
        <v>867.06457150123367</v>
      </c>
      <c r="J51" s="98">
        <v>911.12442563445347</v>
      </c>
      <c r="K51" s="98">
        <v>909.72798563039078</v>
      </c>
      <c r="L51" s="98">
        <v>1066.6186770244994</v>
      </c>
      <c r="M51" s="98">
        <v>1136.2343803671843</v>
      </c>
      <c r="N51" s="98">
        <v>1096.63818176003</v>
      </c>
      <c r="O51" s="98">
        <v>1189.5501367528493</v>
      </c>
      <c r="P51" s="98">
        <v>0</v>
      </c>
      <c r="Q51" s="98">
        <v>0</v>
      </c>
      <c r="R51" s="98">
        <v>0</v>
      </c>
      <c r="S51" s="98">
        <v>1062.6218903741103</v>
      </c>
      <c r="T51" s="98">
        <v>1101.8091648403763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519.59993700013558</v>
      </c>
      <c r="D52" s="101">
        <v>532.13297124396081</v>
      </c>
      <c r="E52" s="101">
        <v>506.20951637280751</v>
      </c>
      <c r="F52" s="101">
        <v>524.05611368394716</v>
      </c>
      <c r="G52" s="101">
        <v>540.06116473484985</v>
      </c>
      <c r="H52" s="101">
        <v>531.22212014729894</v>
      </c>
      <c r="I52" s="101">
        <v>483.32731633157323</v>
      </c>
      <c r="J52" s="101">
        <v>492.45447878987329</v>
      </c>
      <c r="K52" s="101">
        <v>449.78781821473814</v>
      </c>
      <c r="L52" s="101">
        <v>606.26389444128745</v>
      </c>
      <c r="M52" s="101">
        <v>640.28616479722064</v>
      </c>
      <c r="N52" s="101">
        <v>605.25298989011105</v>
      </c>
      <c r="O52" s="101">
        <v>689.99436546658023</v>
      </c>
      <c r="P52" s="101">
        <v>0</v>
      </c>
      <c r="Q52" s="101">
        <v>0</v>
      </c>
      <c r="R52" s="101">
        <v>0</v>
      </c>
      <c r="S52" s="101">
        <v>580.78518031669171</v>
      </c>
      <c r="T52" s="101">
        <v>605.74351379956511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408.96313268530554</v>
      </c>
      <c r="D53" s="104">
        <v>408.00407268922692</v>
      </c>
      <c r="E53" s="104">
        <v>399.78731081136618</v>
      </c>
      <c r="F53" s="104">
        <v>417.1964262025071</v>
      </c>
      <c r="G53" s="104">
        <v>414.960438584992</v>
      </c>
      <c r="H53" s="104">
        <v>406.41014432245157</v>
      </c>
      <c r="I53" s="104">
        <v>383.73725516966056</v>
      </c>
      <c r="J53" s="104">
        <v>418.66994684458018</v>
      </c>
      <c r="K53" s="104">
        <v>459.94016741565247</v>
      </c>
      <c r="L53" s="104">
        <v>460.35478258321194</v>
      </c>
      <c r="M53" s="104">
        <v>495.94821556996368</v>
      </c>
      <c r="N53" s="104">
        <v>491.38519186991874</v>
      </c>
      <c r="O53" s="104">
        <v>499.55577128626925</v>
      </c>
      <c r="P53" s="104">
        <v>0</v>
      </c>
      <c r="Q53" s="104">
        <v>0</v>
      </c>
      <c r="R53" s="104">
        <v>0</v>
      </c>
      <c r="S53" s="104">
        <v>481.83671005741843</v>
      </c>
      <c r="T53" s="104">
        <v>496.06565104081125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914.97187435958142</v>
      </c>
      <c r="D54" s="101">
        <v>928.83169735029469</v>
      </c>
      <c r="E54" s="101">
        <v>900.44642865015999</v>
      </c>
      <c r="F54" s="101">
        <v>924.05448704558455</v>
      </c>
      <c r="G54" s="101">
        <v>943.93524944885712</v>
      </c>
      <c r="H54" s="101">
        <v>956.53801360134491</v>
      </c>
      <c r="I54" s="101">
        <v>905.60230047885602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1157.0835995505868</v>
      </c>
      <c r="P54" s="101">
        <v>0</v>
      </c>
      <c r="Q54" s="101">
        <v>0</v>
      </c>
      <c r="R54" s="101">
        <v>0</v>
      </c>
      <c r="S54" s="101">
        <v>0</v>
      </c>
      <c r="T54" s="101">
        <v>1088.2126801703803</v>
      </c>
      <c r="U54" s="101">
        <v>1091.582263730555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915.14535047220193</v>
      </c>
      <c r="D55" s="104">
        <v>929.06979865141</v>
      </c>
      <c r="E55" s="104">
        <v>900.75120631766424</v>
      </c>
      <c r="F55" s="104">
        <v>924.29338482495518</v>
      </c>
      <c r="G55" s="104">
        <v>944.14427863437584</v>
      </c>
      <c r="H55" s="104">
        <v>956.61460936147569</v>
      </c>
      <c r="I55" s="104">
        <v>905.77500694966659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1156.6639188926472</v>
      </c>
      <c r="P55" s="104">
        <v>0</v>
      </c>
      <c r="Q55" s="104">
        <v>0</v>
      </c>
      <c r="R55" s="104">
        <v>0</v>
      </c>
      <c r="S55" s="104">
        <v>0</v>
      </c>
      <c r="T55" s="104">
        <v>1088.8666675491006</v>
      </c>
      <c r="U55" s="104">
        <v>1092.1254219579848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511.89531760538307</v>
      </c>
      <c r="D56" s="98">
        <v>525.92267145400172</v>
      </c>
      <c r="E56" s="98">
        <v>503.04999054703757</v>
      </c>
      <c r="F56" s="98">
        <v>514.22450859507069</v>
      </c>
      <c r="G56" s="98">
        <v>533.97044623871886</v>
      </c>
      <c r="H56" s="98">
        <v>542.2364469216875</v>
      </c>
      <c r="I56" s="98">
        <v>505.61374887805795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670.47576446305789</v>
      </c>
      <c r="P56" s="98">
        <v>0</v>
      </c>
      <c r="Q56" s="98">
        <v>0</v>
      </c>
      <c r="R56" s="98">
        <v>0</v>
      </c>
      <c r="S56" s="98">
        <v>0</v>
      </c>
      <c r="T56" s="98">
        <v>599.00804907752752</v>
      </c>
      <c r="U56" s="98">
        <v>610.3245977520113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403.25003286681886</v>
      </c>
      <c r="D57" s="98">
        <v>403.14712719740811</v>
      </c>
      <c r="E57" s="98">
        <v>397.70121577062656</v>
      </c>
      <c r="F57" s="98">
        <v>410.06887622988467</v>
      </c>
      <c r="G57" s="98">
        <v>410.17383239565709</v>
      </c>
      <c r="H57" s="98">
        <v>414.3781624397883</v>
      </c>
      <c r="I57" s="98">
        <v>400.16125807160876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486.1881544295893</v>
      </c>
      <c r="P57" s="98">
        <v>0</v>
      </c>
      <c r="Q57" s="98">
        <v>0</v>
      </c>
      <c r="R57" s="98">
        <v>0</v>
      </c>
      <c r="S57" s="98">
        <v>0</v>
      </c>
      <c r="T57" s="98">
        <v>489.85861847157321</v>
      </c>
      <c r="U57" s="98">
        <v>481.80082420597347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215.41755163530269</v>
      </c>
      <c r="D58" s="122">
        <v>219.04422071743133</v>
      </c>
      <c r="E58" s="122">
        <v>218.08406600170684</v>
      </c>
      <c r="F58" s="122">
        <v>219.74707458957931</v>
      </c>
      <c r="G58" s="122">
        <v>223.69039953416154</v>
      </c>
      <c r="H58" s="122">
        <v>231.4094769710463</v>
      </c>
      <c r="I58" s="122">
        <v>229.29171272202541</v>
      </c>
      <c r="J58" s="122">
        <v>234.36324779875713</v>
      </c>
      <c r="K58" s="122">
        <v>236.05669572450003</v>
      </c>
      <c r="L58" s="122">
        <v>263.48133380497916</v>
      </c>
      <c r="M58" s="122">
        <v>258.24363206059763</v>
      </c>
      <c r="N58" s="122">
        <v>257.46088274862268</v>
      </c>
      <c r="O58" s="122">
        <v>276.11925871066586</v>
      </c>
      <c r="P58" s="122">
        <v>0</v>
      </c>
      <c r="Q58" s="122">
        <v>285.40366157291277</v>
      </c>
      <c r="R58" s="122">
        <v>0</v>
      </c>
      <c r="S58" s="122">
        <v>286.43901051609021</v>
      </c>
      <c r="T58" s="122">
        <v>287.46526310152979</v>
      </c>
      <c r="U58" s="122">
        <v>287.87807821892244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215.41755163530269</v>
      </c>
      <c r="D60" s="33">
        <v>219.04422071743133</v>
      </c>
      <c r="E60" s="33">
        <v>218.08406600170684</v>
      </c>
      <c r="F60" s="33">
        <v>219.74707458957931</v>
      </c>
      <c r="G60" s="33">
        <v>223.69039953416154</v>
      </c>
      <c r="H60" s="33">
        <v>231.4094769710463</v>
      </c>
      <c r="I60" s="33">
        <v>229.29171272202541</v>
      </c>
      <c r="J60" s="33">
        <v>234.36324779875713</v>
      </c>
      <c r="K60" s="33">
        <v>236.05669572450003</v>
      </c>
      <c r="L60" s="33">
        <v>263.48133380497916</v>
      </c>
      <c r="M60" s="33">
        <v>258.24363206059763</v>
      </c>
      <c r="N60" s="33">
        <v>257.46088274862268</v>
      </c>
      <c r="O60" s="33">
        <v>276.11925871066586</v>
      </c>
      <c r="P60" s="33">
        <v>0</v>
      </c>
      <c r="Q60" s="33">
        <v>285.40366157291277</v>
      </c>
      <c r="R60" s="33">
        <v>0</v>
      </c>
      <c r="S60" s="33">
        <v>286.43901051609021</v>
      </c>
      <c r="T60" s="33">
        <v>287.46526310152979</v>
      </c>
      <c r="U60" s="33">
        <v>287.87807821892244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11778.275821492762</v>
      </c>
      <c r="D62" s="117">
        <f t="shared" si="21"/>
        <v>11096.62007551456</v>
      </c>
      <c r="E62" s="117">
        <f t="shared" si="21"/>
        <v>11587.640040244563</v>
      </c>
      <c r="F62" s="117">
        <f t="shared" si="21"/>
        <v>11440.16646490182</v>
      </c>
      <c r="G62" s="117">
        <f t="shared" si="21"/>
        <v>11411.350765083778</v>
      </c>
      <c r="H62" s="117">
        <f t="shared" si="21"/>
        <v>11303.875091126278</v>
      </c>
      <c r="I62" s="117">
        <f t="shared" si="21"/>
        <v>10769.69592941066</v>
      </c>
      <c r="J62" s="117">
        <f t="shared" si="21"/>
        <v>10765.529492846756</v>
      </c>
      <c r="K62" s="117">
        <f t="shared" si="21"/>
        <v>10715.629165290382</v>
      </c>
      <c r="L62" s="117">
        <f t="shared" si="21"/>
        <v>12330.635511159122</v>
      </c>
      <c r="M62" s="117">
        <f t="shared" si="21"/>
        <v>10586.842901403863</v>
      </c>
      <c r="N62" s="117">
        <f t="shared" si="21"/>
        <v>10516.048133016086</v>
      </c>
      <c r="O62" s="117">
        <f t="shared" si="21"/>
        <v>10558.228791589025</v>
      </c>
      <c r="P62" s="117">
        <f t="shared" si="21"/>
        <v>9183.9894678592791</v>
      </c>
      <c r="Q62" s="117">
        <f t="shared" si="21"/>
        <v>9477.3487488209721</v>
      </c>
      <c r="R62" s="117">
        <f t="shared" ref="R62:V62" si="22">R63+R66+R68+R77</f>
        <v>9643.7185346146016</v>
      </c>
      <c r="S62" s="117">
        <f t="shared" si="22"/>
        <v>9232.0400409284139</v>
      </c>
      <c r="T62" s="117">
        <f t="shared" si="22"/>
        <v>8717.1920197900454</v>
      </c>
      <c r="U62" s="117">
        <f t="shared" si="22"/>
        <v>8322.9125350611521</v>
      </c>
      <c r="V62" s="117">
        <f t="shared" si="22"/>
        <v>7669.4319249584396</v>
      </c>
      <c r="W62" s="117">
        <f t="shared" ref="W62" si="23">W63+W66+W68+W77</f>
        <v>6938.1333173843859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10629.984570279819</v>
      </c>
      <c r="D63" s="122">
        <f t="shared" si="24"/>
        <v>9964.5906264488513</v>
      </c>
      <c r="E63" s="122">
        <f t="shared" si="24"/>
        <v>10434.283482478582</v>
      </c>
      <c r="F63" s="122">
        <f t="shared" si="24"/>
        <v>10251.257768781015</v>
      </c>
      <c r="G63" s="122">
        <f t="shared" si="24"/>
        <v>10221.565768885783</v>
      </c>
      <c r="H63" s="122">
        <f t="shared" si="24"/>
        <v>10090.138709855779</v>
      </c>
      <c r="I63" s="122">
        <f t="shared" si="24"/>
        <v>9648.9208369915068</v>
      </c>
      <c r="J63" s="122">
        <f t="shared" si="24"/>
        <v>9607.8288301809134</v>
      </c>
      <c r="K63" s="122">
        <f t="shared" si="24"/>
        <v>9571.264432074644</v>
      </c>
      <c r="L63" s="122">
        <f t="shared" si="24"/>
        <v>10972.65285550973</v>
      </c>
      <c r="M63" s="122">
        <f t="shared" si="24"/>
        <v>9221.2601572163585</v>
      </c>
      <c r="N63" s="122">
        <f t="shared" si="24"/>
        <v>9127.6754204252102</v>
      </c>
      <c r="O63" s="122">
        <f t="shared" si="24"/>
        <v>9099.0244630322868</v>
      </c>
      <c r="P63" s="122">
        <f t="shared" si="24"/>
        <v>7777.6808112351328</v>
      </c>
      <c r="Q63" s="122">
        <f t="shared" si="24"/>
        <v>8071.606841337787</v>
      </c>
      <c r="R63" s="122">
        <f t="shared" ref="R63:V63" si="25">SUM(R64:R65)</f>
        <v>8201.5281678533247</v>
      </c>
      <c r="S63" s="122">
        <f t="shared" si="25"/>
        <v>7824.3500377908713</v>
      </c>
      <c r="T63" s="122">
        <f t="shared" si="25"/>
        <v>7337.3878103820261</v>
      </c>
      <c r="U63" s="122">
        <f t="shared" si="25"/>
        <v>6915.5875779432017</v>
      </c>
      <c r="V63" s="122">
        <f t="shared" si="25"/>
        <v>6231.854269611601</v>
      </c>
      <c r="W63" s="122">
        <f t="shared" ref="W63" si="26">SUM(W64:W65)</f>
        <v>5564.7686305261996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10437.82413019975</v>
      </c>
      <c r="D64" s="98">
        <v>9789.5019180706331</v>
      </c>
      <c r="E64" s="98">
        <v>10252.438518166795</v>
      </c>
      <c r="F64" s="98">
        <v>10075.46541054887</v>
      </c>
      <c r="G64" s="98">
        <v>10048.491857360019</v>
      </c>
      <c r="H64" s="98">
        <v>9921.4818033413067</v>
      </c>
      <c r="I64" s="98">
        <v>9488.9849854388358</v>
      </c>
      <c r="J64" s="98">
        <v>9451.5746726299021</v>
      </c>
      <c r="K64" s="98">
        <v>9417.423309708498</v>
      </c>
      <c r="L64" s="98">
        <v>10790.149998133882</v>
      </c>
      <c r="M64" s="98">
        <v>9071.2776434545576</v>
      </c>
      <c r="N64" s="98">
        <v>8979.3011522572233</v>
      </c>
      <c r="O64" s="98">
        <v>8951.0194986101469</v>
      </c>
      <c r="P64" s="98">
        <v>7655.6228254445823</v>
      </c>
      <c r="Q64" s="98">
        <v>7943.5409118704792</v>
      </c>
      <c r="R64" s="98">
        <v>8072.1783688865571</v>
      </c>
      <c r="S64" s="98">
        <v>7701.1328717811484</v>
      </c>
      <c r="T64" s="98">
        <v>7222.4182366999476</v>
      </c>
      <c r="U64" s="98">
        <v>6808.7910471971836</v>
      </c>
      <c r="V64" s="98">
        <v>6135.5969972866387</v>
      </c>
      <c r="W64" s="98">
        <v>5478.6405019860367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192.16044008006955</v>
      </c>
      <c r="D65" s="98">
        <v>175.08870837821769</v>
      </c>
      <c r="E65" s="98">
        <v>181.84496431178817</v>
      </c>
      <c r="F65" s="98">
        <v>175.79235823214486</v>
      </c>
      <c r="G65" s="98">
        <v>173.07391152576449</v>
      </c>
      <c r="H65" s="98">
        <v>168.65690651447167</v>
      </c>
      <c r="I65" s="98">
        <v>159.93585155267013</v>
      </c>
      <c r="J65" s="98">
        <v>156.25415755101159</v>
      </c>
      <c r="K65" s="98">
        <v>153.84112236614672</v>
      </c>
      <c r="L65" s="98">
        <v>182.50285737584906</v>
      </c>
      <c r="M65" s="98">
        <v>149.98251376180153</v>
      </c>
      <c r="N65" s="98">
        <v>148.3742681679866</v>
      </c>
      <c r="O65" s="98">
        <v>148.00496442213947</v>
      </c>
      <c r="P65" s="98">
        <v>122.05798579055075</v>
      </c>
      <c r="Q65" s="98">
        <v>128.06592946730737</v>
      </c>
      <c r="R65" s="98">
        <v>129.34979896676668</v>
      </c>
      <c r="S65" s="98">
        <v>123.21716600972304</v>
      </c>
      <c r="T65" s="98">
        <v>114.96957368207838</v>
      </c>
      <c r="U65" s="98">
        <v>106.79653074601835</v>
      </c>
      <c r="V65" s="98">
        <v>96.257272324962059</v>
      </c>
      <c r="W65" s="98">
        <v>86.128128540163289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8.4513464757486112</v>
      </c>
      <c r="D66" s="122">
        <f t="shared" si="27"/>
        <v>4.3505306920433506</v>
      </c>
      <c r="E66" s="122">
        <f t="shared" si="27"/>
        <v>9.4729895642621766</v>
      </c>
      <c r="F66" s="122">
        <f t="shared" si="27"/>
        <v>15.56937936127531</v>
      </c>
      <c r="G66" s="122">
        <f t="shared" si="27"/>
        <v>15.982978254284703</v>
      </c>
      <c r="H66" s="122">
        <f t="shared" si="27"/>
        <v>27.203689668701283</v>
      </c>
      <c r="I66" s="122">
        <f t="shared" si="27"/>
        <v>28.115248648706483</v>
      </c>
      <c r="J66" s="122">
        <f t="shared" si="27"/>
        <v>20.30960277316424</v>
      </c>
      <c r="K66" s="122">
        <f t="shared" si="27"/>
        <v>13.441826015982564</v>
      </c>
      <c r="L66" s="122">
        <f t="shared" si="27"/>
        <v>14.764283424287067</v>
      </c>
      <c r="M66" s="122">
        <f t="shared" si="27"/>
        <v>20.466350146493667</v>
      </c>
      <c r="N66" s="122">
        <f t="shared" si="27"/>
        <v>20.140948863932845</v>
      </c>
      <c r="O66" s="122">
        <f t="shared" si="27"/>
        <v>16.922470006384852</v>
      </c>
      <c r="P66" s="122">
        <f t="shared" si="27"/>
        <v>13.954963848453042</v>
      </c>
      <c r="Q66" s="122">
        <f t="shared" si="27"/>
        <v>17.734765550516755</v>
      </c>
      <c r="R66" s="122">
        <f t="shared" si="27"/>
        <v>22.67295823890688</v>
      </c>
      <c r="S66" s="122">
        <f t="shared" si="27"/>
        <v>20.504035858966606</v>
      </c>
      <c r="T66" s="122">
        <f t="shared" si="27"/>
        <v>26.089915700700434</v>
      </c>
      <c r="U66" s="122">
        <f t="shared" si="27"/>
        <v>11.840723645750739</v>
      </c>
      <c r="V66" s="122">
        <f t="shared" si="27"/>
        <v>34.646580443491061</v>
      </c>
      <c r="W66" s="122">
        <f t="shared" si="27"/>
        <v>16.013155983628657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8.4513464757486112</v>
      </c>
      <c r="D67" s="98">
        <f>IF(RES_hhdet_in_tes!D67=0,0,RES_hhdet_in_tes!D67*1000*11630/RES_hhdet_in_new!D64)</f>
        <v>4.3505306920433506</v>
      </c>
      <c r="E67" s="98">
        <f>IF(RES_hhdet_in_tes!E67=0,0,RES_hhdet_in_tes!E67*1000*11630/RES_hhdet_in_new!E64)</f>
        <v>9.4729895642621766</v>
      </c>
      <c r="F67" s="98">
        <f>IF(RES_hhdet_in_tes!F67=0,0,RES_hhdet_in_tes!F67*1000*11630/RES_hhdet_in_new!F64)</f>
        <v>15.56937936127531</v>
      </c>
      <c r="G67" s="98">
        <f>IF(RES_hhdet_in_tes!G67=0,0,RES_hhdet_in_tes!G67*1000*11630/RES_hhdet_in_new!G64)</f>
        <v>15.982978254284703</v>
      </c>
      <c r="H67" s="98">
        <f>IF(RES_hhdet_in_tes!H67=0,0,RES_hhdet_in_tes!H67*1000*11630/RES_hhdet_in_new!H64)</f>
        <v>27.203689668701283</v>
      </c>
      <c r="I67" s="98">
        <f>IF(RES_hhdet_in_tes!I67=0,0,RES_hhdet_in_tes!I67*1000*11630/RES_hhdet_in_new!I64)</f>
        <v>28.115248648706483</v>
      </c>
      <c r="J67" s="98">
        <f>IF(RES_hhdet_in_tes!J67=0,0,RES_hhdet_in_tes!J67*1000*11630/RES_hhdet_in_new!J64)</f>
        <v>20.30960277316424</v>
      </c>
      <c r="K67" s="98">
        <f>IF(RES_hhdet_in_tes!K67=0,0,RES_hhdet_in_tes!K67*1000*11630/RES_hhdet_in_new!K64)</f>
        <v>13.441826015982564</v>
      </c>
      <c r="L67" s="98">
        <f>IF(RES_hhdet_in_tes!L67=0,0,RES_hhdet_in_tes!L67*1000*11630/RES_hhdet_in_new!L64)</f>
        <v>14.764283424287067</v>
      </c>
      <c r="M67" s="98">
        <f>IF(RES_hhdet_in_tes!M67=0,0,RES_hhdet_in_tes!M67*1000*11630/RES_hhdet_in_new!M64)</f>
        <v>20.466350146493667</v>
      </c>
      <c r="N67" s="98">
        <f>IF(RES_hhdet_in_tes!N67=0,0,RES_hhdet_in_tes!N67*1000*11630/RES_hhdet_in_new!N64)</f>
        <v>20.140948863932845</v>
      </c>
      <c r="O67" s="98">
        <f>IF(RES_hhdet_in_tes!O67=0,0,RES_hhdet_in_tes!O67*1000*11630/RES_hhdet_in_new!O64)</f>
        <v>16.922470006384852</v>
      </c>
      <c r="P67" s="98">
        <f>IF(RES_hhdet_in_tes!P67=0,0,RES_hhdet_in_tes!P67*1000*11630/RES_hhdet_in_new!P64)</f>
        <v>13.954963848453042</v>
      </c>
      <c r="Q67" s="98">
        <f>IF(RES_hhdet_in_tes!Q67=0,0,RES_hhdet_in_tes!Q67*1000*11630/RES_hhdet_in_new!Q64)</f>
        <v>17.734765550516755</v>
      </c>
      <c r="R67" s="98">
        <f>IF(RES_hhdet_in_tes!R67=0,0,RES_hhdet_in_tes!R67*1000*11630/RES_hhdet_in_new!R64)</f>
        <v>22.67295823890688</v>
      </c>
      <c r="S67" s="98">
        <f>IF(RES_hhdet_in_tes!S67=0,0,RES_hhdet_in_tes!S67*1000*11630/RES_hhdet_in_new!S64)</f>
        <v>20.504035858966606</v>
      </c>
      <c r="T67" s="98">
        <f>IF(RES_hhdet_in_tes!T67=0,0,RES_hhdet_in_tes!T67*1000*11630/RES_hhdet_in_new!T64)</f>
        <v>26.089915700700434</v>
      </c>
      <c r="U67" s="98">
        <f>IF(RES_hhdet_in_tes!U67=0,0,RES_hhdet_in_tes!U67*1000*11630/RES_hhdet_in_new!U64)</f>
        <v>11.840723645750739</v>
      </c>
      <c r="V67" s="98">
        <f>IF(RES_hhdet_in_tes!V67=0,0,RES_hhdet_in_tes!V67*1000*11630/RES_hhdet_in_new!V64)</f>
        <v>34.646580443491061</v>
      </c>
      <c r="W67" s="98">
        <f>IF(RES_hhdet_in_tes!W67=0,0,RES_hhdet_in_tes!W67*1000*11630/RES_hhdet_in_new!W64)</f>
        <v>16.013155983628657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924.41781629149989</v>
      </c>
      <c r="D68" s="122">
        <v>908.78657945803104</v>
      </c>
      <c r="E68" s="122">
        <v>925.60140117801654</v>
      </c>
      <c r="F68" s="122">
        <v>953.41020565058318</v>
      </c>
      <c r="G68" s="122">
        <v>949.97338547913273</v>
      </c>
      <c r="H68" s="122">
        <v>955.0385325994248</v>
      </c>
      <c r="I68" s="122">
        <v>863.55166640842651</v>
      </c>
      <c r="J68" s="122">
        <v>903.2694601150946</v>
      </c>
      <c r="K68" s="122">
        <v>894.85164313419364</v>
      </c>
      <c r="L68" s="122">
        <v>1079.5377201542669</v>
      </c>
      <c r="M68" s="122">
        <v>1086.9542293632089</v>
      </c>
      <c r="N68" s="122">
        <v>1110.4468958835491</v>
      </c>
      <c r="O68" s="122">
        <v>1165.8278105849699</v>
      </c>
      <c r="P68" s="122">
        <v>1112.1468526371004</v>
      </c>
      <c r="Q68" s="122">
        <v>1102.7812316596219</v>
      </c>
      <c r="R68" s="122">
        <v>1125.6588391702282</v>
      </c>
      <c r="S68" s="122">
        <v>1100.4348710882718</v>
      </c>
      <c r="T68" s="122">
        <v>1065.9358275067189</v>
      </c>
      <c r="U68" s="122">
        <v>1107.3045590786865</v>
      </c>
      <c r="V68" s="122">
        <v>1099.862794648408</v>
      </c>
      <c r="W68" s="122">
        <v>1047.3820080682224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925.05776468397642</v>
      </c>
      <c r="D69" s="98">
        <v>907.6445346894061</v>
      </c>
      <c r="E69" s="98">
        <v>927.01644481110611</v>
      </c>
      <c r="F69" s="98">
        <v>955.35615686401434</v>
      </c>
      <c r="G69" s="98">
        <v>950.52331806522204</v>
      </c>
      <c r="H69" s="98">
        <v>954.83201621668752</v>
      </c>
      <c r="I69" s="98">
        <v>860.47999777584698</v>
      </c>
      <c r="J69" s="98">
        <v>902.1614940171238</v>
      </c>
      <c r="K69" s="98">
        <v>895.42619752349856</v>
      </c>
      <c r="L69" s="98">
        <v>1082.4218310130627</v>
      </c>
      <c r="M69" s="98">
        <v>1087.6339898129447</v>
      </c>
      <c r="N69" s="98">
        <v>1112.5630584695407</v>
      </c>
      <c r="O69" s="98">
        <v>1166.3525673702877</v>
      </c>
      <c r="P69" s="98">
        <v>1112.0564524029655</v>
      </c>
      <c r="Q69" s="98">
        <v>1096.8672178553086</v>
      </c>
      <c r="R69" s="98">
        <v>1123.7813223629078</v>
      </c>
      <c r="S69" s="98">
        <v>1101.4085121084765</v>
      </c>
      <c r="T69" s="98">
        <v>1064.2704410449492</v>
      </c>
      <c r="U69" s="98">
        <v>1108.3140691679864</v>
      </c>
      <c r="V69" s="98">
        <v>1101.1327242886803</v>
      </c>
      <c r="W69" s="98">
        <v>1045.9184005291804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925.09599264642372</v>
      </c>
      <c r="D70" s="98">
        <v>907.68152457650899</v>
      </c>
      <c r="E70" s="98">
        <v>927.13970339681032</v>
      </c>
      <c r="F70" s="98">
        <v>955.48280903383386</v>
      </c>
      <c r="G70" s="98">
        <v>950.67103588076213</v>
      </c>
      <c r="H70" s="98">
        <v>955.01141632146664</v>
      </c>
      <c r="I70" s="98">
        <v>860.75690545122745</v>
      </c>
      <c r="J70" s="98">
        <v>902.55013551046989</v>
      </c>
      <c r="K70" s="98">
        <v>896.05665178733909</v>
      </c>
      <c r="L70" s="98">
        <v>1082.926442484626</v>
      </c>
      <c r="M70" s="98">
        <v>1087.8868213376829</v>
      </c>
      <c r="N70" s="98">
        <v>1112.6059630542834</v>
      </c>
      <c r="O70" s="98">
        <v>0</v>
      </c>
      <c r="P70" s="98">
        <v>0</v>
      </c>
      <c r="Q70" s="98">
        <v>0</v>
      </c>
      <c r="R70" s="98">
        <v>1122.5657279472573</v>
      </c>
      <c r="S70" s="98">
        <v>1100.8405383522604</v>
      </c>
      <c r="T70" s="98">
        <v>1063.6846373776782</v>
      </c>
      <c r="U70" s="98">
        <v>1108.6129777758408</v>
      </c>
      <c r="V70" s="98">
        <v>1101.6816929130691</v>
      </c>
      <c r="W70" s="98">
        <v>1046.1767300157237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517.64600645180928</v>
      </c>
      <c r="D71" s="101">
        <v>513.64179503351102</v>
      </c>
      <c r="E71" s="101">
        <v>518.11523954780694</v>
      </c>
      <c r="F71" s="101">
        <v>532.04352530845654</v>
      </c>
      <c r="G71" s="101">
        <v>537.58592964170464</v>
      </c>
      <c r="H71" s="101">
        <v>541.13723039867011</v>
      </c>
      <c r="I71" s="101">
        <v>479.75706599440986</v>
      </c>
      <c r="J71" s="101">
        <v>487.74525360263601</v>
      </c>
      <c r="K71" s="101">
        <v>442.86916085336628</v>
      </c>
      <c r="L71" s="101">
        <v>615.65630005766923</v>
      </c>
      <c r="M71" s="101">
        <v>612.7206355528059</v>
      </c>
      <c r="N71" s="101">
        <v>614.21674387937446</v>
      </c>
      <c r="O71" s="101">
        <v>0</v>
      </c>
      <c r="P71" s="101">
        <v>0</v>
      </c>
      <c r="Q71" s="101">
        <v>0</v>
      </c>
      <c r="R71" s="101">
        <v>640.41242237417885</v>
      </c>
      <c r="S71" s="101">
        <v>601.8668231866053</v>
      </c>
      <c r="T71" s="101">
        <v>584.57461162017239</v>
      </c>
      <c r="U71" s="101">
        <v>619.61747534854851</v>
      </c>
      <c r="V71" s="101">
        <v>618.72407978717342</v>
      </c>
      <c r="W71" s="101">
        <v>591.78481403792932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407.44998619461444</v>
      </c>
      <c r="D72" s="104">
        <v>394.03972954299792</v>
      </c>
      <c r="E72" s="104">
        <v>409.02446384900344</v>
      </c>
      <c r="F72" s="104">
        <v>423.43928372537732</v>
      </c>
      <c r="G72" s="104">
        <v>413.08510623905738</v>
      </c>
      <c r="H72" s="104">
        <v>413.87418592279658</v>
      </c>
      <c r="I72" s="104">
        <v>380.9998394568176</v>
      </c>
      <c r="J72" s="104">
        <v>414.80488190783393</v>
      </c>
      <c r="K72" s="104">
        <v>453.18749093397292</v>
      </c>
      <c r="L72" s="104">
        <v>467.27014242695668</v>
      </c>
      <c r="M72" s="104">
        <v>475.16618578487709</v>
      </c>
      <c r="N72" s="104">
        <v>498.38921917490887</v>
      </c>
      <c r="O72" s="104">
        <v>0</v>
      </c>
      <c r="P72" s="104">
        <v>0</v>
      </c>
      <c r="Q72" s="104">
        <v>0</v>
      </c>
      <c r="R72" s="104">
        <v>482.15330557307863</v>
      </c>
      <c r="S72" s="104">
        <v>498.97371516565511</v>
      </c>
      <c r="T72" s="104">
        <v>479.11002575750547</v>
      </c>
      <c r="U72" s="104">
        <v>488.99550242729242</v>
      </c>
      <c r="V72" s="104">
        <v>482.95761312589576</v>
      </c>
      <c r="W72" s="104">
        <v>454.39191597779433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914.97187435958131</v>
      </c>
      <c r="D73" s="101">
        <v>928.83169735029492</v>
      </c>
      <c r="E73" s="101">
        <v>900.44642865015999</v>
      </c>
      <c r="F73" s="101">
        <v>924.05448704558398</v>
      </c>
      <c r="G73" s="101">
        <v>943.93524944885723</v>
      </c>
      <c r="H73" s="101">
        <v>956.53801360134514</v>
      </c>
      <c r="I73" s="101">
        <v>905.60230047885602</v>
      </c>
      <c r="J73" s="101">
        <v>928.12784869336338</v>
      </c>
      <c r="K73" s="101">
        <v>882.29806480989396</v>
      </c>
      <c r="L73" s="101">
        <v>1037.6969196968644</v>
      </c>
      <c r="M73" s="101">
        <v>1075.5773218329653</v>
      </c>
      <c r="N73" s="101">
        <v>1073.2517161125031</v>
      </c>
      <c r="O73" s="101">
        <v>1157.083599550587</v>
      </c>
      <c r="P73" s="101">
        <v>1112.9290978311062</v>
      </c>
      <c r="Q73" s="101">
        <v>1159.8285153780212</v>
      </c>
      <c r="R73" s="101">
        <v>1150.4352873262835</v>
      </c>
      <c r="S73" s="101">
        <v>1085.5025992990966</v>
      </c>
      <c r="T73" s="101">
        <v>1088.2126801703803</v>
      </c>
      <c r="U73" s="101">
        <v>1091.582263730555</v>
      </c>
      <c r="V73" s="101">
        <v>1082.3699042996809</v>
      </c>
      <c r="W73" s="101">
        <v>1079.3528985018293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915.14535047220193</v>
      </c>
      <c r="D74" s="104">
        <v>929.06979865141011</v>
      </c>
      <c r="E74" s="104">
        <v>900.75120631766401</v>
      </c>
      <c r="F74" s="104">
        <v>924.29338482495518</v>
      </c>
      <c r="G74" s="104">
        <v>944.14427863437641</v>
      </c>
      <c r="H74" s="104">
        <v>956.6146093614758</v>
      </c>
      <c r="I74" s="104">
        <v>905.7750069496667</v>
      </c>
      <c r="J74" s="104">
        <v>928.40902059310713</v>
      </c>
      <c r="K74" s="104">
        <v>882.70595773133982</v>
      </c>
      <c r="L74" s="104">
        <v>1037.9999934229047</v>
      </c>
      <c r="M74" s="104">
        <v>1075.6808919679818</v>
      </c>
      <c r="N74" s="104">
        <v>1073.008899053405</v>
      </c>
      <c r="O74" s="104">
        <v>1156.6639188926472</v>
      </c>
      <c r="P74" s="104">
        <v>1112.3201136108726</v>
      </c>
      <c r="Q74" s="104">
        <v>1159.7246508860269</v>
      </c>
      <c r="R74" s="104">
        <v>1150.7773270268567</v>
      </c>
      <c r="S74" s="104">
        <v>1086.1535753721305</v>
      </c>
      <c r="T74" s="104">
        <v>1088.8666675491008</v>
      </c>
      <c r="U74" s="104">
        <v>1092.1254219579848</v>
      </c>
      <c r="V74" s="104">
        <v>1082.5769164165431</v>
      </c>
      <c r="W74" s="104">
        <v>1079.2924768447908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511.89531760538313</v>
      </c>
      <c r="D75" s="98">
        <v>525.92267145400194</v>
      </c>
      <c r="E75" s="98">
        <v>503.04999054703762</v>
      </c>
      <c r="F75" s="98">
        <v>514.22450859507046</v>
      </c>
      <c r="G75" s="98">
        <v>533.97044623871909</v>
      </c>
      <c r="H75" s="98">
        <v>542.2364469216875</v>
      </c>
      <c r="I75" s="98">
        <v>505.613748878058</v>
      </c>
      <c r="J75" s="98">
        <v>502.28832688951115</v>
      </c>
      <c r="K75" s="98">
        <v>435.30284522869545</v>
      </c>
      <c r="L75" s="98">
        <v>588.84317160203534</v>
      </c>
      <c r="M75" s="98">
        <v>605.10949098553033</v>
      </c>
      <c r="N75" s="98">
        <v>590.96451153958606</v>
      </c>
      <c r="O75" s="98">
        <v>670.475764463058</v>
      </c>
      <c r="P75" s="98">
        <v>619.32051343412195</v>
      </c>
      <c r="Q75" s="98">
        <v>660.88786571786875</v>
      </c>
      <c r="R75" s="98">
        <v>656.86223331957137</v>
      </c>
      <c r="S75" s="98">
        <v>593.25340800144886</v>
      </c>
      <c r="T75" s="98">
        <v>599.00804907752763</v>
      </c>
      <c r="U75" s="98">
        <v>610.3245977520113</v>
      </c>
      <c r="V75" s="98">
        <v>607.82651898792938</v>
      </c>
      <c r="W75" s="98">
        <v>610.68415458218703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403.2500328668188</v>
      </c>
      <c r="D76" s="98">
        <v>403.14712719740811</v>
      </c>
      <c r="E76" s="98">
        <v>397.70121577062639</v>
      </c>
      <c r="F76" s="98">
        <v>410.06887622988472</v>
      </c>
      <c r="G76" s="98">
        <v>410.1738323956572</v>
      </c>
      <c r="H76" s="98">
        <v>414.37816243978824</v>
      </c>
      <c r="I76" s="98">
        <v>400.16125807160864</v>
      </c>
      <c r="J76" s="98">
        <v>426.12069370359575</v>
      </c>
      <c r="K76" s="98">
        <v>447.40311250264449</v>
      </c>
      <c r="L76" s="98">
        <v>449.15682182086931</v>
      </c>
      <c r="M76" s="98">
        <v>470.57140098245145</v>
      </c>
      <c r="N76" s="98">
        <v>482.04438751381872</v>
      </c>
      <c r="O76" s="98">
        <v>486.18815442958919</v>
      </c>
      <c r="P76" s="98">
        <v>492.99960017675056</v>
      </c>
      <c r="Q76" s="98">
        <v>498.83678516815814</v>
      </c>
      <c r="R76" s="98">
        <v>493.91509370728545</v>
      </c>
      <c r="S76" s="98">
        <v>492.90016737068157</v>
      </c>
      <c r="T76" s="98">
        <v>489.85861847157321</v>
      </c>
      <c r="U76" s="98">
        <v>481.80082420597353</v>
      </c>
      <c r="V76" s="98">
        <v>474.75039742861367</v>
      </c>
      <c r="W76" s="98">
        <v>468.60832226260374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215.42208844569299</v>
      </c>
      <c r="D77" s="122">
        <v>218.89233891563549</v>
      </c>
      <c r="E77" s="122">
        <v>218.2821670237029</v>
      </c>
      <c r="F77" s="122">
        <v>219.92911110894576</v>
      </c>
      <c r="G77" s="122">
        <v>223.82863246458015</v>
      </c>
      <c r="H77" s="122">
        <v>231.49415900237446</v>
      </c>
      <c r="I77" s="122">
        <v>229.10817736202034</v>
      </c>
      <c r="J77" s="122">
        <v>234.12159977758284</v>
      </c>
      <c r="K77" s="122">
        <v>236.07126406556156</v>
      </c>
      <c r="L77" s="122">
        <v>263.6806520708372</v>
      </c>
      <c r="M77" s="122">
        <v>258.16216467780282</v>
      </c>
      <c r="N77" s="122">
        <v>257.78486784339259</v>
      </c>
      <c r="O77" s="122">
        <v>276.45404796538406</v>
      </c>
      <c r="P77" s="122">
        <v>280.20684013859301</v>
      </c>
      <c r="Q77" s="122">
        <v>285.22591027304622</v>
      </c>
      <c r="R77" s="122">
        <v>293.85856935214196</v>
      </c>
      <c r="S77" s="122">
        <v>286.75109619030439</v>
      </c>
      <c r="T77" s="122">
        <v>287.77846620059927</v>
      </c>
      <c r="U77" s="122">
        <v>288.17967439351446</v>
      </c>
      <c r="V77" s="122">
        <v>303.06828025493917</v>
      </c>
      <c r="W77" s="122">
        <v>309.96952280633485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215.59360588563911</v>
      </c>
      <c r="D78" s="98">
        <v>215.43577615168732</v>
      </c>
      <c r="E78" s="98">
        <v>221.83630437260749</v>
      </c>
      <c r="F78" s="98">
        <v>223.22694188955208</v>
      </c>
      <c r="G78" s="98">
        <v>226.52803089120911</v>
      </c>
      <c r="H78" s="98">
        <v>233.24047808320753</v>
      </c>
      <c r="I78" s="98">
        <v>222.93463224264616</v>
      </c>
      <c r="J78" s="98">
        <v>231.98009093512965</v>
      </c>
      <c r="K78" s="98">
        <v>236.22022977139105</v>
      </c>
      <c r="L78" s="98">
        <v>265.6783364659521</v>
      </c>
      <c r="M78" s="98">
        <v>257.37361936900817</v>
      </c>
      <c r="N78" s="98">
        <v>260.98701973807039</v>
      </c>
      <c r="O78" s="98">
        <v>280.27576577541845</v>
      </c>
      <c r="P78" s="98">
        <v>277.58013556310863</v>
      </c>
      <c r="Q78" s="98">
        <v>281.47048322572664</v>
      </c>
      <c r="R78" s="98">
        <v>293.09126962375757</v>
      </c>
      <c r="S78" s="98">
        <v>291.54769431534453</v>
      </c>
      <c r="T78" s="98">
        <v>292.79159801587429</v>
      </c>
      <c r="U78" s="98">
        <v>293.11152583852999</v>
      </c>
      <c r="V78" s="98">
        <v>292.16927415493518</v>
      </c>
      <c r="W78" s="98">
        <v>310.82035592609742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215.41755163530269</v>
      </c>
      <c r="D79" s="33">
        <v>219.04422071743136</v>
      </c>
      <c r="E79" s="33">
        <v>218.08406600170684</v>
      </c>
      <c r="F79" s="33">
        <v>219.74707458957934</v>
      </c>
      <c r="G79" s="33">
        <v>223.69039953416157</v>
      </c>
      <c r="H79" s="33">
        <v>231.4094769710463</v>
      </c>
      <c r="I79" s="33">
        <v>229.29171272202538</v>
      </c>
      <c r="J79" s="33">
        <v>234.36324779875721</v>
      </c>
      <c r="K79" s="33">
        <v>236.05669572449995</v>
      </c>
      <c r="L79" s="33">
        <v>263.48133380497916</v>
      </c>
      <c r="M79" s="33">
        <v>258.24363206059752</v>
      </c>
      <c r="N79" s="33">
        <v>257.46088274862257</v>
      </c>
      <c r="O79" s="33">
        <v>276.11925871066597</v>
      </c>
      <c r="P79" s="33">
        <v>280.33967031958883</v>
      </c>
      <c r="Q79" s="33">
        <v>285.40366157291277</v>
      </c>
      <c r="R79" s="33">
        <v>293.90067565184745</v>
      </c>
      <c r="S79" s="33">
        <v>286.43901051609032</v>
      </c>
      <c r="T79" s="33">
        <v>287.46526310152979</v>
      </c>
      <c r="U79" s="33">
        <v>287.87807821892244</v>
      </c>
      <c r="V79" s="33">
        <v>303.54920783320989</v>
      </c>
      <c r="W79" s="33">
        <v>309.90330156388927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11736.651917490626</v>
      </c>
      <c r="D81" s="117">
        <f t="shared" si="28"/>
        <v>11091.124749712886</v>
      </c>
      <c r="E81" s="117">
        <f t="shared" si="28"/>
        <v>11355.327528763117</v>
      </c>
      <c r="F81" s="117">
        <f t="shared" si="28"/>
        <v>10938.796001641243</v>
      </c>
      <c r="G81" s="117">
        <f t="shared" si="28"/>
        <v>11231.394365669865</v>
      </c>
      <c r="H81" s="117">
        <f t="shared" si="28"/>
        <v>11121.468960867893</v>
      </c>
      <c r="I81" s="117">
        <f t="shared" si="28"/>
        <v>11858.601748092626</v>
      </c>
      <c r="J81" s="117">
        <f t="shared" si="28"/>
        <v>11161.575965326967</v>
      </c>
      <c r="K81" s="117">
        <f t="shared" si="28"/>
        <v>10949.849484098522</v>
      </c>
      <c r="L81" s="117">
        <f t="shared" si="28"/>
        <v>11847.153127129683</v>
      </c>
      <c r="M81" s="117">
        <f t="shared" si="28"/>
        <v>10671.250416923525</v>
      </c>
      <c r="N81" s="117">
        <f t="shared" si="28"/>
        <v>10158.827728919787</v>
      </c>
      <c r="O81" s="117">
        <f t="shared" si="28"/>
        <v>10131.48842201443</v>
      </c>
      <c r="P81" s="117">
        <f t="shared" si="28"/>
        <v>9250.4087971013105</v>
      </c>
      <c r="Q81" s="117">
        <f t="shared" si="28"/>
        <v>9978.2944316717549</v>
      </c>
      <c r="R81" s="117">
        <f t="shared" ref="R81:V81" si="29">R82+R85+R87+R100</f>
        <v>10036.96517344988</v>
      </c>
      <c r="S81" s="117">
        <f t="shared" si="29"/>
        <v>9366.9472556754081</v>
      </c>
      <c r="T81" s="117">
        <f t="shared" si="29"/>
        <v>8809.3080096435788</v>
      </c>
      <c r="U81" s="117">
        <f t="shared" si="29"/>
        <v>8108.776498535487</v>
      </c>
      <c r="V81" s="117">
        <f t="shared" si="29"/>
        <v>7560.5361280572361</v>
      </c>
      <c r="W81" s="117">
        <f t="shared" ref="W81" si="30">W82+W85+W87+W100</f>
        <v>7147.7719278152981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10594.789285560206</v>
      </c>
      <c r="D82" s="122">
        <f t="shared" si="31"/>
        <v>9950.4622530262222</v>
      </c>
      <c r="E82" s="122">
        <f t="shared" si="31"/>
        <v>10227.110425422947</v>
      </c>
      <c r="F82" s="122">
        <f t="shared" si="31"/>
        <v>9785.9938966512218</v>
      </c>
      <c r="G82" s="122">
        <f t="shared" si="31"/>
        <v>10056.755930409949</v>
      </c>
      <c r="H82" s="122">
        <f t="shared" si="31"/>
        <v>9915.3883689078739</v>
      </c>
      <c r="I82" s="122">
        <f t="shared" si="31"/>
        <v>10674.517187722486</v>
      </c>
      <c r="J82" s="122">
        <f t="shared" si="31"/>
        <v>9977.2890295356301</v>
      </c>
      <c r="K82" s="122">
        <f t="shared" si="31"/>
        <v>9802.7770691832811</v>
      </c>
      <c r="L82" s="122">
        <f t="shared" si="31"/>
        <v>10531.701227094785</v>
      </c>
      <c r="M82" s="122">
        <f t="shared" si="31"/>
        <v>9298.1610891797209</v>
      </c>
      <c r="N82" s="122">
        <f t="shared" si="31"/>
        <v>8802.9839925721117</v>
      </c>
      <c r="O82" s="122">
        <f t="shared" si="31"/>
        <v>8704.8570742209522</v>
      </c>
      <c r="P82" s="122">
        <f t="shared" si="31"/>
        <v>7839.1497471405264</v>
      </c>
      <c r="Q82" s="122">
        <f t="shared" si="31"/>
        <v>8525.935273745843</v>
      </c>
      <c r="R82" s="122">
        <f t="shared" ref="R82:V82" si="32">SUM(R83:R84)</f>
        <v>8562.1574313103847</v>
      </c>
      <c r="S82" s="122">
        <f t="shared" si="32"/>
        <v>7962.7512149867807</v>
      </c>
      <c r="T82" s="122">
        <f t="shared" si="32"/>
        <v>7448.2431961176817</v>
      </c>
      <c r="U82" s="122">
        <f t="shared" si="32"/>
        <v>6726.7284942624001</v>
      </c>
      <c r="V82" s="122">
        <f t="shared" si="32"/>
        <v>6143.0014005101621</v>
      </c>
      <c r="W82" s="122">
        <f t="shared" ref="W82" si="33">SUM(W83:W84)</f>
        <v>5733.3292875281495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10517.339557622488</v>
      </c>
      <c r="D83" s="98">
        <v>9879.7809010432247</v>
      </c>
      <c r="E83" s="98">
        <v>10155.063287841413</v>
      </c>
      <c r="F83" s="98">
        <v>9718.1705239534513</v>
      </c>
      <c r="G83" s="98">
        <v>9987.9435164861425</v>
      </c>
      <c r="H83" s="98">
        <v>9848.4223859394406</v>
      </c>
      <c r="I83" s="98">
        <v>10603.031988715105</v>
      </c>
      <c r="J83" s="98">
        <v>9911.7443424024677</v>
      </c>
      <c r="K83" s="98">
        <v>9739.1384309771711</v>
      </c>
      <c r="L83" s="98">
        <v>10460.927450977308</v>
      </c>
      <c r="M83" s="98">
        <v>9237.0716032963392</v>
      </c>
      <c r="N83" s="98">
        <v>8745.1817241631688</v>
      </c>
      <c r="O83" s="98">
        <v>8647.6614963407192</v>
      </c>
      <c r="P83" s="98">
        <v>7789.4729332077741</v>
      </c>
      <c r="Q83" s="98">
        <v>8471.3054496786754</v>
      </c>
      <c r="R83" s="98">
        <v>8507.6264376132567</v>
      </c>
      <c r="S83" s="98">
        <v>7912.1140793737404</v>
      </c>
      <c r="T83" s="98">
        <v>7401.1175216772608</v>
      </c>
      <c r="U83" s="98">
        <v>6684.7878825046992</v>
      </c>
      <c r="V83" s="98">
        <v>6104.6924280164612</v>
      </c>
      <c r="W83" s="98">
        <v>5697.5017741163083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77.449727937716631</v>
      </c>
      <c r="D84" s="98">
        <v>70.681351982997199</v>
      </c>
      <c r="E84" s="98">
        <v>72.047137581534699</v>
      </c>
      <c r="F84" s="98">
        <v>67.823372697771219</v>
      </c>
      <c r="G84" s="98">
        <v>68.812413923807028</v>
      </c>
      <c r="H84" s="98">
        <v>66.965982968432527</v>
      </c>
      <c r="I84" s="98">
        <v>71.485199007380473</v>
      </c>
      <c r="J84" s="98">
        <v>65.544687133161588</v>
      </c>
      <c r="K84" s="98">
        <v>63.638638206109391</v>
      </c>
      <c r="L84" s="98">
        <v>70.773776117477368</v>
      </c>
      <c r="M84" s="98">
        <v>61.089485883381975</v>
      </c>
      <c r="N84" s="98">
        <v>57.802268408943156</v>
      </c>
      <c r="O84" s="98">
        <v>57.195577880233508</v>
      </c>
      <c r="P84" s="98">
        <v>49.676813932752246</v>
      </c>
      <c r="Q84" s="98">
        <v>54.62982406716683</v>
      </c>
      <c r="R84" s="98">
        <v>54.530993697128459</v>
      </c>
      <c r="S84" s="98">
        <v>50.637135613040265</v>
      </c>
      <c r="T84" s="98">
        <v>47.125674440420539</v>
      </c>
      <c r="U84" s="98">
        <v>41.940611757701298</v>
      </c>
      <c r="V84" s="98">
        <v>38.308972493700566</v>
      </c>
      <c r="W84" s="98">
        <v>35.827513411840812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8.4470441152958973</v>
      </c>
      <c r="D85" s="122">
        <f t="shared" si="34"/>
        <v>4.3336219551395674</v>
      </c>
      <c r="E85" s="122">
        <f t="shared" si="34"/>
        <v>9.4963845154873141</v>
      </c>
      <c r="F85" s="122">
        <f t="shared" si="34"/>
        <v>15.568253853880675</v>
      </c>
      <c r="G85" s="122">
        <f t="shared" si="34"/>
        <v>16.010099906130378</v>
      </c>
      <c r="H85" s="122">
        <f t="shared" si="34"/>
        <v>27.216006422806274</v>
      </c>
      <c r="I85" s="122">
        <f t="shared" si="34"/>
        <v>28.150617711924955</v>
      </c>
      <c r="J85" s="122">
        <f t="shared" si="34"/>
        <v>20.287307195612417</v>
      </c>
      <c r="K85" s="122">
        <f t="shared" si="34"/>
        <v>13.425684446279822</v>
      </c>
      <c r="L85" s="122">
        <f t="shared" si="34"/>
        <v>14.725815025711393</v>
      </c>
      <c r="M85" s="122">
        <f t="shared" si="34"/>
        <v>20.431862967951954</v>
      </c>
      <c r="N85" s="122">
        <f t="shared" si="34"/>
        <v>20.135237115214935</v>
      </c>
      <c r="O85" s="122">
        <f t="shared" si="34"/>
        <v>16.931543643938628</v>
      </c>
      <c r="P85" s="122">
        <f t="shared" si="34"/>
        <v>13.911443261615011</v>
      </c>
      <c r="Q85" s="122">
        <f t="shared" si="34"/>
        <v>17.746589241060803</v>
      </c>
      <c r="R85" s="122">
        <f t="shared" si="34"/>
        <v>22.652897979813606</v>
      </c>
      <c r="S85" s="122">
        <f t="shared" si="34"/>
        <v>20.463720703975092</v>
      </c>
      <c r="T85" s="122">
        <f t="shared" si="34"/>
        <v>26.046201969355931</v>
      </c>
      <c r="U85" s="122">
        <f t="shared" si="34"/>
        <v>11.81775832064854</v>
      </c>
      <c r="V85" s="122">
        <f t="shared" si="34"/>
        <v>34.666220085647957</v>
      </c>
      <c r="W85" s="122">
        <f t="shared" si="34"/>
        <v>16.002077022657563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8.4470441152958973</v>
      </c>
      <c r="D86" s="98">
        <f>IF(RES_hhdet_in_tes!D86=0,0,RES_hhdet_in_tes!D86*1000*11630/RES_hhdet_in_new!D83)</f>
        <v>4.3336219551395674</v>
      </c>
      <c r="E86" s="98">
        <f>IF(RES_hhdet_in_tes!E86=0,0,RES_hhdet_in_tes!E86*1000*11630/RES_hhdet_in_new!E83)</f>
        <v>9.4963845154873141</v>
      </c>
      <c r="F86" s="98">
        <f>IF(RES_hhdet_in_tes!F86=0,0,RES_hhdet_in_tes!F86*1000*11630/RES_hhdet_in_new!F83)</f>
        <v>15.568253853880675</v>
      </c>
      <c r="G86" s="98">
        <f>IF(RES_hhdet_in_tes!G86=0,0,RES_hhdet_in_tes!G86*1000*11630/RES_hhdet_in_new!G83)</f>
        <v>16.010099906130378</v>
      </c>
      <c r="H86" s="98">
        <f>IF(RES_hhdet_in_tes!H86=0,0,RES_hhdet_in_tes!H86*1000*11630/RES_hhdet_in_new!H83)</f>
        <v>27.216006422806274</v>
      </c>
      <c r="I86" s="98">
        <f>IF(RES_hhdet_in_tes!I86=0,0,RES_hhdet_in_tes!I86*1000*11630/RES_hhdet_in_new!I83)</f>
        <v>28.150617711924955</v>
      </c>
      <c r="J86" s="98">
        <f>IF(RES_hhdet_in_tes!J86=0,0,RES_hhdet_in_tes!J86*1000*11630/RES_hhdet_in_new!J83)</f>
        <v>20.287307195612417</v>
      </c>
      <c r="K86" s="98">
        <f>IF(RES_hhdet_in_tes!K86=0,0,RES_hhdet_in_tes!K86*1000*11630/RES_hhdet_in_new!K83)</f>
        <v>13.425684446279822</v>
      </c>
      <c r="L86" s="98">
        <f>IF(RES_hhdet_in_tes!L86=0,0,RES_hhdet_in_tes!L86*1000*11630/RES_hhdet_in_new!L83)</f>
        <v>14.725815025711393</v>
      </c>
      <c r="M86" s="98">
        <f>IF(RES_hhdet_in_tes!M86=0,0,RES_hhdet_in_tes!M86*1000*11630/RES_hhdet_in_new!M83)</f>
        <v>20.431862967951954</v>
      </c>
      <c r="N86" s="98">
        <f>IF(RES_hhdet_in_tes!N86=0,0,RES_hhdet_in_tes!N86*1000*11630/RES_hhdet_in_new!N83)</f>
        <v>20.135237115214935</v>
      </c>
      <c r="O86" s="98">
        <f>IF(RES_hhdet_in_tes!O86=0,0,RES_hhdet_in_tes!O86*1000*11630/RES_hhdet_in_new!O83)</f>
        <v>16.931543643938628</v>
      </c>
      <c r="P86" s="98">
        <f>IF(RES_hhdet_in_tes!P86=0,0,RES_hhdet_in_tes!P86*1000*11630/RES_hhdet_in_new!P83)</f>
        <v>13.911443261615011</v>
      </c>
      <c r="Q86" s="98">
        <f>IF(RES_hhdet_in_tes!Q86=0,0,RES_hhdet_in_tes!Q86*1000*11630/RES_hhdet_in_new!Q83)</f>
        <v>17.746589241060803</v>
      </c>
      <c r="R86" s="98">
        <f>IF(RES_hhdet_in_tes!R86=0,0,RES_hhdet_in_tes!R86*1000*11630/RES_hhdet_in_new!R83)</f>
        <v>22.652897979813606</v>
      </c>
      <c r="S86" s="98">
        <f>IF(RES_hhdet_in_tes!S86=0,0,RES_hhdet_in_tes!S86*1000*11630/RES_hhdet_in_new!S83)</f>
        <v>20.463720703975092</v>
      </c>
      <c r="T86" s="98">
        <f>IF(RES_hhdet_in_tes!T86=0,0,RES_hhdet_in_tes!T86*1000*11630/RES_hhdet_in_new!T83)</f>
        <v>26.046201969355931</v>
      </c>
      <c r="U86" s="98">
        <f>IF(RES_hhdet_in_tes!U86=0,0,RES_hhdet_in_tes!U86*1000*11630/RES_hhdet_in_new!U83)</f>
        <v>11.81775832064854</v>
      </c>
      <c r="V86" s="98">
        <f>IF(RES_hhdet_in_tes!V86=0,0,RES_hhdet_in_tes!V86*1000*11630/RES_hhdet_in_new!V83)</f>
        <v>34.666220085647957</v>
      </c>
      <c r="W86" s="98">
        <f>IF(RES_hhdet_in_tes!W86=0,0,RES_hhdet_in_tes!W86*1000*11630/RES_hhdet_in_new!W83)</f>
        <v>16.002077022657563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917.99803617982172</v>
      </c>
      <c r="D87" s="122">
        <v>917.28465401409255</v>
      </c>
      <c r="E87" s="122">
        <v>900.63665282297575</v>
      </c>
      <c r="F87" s="122">
        <v>917.48677654656285</v>
      </c>
      <c r="G87" s="122">
        <v>934.93793581962314</v>
      </c>
      <c r="H87" s="122">
        <v>947.45510856616636</v>
      </c>
      <c r="I87" s="122">
        <v>926.64222993618887</v>
      </c>
      <c r="J87" s="122">
        <v>929.63638079696705</v>
      </c>
      <c r="K87" s="122">
        <v>897.59003474446138</v>
      </c>
      <c r="L87" s="122">
        <v>1037.2447512042065</v>
      </c>
      <c r="M87" s="122">
        <v>1094.4138327152539</v>
      </c>
      <c r="N87" s="122">
        <v>1078.2476164838374</v>
      </c>
      <c r="O87" s="122">
        <v>1133.5805454388735</v>
      </c>
      <c r="P87" s="122">
        <v>1117.0079363795805</v>
      </c>
      <c r="Q87" s="122">
        <v>1149.2089071119383</v>
      </c>
      <c r="R87" s="122">
        <v>1158.2541685078359</v>
      </c>
      <c r="S87" s="122">
        <v>1097.293309468562</v>
      </c>
      <c r="T87" s="122">
        <v>1047.5533484550101</v>
      </c>
      <c r="U87" s="122">
        <v>1082.3521677335154</v>
      </c>
      <c r="V87" s="122">
        <v>1079.3192996282157</v>
      </c>
      <c r="W87" s="122">
        <v>1088.5372617006017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919.38999755972191</v>
      </c>
      <c r="D88" s="98">
        <v>898.94935924476931</v>
      </c>
      <c r="E88" s="98">
        <v>900.20903007130948</v>
      </c>
      <c r="F88" s="98">
        <v>902.35257839690144</v>
      </c>
      <c r="G88" s="98">
        <v>923.32502066651944</v>
      </c>
      <c r="H88" s="98">
        <v>925.94254864482934</v>
      </c>
      <c r="I88" s="98">
        <v>941.73889373414283</v>
      </c>
      <c r="J88" s="98">
        <v>930.68593407648427</v>
      </c>
      <c r="K88" s="98">
        <v>913.76861494877539</v>
      </c>
      <c r="L88" s="98">
        <v>1041.9550431551609</v>
      </c>
      <c r="M88" s="98">
        <v>1118.8913253131861</v>
      </c>
      <c r="N88" s="98">
        <v>1079.4276494187668</v>
      </c>
      <c r="O88" s="98">
        <v>1099.1203434230633</v>
      </c>
      <c r="P88" s="98">
        <v>1135.5947378259523</v>
      </c>
      <c r="Q88" s="98">
        <v>1139.2990238565119</v>
      </c>
      <c r="R88" s="98">
        <v>1164.0947482779061</v>
      </c>
      <c r="S88" s="98">
        <v>1101.0284268730559</v>
      </c>
      <c r="T88" s="98">
        <v>1032.5207641555101</v>
      </c>
      <c r="U88" s="98">
        <v>1081.9353882649443</v>
      </c>
      <c r="V88" s="98">
        <v>1079.2886176616619</v>
      </c>
      <c r="W88" s="98">
        <v>1089.8496263248524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919.42098437920777</v>
      </c>
      <c r="D89" s="98">
        <v>898.97365770868032</v>
      </c>
      <c r="E89" s="98">
        <v>900.2696224076609</v>
      </c>
      <c r="F89" s="98">
        <v>902.39266977520663</v>
      </c>
      <c r="G89" s="98">
        <v>923.39285936612021</v>
      </c>
      <c r="H89" s="98">
        <v>926.01829707955903</v>
      </c>
      <c r="I89" s="98">
        <v>942.02700388740982</v>
      </c>
      <c r="J89" s="98">
        <v>930.94045194885427</v>
      </c>
      <c r="K89" s="98">
        <v>914.07304473839088</v>
      </c>
      <c r="L89" s="98">
        <v>1042.1638677491571</v>
      </c>
      <c r="M89" s="98">
        <v>1119.0943367938196</v>
      </c>
      <c r="N89" s="98">
        <v>1079.4729644122399</v>
      </c>
      <c r="O89" s="98">
        <v>1098.8841491443488</v>
      </c>
      <c r="P89" s="98">
        <v>1135.6331385116282</v>
      </c>
      <c r="Q89" s="98">
        <v>1138.8905813060778</v>
      </c>
      <c r="R89" s="98">
        <v>1164.0083992807731</v>
      </c>
      <c r="S89" s="98">
        <v>1101.1633880518675</v>
      </c>
      <c r="T89" s="98">
        <v>1032.4718588174383</v>
      </c>
      <c r="U89" s="98">
        <v>1082.3780042904527</v>
      </c>
      <c r="V89" s="98">
        <v>1079.7415851797693</v>
      </c>
      <c r="W89" s="98">
        <v>1090.2798992988162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514.44953135593221</v>
      </c>
      <c r="D90" s="101">
        <v>508.6861867079092</v>
      </c>
      <c r="E90" s="101">
        <v>502.97795079797993</v>
      </c>
      <c r="F90" s="101">
        <v>502.26023559099485</v>
      </c>
      <c r="G90" s="101">
        <v>522.03917516635181</v>
      </c>
      <c r="H90" s="101">
        <v>524.5764986964117</v>
      </c>
      <c r="I90" s="101">
        <v>525.57385133687387</v>
      </c>
      <c r="J90" s="101">
        <v>503.28711438127851</v>
      </c>
      <c r="K90" s="101">
        <v>451.95987422386304</v>
      </c>
      <c r="L90" s="101">
        <v>592.18528914543697</v>
      </c>
      <c r="M90" s="101">
        <v>630.52688776614252</v>
      </c>
      <c r="N90" s="101">
        <v>595.69174508654453</v>
      </c>
      <c r="O90" s="101">
        <v>636.97150874982162</v>
      </c>
      <c r="P90" s="101">
        <v>633.01350193776193</v>
      </c>
      <c r="Q90" s="101">
        <v>648.91971952507174</v>
      </c>
      <c r="R90" s="101">
        <v>664.21774433015514</v>
      </c>
      <c r="S90" s="101">
        <v>602.04873128040435</v>
      </c>
      <c r="T90" s="101">
        <v>567.1859460871284</v>
      </c>
      <c r="U90" s="101">
        <v>604.76466405479755</v>
      </c>
      <c r="V90" s="101">
        <v>606.22446748569166</v>
      </c>
      <c r="W90" s="101">
        <v>617.02959173216959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404.97145302327561</v>
      </c>
      <c r="D91" s="104">
        <v>390.28747100077135</v>
      </c>
      <c r="E91" s="104">
        <v>397.29167160968098</v>
      </c>
      <c r="F91" s="104">
        <v>400.1324341842116</v>
      </c>
      <c r="G91" s="104">
        <v>401.35368419976828</v>
      </c>
      <c r="H91" s="104">
        <v>401.44179838314727</v>
      </c>
      <c r="I91" s="104">
        <v>416.45315255053589</v>
      </c>
      <c r="J91" s="104">
        <v>427.65333756757576</v>
      </c>
      <c r="K91" s="104">
        <v>462.11317051452778</v>
      </c>
      <c r="L91" s="104">
        <v>449.97857860372051</v>
      </c>
      <c r="M91" s="104">
        <v>488.56744902767696</v>
      </c>
      <c r="N91" s="104">
        <v>483.78121932569508</v>
      </c>
      <c r="O91" s="104">
        <v>461.91264039452705</v>
      </c>
      <c r="P91" s="104">
        <v>502.61963657386627</v>
      </c>
      <c r="Q91" s="104">
        <v>489.97086178100619</v>
      </c>
      <c r="R91" s="104">
        <v>499.79065495061803</v>
      </c>
      <c r="S91" s="104">
        <v>499.11465677146305</v>
      </c>
      <c r="T91" s="104">
        <v>465.28591273030997</v>
      </c>
      <c r="U91" s="104">
        <v>477.61334023565513</v>
      </c>
      <c r="V91" s="104">
        <v>473.5171176940778</v>
      </c>
      <c r="W91" s="104">
        <v>473.2503075666466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944.03282403270771</v>
      </c>
      <c r="D92" s="101">
        <v>871.10904141662763</v>
      </c>
      <c r="E92" s="101">
        <v>902.78672178333795</v>
      </c>
      <c r="F92" s="101">
        <v>928.99248064234814</v>
      </c>
      <c r="G92" s="101">
        <v>920.38820488838326</v>
      </c>
      <c r="H92" s="101">
        <v>974.38411702166331</v>
      </c>
      <c r="I92" s="101">
        <v>980.41010129031145</v>
      </c>
      <c r="J92" s="101">
        <v>924.70917603196494</v>
      </c>
      <c r="K92" s="101">
        <v>886.92299134293705</v>
      </c>
      <c r="L92" s="101">
        <v>987.3935018503081</v>
      </c>
      <c r="M92" s="101">
        <v>1123.220173324285</v>
      </c>
      <c r="N92" s="101">
        <v>1127.6580632381658</v>
      </c>
      <c r="O92" s="101">
        <v>1114.7185854901338</v>
      </c>
      <c r="P92" s="101">
        <v>982.80764473886779</v>
      </c>
      <c r="Q92" s="101">
        <v>1143.7881269787213</v>
      </c>
      <c r="R92" s="101">
        <v>1150.4021387650989</v>
      </c>
      <c r="S92" s="101">
        <v>1127.6903752978969</v>
      </c>
      <c r="T92" s="101">
        <v>1061.3669627975835</v>
      </c>
      <c r="U92" s="101">
        <v>1092.7133844608204</v>
      </c>
      <c r="V92" s="101">
        <v>1063.6479960483023</v>
      </c>
      <c r="W92" s="101">
        <v>1122.6637042136888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944.05956585958995</v>
      </c>
      <c r="D93" s="104">
        <v>871.11529748527755</v>
      </c>
      <c r="E93" s="104">
        <v>902.83874159419088</v>
      </c>
      <c r="F93" s="104">
        <v>929.026651873471</v>
      </c>
      <c r="G93" s="104">
        <v>920.41135020333002</v>
      </c>
      <c r="H93" s="104">
        <v>974.4046529342736</v>
      </c>
      <c r="I93" s="104">
        <v>980.60648237457519</v>
      </c>
      <c r="J93" s="104">
        <v>924.85000370679711</v>
      </c>
      <c r="K93" s="104">
        <v>887.19306354831588</v>
      </c>
      <c r="L93" s="104">
        <v>0</v>
      </c>
      <c r="M93" s="104">
        <v>1123.3817038150798</v>
      </c>
      <c r="N93" s="104">
        <v>1127.5857317782823</v>
      </c>
      <c r="O93" s="104">
        <v>1114.195510662757</v>
      </c>
      <c r="P93" s="104">
        <v>982.24209448916326</v>
      </c>
      <c r="Q93" s="104">
        <v>1144.1383710389593</v>
      </c>
      <c r="R93" s="104">
        <v>1151.0329165705484</v>
      </c>
      <c r="S93" s="104">
        <v>1128.4274193326462</v>
      </c>
      <c r="T93" s="104">
        <v>1061.8029159900218</v>
      </c>
      <c r="U93" s="104">
        <v>1093.4139604898196</v>
      </c>
      <c r="V93" s="104">
        <v>0</v>
      </c>
      <c r="W93" s="104">
        <v>1122.987805816309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528.30998558171052</v>
      </c>
      <c r="D94" s="98">
        <v>492.81481271702199</v>
      </c>
      <c r="E94" s="98">
        <v>504.38025789497703</v>
      </c>
      <c r="F94" s="98">
        <v>517.16391686338352</v>
      </c>
      <c r="G94" s="98">
        <v>520.31032206010661</v>
      </c>
      <c r="H94" s="98">
        <v>552.1885293798706</v>
      </c>
      <c r="I94" s="98">
        <v>547.3217956700704</v>
      </c>
      <c r="J94" s="98">
        <v>499.94880538664626</v>
      </c>
      <c r="K94" s="98">
        <v>438.33776518414186</v>
      </c>
      <c r="L94" s="98">
        <v>0</v>
      </c>
      <c r="M94" s="98">
        <v>632.80460264293913</v>
      </c>
      <c r="N94" s="98">
        <v>622.47481171021298</v>
      </c>
      <c r="O94" s="98">
        <v>645.82054790687607</v>
      </c>
      <c r="P94" s="98">
        <v>546.66848092336215</v>
      </c>
      <c r="Q94" s="98">
        <v>651.63568510364439</v>
      </c>
      <c r="R94" s="98">
        <v>656.4710010618295</v>
      </c>
      <c r="S94" s="98">
        <v>616.85733606998986</v>
      </c>
      <c r="T94" s="98">
        <v>583.20732551247045</v>
      </c>
      <c r="U94" s="98">
        <v>610.83835061633772</v>
      </c>
      <c r="V94" s="98">
        <v>0</v>
      </c>
      <c r="W94" s="98">
        <v>635.53464817388453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415.74958027787949</v>
      </c>
      <c r="D95" s="98">
        <v>378.30048476825567</v>
      </c>
      <c r="E95" s="98">
        <v>398.45848369921373</v>
      </c>
      <c r="F95" s="98">
        <v>411.86273501008748</v>
      </c>
      <c r="G95" s="98">
        <v>400.10102814322335</v>
      </c>
      <c r="H95" s="98">
        <v>422.21612355440317</v>
      </c>
      <c r="I95" s="98">
        <v>433.28468670450479</v>
      </c>
      <c r="J95" s="98">
        <v>424.90119832015091</v>
      </c>
      <c r="K95" s="98">
        <v>448.8552983641739</v>
      </c>
      <c r="L95" s="98">
        <v>0</v>
      </c>
      <c r="M95" s="98">
        <v>490.57710117214077</v>
      </c>
      <c r="N95" s="98">
        <v>505.11092006806922</v>
      </c>
      <c r="O95" s="98">
        <v>468.3749627558808</v>
      </c>
      <c r="P95" s="98">
        <v>435.573613565801</v>
      </c>
      <c r="Q95" s="98">
        <v>492.50268593531513</v>
      </c>
      <c r="R95" s="98">
        <v>494.56191550871881</v>
      </c>
      <c r="S95" s="98">
        <v>511.57008326265651</v>
      </c>
      <c r="T95" s="98">
        <v>478.5955904775513</v>
      </c>
      <c r="U95" s="98">
        <v>482.57560987348194</v>
      </c>
      <c r="V95" s="98">
        <v>0</v>
      </c>
      <c r="W95" s="98">
        <v>487.45315764242469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914.97187435958142</v>
      </c>
      <c r="D96" s="101">
        <v>928.83169735029492</v>
      </c>
      <c r="E96" s="101">
        <v>900.44642865015987</v>
      </c>
      <c r="F96" s="101">
        <v>924.05448704558432</v>
      </c>
      <c r="G96" s="101">
        <v>943.93524944885712</v>
      </c>
      <c r="H96" s="101">
        <v>956.53801360134503</v>
      </c>
      <c r="I96" s="101">
        <v>905.60230047885625</v>
      </c>
      <c r="J96" s="101">
        <v>928.12784869336315</v>
      </c>
      <c r="K96" s="101">
        <v>882.29806480989407</v>
      </c>
      <c r="L96" s="101">
        <v>1037.6969196968646</v>
      </c>
      <c r="M96" s="101">
        <v>1075.577321832965</v>
      </c>
      <c r="N96" s="101">
        <v>1073.2517161125029</v>
      </c>
      <c r="O96" s="101">
        <v>1157.0835995505872</v>
      </c>
      <c r="P96" s="101">
        <v>1112.9290978311062</v>
      </c>
      <c r="Q96" s="101">
        <v>1159.8285153780209</v>
      </c>
      <c r="R96" s="101">
        <v>1150.4352873262835</v>
      </c>
      <c r="S96" s="101">
        <v>1085.5025992990966</v>
      </c>
      <c r="T96" s="101">
        <v>1088.2126801703803</v>
      </c>
      <c r="U96" s="101">
        <v>1091.5822637305548</v>
      </c>
      <c r="V96" s="101">
        <v>1082.3699042996811</v>
      </c>
      <c r="W96" s="101">
        <v>1079.3528985018293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915.14535047220204</v>
      </c>
      <c r="D97" s="104">
        <v>929.06979865141</v>
      </c>
      <c r="E97" s="104">
        <v>900.7512063176639</v>
      </c>
      <c r="F97" s="104">
        <v>924.29338482495518</v>
      </c>
      <c r="G97" s="104">
        <v>944.14427863437618</v>
      </c>
      <c r="H97" s="104">
        <v>956.61460936147591</v>
      </c>
      <c r="I97" s="104">
        <v>905.7750069496667</v>
      </c>
      <c r="J97" s="104">
        <v>928.4090205931069</v>
      </c>
      <c r="K97" s="104">
        <v>882.70595773134005</v>
      </c>
      <c r="L97" s="104">
        <v>1037.9999934229047</v>
      </c>
      <c r="M97" s="104">
        <v>1075.680891967982</v>
      </c>
      <c r="N97" s="104">
        <v>1073.0088990534048</v>
      </c>
      <c r="O97" s="104">
        <v>1156.6639188926472</v>
      </c>
      <c r="P97" s="104">
        <v>1112.3201136108726</v>
      </c>
      <c r="Q97" s="104">
        <v>1159.7246508860269</v>
      </c>
      <c r="R97" s="104">
        <v>1150.7773270268572</v>
      </c>
      <c r="S97" s="104">
        <v>1086.1535753721307</v>
      </c>
      <c r="T97" s="104">
        <v>1088.8666675491006</v>
      </c>
      <c r="U97" s="104">
        <v>1092.1254219579848</v>
      </c>
      <c r="V97" s="104">
        <v>1082.5769164165429</v>
      </c>
      <c r="W97" s="104">
        <v>1079.2924768447911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511.89531760538313</v>
      </c>
      <c r="D98" s="98">
        <v>525.92267145400172</v>
      </c>
      <c r="E98" s="98">
        <v>503.04999054703751</v>
      </c>
      <c r="F98" s="98">
        <v>514.22450859507057</v>
      </c>
      <c r="G98" s="98">
        <v>533.97044623871898</v>
      </c>
      <c r="H98" s="98">
        <v>542.2364469216875</v>
      </c>
      <c r="I98" s="98">
        <v>505.61374887805789</v>
      </c>
      <c r="J98" s="98">
        <v>502.2883268895111</v>
      </c>
      <c r="K98" s="98">
        <v>435.30284522869545</v>
      </c>
      <c r="L98" s="98">
        <v>588.84317160203534</v>
      </c>
      <c r="M98" s="98">
        <v>605.10949098553056</v>
      </c>
      <c r="N98" s="98">
        <v>590.96451153958628</v>
      </c>
      <c r="O98" s="98">
        <v>670.47576446305789</v>
      </c>
      <c r="P98" s="98">
        <v>619.32051343412218</v>
      </c>
      <c r="Q98" s="98">
        <v>660.88786571786898</v>
      </c>
      <c r="R98" s="98">
        <v>656.86223331957126</v>
      </c>
      <c r="S98" s="98">
        <v>593.25340800144909</v>
      </c>
      <c r="T98" s="98">
        <v>599.0080490775274</v>
      </c>
      <c r="U98" s="98">
        <v>610.3245977520113</v>
      </c>
      <c r="V98" s="98">
        <v>607.82651898792926</v>
      </c>
      <c r="W98" s="98">
        <v>610.68415458218715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403.2500328668188</v>
      </c>
      <c r="D99" s="98">
        <v>403.14712719740811</v>
      </c>
      <c r="E99" s="98">
        <v>397.7012157706265</v>
      </c>
      <c r="F99" s="98">
        <v>410.06887622988472</v>
      </c>
      <c r="G99" s="98">
        <v>410.17383239565726</v>
      </c>
      <c r="H99" s="98">
        <v>414.37816243978818</v>
      </c>
      <c r="I99" s="98">
        <v>400.16125807160859</v>
      </c>
      <c r="J99" s="98">
        <v>426.12069370359569</v>
      </c>
      <c r="K99" s="98">
        <v>447.40311250264466</v>
      </c>
      <c r="L99" s="98">
        <v>449.15682182086937</v>
      </c>
      <c r="M99" s="98">
        <v>470.57140098245156</v>
      </c>
      <c r="N99" s="98">
        <v>482.04438751381866</v>
      </c>
      <c r="O99" s="98">
        <v>486.18815442958919</v>
      </c>
      <c r="P99" s="98">
        <v>492.99960017675062</v>
      </c>
      <c r="Q99" s="98">
        <v>498.83678516815797</v>
      </c>
      <c r="R99" s="98">
        <v>493.91509370728579</v>
      </c>
      <c r="S99" s="98">
        <v>492.90016737068157</v>
      </c>
      <c r="T99" s="98">
        <v>489.85861847157327</v>
      </c>
      <c r="U99" s="98">
        <v>481.80082420597347</v>
      </c>
      <c r="V99" s="98">
        <v>474.75039742861372</v>
      </c>
      <c r="W99" s="98">
        <v>468.60832226260385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215.41755163530269</v>
      </c>
      <c r="D100" s="122">
        <v>219.0442207174313</v>
      </c>
      <c r="E100" s="122">
        <v>218.08406600170682</v>
      </c>
      <c r="F100" s="122">
        <v>219.74707458957937</v>
      </c>
      <c r="G100" s="122">
        <v>223.69039953416157</v>
      </c>
      <c r="H100" s="122">
        <v>231.40947697104625</v>
      </c>
      <c r="I100" s="122">
        <v>229.29171272202541</v>
      </c>
      <c r="J100" s="122">
        <v>234.36324779875716</v>
      </c>
      <c r="K100" s="122">
        <v>236.05669572449997</v>
      </c>
      <c r="L100" s="122">
        <v>263.48133380497916</v>
      </c>
      <c r="M100" s="122">
        <v>258.24363206059758</v>
      </c>
      <c r="N100" s="122">
        <v>257.46088274862262</v>
      </c>
      <c r="O100" s="122">
        <v>276.11925871066592</v>
      </c>
      <c r="P100" s="122">
        <v>280.33967031958883</v>
      </c>
      <c r="Q100" s="122">
        <v>285.40366157291277</v>
      </c>
      <c r="R100" s="122">
        <v>293.90067565184745</v>
      </c>
      <c r="S100" s="122">
        <v>286.43901051609026</v>
      </c>
      <c r="T100" s="122">
        <v>287.46526310152984</v>
      </c>
      <c r="U100" s="122">
        <v>287.8780782189225</v>
      </c>
      <c r="V100" s="122">
        <v>303.54920783320995</v>
      </c>
      <c r="W100" s="122">
        <v>309.90330156388939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215.41755163530269</v>
      </c>
      <c r="D103" s="33">
        <v>219.0442207174313</v>
      </c>
      <c r="E103" s="33">
        <v>218.08406600170682</v>
      </c>
      <c r="F103" s="33">
        <v>219.74707458957937</v>
      </c>
      <c r="G103" s="33">
        <v>223.69039953416157</v>
      </c>
      <c r="H103" s="33">
        <v>231.40947697104625</v>
      </c>
      <c r="I103" s="33">
        <v>229.29171272202541</v>
      </c>
      <c r="J103" s="33">
        <v>234.36324779875716</v>
      </c>
      <c r="K103" s="33">
        <v>236.05669572449997</v>
      </c>
      <c r="L103" s="33">
        <v>263.48133380497916</v>
      </c>
      <c r="M103" s="33">
        <v>258.24363206059758</v>
      </c>
      <c r="N103" s="33">
        <v>257.46088274862262</v>
      </c>
      <c r="O103" s="33">
        <v>276.11925871066592</v>
      </c>
      <c r="P103" s="33">
        <v>280.33967031958883</v>
      </c>
      <c r="Q103" s="33">
        <v>285.40366157291277</v>
      </c>
      <c r="R103" s="33">
        <v>293.90067565184745</v>
      </c>
      <c r="S103" s="33">
        <v>286.43901051609026</v>
      </c>
      <c r="T103" s="33">
        <v>287.46526310152984</v>
      </c>
      <c r="U103" s="33">
        <v>287.8780782189225</v>
      </c>
      <c r="V103" s="33">
        <v>303.54920783320995</v>
      </c>
      <c r="W103" s="33">
        <v>309.90330156388939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11802.168316816043</v>
      </c>
      <c r="D124" s="117">
        <f t="shared" si="42"/>
        <v>11325.616112757891</v>
      </c>
      <c r="E124" s="117">
        <f t="shared" si="42"/>
        <v>11434.085335177213</v>
      </c>
      <c r="F124" s="117">
        <f t="shared" si="42"/>
        <v>11343.604709233574</v>
      </c>
      <c r="G124" s="117">
        <f t="shared" si="42"/>
        <v>11214.078316401683</v>
      </c>
      <c r="H124" s="117">
        <f t="shared" si="42"/>
        <v>11244.201336694328</v>
      </c>
      <c r="I124" s="117">
        <f t="shared" si="42"/>
        <v>10966.951733309803</v>
      </c>
      <c r="J124" s="117">
        <f t="shared" si="42"/>
        <v>10972.239959476094</v>
      </c>
      <c r="K124" s="117">
        <f t="shared" si="42"/>
        <v>10922.805926093248</v>
      </c>
      <c r="L124" s="117">
        <f t="shared" si="42"/>
        <v>12335.956377989018</v>
      </c>
      <c r="M124" s="117">
        <f t="shared" si="42"/>
        <v>10625.425650810315</v>
      </c>
      <c r="N124" s="117">
        <f t="shared" si="42"/>
        <v>10546.185996496188</v>
      </c>
      <c r="O124" s="117">
        <f t="shared" si="42"/>
        <v>10337.449476533087</v>
      </c>
      <c r="P124" s="117">
        <f t="shared" si="42"/>
        <v>9295.3486490229534</v>
      </c>
      <c r="Q124" s="117">
        <f t="shared" si="42"/>
        <v>9666.1615834021977</v>
      </c>
      <c r="R124" s="117">
        <f t="shared" ref="R124:V124" si="43">R125+R128+R130+R139</f>
        <v>9594.3803875695339</v>
      </c>
      <c r="S124" s="117">
        <f t="shared" si="43"/>
        <v>9236.5741380291911</v>
      </c>
      <c r="T124" s="117">
        <f t="shared" si="43"/>
        <v>8804.8667513011605</v>
      </c>
      <c r="U124" s="117">
        <f t="shared" si="43"/>
        <v>8112.4226914262536</v>
      </c>
      <c r="V124" s="117">
        <f t="shared" si="43"/>
        <v>7497.5988130413371</v>
      </c>
      <c r="W124" s="117">
        <f t="shared" ref="W124" si="44">W125+W128+W130+W139</f>
        <v>7219.5319473221898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10652.040163729305</v>
      </c>
      <c r="D125" s="122">
        <f t="shared" si="45"/>
        <v>10176.103770377058</v>
      </c>
      <c r="E125" s="122">
        <f t="shared" si="45"/>
        <v>10293.622899617316</v>
      </c>
      <c r="F125" s="122">
        <f t="shared" si="45"/>
        <v>10163.093926598647</v>
      </c>
      <c r="G125" s="122">
        <f t="shared" si="45"/>
        <v>10040.540698574558</v>
      </c>
      <c r="H125" s="122">
        <f t="shared" si="45"/>
        <v>10037.680240397072</v>
      </c>
      <c r="I125" s="122">
        <f t="shared" si="45"/>
        <v>9837.8806253247094</v>
      </c>
      <c r="J125" s="122">
        <f t="shared" si="45"/>
        <v>9805.5939186156647</v>
      </c>
      <c r="K125" s="122">
        <f t="shared" si="45"/>
        <v>9768.9045499696476</v>
      </c>
      <c r="L125" s="122">
        <f t="shared" si="45"/>
        <v>10984.486413693106</v>
      </c>
      <c r="M125" s="122">
        <f t="shared" si="45"/>
        <v>9261.1177073285162</v>
      </c>
      <c r="N125" s="122">
        <f t="shared" si="45"/>
        <v>9157.4914192928154</v>
      </c>
      <c r="O125" s="122">
        <f t="shared" si="45"/>
        <v>8903.1393524729356</v>
      </c>
      <c r="P125" s="122">
        <f t="shared" si="45"/>
        <v>7877.0359280802495</v>
      </c>
      <c r="Q125" s="122">
        <f t="shared" si="45"/>
        <v>8239.5363718720764</v>
      </c>
      <c r="R125" s="122">
        <f t="shared" ref="R125:V125" si="46">SUM(R126:R127)</f>
        <v>8160.152615696079</v>
      </c>
      <c r="S125" s="122">
        <f t="shared" si="46"/>
        <v>7828.807950882112</v>
      </c>
      <c r="T125" s="122">
        <f t="shared" si="46"/>
        <v>7415.9408441449114</v>
      </c>
      <c r="U125" s="122">
        <f t="shared" si="46"/>
        <v>6733.0866819980356</v>
      </c>
      <c r="V125" s="122">
        <f t="shared" si="46"/>
        <v>6086.6571682236763</v>
      </c>
      <c r="W125" s="122">
        <f t="shared" ref="W125" si="47">SUM(W126:W127)</f>
        <v>5810.2797176163203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10612.963213281038</v>
      </c>
      <c r="D126" s="98">
        <v>10139.832870074864</v>
      </c>
      <c r="E126" s="98">
        <v>10257.236885265052</v>
      </c>
      <c r="F126" s="98">
        <v>10127.752996719182</v>
      </c>
      <c r="G126" s="98">
        <v>10006.072042938211</v>
      </c>
      <c r="H126" s="98">
        <v>10003.669434871819</v>
      </c>
      <c r="I126" s="98">
        <v>9804.8287522691899</v>
      </c>
      <c r="J126" s="98">
        <v>9773.2793976667836</v>
      </c>
      <c r="K126" s="98">
        <v>9737.091917153768</v>
      </c>
      <c r="L126" s="98">
        <v>10947.453720259138</v>
      </c>
      <c r="M126" s="98">
        <v>9230.5943829746848</v>
      </c>
      <c r="N126" s="98">
        <v>9127.3273676469071</v>
      </c>
      <c r="O126" s="98">
        <v>8873.7937449092697</v>
      </c>
      <c r="P126" s="98">
        <v>7851.9981460476147</v>
      </c>
      <c r="Q126" s="98">
        <v>8213.054166335618</v>
      </c>
      <c r="R126" s="98">
        <v>8134.0842580489598</v>
      </c>
      <c r="S126" s="98">
        <v>7803.8358706441713</v>
      </c>
      <c r="T126" s="98">
        <v>7392.4057424976208</v>
      </c>
      <c r="U126" s="98">
        <v>6712.0309142140277</v>
      </c>
      <c r="V126" s="98">
        <v>6067.619005994884</v>
      </c>
      <c r="W126" s="98">
        <v>5792.0686292547798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39.076950448266359</v>
      </c>
      <c r="D127" s="98">
        <v>36.270900302194391</v>
      </c>
      <c r="E127" s="98">
        <v>36.386014352263494</v>
      </c>
      <c r="F127" s="98">
        <v>35.34092987946547</v>
      </c>
      <c r="G127" s="98">
        <v>34.468655636347322</v>
      </c>
      <c r="H127" s="98">
        <v>34.010805525252309</v>
      </c>
      <c r="I127" s="98">
        <v>33.051873055519536</v>
      </c>
      <c r="J127" s="98">
        <v>32.314520948881437</v>
      </c>
      <c r="K127" s="98">
        <v>31.812632815878764</v>
      </c>
      <c r="L127" s="98">
        <v>37.032693433968909</v>
      </c>
      <c r="M127" s="98">
        <v>30.523324353831285</v>
      </c>
      <c r="N127" s="98">
        <v>30.16405164590811</v>
      </c>
      <c r="O127" s="98">
        <v>29.345607563666473</v>
      </c>
      <c r="P127" s="98">
        <v>25.037782032634393</v>
      </c>
      <c r="Q127" s="98">
        <v>26.482205536458682</v>
      </c>
      <c r="R127" s="98">
        <v>26.068357647119292</v>
      </c>
      <c r="S127" s="98">
        <v>24.972080237940347</v>
      </c>
      <c r="T127" s="98">
        <v>23.535101647290773</v>
      </c>
      <c r="U127" s="98">
        <v>21.05576778400803</v>
      </c>
      <c r="V127" s="98">
        <v>19.038162228792142</v>
      </c>
      <c r="W127" s="98">
        <v>18.211088361540178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8.4495361394397381</v>
      </c>
      <c r="D128" s="122">
        <f t="shared" si="48"/>
        <v>4.3379355265066097</v>
      </c>
      <c r="E128" s="122">
        <f t="shared" si="48"/>
        <v>9.4730584949179697</v>
      </c>
      <c r="F128" s="122">
        <f t="shared" si="48"/>
        <v>15.572108774302993</v>
      </c>
      <c r="G128" s="122">
        <f t="shared" si="48"/>
        <v>16.007099032904996</v>
      </c>
      <c r="H128" s="122">
        <f t="shared" si="48"/>
        <v>27.223050433150739</v>
      </c>
      <c r="I128" s="122">
        <f t="shared" si="48"/>
        <v>28.161721749665247</v>
      </c>
      <c r="J128" s="122">
        <f t="shared" si="48"/>
        <v>20.281292239274109</v>
      </c>
      <c r="K128" s="122">
        <f t="shared" si="48"/>
        <v>13.416811895307907</v>
      </c>
      <c r="L128" s="122">
        <f t="shared" si="48"/>
        <v>14.802208334344185</v>
      </c>
      <c r="M128" s="122">
        <f t="shared" si="48"/>
        <v>20.46271060680839</v>
      </c>
      <c r="N128" s="122">
        <f t="shared" si="48"/>
        <v>20.119749637945102</v>
      </c>
      <c r="O128" s="122">
        <f t="shared" si="48"/>
        <v>16.934178672607647</v>
      </c>
      <c r="P128" s="122">
        <f t="shared" si="48"/>
        <v>13.919799453465174</v>
      </c>
      <c r="Q128" s="122">
        <f t="shared" si="48"/>
        <v>17.742847954199405</v>
      </c>
      <c r="R128" s="122">
        <f t="shared" si="48"/>
        <v>22.67044504471475</v>
      </c>
      <c r="S128" s="122">
        <f t="shared" si="48"/>
        <v>20.491097378796287</v>
      </c>
      <c r="T128" s="122">
        <f t="shared" si="48"/>
        <v>26.071020972118404</v>
      </c>
      <c r="U128" s="122">
        <f t="shared" si="48"/>
        <v>11.82060182960136</v>
      </c>
      <c r="V128" s="122">
        <f t="shared" si="48"/>
        <v>34.660961787596925</v>
      </c>
      <c r="W128" s="122">
        <f t="shared" si="48"/>
        <v>15.985023989900293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8.4495361394397381</v>
      </c>
      <c r="D129" s="98">
        <f>IF(RES_hhdet_in_tes!D129=0,0,RES_hhdet_in_tes!D129*1000*11630/RES_hhdet_in_new!D126)</f>
        <v>4.3379355265066097</v>
      </c>
      <c r="E129" s="98">
        <f>IF(RES_hhdet_in_tes!E129=0,0,RES_hhdet_in_tes!E129*1000*11630/RES_hhdet_in_new!E126)</f>
        <v>9.4730584949179697</v>
      </c>
      <c r="F129" s="98">
        <f>IF(RES_hhdet_in_tes!F129=0,0,RES_hhdet_in_tes!F129*1000*11630/RES_hhdet_in_new!F126)</f>
        <v>15.572108774302993</v>
      </c>
      <c r="G129" s="98">
        <f>IF(RES_hhdet_in_tes!G129=0,0,RES_hhdet_in_tes!G129*1000*11630/RES_hhdet_in_new!G126)</f>
        <v>16.007099032904996</v>
      </c>
      <c r="H129" s="98">
        <f>IF(RES_hhdet_in_tes!H129=0,0,RES_hhdet_in_tes!H129*1000*11630/RES_hhdet_in_new!H126)</f>
        <v>27.223050433150739</v>
      </c>
      <c r="I129" s="98">
        <f>IF(RES_hhdet_in_tes!I129=0,0,RES_hhdet_in_tes!I129*1000*11630/RES_hhdet_in_new!I126)</f>
        <v>28.161721749665247</v>
      </c>
      <c r="J129" s="98">
        <f>IF(RES_hhdet_in_tes!J129=0,0,RES_hhdet_in_tes!J129*1000*11630/RES_hhdet_in_new!J126)</f>
        <v>20.281292239274109</v>
      </c>
      <c r="K129" s="98">
        <f>IF(RES_hhdet_in_tes!K129=0,0,RES_hhdet_in_tes!K129*1000*11630/RES_hhdet_in_new!K126)</f>
        <v>13.416811895307907</v>
      </c>
      <c r="L129" s="98">
        <f>IF(RES_hhdet_in_tes!L129=0,0,RES_hhdet_in_tes!L129*1000*11630/RES_hhdet_in_new!L126)</f>
        <v>14.802208334344185</v>
      </c>
      <c r="M129" s="98">
        <f>IF(RES_hhdet_in_tes!M129=0,0,RES_hhdet_in_tes!M129*1000*11630/RES_hhdet_in_new!M126)</f>
        <v>20.46271060680839</v>
      </c>
      <c r="N129" s="98">
        <f>IF(RES_hhdet_in_tes!N129=0,0,RES_hhdet_in_tes!N129*1000*11630/RES_hhdet_in_new!N126)</f>
        <v>20.119749637945102</v>
      </c>
      <c r="O129" s="98">
        <f>IF(RES_hhdet_in_tes!O129=0,0,RES_hhdet_in_tes!O129*1000*11630/RES_hhdet_in_new!O126)</f>
        <v>16.934178672607647</v>
      </c>
      <c r="P129" s="98">
        <f>IF(RES_hhdet_in_tes!P129=0,0,RES_hhdet_in_tes!P129*1000*11630/RES_hhdet_in_new!P126)</f>
        <v>13.919799453465174</v>
      </c>
      <c r="Q129" s="98">
        <f>IF(RES_hhdet_in_tes!Q129=0,0,RES_hhdet_in_tes!Q129*1000*11630/RES_hhdet_in_new!Q126)</f>
        <v>17.742847954199405</v>
      </c>
      <c r="R129" s="98">
        <f>IF(RES_hhdet_in_tes!R129=0,0,RES_hhdet_in_tes!R129*1000*11630/RES_hhdet_in_new!R126)</f>
        <v>22.67044504471475</v>
      </c>
      <c r="S129" s="98">
        <f>IF(RES_hhdet_in_tes!S129=0,0,RES_hhdet_in_tes!S129*1000*11630/RES_hhdet_in_new!S126)</f>
        <v>20.491097378796287</v>
      </c>
      <c r="T129" s="98">
        <f>IF(RES_hhdet_in_tes!T129=0,0,RES_hhdet_in_tes!T129*1000*11630/RES_hhdet_in_new!T126)</f>
        <v>26.071020972118404</v>
      </c>
      <c r="U129" s="98">
        <f>IF(RES_hhdet_in_tes!U129=0,0,RES_hhdet_in_tes!U129*1000*11630/RES_hhdet_in_new!U126)</f>
        <v>11.82060182960136</v>
      </c>
      <c r="V129" s="98">
        <f>IF(RES_hhdet_in_tes!V129=0,0,RES_hhdet_in_tes!V129*1000*11630/RES_hhdet_in_new!V126)</f>
        <v>34.660961787596925</v>
      </c>
      <c r="W129" s="98">
        <f>IF(RES_hhdet_in_tes!W129=0,0,RES_hhdet_in_tes!W129*1000*11630/RES_hhdet_in_new!W126)</f>
        <v>15.985023989900293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926.26106531199571</v>
      </c>
      <c r="D130" s="122">
        <v>926.1301861368961</v>
      </c>
      <c r="E130" s="122">
        <v>912.90531106327262</v>
      </c>
      <c r="F130" s="122">
        <v>945.19159927104602</v>
      </c>
      <c r="G130" s="122">
        <v>933.84011926005792</v>
      </c>
      <c r="H130" s="122">
        <v>947.88856889305805</v>
      </c>
      <c r="I130" s="122">
        <v>871.6176735134012</v>
      </c>
      <c r="J130" s="122">
        <v>912.00150082239634</v>
      </c>
      <c r="K130" s="122">
        <v>904.42786850379412</v>
      </c>
      <c r="L130" s="122">
        <v>1073.1864221565877</v>
      </c>
      <c r="M130" s="122">
        <v>1085.6016008143922</v>
      </c>
      <c r="N130" s="122">
        <v>1111.1139448168049</v>
      </c>
      <c r="O130" s="122">
        <v>1141.2566866768789</v>
      </c>
      <c r="P130" s="122">
        <v>1124.0532511696501</v>
      </c>
      <c r="Q130" s="122">
        <v>1123.4787020030094</v>
      </c>
      <c r="R130" s="122">
        <v>1117.6566511768924</v>
      </c>
      <c r="S130" s="122">
        <v>1100.8360792521921</v>
      </c>
      <c r="T130" s="122">
        <v>1075.3896230825997</v>
      </c>
      <c r="U130" s="122">
        <v>1079.6373293796942</v>
      </c>
      <c r="V130" s="122">
        <v>1072.7314751968538</v>
      </c>
      <c r="W130" s="122">
        <v>1083.3639041520789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926.65880746419839</v>
      </c>
      <c r="D131" s="98">
        <v>926.03591208617013</v>
      </c>
      <c r="E131" s="98">
        <v>913.32634733859231</v>
      </c>
      <c r="F131" s="98">
        <v>946.31424936722294</v>
      </c>
      <c r="G131" s="98">
        <v>933.14672772610447</v>
      </c>
      <c r="H131" s="98">
        <v>947.48604704964828</v>
      </c>
      <c r="I131" s="98">
        <v>871.61427527633896</v>
      </c>
      <c r="J131" s="98">
        <v>911.99796250576196</v>
      </c>
      <c r="K131" s="98">
        <v>904.41912010290059</v>
      </c>
      <c r="L131" s="98">
        <v>1075.1846378992348</v>
      </c>
      <c r="M131" s="98">
        <v>1086.2602739945621</v>
      </c>
      <c r="N131" s="98">
        <v>1113.6551768451736</v>
      </c>
      <c r="O131" s="98">
        <v>1140.6686949812979</v>
      </c>
      <c r="P131" s="98">
        <v>1124.8707000206173</v>
      </c>
      <c r="Q131" s="98">
        <v>1119.9729938467083</v>
      </c>
      <c r="R131" s="98">
        <v>1117.3631466777874</v>
      </c>
      <c r="S131" s="98">
        <v>1101.3720431137258</v>
      </c>
      <c r="T131" s="98">
        <v>1074.8205458480384</v>
      </c>
      <c r="U131" s="98">
        <v>1078.7122426656306</v>
      </c>
      <c r="V131" s="98">
        <v>1072.6281090764965</v>
      </c>
      <c r="W131" s="98">
        <v>1083.5293128491057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926.69167968836382</v>
      </c>
      <c r="D132" s="98">
        <v>926.07907367032988</v>
      </c>
      <c r="E132" s="98">
        <v>913.42343623617376</v>
      </c>
      <c r="F132" s="98">
        <v>946.42454751656089</v>
      </c>
      <c r="G132" s="98">
        <v>933.26718909265765</v>
      </c>
      <c r="H132" s="98">
        <v>947.65635066263144</v>
      </c>
      <c r="I132" s="98">
        <v>871.90472745268721</v>
      </c>
      <c r="J132" s="98">
        <v>912.38534717176412</v>
      </c>
      <c r="K132" s="98">
        <v>905.03551484656998</v>
      </c>
      <c r="L132" s="98">
        <v>1075.6452814777706</v>
      </c>
      <c r="M132" s="98">
        <v>1086.4991096088406</v>
      </c>
      <c r="N132" s="98">
        <v>1113.7037064087231</v>
      </c>
      <c r="O132" s="98">
        <v>0</v>
      </c>
      <c r="P132" s="98">
        <v>1124.0991629047435</v>
      </c>
      <c r="Q132" s="98">
        <v>0</v>
      </c>
      <c r="R132" s="98">
        <v>1116.1158985243676</v>
      </c>
      <c r="S132" s="98">
        <v>1100.8082592952585</v>
      </c>
      <c r="T132" s="98">
        <v>1074.3024844835779</v>
      </c>
      <c r="U132" s="98">
        <v>1078.7026919121258</v>
      </c>
      <c r="V132" s="98">
        <v>1072.9135621525863</v>
      </c>
      <c r="W132" s="98">
        <v>1084.172215008088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518.54250380571909</v>
      </c>
      <c r="D133" s="101">
        <v>524.12482748863431</v>
      </c>
      <c r="E133" s="101">
        <v>510.38902335134208</v>
      </c>
      <c r="F133" s="101">
        <v>526.96112040194544</v>
      </c>
      <c r="G133" s="101">
        <v>527.6672070441964</v>
      </c>
      <c r="H133" s="101">
        <v>536.93759009760356</v>
      </c>
      <c r="I133" s="101">
        <v>486.0380019066485</v>
      </c>
      <c r="J133" s="101">
        <v>493.13320032839982</v>
      </c>
      <c r="K133" s="101">
        <v>447.40588349666297</v>
      </c>
      <c r="L133" s="101">
        <v>611.46226024462635</v>
      </c>
      <c r="M133" s="101">
        <v>611.93076820650776</v>
      </c>
      <c r="N133" s="101">
        <v>614.82712453890372</v>
      </c>
      <c r="O133" s="101">
        <v>0</v>
      </c>
      <c r="P133" s="101">
        <v>626.50085376558604</v>
      </c>
      <c r="Q133" s="101">
        <v>0</v>
      </c>
      <c r="R133" s="101">
        <v>636.71227453251515</v>
      </c>
      <c r="S133" s="101">
        <v>601.85074078061041</v>
      </c>
      <c r="T133" s="101">
        <v>590.4603228785636</v>
      </c>
      <c r="U133" s="101">
        <v>602.71106896017739</v>
      </c>
      <c r="V133" s="101">
        <v>602.3588257291359</v>
      </c>
      <c r="W133" s="101">
        <v>613.53718893515747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408.14917588264473</v>
      </c>
      <c r="D134" s="104">
        <v>401.95424618169579</v>
      </c>
      <c r="E134" s="104">
        <v>403.03441288483174</v>
      </c>
      <c r="F134" s="104">
        <v>419.46342711461557</v>
      </c>
      <c r="G134" s="104">
        <v>405.59998204846113</v>
      </c>
      <c r="H134" s="104">
        <v>410.71876056502794</v>
      </c>
      <c r="I134" s="104">
        <v>385.86672554603859</v>
      </c>
      <c r="J134" s="104">
        <v>419.25214684336436</v>
      </c>
      <c r="K134" s="104">
        <v>457.62963134990707</v>
      </c>
      <c r="L134" s="104">
        <v>464.1830212331443</v>
      </c>
      <c r="M134" s="104">
        <v>474.56834140233263</v>
      </c>
      <c r="N134" s="104">
        <v>498.87658186981923</v>
      </c>
      <c r="O134" s="104">
        <v>0</v>
      </c>
      <c r="P134" s="104">
        <v>497.59830913915738</v>
      </c>
      <c r="Q134" s="104">
        <v>0</v>
      </c>
      <c r="R134" s="104">
        <v>479.40362399185238</v>
      </c>
      <c r="S134" s="104">
        <v>498.95751851464837</v>
      </c>
      <c r="T134" s="104">
        <v>483.84216160501438</v>
      </c>
      <c r="U134" s="104">
        <v>475.99162295194833</v>
      </c>
      <c r="V134" s="104">
        <v>470.55473642345049</v>
      </c>
      <c r="W134" s="104">
        <v>470.63502607293037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914.97187435958142</v>
      </c>
      <c r="D135" s="101">
        <v>928.83169735029503</v>
      </c>
      <c r="E135" s="101">
        <v>900.44642865015976</v>
      </c>
      <c r="F135" s="101">
        <v>924.05448704558444</v>
      </c>
      <c r="G135" s="101">
        <v>943.93524944885723</v>
      </c>
      <c r="H135" s="101">
        <v>956.53801360134537</v>
      </c>
      <c r="I135" s="101">
        <v>0</v>
      </c>
      <c r="J135" s="101">
        <v>0</v>
      </c>
      <c r="K135" s="101">
        <v>0</v>
      </c>
      <c r="L135" s="101">
        <v>1037.6969196968644</v>
      </c>
      <c r="M135" s="101">
        <v>1075.5773218329655</v>
      </c>
      <c r="N135" s="101">
        <v>1073.2517161125029</v>
      </c>
      <c r="O135" s="101">
        <v>1157.083599550587</v>
      </c>
      <c r="P135" s="101">
        <v>1112.9290978311064</v>
      </c>
      <c r="Q135" s="101">
        <v>1159.8285153780212</v>
      </c>
      <c r="R135" s="101">
        <v>1150.4352873262837</v>
      </c>
      <c r="S135" s="101">
        <v>1085.5025992990968</v>
      </c>
      <c r="T135" s="101">
        <v>1088.2126801703801</v>
      </c>
      <c r="U135" s="101">
        <v>1091.582263730555</v>
      </c>
      <c r="V135" s="101">
        <v>1082.3699042996807</v>
      </c>
      <c r="W135" s="101">
        <v>1079.3528985018295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915.14535047220204</v>
      </c>
      <c r="D136" s="104">
        <v>929.06979865140988</v>
      </c>
      <c r="E136" s="104">
        <v>900.75120631766413</v>
      </c>
      <c r="F136" s="104">
        <v>924.29338482495518</v>
      </c>
      <c r="G136" s="104">
        <v>944.14427863437584</v>
      </c>
      <c r="H136" s="104">
        <v>956.6146093614758</v>
      </c>
      <c r="I136" s="104">
        <v>0</v>
      </c>
      <c r="J136" s="104">
        <v>0</v>
      </c>
      <c r="K136" s="104">
        <v>0</v>
      </c>
      <c r="L136" s="104">
        <v>1037.9999934229047</v>
      </c>
      <c r="M136" s="104">
        <v>1075.680891967982</v>
      </c>
      <c r="N136" s="104">
        <v>1073.008899053405</v>
      </c>
      <c r="O136" s="104">
        <v>1156.6639188926472</v>
      </c>
      <c r="P136" s="104">
        <v>1112.3201136108726</v>
      </c>
      <c r="Q136" s="104">
        <v>1159.7246508860271</v>
      </c>
      <c r="R136" s="104">
        <v>1150.7773270268569</v>
      </c>
      <c r="S136" s="104">
        <v>1086.1535753721305</v>
      </c>
      <c r="T136" s="104">
        <v>1088.8666675491004</v>
      </c>
      <c r="U136" s="104">
        <v>1092.1254219579848</v>
      </c>
      <c r="V136" s="104">
        <v>1082.5769164165431</v>
      </c>
      <c r="W136" s="104">
        <v>1079.2924768447911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511.89531760538313</v>
      </c>
      <c r="D137" s="98">
        <v>525.92267145400172</v>
      </c>
      <c r="E137" s="98">
        <v>503.04999054703774</v>
      </c>
      <c r="F137" s="98">
        <v>514.22450859507069</v>
      </c>
      <c r="G137" s="98">
        <v>533.97044623871886</v>
      </c>
      <c r="H137" s="98">
        <v>542.23644692168739</v>
      </c>
      <c r="I137" s="98">
        <v>0</v>
      </c>
      <c r="J137" s="98">
        <v>0</v>
      </c>
      <c r="K137" s="98">
        <v>0</v>
      </c>
      <c r="L137" s="98">
        <v>588.84317160203523</v>
      </c>
      <c r="M137" s="98">
        <v>605.10949098553056</v>
      </c>
      <c r="N137" s="98">
        <v>590.96451153958628</v>
      </c>
      <c r="O137" s="98">
        <v>670.475764463058</v>
      </c>
      <c r="P137" s="98">
        <v>619.32051343412218</v>
      </c>
      <c r="Q137" s="98">
        <v>660.88786571786898</v>
      </c>
      <c r="R137" s="98">
        <v>656.86223331957126</v>
      </c>
      <c r="S137" s="98">
        <v>593.25340800144897</v>
      </c>
      <c r="T137" s="98">
        <v>599.0080490775274</v>
      </c>
      <c r="U137" s="98">
        <v>610.32459775201119</v>
      </c>
      <c r="V137" s="98">
        <v>607.82651898792926</v>
      </c>
      <c r="W137" s="98">
        <v>610.68415458218715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403.25003286681886</v>
      </c>
      <c r="D138" s="98">
        <v>403.14712719740811</v>
      </c>
      <c r="E138" s="98">
        <v>397.70121577062645</v>
      </c>
      <c r="F138" s="98">
        <v>410.06887622988467</v>
      </c>
      <c r="G138" s="98">
        <v>410.17383239565709</v>
      </c>
      <c r="H138" s="98">
        <v>414.37816243978835</v>
      </c>
      <c r="I138" s="98">
        <v>0</v>
      </c>
      <c r="J138" s="98">
        <v>0</v>
      </c>
      <c r="K138" s="98">
        <v>0</v>
      </c>
      <c r="L138" s="98">
        <v>449.1568218208692</v>
      </c>
      <c r="M138" s="98">
        <v>470.57140098245151</v>
      </c>
      <c r="N138" s="98">
        <v>482.04438751381872</v>
      </c>
      <c r="O138" s="98">
        <v>486.18815442958925</v>
      </c>
      <c r="P138" s="98">
        <v>492.99960017675045</v>
      </c>
      <c r="Q138" s="98">
        <v>498.83678516815797</v>
      </c>
      <c r="R138" s="98">
        <v>493.91509370728556</v>
      </c>
      <c r="S138" s="98">
        <v>492.90016737068146</v>
      </c>
      <c r="T138" s="98">
        <v>489.85861847157315</v>
      </c>
      <c r="U138" s="98">
        <v>481.8008242059737</v>
      </c>
      <c r="V138" s="98">
        <v>474.75039742861355</v>
      </c>
      <c r="W138" s="98">
        <v>468.60832226260396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215.41755163530269</v>
      </c>
      <c r="D139" s="122">
        <v>219.0442207174313</v>
      </c>
      <c r="E139" s="122">
        <v>218.08406600170684</v>
      </c>
      <c r="F139" s="122">
        <v>219.74707458957931</v>
      </c>
      <c r="G139" s="122">
        <v>223.69039953416154</v>
      </c>
      <c r="H139" s="122">
        <v>231.40947697104625</v>
      </c>
      <c r="I139" s="122">
        <v>229.29171272202541</v>
      </c>
      <c r="J139" s="122">
        <v>234.36324779875713</v>
      </c>
      <c r="K139" s="122">
        <v>236.05669572449995</v>
      </c>
      <c r="L139" s="122">
        <v>263.48133380497916</v>
      </c>
      <c r="M139" s="122">
        <v>258.24363206059752</v>
      </c>
      <c r="N139" s="122">
        <v>257.46088274862268</v>
      </c>
      <c r="O139" s="122">
        <v>276.11925871066592</v>
      </c>
      <c r="P139" s="122">
        <v>280.33967031958883</v>
      </c>
      <c r="Q139" s="122">
        <v>285.40366157291277</v>
      </c>
      <c r="R139" s="122">
        <v>293.90067565184745</v>
      </c>
      <c r="S139" s="122">
        <v>286.43901051609026</v>
      </c>
      <c r="T139" s="122">
        <v>287.46526310152984</v>
      </c>
      <c r="U139" s="122">
        <v>287.87807821892238</v>
      </c>
      <c r="V139" s="122">
        <v>303.54920783320995</v>
      </c>
      <c r="W139" s="122">
        <v>309.90330156388933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215.41755163530269</v>
      </c>
      <c r="D141" s="33">
        <v>219.0442207174313</v>
      </c>
      <c r="E141" s="33">
        <v>218.08406600170684</v>
      </c>
      <c r="F141" s="33">
        <v>219.74707458957931</v>
      </c>
      <c r="G141" s="33">
        <v>223.69039953416154</v>
      </c>
      <c r="H141" s="33">
        <v>231.40947697104625</v>
      </c>
      <c r="I141" s="33">
        <v>229.29171272202541</v>
      </c>
      <c r="J141" s="33">
        <v>234.36324779875713</v>
      </c>
      <c r="K141" s="33">
        <v>236.05669572449995</v>
      </c>
      <c r="L141" s="33">
        <v>263.48133380497916</v>
      </c>
      <c r="M141" s="33">
        <v>258.24363206059752</v>
      </c>
      <c r="N141" s="33">
        <v>257.46088274862268</v>
      </c>
      <c r="O141" s="33">
        <v>276.11925871066592</v>
      </c>
      <c r="P141" s="33">
        <v>280.33967031958883</v>
      </c>
      <c r="Q141" s="33">
        <v>285.40366157291277</v>
      </c>
      <c r="R141" s="33">
        <v>293.90067565184745</v>
      </c>
      <c r="S141" s="33">
        <v>286.43901051609026</v>
      </c>
      <c r="T141" s="33">
        <v>287.46526310152984</v>
      </c>
      <c r="U141" s="33">
        <v>287.87807821892238</v>
      </c>
      <c r="V141" s="33">
        <v>303.54920783320995</v>
      </c>
      <c r="W141" s="33">
        <v>309.90330156388933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11557.90270371509</v>
      </c>
      <c r="D143" s="117">
        <f t="shared" si="49"/>
        <v>11440.238166277204</v>
      </c>
      <c r="E143" s="117">
        <f t="shared" si="49"/>
        <v>11337.878795327066</v>
      </c>
      <c r="F143" s="117">
        <f t="shared" si="49"/>
        <v>11143.578933212599</v>
      </c>
      <c r="G143" s="117">
        <f t="shared" si="49"/>
        <v>11275.152767734156</v>
      </c>
      <c r="H143" s="117">
        <f t="shared" si="49"/>
        <v>11636.960604994058</v>
      </c>
      <c r="I143" s="117">
        <f t="shared" si="49"/>
        <v>10910.817422056767</v>
      </c>
      <c r="J143" s="117">
        <f t="shared" si="49"/>
        <v>11141.770691468129</v>
      </c>
      <c r="K143" s="117">
        <f t="shared" si="49"/>
        <v>11187.354062084667</v>
      </c>
      <c r="L143" s="117">
        <f t="shared" si="49"/>
        <v>11440.38109014685</v>
      </c>
      <c r="M143" s="117">
        <f t="shared" si="49"/>
        <v>10996.63252611606</v>
      </c>
      <c r="N143" s="117">
        <f t="shared" si="49"/>
        <v>10549.166013376866</v>
      </c>
      <c r="O143" s="117">
        <f t="shared" si="49"/>
        <v>10169.268982016727</v>
      </c>
      <c r="P143" s="117">
        <f t="shared" si="49"/>
        <v>9656.1702134727948</v>
      </c>
      <c r="Q143" s="117">
        <f t="shared" si="49"/>
        <v>9903.1673424255387</v>
      </c>
      <c r="R143" s="117">
        <f t="shared" ref="R143:V143" si="50">R144+R146+R148+R157</f>
        <v>9957.2403423451178</v>
      </c>
      <c r="S143" s="117">
        <f t="shared" si="50"/>
        <v>9111.2461432801847</v>
      </c>
      <c r="T143" s="117">
        <f t="shared" si="50"/>
        <v>8825.9901062285062</v>
      </c>
      <c r="U143" s="117">
        <f t="shared" si="50"/>
        <v>8360.2597008405337</v>
      </c>
      <c r="V143" s="117">
        <f t="shared" si="50"/>
        <v>7916.4499430749438</v>
      </c>
      <c r="W143" s="117">
        <f t="shared" ref="W143" si="51">W144+W146+W148+W157</f>
        <v>7604.8235922081049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10407.215011631053</v>
      </c>
      <c r="D144" s="122">
        <f t="shared" si="52"/>
        <v>10278.288389321675</v>
      </c>
      <c r="E144" s="122">
        <f t="shared" si="52"/>
        <v>10195.560178431049</v>
      </c>
      <c r="F144" s="122">
        <f t="shared" si="52"/>
        <v>9970.0085343787705</v>
      </c>
      <c r="G144" s="122">
        <f t="shared" si="52"/>
        <v>10075.308958560372</v>
      </c>
      <c r="H144" s="122">
        <f t="shared" si="52"/>
        <v>10403.030272325874</v>
      </c>
      <c r="I144" s="122">
        <f t="shared" si="52"/>
        <v>9717.6526669425875</v>
      </c>
      <c r="J144" s="122">
        <f t="shared" si="52"/>
        <v>9920.854607690213</v>
      </c>
      <c r="K144" s="122">
        <f t="shared" si="52"/>
        <v>10005.4573529878</v>
      </c>
      <c r="L144" s="122">
        <f t="shared" si="52"/>
        <v>10073.810445162788</v>
      </c>
      <c r="M144" s="122">
        <f t="shared" si="52"/>
        <v>9582.1964735148449</v>
      </c>
      <c r="N144" s="122">
        <f t="shared" si="52"/>
        <v>9130.3702250924907</v>
      </c>
      <c r="O144" s="122">
        <f t="shared" si="52"/>
        <v>8647.7570865913003</v>
      </c>
      <c r="P144" s="122">
        <f t="shared" si="52"/>
        <v>8176.3552530852994</v>
      </c>
      <c r="Q144" s="122">
        <f t="shared" si="52"/>
        <v>8358.3788851157224</v>
      </c>
      <c r="R144" s="122">
        <f t="shared" si="52"/>
        <v>8400.9816180840371</v>
      </c>
      <c r="S144" s="122">
        <f t="shared" si="52"/>
        <v>7616.3884056941179</v>
      </c>
      <c r="T144" s="122">
        <f t="shared" si="52"/>
        <v>7306.658654051198</v>
      </c>
      <c r="U144" s="122">
        <f t="shared" si="52"/>
        <v>6863.2055629149772</v>
      </c>
      <c r="V144" s="122">
        <f t="shared" si="52"/>
        <v>6390.9131539614245</v>
      </c>
      <c r="W144" s="122">
        <f t="shared" si="52"/>
        <v>6073.7933713657285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10407.215011631053</v>
      </c>
      <c r="D145" s="98">
        <v>10278.288389321675</v>
      </c>
      <c r="E145" s="98">
        <v>10195.560178431049</v>
      </c>
      <c r="F145" s="98">
        <v>9970.0085343787705</v>
      </c>
      <c r="G145" s="98">
        <v>10075.308958560372</v>
      </c>
      <c r="H145" s="98">
        <v>10403.030272325874</v>
      </c>
      <c r="I145" s="98">
        <v>9717.6526669425875</v>
      </c>
      <c r="J145" s="98">
        <v>9920.854607690213</v>
      </c>
      <c r="K145" s="98">
        <v>10005.4573529878</v>
      </c>
      <c r="L145" s="98">
        <v>10073.810445162788</v>
      </c>
      <c r="M145" s="98">
        <v>9582.1964735148449</v>
      </c>
      <c r="N145" s="98">
        <v>9130.3702250924907</v>
      </c>
      <c r="O145" s="98">
        <v>8647.7570865913003</v>
      </c>
      <c r="P145" s="98">
        <v>8176.3552530852994</v>
      </c>
      <c r="Q145" s="98">
        <v>8358.3788851157224</v>
      </c>
      <c r="R145" s="98">
        <v>8400.9816180840371</v>
      </c>
      <c r="S145" s="98">
        <v>7616.3884056941179</v>
      </c>
      <c r="T145" s="98">
        <v>7306.658654051198</v>
      </c>
      <c r="U145" s="98">
        <v>6863.2055629149772</v>
      </c>
      <c r="V145" s="98">
        <v>6390.9131539614245</v>
      </c>
      <c r="W145" s="98">
        <v>6073.7933713657285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17.482621092781852</v>
      </c>
      <c r="D146" s="122">
        <f t="shared" si="53"/>
        <v>19.027076035683731</v>
      </c>
      <c r="E146" s="122">
        <f t="shared" si="53"/>
        <v>23.418524684093185</v>
      </c>
      <c r="F146" s="122">
        <f t="shared" si="53"/>
        <v>29.14460690211774</v>
      </c>
      <c r="G146" s="122">
        <f t="shared" si="53"/>
        <v>34.867144384572775</v>
      </c>
      <c r="H146" s="122">
        <f t="shared" si="53"/>
        <v>43.946464236729753</v>
      </c>
      <c r="I146" s="122">
        <f t="shared" si="53"/>
        <v>52.148943240023357</v>
      </c>
      <c r="J146" s="122">
        <f t="shared" si="53"/>
        <v>58.486103504928558</v>
      </c>
      <c r="K146" s="122">
        <f t="shared" si="53"/>
        <v>63.007032870857465</v>
      </c>
      <c r="L146" s="122">
        <f t="shared" si="53"/>
        <v>68.947717458721129</v>
      </c>
      <c r="M146" s="122">
        <f t="shared" si="53"/>
        <v>76.021677989902642</v>
      </c>
      <c r="N146" s="122">
        <f t="shared" si="53"/>
        <v>83.719621389738379</v>
      </c>
      <c r="O146" s="122">
        <f t="shared" si="53"/>
        <v>91.496257413188829</v>
      </c>
      <c r="P146" s="122">
        <f t="shared" si="53"/>
        <v>96.144203729475493</v>
      </c>
      <c r="Q146" s="122">
        <f t="shared" si="53"/>
        <v>101.36505025834701</v>
      </c>
      <c r="R146" s="122">
        <f t="shared" si="53"/>
        <v>111.75145803365787</v>
      </c>
      <c r="S146" s="122">
        <f t="shared" si="53"/>
        <v>116.82803495020418</v>
      </c>
      <c r="T146" s="122">
        <f t="shared" si="53"/>
        <v>146.59720140161585</v>
      </c>
      <c r="U146" s="122">
        <f t="shared" si="53"/>
        <v>117.17332001177816</v>
      </c>
      <c r="V146" s="122">
        <f t="shared" si="53"/>
        <v>141.88979446780249</v>
      </c>
      <c r="W146" s="122">
        <f t="shared" si="53"/>
        <v>136.06625722043296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17.482621092781852</v>
      </c>
      <c r="D147" s="98">
        <f>IF(RES_hhdet_in_tes!D147=0,0,RES_hhdet_in_tes!D147*1000*11630/RES_hhdet_in_new!D145)</f>
        <v>19.027076035683731</v>
      </c>
      <c r="E147" s="98">
        <f>IF(RES_hhdet_in_tes!E147=0,0,RES_hhdet_in_tes!E147*1000*11630/RES_hhdet_in_new!E145)</f>
        <v>23.418524684093185</v>
      </c>
      <c r="F147" s="98">
        <f>IF(RES_hhdet_in_tes!F147=0,0,RES_hhdet_in_tes!F147*1000*11630/RES_hhdet_in_new!F145)</f>
        <v>29.14460690211774</v>
      </c>
      <c r="G147" s="98">
        <f>IF(RES_hhdet_in_tes!G147=0,0,RES_hhdet_in_tes!G147*1000*11630/RES_hhdet_in_new!G145)</f>
        <v>34.867144384572775</v>
      </c>
      <c r="H147" s="98">
        <f>IF(RES_hhdet_in_tes!H147=0,0,RES_hhdet_in_tes!H147*1000*11630/RES_hhdet_in_new!H145)</f>
        <v>43.946464236729753</v>
      </c>
      <c r="I147" s="98">
        <f>IF(RES_hhdet_in_tes!I147=0,0,RES_hhdet_in_tes!I147*1000*11630/RES_hhdet_in_new!I145)</f>
        <v>52.148943240023357</v>
      </c>
      <c r="J147" s="98">
        <f>IF(RES_hhdet_in_tes!J147=0,0,RES_hhdet_in_tes!J147*1000*11630/RES_hhdet_in_new!J145)</f>
        <v>58.486103504928558</v>
      </c>
      <c r="K147" s="98">
        <f>IF(RES_hhdet_in_tes!K147=0,0,RES_hhdet_in_tes!K147*1000*11630/RES_hhdet_in_new!K145)</f>
        <v>63.007032870857465</v>
      </c>
      <c r="L147" s="98">
        <f>IF(RES_hhdet_in_tes!L147=0,0,RES_hhdet_in_tes!L147*1000*11630/RES_hhdet_in_new!L145)</f>
        <v>68.947717458721129</v>
      </c>
      <c r="M147" s="98">
        <f>IF(RES_hhdet_in_tes!M147=0,0,RES_hhdet_in_tes!M147*1000*11630/RES_hhdet_in_new!M145)</f>
        <v>76.021677989902642</v>
      </c>
      <c r="N147" s="98">
        <f>IF(RES_hhdet_in_tes!N147=0,0,RES_hhdet_in_tes!N147*1000*11630/RES_hhdet_in_new!N145)</f>
        <v>83.719621389738379</v>
      </c>
      <c r="O147" s="98">
        <f>IF(RES_hhdet_in_tes!O147=0,0,RES_hhdet_in_tes!O147*1000*11630/RES_hhdet_in_new!O145)</f>
        <v>91.496257413188829</v>
      </c>
      <c r="P147" s="98">
        <f>IF(RES_hhdet_in_tes!P147=0,0,RES_hhdet_in_tes!P147*1000*11630/RES_hhdet_in_new!P145)</f>
        <v>96.144203729475493</v>
      </c>
      <c r="Q147" s="98">
        <f>IF(RES_hhdet_in_tes!Q147=0,0,RES_hhdet_in_tes!Q147*1000*11630/RES_hhdet_in_new!Q145)</f>
        <v>101.36505025834701</v>
      </c>
      <c r="R147" s="98">
        <f>IF(RES_hhdet_in_tes!R147=0,0,RES_hhdet_in_tes!R147*1000*11630/RES_hhdet_in_new!R145)</f>
        <v>111.75145803365787</v>
      </c>
      <c r="S147" s="98">
        <f>IF(RES_hhdet_in_tes!S147=0,0,RES_hhdet_in_tes!S147*1000*11630/RES_hhdet_in_new!S145)</f>
        <v>116.82803495020418</v>
      </c>
      <c r="T147" s="98">
        <f>IF(RES_hhdet_in_tes!T147=0,0,RES_hhdet_in_tes!T147*1000*11630/RES_hhdet_in_new!T145)</f>
        <v>146.59720140161585</v>
      </c>
      <c r="U147" s="98">
        <f>IF(RES_hhdet_in_tes!U147=0,0,RES_hhdet_in_tes!U147*1000*11630/RES_hhdet_in_new!U145)</f>
        <v>117.17332001177816</v>
      </c>
      <c r="V147" s="98">
        <f>IF(RES_hhdet_in_tes!V147=0,0,RES_hhdet_in_tes!V147*1000*11630/RES_hhdet_in_new!V145)</f>
        <v>141.88979446780249</v>
      </c>
      <c r="W147" s="98">
        <f>IF(RES_hhdet_in_tes!W147=0,0,RES_hhdet_in_tes!W147*1000*11630/RES_hhdet_in_new!W145)</f>
        <v>136.06625722043296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917.78751935595278</v>
      </c>
      <c r="D148" s="122">
        <v>923.87848020241415</v>
      </c>
      <c r="E148" s="122">
        <v>900.81602621021591</v>
      </c>
      <c r="F148" s="122">
        <v>924.67871734213156</v>
      </c>
      <c r="G148" s="122">
        <v>941.28626525505103</v>
      </c>
      <c r="H148" s="122">
        <v>958.57439146040815</v>
      </c>
      <c r="I148" s="122">
        <v>911.72409915213098</v>
      </c>
      <c r="J148" s="122">
        <v>928.06673247423021</v>
      </c>
      <c r="K148" s="122">
        <v>882.83298050151097</v>
      </c>
      <c r="L148" s="122">
        <v>1034.1415937203622</v>
      </c>
      <c r="M148" s="122">
        <v>1080.1707425507159</v>
      </c>
      <c r="N148" s="122">
        <v>1077.6152841460134</v>
      </c>
      <c r="O148" s="122">
        <v>1153.8963793015721</v>
      </c>
      <c r="P148" s="122">
        <v>1103.3310863384318</v>
      </c>
      <c r="Q148" s="122">
        <v>1158.0197454785566</v>
      </c>
      <c r="R148" s="122">
        <v>1150.6065905755754</v>
      </c>
      <c r="S148" s="122">
        <v>1091.5906921197725</v>
      </c>
      <c r="T148" s="122">
        <v>1085.2689876741608</v>
      </c>
      <c r="U148" s="122">
        <v>1092.002739694856</v>
      </c>
      <c r="V148" s="122">
        <v>1080.0977868125062</v>
      </c>
      <c r="W148" s="122">
        <v>1085.060662058054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944.03282403270782</v>
      </c>
      <c r="D149" s="98">
        <v>871.10904141662763</v>
      </c>
      <c r="E149" s="98">
        <v>902.78672178333807</v>
      </c>
      <c r="F149" s="98">
        <v>928.99248064234803</v>
      </c>
      <c r="G149" s="98">
        <v>920.38820488838337</v>
      </c>
      <c r="H149" s="98">
        <v>974.38411702166343</v>
      </c>
      <c r="I149" s="98">
        <v>980.41010129031156</v>
      </c>
      <c r="J149" s="98">
        <v>924.70917603196506</v>
      </c>
      <c r="K149" s="98">
        <v>886.92299134293705</v>
      </c>
      <c r="L149" s="98">
        <v>987.3935018503081</v>
      </c>
      <c r="M149" s="98">
        <v>1123.220173324285</v>
      </c>
      <c r="N149" s="98">
        <v>1127.6580632381661</v>
      </c>
      <c r="O149" s="98">
        <v>1114.7185854901338</v>
      </c>
      <c r="P149" s="98">
        <v>982.80764473886779</v>
      </c>
      <c r="Q149" s="98">
        <v>1143.788126978721</v>
      </c>
      <c r="R149" s="98">
        <v>1150.4021387650985</v>
      </c>
      <c r="S149" s="98">
        <v>1127.6903752978972</v>
      </c>
      <c r="T149" s="98">
        <v>1061.3669627975837</v>
      </c>
      <c r="U149" s="98">
        <v>1092.7133844608204</v>
      </c>
      <c r="V149" s="98">
        <v>1063.6479960483023</v>
      </c>
      <c r="W149" s="98">
        <v>1122.663704213689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944.05956585958995</v>
      </c>
      <c r="D150" s="98">
        <v>871.11529748527755</v>
      </c>
      <c r="E150" s="98">
        <v>902.83874159419088</v>
      </c>
      <c r="F150" s="98">
        <v>929.02665187347111</v>
      </c>
      <c r="G150" s="98">
        <v>920.41135020333024</v>
      </c>
      <c r="H150" s="98">
        <v>974.40465293427349</v>
      </c>
      <c r="I150" s="98">
        <v>980.60648237457531</v>
      </c>
      <c r="J150" s="98">
        <v>924.85000370679711</v>
      </c>
      <c r="K150" s="98">
        <v>887.19306354831588</v>
      </c>
      <c r="L150" s="98">
        <v>0</v>
      </c>
      <c r="M150" s="98">
        <v>1123.3817038150798</v>
      </c>
      <c r="N150" s="98">
        <v>1127.5857317782823</v>
      </c>
      <c r="O150" s="98">
        <v>1114.195510662757</v>
      </c>
      <c r="P150" s="98">
        <v>982.24209448916326</v>
      </c>
      <c r="Q150" s="98">
        <v>1144.1383710389596</v>
      </c>
      <c r="R150" s="98">
        <v>1151.0329165705482</v>
      </c>
      <c r="S150" s="98">
        <v>1128.4274193326464</v>
      </c>
      <c r="T150" s="98">
        <v>1061.8029159900216</v>
      </c>
      <c r="U150" s="98">
        <v>1093.4139604898198</v>
      </c>
      <c r="V150" s="98">
        <v>1063.9271731618239</v>
      </c>
      <c r="W150" s="98">
        <v>1122.987805816309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528.30998558171052</v>
      </c>
      <c r="D151" s="101">
        <v>492.81481271702199</v>
      </c>
      <c r="E151" s="101">
        <v>504.38025789497709</v>
      </c>
      <c r="F151" s="101">
        <v>517.16391686338363</v>
      </c>
      <c r="G151" s="101">
        <v>520.31032206010684</v>
      </c>
      <c r="H151" s="101">
        <v>552.18852937987037</v>
      </c>
      <c r="I151" s="101">
        <v>547.3217956700704</v>
      </c>
      <c r="J151" s="101">
        <v>499.94880538664626</v>
      </c>
      <c r="K151" s="101">
        <v>438.33776518414186</v>
      </c>
      <c r="L151" s="101">
        <v>0</v>
      </c>
      <c r="M151" s="101">
        <v>632.80460264293913</v>
      </c>
      <c r="N151" s="101">
        <v>622.47481171021298</v>
      </c>
      <c r="O151" s="101">
        <v>645.82054790687607</v>
      </c>
      <c r="P151" s="101">
        <v>546.66848092336215</v>
      </c>
      <c r="Q151" s="101">
        <v>651.63568510364439</v>
      </c>
      <c r="R151" s="101">
        <v>656.47100106182938</v>
      </c>
      <c r="S151" s="101">
        <v>616.85733606998986</v>
      </c>
      <c r="T151" s="101">
        <v>583.20732551247033</v>
      </c>
      <c r="U151" s="101">
        <v>610.83835061633795</v>
      </c>
      <c r="V151" s="101">
        <v>596.96778339924379</v>
      </c>
      <c r="W151" s="101">
        <v>635.53464817388442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415.74958027787949</v>
      </c>
      <c r="D152" s="104">
        <v>378.30048476825556</v>
      </c>
      <c r="E152" s="104">
        <v>398.45848369921367</v>
      </c>
      <c r="F152" s="104">
        <v>411.86273501008742</v>
      </c>
      <c r="G152" s="104">
        <v>400.1010281432234</v>
      </c>
      <c r="H152" s="104">
        <v>422.21612355440305</v>
      </c>
      <c r="I152" s="104">
        <v>433.28468670450485</v>
      </c>
      <c r="J152" s="104">
        <v>424.90119832015091</v>
      </c>
      <c r="K152" s="104">
        <v>448.8552983641739</v>
      </c>
      <c r="L152" s="104">
        <v>0</v>
      </c>
      <c r="M152" s="104">
        <v>490.57710117214077</v>
      </c>
      <c r="N152" s="104">
        <v>505.11092006806922</v>
      </c>
      <c r="O152" s="104">
        <v>468.3749627558808</v>
      </c>
      <c r="P152" s="104">
        <v>435.573613565801</v>
      </c>
      <c r="Q152" s="104">
        <v>492.50268593531507</v>
      </c>
      <c r="R152" s="104">
        <v>494.56191550871876</v>
      </c>
      <c r="S152" s="104">
        <v>511.5700832626564</v>
      </c>
      <c r="T152" s="104">
        <v>478.59559047755135</v>
      </c>
      <c r="U152" s="104">
        <v>482.57560987348182</v>
      </c>
      <c r="V152" s="104">
        <v>466.9593897625802</v>
      </c>
      <c r="W152" s="104">
        <v>487.45315764242469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914.97187435958131</v>
      </c>
      <c r="D153" s="101">
        <v>928.8316973502948</v>
      </c>
      <c r="E153" s="101">
        <v>900.44642865015987</v>
      </c>
      <c r="F153" s="101">
        <v>924.05448704558421</v>
      </c>
      <c r="G153" s="101">
        <v>943.93524944885735</v>
      </c>
      <c r="H153" s="101">
        <v>956.53801360134514</v>
      </c>
      <c r="I153" s="101">
        <v>905.60230047885648</v>
      </c>
      <c r="J153" s="101">
        <v>928.12784869336338</v>
      </c>
      <c r="K153" s="101">
        <v>882.29806480989396</v>
      </c>
      <c r="L153" s="101">
        <v>1037.6969196968646</v>
      </c>
      <c r="M153" s="101">
        <v>1075.5773218329655</v>
      </c>
      <c r="N153" s="101">
        <v>1073.2517161125029</v>
      </c>
      <c r="O153" s="101">
        <v>1157.083599550587</v>
      </c>
      <c r="P153" s="101">
        <v>1112.9290978311062</v>
      </c>
      <c r="Q153" s="101">
        <v>1159.8285153780209</v>
      </c>
      <c r="R153" s="101">
        <v>1150.4352873262835</v>
      </c>
      <c r="S153" s="101">
        <v>1085.5025992990966</v>
      </c>
      <c r="T153" s="101">
        <v>1088.2126801703803</v>
      </c>
      <c r="U153" s="101">
        <v>1091.582263730555</v>
      </c>
      <c r="V153" s="101">
        <v>1082.3699042996807</v>
      </c>
      <c r="W153" s="101">
        <v>1079.3528985018295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915.14535047220193</v>
      </c>
      <c r="D154" s="104">
        <v>929.06979865140988</v>
      </c>
      <c r="E154" s="104">
        <v>900.7512063176639</v>
      </c>
      <c r="F154" s="104">
        <v>924.29338482495541</v>
      </c>
      <c r="G154" s="104">
        <v>944.14427863437629</v>
      </c>
      <c r="H154" s="104">
        <v>956.6146093614758</v>
      </c>
      <c r="I154" s="104">
        <v>905.77500694966636</v>
      </c>
      <c r="J154" s="104">
        <v>928.4090205931069</v>
      </c>
      <c r="K154" s="104">
        <v>882.70595773133994</v>
      </c>
      <c r="L154" s="104">
        <v>1037.9999934229045</v>
      </c>
      <c r="M154" s="104">
        <v>1075.680891967982</v>
      </c>
      <c r="N154" s="104">
        <v>1073.0088990534048</v>
      </c>
      <c r="O154" s="104">
        <v>1156.6639188926474</v>
      </c>
      <c r="P154" s="104">
        <v>1112.3201136108726</v>
      </c>
      <c r="Q154" s="104">
        <v>1159.7246508860269</v>
      </c>
      <c r="R154" s="104">
        <v>1150.7773270268565</v>
      </c>
      <c r="S154" s="104">
        <v>1086.1535753721303</v>
      </c>
      <c r="T154" s="104">
        <v>1088.8666675491006</v>
      </c>
      <c r="U154" s="104">
        <v>1092.1254219579848</v>
      </c>
      <c r="V154" s="104">
        <v>1082.5769164165429</v>
      </c>
      <c r="W154" s="104">
        <v>1079.2924768447908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511.89531760538313</v>
      </c>
      <c r="D155" s="98">
        <v>525.92267145400183</v>
      </c>
      <c r="E155" s="98">
        <v>503.04999054703762</v>
      </c>
      <c r="F155" s="98">
        <v>514.22450859507057</v>
      </c>
      <c r="G155" s="98">
        <v>533.97044623871886</v>
      </c>
      <c r="H155" s="98">
        <v>542.23644692168762</v>
      </c>
      <c r="I155" s="98">
        <v>505.61374887805783</v>
      </c>
      <c r="J155" s="98">
        <v>502.2883268895111</v>
      </c>
      <c r="K155" s="98">
        <v>435.30284522869545</v>
      </c>
      <c r="L155" s="98">
        <v>588.84317160203534</v>
      </c>
      <c r="M155" s="98">
        <v>605.10949098553056</v>
      </c>
      <c r="N155" s="98">
        <v>590.96451153958617</v>
      </c>
      <c r="O155" s="98">
        <v>670.47576446305789</v>
      </c>
      <c r="P155" s="98">
        <v>619.32051343412218</v>
      </c>
      <c r="Q155" s="98">
        <v>660.88786571786898</v>
      </c>
      <c r="R155" s="98">
        <v>656.86223331957126</v>
      </c>
      <c r="S155" s="98">
        <v>593.25340800144875</v>
      </c>
      <c r="T155" s="98">
        <v>599.0080490775274</v>
      </c>
      <c r="U155" s="98">
        <v>610.3245977520113</v>
      </c>
      <c r="V155" s="98">
        <v>607.82651898792926</v>
      </c>
      <c r="W155" s="98">
        <v>610.68415458218692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403.25003286681891</v>
      </c>
      <c r="D156" s="98">
        <v>403.14712719740811</v>
      </c>
      <c r="E156" s="98">
        <v>397.70121577062633</v>
      </c>
      <c r="F156" s="98">
        <v>410.06887622988472</v>
      </c>
      <c r="G156" s="98">
        <v>410.17383239565726</v>
      </c>
      <c r="H156" s="98">
        <v>414.37816243978824</v>
      </c>
      <c r="I156" s="98">
        <v>400.16125807160864</v>
      </c>
      <c r="J156" s="98">
        <v>426.12069370359575</v>
      </c>
      <c r="K156" s="98">
        <v>447.4031125026446</v>
      </c>
      <c r="L156" s="98">
        <v>449.1568218208692</v>
      </c>
      <c r="M156" s="98">
        <v>470.57140098245151</v>
      </c>
      <c r="N156" s="98">
        <v>482.04438751381866</v>
      </c>
      <c r="O156" s="98">
        <v>486.18815442958942</v>
      </c>
      <c r="P156" s="98">
        <v>492.99960017675056</v>
      </c>
      <c r="Q156" s="98">
        <v>498.83678516815792</v>
      </c>
      <c r="R156" s="98">
        <v>493.91509370728539</v>
      </c>
      <c r="S156" s="98">
        <v>492.90016737068134</v>
      </c>
      <c r="T156" s="98">
        <v>489.85861847157321</v>
      </c>
      <c r="U156" s="98">
        <v>481.80082420597375</v>
      </c>
      <c r="V156" s="98">
        <v>474.75039742861361</v>
      </c>
      <c r="W156" s="98">
        <v>468.60832226260385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215.41755163530269</v>
      </c>
      <c r="D157" s="122">
        <v>219.0442207174313</v>
      </c>
      <c r="E157" s="122">
        <v>218.08406600170682</v>
      </c>
      <c r="F157" s="122">
        <v>219.74707458957937</v>
      </c>
      <c r="G157" s="122">
        <v>223.69039953416157</v>
      </c>
      <c r="H157" s="122">
        <v>231.40947697104625</v>
      </c>
      <c r="I157" s="122">
        <v>229.29171272202541</v>
      </c>
      <c r="J157" s="122">
        <v>234.36324779875716</v>
      </c>
      <c r="K157" s="122">
        <v>236.05669572449997</v>
      </c>
      <c r="L157" s="122">
        <v>263.4813338049791</v>
      </c>
      <c r="M157" s="122">
        <v>258.24363206059752</v>
      </c>
      <c r="N157" s="122">
        <v>257.46088274862257</v>
      </c>
      <c r="O157" s="122">
        <v>276.11925871066597</v>
      </c>
      <c r="P157" s="122">
        <v>280.33967031958889</v>
      </c>
      <c r="Q157" s="122">
        <v>285.40366157291282</v>
      </c>
      <c r="R157" s="122">
        <v>293.90067565184751</v>
      </c>
      <c r="S157" s="122">
        <v>286.43901051609026</v>
      </c>
      <c r="T157" s="122">
        <v>287.46526310152984</v>
      </c>
      <c r="U157" s="122">
        <v>287.8780782189225</v>
      </c>
      <c r="V157" s="122">
        <v>303.54920783320989</v>
      </c>
      <c r="W157" s="122">
        <v>309.90330156388933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215.41755163530269</v>
      </c>
      <c r="D159" s="33">
        <v>219.0442207174313</v>
      </c>
      <c r="E159" s="33">
        <v>218.08406600170682</v>
      </c>
      <c r="F159" s="33">
        <v>219.74707458957937</v>
      </c>
      <c r="G159" s="33">
        <v>223.69039953416157</v>
      </c>
      <c r="H159" s="33">
        <v>231.40947697104625</v>
      </c>
      <c r="I159" s="33">
        <v>229.29171272202541</v>
      </c>
      <c r="J159" s="33">
        <v>234.36324779875716</v>
      </c>
      <c r="K159" s="33">
        <v>236.05669572449997</v>
      </c>
      <c r="L159" s="33">
        <v>263.4813338049791</v>
      </c>
      <c r="M159" s="33">
        <v>258.24363206059752</v>
      </c>
      <c r="N159" s="33">
        <v>257.46088274862257</v>
      </c>
      <c r="O159" s="33">
        <v>276.11925871066597</v>
      </c>
      <c r="P159" s="33">
        <v>280.33967031958889</v>
      </c>
      <c r="Q159" s="33">
        <v>285.40366157291282</v>
      </c>
      <c r="R159" s="33">
        <v>293.90067565184751</v>
      </c>
      <c r="S159" s="33">
        <v>286.43901051609026</v>
      </c>
      <c r="T159" s="33">
        <v>287.46526310152984</v>
      </c>
      <c r="U159" s="33">
        <v>287.8780782189225</v>
      </c>
      <c r="V159" s="33">
        <v>303.54920783320989</v>
      </c>
      <c r="W159" s="33">
        <v>309.90330156388933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2984.8372338456456</v>
      </c>
      <c r="K161" s="117">
        <f t="shared" si="54"/>
        <v>1346.0459566692905</v>
      </c>
      <c r="L161" s="117">
        <f t="shared" si="54"/>
        <v>9040.3973236138027</v>
      </c>
      <c r="M161" s="117">
        <f t="shared" si="54"/>
        <v>6384.6831873287574</v>
      </c>
      <c r="N161" s="117">
        <f t="shared" si="54"/>
        <v>8058.313792588724</v>
      </c>
      <c r="O161" s="117">
        <f t="shared" si="54"/>
        <v>14534.801110333929</v>
      </c>
      <c r="P161" s="117">
        <f t="shared" si="54"/>
        <v>8123.9315656059625</v>
      </c>
      <c r="Q161" s="117">
        <f t="shared" si="54"/>
        <v>14545.752808283472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2445.9670826040683</v>
      </c>
      <c r="W161" s="117">
        <f t="shared" ref="W161" si="56">W162+W164+W166+W175</f>
        <v>9662.1494358472955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1767.2817568253622</v>
      </c>
      <c r="K162" s="122">
        <f t="shared" si="57"/>
        <v>165.58252087201737</v>
      </c>
      <c r="L162" s="122">
        <f t="shared" si="57"/>
        <v>7675.424908115393</v>
      </c>
      <c r="M162" s="122">
        <f t="shared" si="57"/>
        <v>4971.8350146150588</v>
      </c>
      <c r="N162" s="122">
        <f t="shared" si="57"/>
        <v>6641.849294100477</v>
      </c>
      <c r="O162" s="122">
        <f t="shared" si="57"/>
        <v>13020.501768160737</v>
      </c>
      <c r="P162" s="122">
        <f t="shared" si="57"/>
        <v>6670.4441055659954</v>
      </c>
      <c r="Q162" s="122">
        <f t="shared" si="57"/>
        <v>13013.371613940351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924.35716962458866</v>
      </c>
      <c r="W162" s="122">
        <f t="shared" si="57"/>
        <v>8187.2823981157853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1767.2817568253622</v>
      </c>
      <c r="K163" s="33">
        <v>165.58252087201737</v>
      </c>
      <c r="L163" s="33">
        <v>7675.424908115393</v>
      </c>
      <c r="M163" s="33">
        <v>4971.8350146150588</v>
      </c>
      <c r="N163" s="33">
        <v>6641.849294100477</v>
      </c>
      <c r="O163" s="33">
        <v>13020.501768160737</v>
      </c>
      <c r="P163" s="33">
        <v>6670.4441055659954</v>
      </c>
      <c r="Q163" s="33">
        <v>13013.371613940351</v>
      </c>
      <c r="R163" s="33">
        <v>0</v>
      </c>
      <c r="S163" s="33">
        <v>0</v>
      </c>
      <c r="T163" s="33">
        <v>0</v>
      </c>
      <c r="U163" s="33">
        <v>0</v>
      </c>
      <c r="V163" s="33">
        <v>924.35716962458866</v>
      </c>
      <c r="W163" s="33">
        <v>8187.2823981157853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55.117415458235207</v>
      </c>
      <c r="K164" s="122">
        <f t="shared" si="58"/>
        <v>61.573625231917035</v>
      </c>
      <c r="L164" s="122">
        <f t="shared" si="58"/>
        <v>67.328151628595336</v>
      </c>
      <c r="M164" s="122">
        <f t="shared" si="58"/>
        <v>74.444152021406893</v>
      </c>
      <c r="N164" s="122">
        <f t="shared" si="58"/>
        <v>81.370433698665835</v>
      </c>
      <c r="O164" s="122">
        <f t="shared" si="58"/>
        <v>84.285372672390125</v>
      </c>
      <c r="P164" s="122">
        <f t="shared" si="58"/>
        <v>69.855469428994965</v>
      </c>
      <c r="Q164" s="122">
        <f t="shared" si="58"/>
        <v>88.946128345803388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137.98126133482128</v>
      </c>
      <c r="W164" s="122">
        <f t="shared" si="58"/>
        <v>79.883522281179609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0</v>
      </c>
      <c r="J165" s="98">
        <f>IF(RES_hhdet_in_tes!J165=0,0,RES_hhdet_in_tes!J165*1000*11630/RES_hhdet_in_new!J163)</f>
        <v>55.117415458235207</v>
      </c>
      <c r="K165" s="98">
        <f>IF(RES_hhdet_in_tes!K165=0,0,RES_hhdet_in_tes!K165*1000*11630/RES_hhdet_in_new!K163)</f>
        <v>61.573625231917035</v>
      </c>
      <c r="L165" s="98">
        <f>IF(RES_hhdet_in_tes!L165=0,0,RES_hhdet_in_tes!L165*1000*11630/RES_hhdet_in_new!L163)</f>
        <v>67.328151628595336</v>
      </c>
      <c r="M165" s="98">
        <f>IF(RES_hhdet_in_tes!M165=0,0,RES_hhdet_in_tes!M165*1000*11630/RES_hhdet_in_new!M163)</f>
        <v>74.444152021406893</v>
      </c>
      <c r="N165" s="98">
        <f>IF(RES_hhdet_in_tes!N165=0,0,RES_hhdet_in_tes!N165*1000*11630/RES_hhdet_in_new!N163)</f>
        <v>81.370433698665835</v>
      </c>
      <c r="O165" s="98">
        <f>IF(RES_hhdet_in_tes!O165=0,0,RES_hhdet_in_tes!O165*1000*11630/RES_hhdet_in_new!O163)</f>
        <v>84.285372672390125</v>
      </c>
      <c r="P165" s="98">
        <f>IF(RES_hhdet_in_tes!P165=0,0,RES_hhdet_in_tes!P165*1000*11630/RES_hhdet_in_new!P163)</f>
        <v>69.855469428994965</v>
      </c>
      <c r="Q165" s="98">
        <f>IF(RES_hhdet_in_tes!Q165=0,0,RES_hhdet_in_tes!Q165*1000*11630/RES_hhdet_in_new!Q163)</f>
        <v>88.946128345803388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137.98126133482128</v>
      </c>
      <c r="W165" s="98">
        <f>IF(RES_hhdet_in_tes!W165=0,0,RES_hhdet_in_tes!W165*1000*11630/RES_hhdet_in_new!W163)</f>
        <v>79.883522281179609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928.0748137632911</v>
      </c>
      <c r="K166" s="122">
        <v>882.83311484085596</v>
      </c>
      <c r="L166" s="122">
        <v>1034.1629300648356</v>
      </c>
      <c r="M166" s="122">
        <v>1080.1603886316946</v>
      </c>
      <c r="N166" s="122">
        <v>1077.6331820409582</v>
      </c>
      <c r="O166" s="122">
        <v>1153.8947107901363</v>
      </c>
      <c r="P166" s="122">
        <v>1103.2923202913832</v>
      </c>
      <c r="Q166" s="122">
        <v>1158.0314044244037</v>
      </c>
      <c r="R166" s="122">
        <v>0</v>
      </c>
      <c r="S166" s="122">
        <v>0</v>
      </c>
      <c r="T166" s="122">
        <v>0</v>
      </c>
      <c r="U166" s="122">
        <v>0</v>
      </c>
      <c r="V166" s="122">
        <v>1080.0794438114488</v>
      </c>
      <c r="W166" s="122">
        <v>1085.0802138864426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924.70917603196494</v>
      </c>
      <c r="K167" s="98">
        <v>886.92299134293717</v>
      </c>
      <c r="L167" s="98">
        <v>987.3935018503081</v>
      </c>
      <c r="M167" s="98">
        <v>1123.220173324285</v>
      </c>
      <c r="N167" s="98">
        <v>1127.6580632381658</v>
      </c>
      <c r="O167" s="98">
        <v>1114.7185854901336</v>
      </c>
      <c r="P167" s="98">
        <v>982.80764473886779</v>
      </c>
      <c r="Q167" s="98">
        <v>1143.7881269787213</v>
      </c>
      <c r="R167" s="98">
        <v>0</v>
      </c>
      <c r="S167" s="98">
        <v>0</v>
      </c>
      <c r="T167" s="98">
        <v>0</v>
      </c>
      <c r="U167" s="98">
        <v>0</v>
      </c>
      <c r="V167" s="98">
        <v>1063.6479960483023</v>
      </c>
      <c r="W167" s="98">
        <v>1122.6637042136888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887.19306354831565</v>
      </c>
      <c r="L168" s="98">
        <v>0</v>
      </c>
      <c r="M168" s="98">
        <v>1123.3817038150798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1122.987805816309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438.3377651841418</v>
      </c>
      <c r="L169" s="101">
        <v>0</v>
      </c>
      <c r="M169" s="101">
        <v>632.80460264293913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635.53464817388442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448.85529836417385</v>
      </c>
      <c r="L170" s="104">
        <v>0</v>
      </c>
      <c r="M170" s="104">
        <v>490.57710117214066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487.45315764242469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928.12784869336338</v>
      </c>
      <c r="K171" s="101">
        <v>882.29806480989384</v>
      </c>
      <c r="L171" s="101">
        <v>1037.6969196968646</v>
      </c>
      <c r="M171" s="101">
        <v>1075.5773218329653</v>
      </c>
      <c r="N171" s="101">
        <v>1073.2517161125031</v>
      </c>
      <c r="O171" s="101">
        <v>1157.083599550587</v>
      </c>
      <c r="P171" s="101">
        <v>1112.9290978311064</v>
      </c>
      <c r="Q171" s="101">
        <v>1159.8285153780209</v>
      </c>
      <c r="R171" s="101">
        <v>0</v>
      </c>
      <c r="S171" s="101">
        <v>0</v>
      </c>
      <c r="T171" s="101">
        <v>0</v>
      </c>
      <c r="U171" s="101">
        <v>0</v>
      </c>
      <c r="V171" s="101">
        <v>1082.3699042996809</v>
      </c>
      <c r="W171" s="101">
        <v>1079.3528985018293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928.40902059310702</v>
      </c>
      <c r="K172" s="104">
        <v>882.70595773133994</v>
      </c>
      <c r="L172" s="104">
        <v>1037.9999934229045</v>
      </c>
      <c r="M172" s="104">
        <v>1075.680891967982</v>
      </c>
      <c r="N172" s="104">
        <v>1073.008899053405</v>
      </c>
      <c r="O172" s="104">
        <v>1156.6639188926474</v>
      </c>
      <c r="P172" s="104">
        <v>1112.3201136108728</v>
      </c>
      <c r="Q172" s="104">
        <v>1159.7246508860269</v>
      </c>
      <c r="R172" s="104">
        <v>0</v>
      </c>
      <c r="S172" s="104">
        <v>0</v>
      </c>
      <c r="T172" s="104">
        <v>0</v>
      </c>
      <c r="U172" s="104">
        <v>0</v>
      </c>
      <c r="V172" s="104">
        <v>1082.5769164165431</v>
      </c>
      <c r="W172" s="104">
        <v>1079.2924768447908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502.28832688951115</v>
      </c>
      <c r="K173" s="98">
        <v>435.30284522869545</v>
      </c>
      <c r="L173" s="98">
        <v>588.84317160203534</v>
      </c>
      <c r="M173" s="98">
        <v>605.10949098553056</v>
      </c>
      <c r="N173" s="98">
        <v>590.96451153958628</v>
      </c>
      <c r="O173" s="98">
        <v>670.475764463058</v>
      </c>
      <c r="P173" s="98">
        <v>619.32051343412218</v>
      </c>
      <c r="Q173" s="98">
        <v>660.88786571786898</v>
      </c>
      <c r="R173" s="98">
        <v>0</v>
      </c>
      <c r="S173" s="98">
        <v>0</v>
      </c>
      <c r="T173" s="98">
        <v>0</v>
      </c>
      <c r="U173" s="98">
        <v>0</v>
      </c>
      <c r="V173" s="98">
        <v>607.82651898792926</v>
      </c>
      <c r="W173" s="98">
        <v>610.68415458218715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426.1206937035958</v>
      </c>
      <c r="K174" s="33">
        <v>447.4031125026446</v>
      </c>
      <c r="L174" s="33">
        <v>449.15682182086908</v>
      </c>
      <c r="M174" s="33">
        <v>470.57140098245168</v>
      </c>
      <c r="N174" s="33">
        <v>482.04438751381861</v>
      </c>
      <c r="O174" s="33">
        <v>486.1881544295893</v>
      </c>
      <c r="P174" s="33">
        <v>492.99960017675056</v>
      </c>
      <c r="Q174" s="33">
        <v>498.83678516815792</v>
      </c>
      <c r="R174" s="33">
        <v>0</v>
      </c>
      <c r="S174" s="33">
        <v>0</v>
      </c>
      <c r="T174" s="33">
        <v>0</v>
      </c>
      <c r="U174" s="33">
        <v>0</v>
      </c>
      <c r="V174" s="33">
        <v>474.75039742861389</v>
      </c>
      <c r="W174" s="33">
        <v>468.60832226260379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234.3632477987571</v>
      </c>
      <c r="K175" s="122">
        <v>236.0566957245</v>
      </c>
      <c r="L175" s="122">
        <v>263.4813338049791</v>
      </c>
      <c r="M175" s="122">
        <v>258.24363206059752</v>
      </c>
      <c r="N175" s="122">
        <v>257.46088274862268</v>
      </c>
      <c r="O175" s="122">
        <v>276.11925871066592</v>
      </c>
      <c r="P175" s="122">
        <v>280.33967031958889</v>
      </c>
      <c r="Q175" s="122">
        <v>285.40366157291277</v>
      </c>
      <c r="R175" s="122">
        <v>0</v>
      </c>
      <c r="S175" s="122">
        <v>0</v>
      </c>
      <c r="T175" s="122">
        <v>0</v>
      </c>
      <c r="U175" s="122">
        <v>0</v>
      </c>
      <c r="V175" s="122">
        <v>303.54920783320989</v>
      </c>
      <c r="W175" s="122">
        <v>309.90330156388933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234.3632477987571</v>
      </c>
      <c r="K177" s="33">
        <v>236.0566957245</v>
      </c>
      <c r="L177" s="33">
        <v>263.4813338049791</v>
      </c>
      <c r="M177" s="33">
        <v>258.24363206059752</v>
      </c>
      <c r="N177" s="33">
        <v>257.46088274862268</v>
      </c>
      <c r="O177" s="33">
        <v>276.11925871066592</v>
      </c>
      <c r="P177" s="33">
        <v>280.33967031958889</v>
      </c>
      <c r="Q177" s="33">
        <v>285.40366157291277</v>
      </c>
      <c r="R177" s="33">
        <v>0</v>
      </c>
      <c r="S177" s="33">
        <v>0</v>
      </c>
      <c r="T177" s="33">
        <v>0</v>
      </c>
      <c r="U177" s="33">
        <v>0</v>
      </c>
      <c r="V177" s="33">
        <v>303.54920783320989</v>
      </c>
      <c r="W177" s="33">
        <v>309.90330156388933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4081.282245734903</v>
      </c>
      <c r="D24" s="117">
        <f t="shared" si="7"/>
        <v>3568.6802679071088</v>
      </c>
      <c r="E24" s="117">
        <f t="shared" si="7"/>
        <v>3731.9639572154069</v>
      </c>
      <c r="F24" s="117">
        <f t="shared" si="7"/>
        <v>3719.1771971327853</v>
      </c>
      <c r="G24" s="117">
        <f t="shared" si="7"/>
        <v>3666.0262207403275</v>
      </c>
      <c r="H24" s="117">
        <f t="shared" si="7"/>
        <v>3835.3863734222973</v>
      </c>
      <c r="I24" s="117">
        <f t="shared" si="7"/>
        <v>3766.9560981311811</v>
      </c>
      <c r="J24" s="117">
        <f t="shared" si="7"/>
        <v>3447.2473391172261</v>
      </c>
      <c r="K24" s="117">
        <f t="shared" si="7"/>
        <v>3126.2005123282197</v>
      </c>
      <c r="L24" s="117">
        <f t="shared" si="7"/>
        <v>3631.0614321057283</v>
      </c>
      <c r="M24" s="117">
        <f t="shared" si="7"/>
        <v>3425.7286118970947</v>
      </c>
      <c r="N24" s="117">
        <f t="shared" si="7"/>
        <v>3089.847499391371</v>
      </c>
      <c r="O24" s="117">
        <f t="shared" si="7"/>
        <v>2735.70097571923</v>
      </c>
      <c r="P24" s="117">
        <f t="shared" si="7"/>
        <v>1955.1810462996905</v>
      </c>
      <c r="Q24" s="117">
        <f t="shared" si="7"/>
        <v>2535.8936319355034</v>
      </c>
      <c r="R24" s="117">
        <f t="shared" ref="R24:V24" si="8">R25+R28+R30+R39</f>
        <v>2495.3146675452576</v>
      </c>
      <c r="S24" s="117">
        <f t="shared" si="8"/>
        <v>2407.847020114672</v>
      </c>
      <c r="T24" s="117">
        <f t="shared" si="8"/>
        <v>2252.767920563947</v>
      </c>
      <c r="U24" s="117">
        <f t="shared" si="8"/>
        <v>1975.4044754799565</v>
      </c>
      <c r="V24" s="117">
        <f t="shared" si="8"/>
        <v>1794.9098364223619</v>
      </c>
      <c r="W24" s="117">
        <f t="shared" ref="W24" si="9">W25+W28+W30+W39</f>
        <v>1654.7214510731524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4051.9084096929828</v>
      </c>
      <c r="D25" s="122">
        <f t="shared" si="10"/>
        <v>3542.8223615885045</v>
      </c>
      <c r="E25" s="122">
        <f t="shared" si="10"/>
        <v>3698.5991022099402</v>
      </c>
      <c r="F25" s="122">
        <f t="shared" si="10"/>
        <v>3683.5228468080159</v>
      </c>
      <c r="G25" s="122">
        <f t="shared" si="10"/>
        <v>3629.4358429650547</v>
      </c>
      <c r="H25" s="122">
        <f t="shared" si="10"/>
        <v>3797.8579990477947</v>
      </c>
      <c r="I25" s="122">
        <f t="shared" si="10"/>
        <v>3740.1888833446515</v>
      </c>
      <c r="J25" s="122">
        <f t="shared" si="10"/>
        <v>3423.2899103469922</v>
      </c>
      <c r="K25" s="122">
        <f t="shared" si="10"/>
        <v>3110.3673902533656</v>
      </c>
      <c r="L25" s="122">
        <f t="shared" si="10"/>
        <v>3606.5771194664871</v>
      </c>
      <c r="M25" s="122">
        <f t="shared" si="10"/>
        <v>3390.7207257876557</v>
      </c>
      <c r="N25" s="122">
        <f t="shared" si="10"/>
        <v>3060.5289210019755</v>
      </c>
      <c r="O25" s="122">
        <f t="shared" si="10"/>
        <v>2711.601489153305</v>
      </c>
      <c r="P25" s="122">
        <f t="shared" si="10"/>
        <v>1934.7488695858424</v>
      </c>
      <c r="Q25" s="122">
        <f t="shared" si="10"/>
        <v>2500.3963977751851</v>
      </c>
      <c r="R25" s="122">
        <f t="shared" ref="R25:V25" si="11">SUM(R26:R27)</f>
        <v>2456.0688214047318</v>
      </c>
      <c r="S25" s="122">
        <f t="shared" si="11"/>
        <v>2366.274389782368</v>
      </c>
      <c r="T25" s="122">
        <f t="shared" si="11"/>
        <v>2218.3991199127954</v>
      </c>
      <c r="U25" s="122">
        <f t="shared" si="11"/>
        <v>1934.8031929466715</v>
      </c>
      <c r="V25" s="122">
        <f t="shared" si="11"/>
        <v>1759.7291607270752</v>
      </c>
      <c r="W25" s="122">
        <f t="shared" ref="W25" si="12">SUM(W26:W27)</f>
        <v>1616.0019016046331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4051.9084096929828</v>
      </c>
      <c r="D26" s="98">
        <v>3542.8223615885045</v>
      </c>
      <c r="E26" s="98">
        <v>3698.5991022099402</v>
      </c>
      <c r="F26" s="98">
        <v>3683.5228468080159</v>
      </c>
      <c r="G26" s="98">
        <v>3629.4358429650547</v>
      </c>
      <c r="H26" s="98">
        <v>3797.8579990477947</v>
      </c>
      <c r="I26" s="98">
        <v>3740.1888833446515</v>
      </c>
      <c r="J26" s="98">
        <v>3423.2899103469922</v>
      </c>
      <c r="K26" s="98">
        <v>3110.3673902533656</v>
      </c>
      <c r="L26" s="98">
        <v>3606.5771194664871</v>
      </c>
      <c r="M26" s="98">
        <v>3390.7207257876557</v>
      </c>
      <c r="N26" s="98">
        <v>3060.5289210019755</v>
      </c>
      <c r="O26" s="98">
        <v>2711.601489153305</v>
      </c>
      <c r="P26" s="98">
        <v>1934.7488695858424</v>
      </c>
      <c r="Q26" s="98">
        <v>2500.3963977751851</v>
      </c>
      <c r="R26" s="98">
        <v>2456.0688214047318</v>
      </c>
      <c r="S26" s="98">
        <v>2366.274389782368</v>
      </c>
      <c r="T26" s="98">
        <v>2218.3991199127954</v>
      </c>
      <c r="U26" s="98">
        <v>1934.8031929466715</v>
      </c>
      <c r="V26" s="98">
        <v>1759.7291607270752</v>
      </c>
      <c r="W26" s="98">
        <v>1616.0019016046331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29.373836041920349</v>
      </c>
      <c r="D30" s="122">
        <v>25.857906318604361</v>
      </c>
      <c r="E30" s="122">
        <v>33.364855005466936</v>
      </c>
      <c r="F30" s="122">
        <v>35.654350324769531</v>
      </c>
      <c r="G30" s="122">
        <v>36.590377775272643</v>
      </c>
      <c r="H30" s="122">
        <v>37.528374374502548</v>
      </c>
      <c r="I30" s="122">
        <v>26.767214786529561</v>
      </c>
      <c r="J30" s="122">
        <v>23.957428770234088</v>
      </c>
      <c r="K30" s="122">
        <v>15.83312207485397</v>
      </c>
      <c r="L30" s="122">
        <v>24.48431263924094</v>
      </c>
      <c r="M30" s="122">
        <v>35.007886109438758</v>
      </c>
      <c r="N30" s="122">
        <v>29.318578389395427</v>
      </c>
      <c r="O30" s="122">
        <v>24.099486565924828</v>
      </c>
      <c r="P30" s="122">
        <v>20.432176713848005</v>
      </c>
      <c r="Q30" s="122">
        <v>35.497234160318364</v>
      </c>
      <c r="R30" s="122">
        <v>39.245846140525977</v>
      </c>
      <c r="S30" s="122">
        <v>41.572630332303802</v>
      </c>
      <c r="T30" s="122">
        <v>34.368800651151439</v>
      </c>
      <c r="U30" s="122">
        <v>40.601282533285023</v>
      </c>
      <c r="V30" s="122">
        <v>35.180675695286723</v>
      </c>
      <c r="W30" s="122">
        <v>38.719549468519176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326.37595602133723</v>
      </c>
      <c r="D31" s="98">
        <v>300.34952723917371</v>
      </c>
      <c r="E31" s="98">
        <v>310.29315155084254</v>
      </c>
      <c r="F31" s="98">
        <v>318.28029802111337</v>
      </c>
      <c r="G31" s="98">
        <v>314.19998307027601</v>
      </c>
      <c r="H31" s="98">
        <v>331.32193376346532</v>
      </c>
      <c r="I31" s="98">
        <v>331.91346335296657</v>
      </c>
      <c r="J31" s="98">
        <v>311.44657401304318</v>
      </c>
      <c r="K31" s="98">
        <v>296.87103890351193</v>
      </c>
      <c r="L31" s="98">
        <v>328.08978936582861</v>
      </c>
      <c r="M31" s="98">
        <v>367.58280414910695</v>
      </c>
      <c r="N31" s="98">
        <v>359.96699022535495</v>
      </c>
      <c r="O31" s="98">
        <v>343.41768356442878</v>
      </c>
      <c r="P31" s="98">
        <v>290.4287975754109</v>
      </c>
      <c r="Q31" s="98">
        <v>325.9291500174686</v>
      </c>
      <c r="R31" s="98">
        <v>320.09893258366498</v>
      </c>
      <c r="S31" s="98">
        <v>306.82110429115738</v>
      </c>
      <c r="T31" s="98">
        <v>283.09038431080006</v>
      </c>
      <c r="U31" s="98">
        <v>286.74655789132549</v>
      </c>
      <c r="V31" s="98">
        <v>275.89056203145901</v>
      </c>
      <c r="W31" s="98">
        <v>289.62223002452339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167.8340555075666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167.8340555075666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5072.4187582410632</v>
      </c>
      <c r="D43" s="117">
        <f t="shared" si="14"/>
        <v>4848.8505970240694</v>
      </c>
      <c r="E43" s="117">
        <f t="shared" si="14"/>
        <v>4693.6524306107085</v>
      </c>
      <c r="F43" s="117">
        <f t="shared" si="14"/>
        <v>4591.3364980344095</v>
      </c>
      <c r="G43" s="117">
        <f t="shared" si="14"/>
        <v>4600.1356426119819</v>
      </c>
      <c r="H43" s="117">
        <f t="shared" si="14"/>
        <v>4379.6567081209105</v>
      </c>
      <c r="I43" s="117">
        <f t="shared" si="14"/>
        <v>4581.4915168403968</v>
      </c>
      <c r="J43" s="117">
        <f t="shared" si="14"/>
        <v>4540.012335485595</v>
      </c>
      <c r="K43" s="117">
        <f t="shared" si="14"/>
        <v>4487.4679802913997</v>
      </c>
      <c r="L43" s="117">
        <f t="shared" si="14"/>
        <v>4935.2007638893856</v>
      </c>
      <c r="M43" s="117">
        <f t="shared" si="14"/>
        <v>4344.5393395977644</v>
      </c>
      <c r="N43" s="117">
        <f t="shared" si="14"/>
        <v>3944.5575077902527</v>
      </c>
      <c r="O43" s="117">
        <f t="shared" si="14"/>
        <v>3914.7920231133803</v>
      </c>
      <c r="P43" s="117">
        <f t="shared" si="14"/>
        <v>0</v>
      </c>
      <c r="Q43" s="117">
        <f t="shared" si="14"/>
        <v>3240.0151231276391</v>
      </c>
      <c r="R43" s="117">
        <f t="shared" ref="R43:V43" si="15">R44+R47+R49+R58</f>
        <v>0</v>
      </c>
      <c r="S43" s="117">
        <f t="shared" si="15"/>
        <v>2931.9590937791022</v>
      </c>
      <c r="T43" s="117">
        <f t="shared" si="15"/>
        <v>2904.4122948253171</v>
      </c>
      <c r="U43" s="117">
        <f t="shared" si="15"/>
        <v>2594.7920290515362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4947.3102720100514</v>
      </c>
      <c r="D44" s="122">
        <f t="shared" si="17"/>
        <v>4731.6617389187495</v>
      </c>
      <c r="E44" s="122">
        <f t="shared" si="17"/>
        <v>4621.9044537403533</v>
      </c>
      <c r="F44" s="122">
        <f t="shared" si="17"/>
        <v>4528.9660676518961</v>
      </c>
      <c r="G44" s="122">
        <f t="shared" si="17"/>
        <v>4557.6533456201478</v>
      </c>
      <c r="H44" s="122">
        <f t="shared" si="17"/>
        <v>4347.5797840882142</v>
      </c>
      <c r="I44" s="122">
        <f t="shared" si="17"/>
        <v>4218.4467536789725</v>
      </c>
      <c r="J44" s="122">
        <f t="shared" si="17"/>
        <v>4147.7018313593398</v>
      </c>
      <c r="K44" s="122">
        <f t="shared" si="17"/>
        <v>4100.3673055769714</v>
      </c>
      <c r="L44" s="122">
        <f t="shared" si="17"/>
        <v>4482.9860237386165</v>
      </c>
      <c r="M44" s="122">
        <f t="shared" si="17"/>
        <v>3871.2674747529663</v>
      </c>
      <c r="N44" s="122">
        <f t="shared" si="17"/>
        <v>3508.9744573663538</v>
      </c>
      <c r="O44" s="122">
        <f t="shared" si="17"/>
        <v>3553.9138141277135</v>
      </c>
      <c r="P44" s="122">
        <f t="shared" si="17"/>
        <v>0</v>
      </c>
      <c r="Q44" s="122">
        <f t="shared" si="17"/>
        <v>2856.5253943590251</v>
      </c>
      <c r="R44" s="122">
        <f t="shared" ref="R44:V44" si="18">SUM(R45:R46)</f>
        <v>0</v>
      </c>
      <c r="S44" s="122">
        <f t="shared" si="18"/>
        <v>2579.9205685791362</v>
      </c>
      <c r="T44" s="122">
        <f t="shared" si="18"/>
        <v>2556.5250331204975</v>
      </c>
      <c r="U44" s="122">
        <f t="shared" si="18"/>
        <v>2301.3603490745181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4947.3102720100514</v>
      </c>
      <c r="D45" s="98">
        <v>4731.6617389187495</v>
      </c>
      <c r="E45" s="98">
        <v>4621.9044537403533</v>
      </c>
      <c r="F45" s="98">
        <v>4528.9660676518961</v>
      </c>
      <c r="G45" s="98">
        <v>4557.6533456201478</v>
      </c>
      <c r="H45" s="98">
        <v>4347.5797840882142</v>
      </c>
      <c r="I45" s="98">
        <v>4218.4467536789725</v>
      </c>
      <c r="J45" s="98">
        <v>4147.7018313593398</v>
      </c>
      <c r="K45" s="98">
        <v>4100.3673055769714</v>
      </c>
      <c r="L45" s="98">
        <v>4482.9860237386165</v>
      </c>
      <c r="M45" s="98">
        <v>3871.2674747529663</v>
      </c>
      <c r="N45" s="98">
        <v>3508.9744573663538</v>
      </c>
      <c r="O45" s="98">
        <v>3553.9138141277135</v>
      </c>
      <c r="P45" s="98">
        <v>0</v>
      </c>
      <c r="Q45" s="98">
        <v>2856.5253943590251</v>
      </c>
      <c r="R45" s="98">
        <v>0</v>
      </c>
      <c r="S45" s="98">
        <v>2579.9205685791362</v>
      </c>
      <c r="T45" s="98">
        <v>2556.5250331204975</v>
      </c>
      <c r="U45" s="98">
        <v>2301.3603490745181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125.10848623101168</v>
      </c>
      <c r="D49" s="122">
        <v>117.18885810531982</v>
      </c>
      <c r="E49" s="122">
        <v>71.747976870354861</v>
      </c>
      <c r="F49" s="122">
        <v>62.370430382513405</v>
      </c>
      <c r="G49" s="122">
        <v>42.482296991833721</v>
      </c>
      <c r="H49" s="122">
        <v>32.07692403269602</v>
      </c>
      <c r="I49" s="122">
        <v>363.04476316142421</v>
      </c>
      <c r="J49" s="122">
        <v>392.31050412625518</v>
      </c>
      <c r="K49" s="122">
        <v>387.10067471442801</v>
      </c>
      <c r="L49" s="122">
        <v>452.21474015076916</v>
      </c>
      <c r="M49" s="122">
        <v>473.2718648447983</v>
      </c>
      <c r="N49" s="122">
        <v>435.58305042389884</v>
      </c>
      <c r="O49" s="122">
        <v>360.87820898566696</v>
      </c>
      <c r="P49" s="122">
        <v>0</v>
      </c>
      <c r="Q49" s="122">
        <v>383.48972876861416</v>
      </c>
      <c r="R49" s="122">
        <v>0</v>
      </c>
      <c r="S49" s="122">
        <v>352.03852519996616</v>
      </c>
      <c r="T49" s="122">
        <v>347.88726170481965</v>
      </c>
      <c r="U49" s="122">
        <v>293.43167997701812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416.88509223232677</v>
      </c>
      <c r="D50" s="98">
        <v>420.61303802784101</v>
      </c>
      <c r="E50" s="98">
        <v>403.50940366271038</v>
      </c>
      <c r="F50" s="98">
        <v>417.48401355558457</v>
      </c>
      <c r="G50" s="98">
        <v>421.87798837169305</v>
      </c>
      <c r="H50" s="98">
        <v>411.80320918608959</v>
      </c>
      <c r="I50" s="98">
        <v>378.49175560173904</v>
      </c>
      <c r="J50" s="98">
        <v>393.74438999867073</v>
      </c>
      <c r="K50" s="98">
        <v>389.43588193881703</v>
      </c>
      <c r="L50" s="98">
        <v>453.12617294320245</v>
      </c>
      <c r="M50" s="98">
        <v>474.66950512411887</v>
      </c>
      <c r="N50" s="98">
        <v>435.74354584961725</v>
      </c>
      <c r="O50" s="98">
        <v>457.44955214539664</v>
      </c>
      <c r="P50" s="98">
        <v>0</v>
      </c>
      <c r="Q50" s="98">
        <v>383.48972876861416</v>
      </c>
      <c r="R50" s="98">
        <v>0</v>
      </c>
      <c r="S50" s="98">
        <v>352.54169127761048</v>
      </c>
      <c r="T50" s="98">
        <v>356.70434623732115</v>
      </c>
      <c r="U50" s="98">
        <v>353.20479997233662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233.28186119833026</v>
      </c>
      <c r="D51" s="98">
        <v>238.07855240021522</v>
      </c>
      <c r="E51" s="98">
        <v>225.45920323606327</v>
      </c>
      <c r="F51" s="98">
        <v>232.44599442712607</v>
      </c>
      <c r="G51" s="98">
        <v>238.57703391228634</v>
      </c>
      <c r="H51" s="98">
        <v>233.3166726890334</v>
      </c>
      <c r="I51" s="98">
        <v>211.02740974933002</v>
      </c>
      <c r="J51" s="98">
        <v>212.87469297584261</v>
      </c>
      <c r="K51" s="98">
        <v>192.64160039257953</v>
      </c>
      <c r="L51" s="98">
        <v>257.62383896626636</v>
      </c>
      <c r="M51" s="98">
        <v>267.51924943909955</v>
      </c>
      <c r="N51" s="98">
        <v>240.4206127502633</v>
      </c>
      <c r="O51" s="98">
        <v>265.19131266294579</v>
      </c>
      <c r="P51" s="98">
        <v>0</v>
      </c>
      <c r="Q51" s="98">
        <v>0</v>
      </c>
      <c r="R51" s="98">
        <v>0</v>
      </c>
      <c r="S51" s="98">
        <v>192.53487858672145</v>
      </c>
      <c r="T51" s="98">
        <v>196.0440772950015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233.28186119833026</v>
      </c>
      <c r="D52" s="101">
        <v>238.07855240021522</v>
      </c>
      <c r="E52" s="101">
        <v>225.45920323606327</v>
      </c>
      <c r="F52" s="101">
        <v>232.44599442712607</v>
      </c>
      <c r="G52" s="101">
        <v>238.57703391228634</v>
      </c>
      <c r="H52" s="101">
        <v>233.3166726890334</v>
      </c>
      <c r="I52" s="101">
        <v>211.02740974933002</v>
      </c>
      <c r="J52" s="101">
        <v>212.87469297584261</v>
      </c>
      <c r="K52" s="101">
        <v>192.64160039257953</v>
      </c>
      <c r="L52" s="101">
        <v>257.62383896626636</v>
      </c>
      <c r="M52" s="101">
        <v>267.51924943909955</v>
      </c>
      <c r="N52" s="101">
        <v>240.4206127502633</v>
      </c>
      <c r="O52" s="101">
        <v>265.19131266294579</v>
      </c>
      <c r="P52" s="101">
        <v>0</v>
      </c>
      <c r="Q52" s="101">
        <v>0</v>
      </c>
      <c r="R52" s="101">
        <v>0</v>
      </c>
      <c r="S52" s="101">
        <v>192.53487858672145</v>
      </c>
      <c r="T52" s="101">
        <v>196.0440772950015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3474.2849799055834</v>
      </c>
      <c r="D62" s="117">
        <f t="shared" si="21"/>
        <v>3236.0075456277214</v>
      </c>
      <c r="E62" s="117">
        <f t="shared" si="21"/>
        <v>3342.8132582849648</v>
      </c>
      <c r="F62" s="117">
        <f t="shared" si="21"/>
        <v>3257.9701608925557</v>
      </c>
      <c r="G62" s="117">
        <f t="shared" si="21"/>
        <v>3205.0730657515946</v>
      </c>
      <c r="H62" s="117">
        <f t="shared" si="21"/>
        <v>3123.9010874355713</v>
      </c>
      <c r="I62" s="117">
        <f t="shared" si="21"/>
        <v>2951.7059227395898</v>
      </c>
      <c r="J62" s="117">
        <f t="shared" si="21"/>
        <v>2931.5633883601854</v>
      </c>
      <c r="K62" s="117">
        <f t="shared" si="21"/>
        <v>2884.5652914313764</v>
      </c>
      <c r="L62" s="117">
        <f t="shared" si="21"/>
        <v>3277.1304482459318</v>
      </c>
      <c r="M62" s="117">
        <f t="shared" si="21"/>
        <v>2763.7979934374989</v>
      </c>
      <c r="N62" s="117">
        <f t="shared" si="21"/>
        <v>2693.457274713533</v>
      </c>
      <c r="O62" s="117">
        <f t="shared" si="21"/>
        <v>2635.5444248129252</v>
      </c>
      <c r="P62" s="117">
        <f t="shared" si="21"/>
        <v>2194.5556133913701</v>
      </c>
      <c r="Q62" s="117">
        <f t="shared" si="21"/>
        <v>2231.3611650360685</v>
      </c>
      <c r="R62" s="117">
        <f t="shared" ref="R62:V62" si="22">R63+R66+R68+R77</f>
        <v>2247.7904774023159</v>
      </c>
      <c r="S62" s="117">
        <f t="shared" si="22"/>
        <v>2132.0728220633396</v>
      </c>
      <c r="T62" s="117">
        <f t="shared" si="22"/>
        <v>1989.2785762009976</v>
      </c>
      <c r="U62" s="117">
        <f t="shared" si="22"/>
        <v>1886.049928992953</v>
      </c>
      <c r="V62" s="117">
        <f t="shared" si="22"/>
        <v>1708.960828104895</v>
      </c>
      <c r="W62" s="117">
        <f t="shared" ref="W62" si="23">W63+W66+W68+W77</f>
        <v>1543.1915597621692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3206.4166922782197</v>
      </c>
      <c r="D63" s="122">
        <f t="shared" si="24"/>
        <v>2971.0276204190536</v>
      </c>
      <c r="E63" s="122">
        <f t="shared" si="24"/>
        <v>3074.4691021820508</v>
      </c>
      <c r="F63" s="122">
        <f t="shared" si="24"/>
        <v>2986.272957440031</v>
      </c>
      <c r="G63" s="122">
        <f t="shared" si="24"/>
        <v>2944.0703224622685</v>
      </c>
      <c r="H63" s="122">
        <f t="shared" si="24"/>
        <v>2873.911407069183</v>
      </c>
      <c r="I63" s="122">
        <f t="shared" si="24"/>
        <v>2717.7920758504779</v>
      </c>
      <c r="J63" s="122">
        <f t="shared" si="24"/>
        <v>2676.6414408884598</v>
      </c>
      <c r="K63" s="122">
        <f t="shared" si="24"/>
        <v>2636.6235427039569</v>
      </c>
      <c r="L63" s="122">
        <f t="shared" si="24"/>
        <v>2986.083774364733</v>
      </c>
      <c r="M63" s="122">
        <f t="shared" si="24"/>
        <v>2473.8625544967249</v>
      </c>
      <c r="N63" s="122">
        <f t="shared" si="24"/>
        <v>2403.844642236736</v>
      </c>
      <c r="O63" s="122">
        <f t="shared" si="24"/>
        <v>2342.4896271093648</v>
      </c>
      <c r="P63" s="122">
        <f t="shared" si="24"/>
        <v>1954.7166027772198</v>
      </c>
      <c r="Q63" s="122">
        <f t="shared" si="24"/>
        <v>1987.1441536926407</v>
      </c>
      <c r="R63" s="122">
        <f t="shared" ref="R63:V63" si="25">SUM(R64:R65)</f>
        <v>1996.2116234100424</v>
      </c>
      <c r="S63" s="122">
        <f t="shared" si="25"/>
        <v>1887.6665267373892</v>
      </c>
      <c r="T63" s="122">
        <f t="shared" si="25"/>
        <v>1757.8664491350307</v>
      </c>
      <c r="U63" s="122">
        <f t="shared" si="25"/>
        <v>1647.4332876053977</v>
      </c>
      <c r="V63" s="122">
        <f t="shared" si="25"/>
        <v>1476.9096622392283</v>
      </c>
      <c r="W63" s="122">
        <f t="shared" ref="W63" si="26">SUM(W64:W65)</f>
        <v>1313.9460123444551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3206.4166922782197</v>
      </c>
      <c r="D64" s="98">
        <v>2971.0276204190536</v>
      </c>
      <c r="E64" s="98">
        <v>3074.4691021820508</v>
      </c>
      <c r="F64" s="98">
        <v>2986.272957440031</v>
      </c>
      <c r="G64" s="98">
        <v>2944.0703224622685</v>
      </c>
      <c r="H64" s="98">
        <v>2873.911407069183</v>
      </c>
      <c r="I64" s="98">
        <v>2717.7920758504779</v>
      </c>
      <c r="J64" s="98">
        <v>2676.6414408884598</v>
      </c>
      <c r="K64" s="98">
        <v>2636.6235427039569</v>
      </c>
      <c r="L64" s="98">
        <v>2986.083774364733</v>
      </c>
      <c r="M64" s="98">
        <v>2473.8625544967249</v>
      </c>
      <c r="N64" s="98">
        <v>2403.844642236736</v>
      </c>
      <c r="O64" s="98">
        <v>2342.4896271093648</v>
      </c>
      <c r="P64" s="98">
        <v>1954.7166027772198</v>
      </c>
      <c r="Q64" s="98">
        <v>1987.1441536926407</v>
      </c>
      <c r="R64" s="98">
        <v>1996.2116234100424</v>
      </c>
      <c r="S64" s="98">
        <v>1887.6665267373892</v>
      </c>
      <c r="T64" s="98">
        <v>1757.8664491350307</v>
      </c>
      <c r="U64" s="98">
        <v>1647.4332876053977</v>
      </c>
      <c r="V64" s="98">
        <v>1476.9096622392283</v>
      </c>
      <c r="W64" s="98">
        <v>1313.9460123444551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266.05525565606411</v>
      </c>
      <c r="D68" s="122">
        <v>262.02214352095763</v>
      </c>
      <c r="E68" s="122">
        <v>264.52566683334385</v>
      </c>
      <c r="F68" s="122">
        <v>267.89175662354108</v>
      </c>
      <c r="G68" s="122">
        <v>257.40819789549408</v>
      </c>
      <c r="H68" s="122">
        <v>246.47748405129053</v>
      </c>
      <c r="I68" s="122">
        <v>231.81915336087124</v>
      </c>
      <c r="J68" s="122">
        <v>247.26992563817186</v>
      </c>
      <c r="K68" s="122">
        <v>241.09893058166097</v>
      </c>
      <c r="L68" s="122">
        <v>283.21206276939239</v>
      </c>
      <c r="M68" s="122">
        <v>282.10339917220034</v>
      </c>
      <c r="N68" s="122">
        <v>281.81976239806005</v>
      </c>
      <c r="O68" s="122">
        <v>285.71842792661533</v>
      </c>
      <c r="P68" s="122">
        <v>235.49688925790659</v>
      </c>
      <c r="Q68" s="122">
        <v>240.08316164591218</v>
      </c>
      <c r="R68" s="122">
        <v>246.63056842617598</v>
      </c>
      <c r="S68" s="122">
        <v>238.6386768204421</v>
      </c>
      <c r="T68" s="122">
        <v>225.85086197326126</v>
      </c>
      <c r="U68" s="122">
        <v>233.17478527014035</v>
      </c>
      <c r="V68" s="122">
        <v>228.08299010184811</v>
      </c>
      <c r="W68" s="122">
        <v>222.04858714248806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285.35298016644163</v>
      </c>
      <c r="D69" s="98">
        <v>277.35692335899671</v>
      </c>
      <c r="E69" s="98">
        <v>280.53310549833623</v>
      </c>
      <c r="F69" s="98">
        <v>286.31395826440018</v>
      </c>
      <c r="G69" s="98">
        <v>282.03635061262668</v>
      </c>
      <c r="H69" s="98">
        <v>280.43951954411034</v>
      </c>
      <c r="I69" s="98">
        <v>250.09388548374599</v>
      </c>
      <c r="J69" s="98">
        <v>259.33658345798881</v>
      </c>
      <c r="K69" s="98">
        <v>254.39304070213373</v>
      </c>
      <c r="L69" s="98">
        <v>303.69400413697002</v>
      </c>
      <c r="M69" s="98">
        <v>299.52239355285144</v>
      </c>
      <c r="N69" s="98">
        <v>298.51580497755759</v>
      </c>
      <c r="O69" s="98">
        <v>302.48661415625719</v>
      </c>
      <c r="P69" s="98">
        <v>277.60625764698784</v>
      </c>
      <c r="Q69" s="98">
        <v>264.99713903931831</v>
      </c>
      <c r="R69" s="98">
        <v>265.87000343796245</v>
      </c>
      <c r="S69" s="98">
        <v>255.73860906721097</v>
      </c>
      <c r="T69" s="98">
        <v>243.15114607099019</v>
      </c>
      <c r="U69" s="98">
        <v>249.89354151637784</v>
      </c>
      <c r="V69" s="98">
        <v>245.8600449969382</v>
      </c>
      <c r="W69" s="98">
        <v>232.36561937036674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159.67849387518305</v>
      </c>
      <c r="D70" s="98">
        <v>156.9580408786764</v>
      </c>
      <c r="E70" s="98">
        <v>156.79169228327731</v>
      </c>
      <c r="F70" s="98">
        <v>159.44994608088621</v>
      </c>
      <c r="G70" s="98">
        <v>159.51084087601424</v>
      </c>
      <c r="H70" s="98">
        <v>158.93504021967604</v>
      </c>
      <c r="I70" s="98">
        <v>139.43881209668689</v>
      </c>
      <c r="J70" s="98">
        <v>140.20792120480041</v>
      </c>
      <c r="K70" s="98">
        <v>125.82034429446497</v>
      </c>
      <c r="L70" s="98">
        <v>172.73406871485119</v>
      </c>
      <c r="M70" s="98">
        <v>168.73649872928652</v>
      </c>
      <c r="N70" s="98">
        <v>164.80270878494716</v>
      </c>
      <c r="O70" s="98">
        <v>0</v>
      </c>
      <c r="P70" s="98">
        <v>0</v>
      </c>
      <c r="Q70" s="98">
        <v>0</v>
      </c>
      <c r="R70" s="98">
        <v>151.51208651548657</v>
      </c>
      <c r="S70" s="98">
        <v>139.7488602215233</v>
      </c>
      <c r="T70" s="98">
        <v>133.55626661949705</v>
      </c>
      <c r="U70" s="98">
        <v>139.70625259365625</v>
      </c>
      <c r="V70" s="98">
        <v>138.14822386232433</v>
      </c>
      <c r="W70" s="98">
        <v>131.47339675669497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159.67849387518305</v>
      </c>
      <c r="D71" s="101">
        <v>156.9580408786764</v>
      </c>
      <c r="E71" s="101">
        <v>156.79169228327731</v>
      </c>
      <c r="F71" s="101">
        <v>159.44994608088621</v>
      </c>
      <c r="G71" s="101">
        <v>159.51084087601424</v>
      </c>
      <c r="H71" s="101">
        <v>158.93504021967604</v>
      </c>
      <c r="I71" s="101">
        <v>139.43881209668689</v>
      </c>
      <c r="J71" s="101">
        <v>140.20792120480041</v>
      </c>
      <c r="K71" s="101">
        <v>125.82034429446497</v>
      </c>
      <c r="L71" s="101">
        <v>172.73406871485119</v>
      </c>
      <c r="M71" s="101">
        <v>168.73649872928652</v>
      </c>
      <c r="N71" s="101">
        <v>164.80270878494716</v>
      </c>
      <c r="O71" s="101">
        <v>0</v>
      </c>
      <c r="P71" s="101">
        <v>0</v>
      </c>
      <c r="Q71" s="101">
        <v>0</v>
      </c>
      <c r="R71" s="101">
        <v>151.51208651548657</v>
      </c>
      <c r="S71" s="101">
        <v>139.7488602215233</v>
      </c>
      <c r="T71" s="101">
        <v>133.55626661949705</v>
      </c>
      <c r="U71" s="101">
        <v>139.70625259365625</v>
      </c>
      <c r="V71" s="101">
        <v>138.14822386232433</v>
      </c>
      <c r="W71" s="101">
        <v>131.47339675669497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1.8130319712994447</v>
      </c>
      <c r="D77" s="122">
        <v>2.9577816877097227</v>
      </c>
      <c r="E77" s="122">
        <v>3.8184892695696915</v>
      </c>
      <c r="F77" s="122">
        <v>3.8054468289835817</v>
      </c>
      <c r="G77" s="122">
        <v>3.5945453938322549</v>
      </c>
      <c r="H77" s="122">
        <v>3.5121963150977265</v>
      </c>
      <c r="I77" s="122">
        <v>2.0946935282408004</v>
      </c>
      <c r="J77" s="122">
        <v>7.6520218335537464</v>
      </c>
      <c r="K77" s="122">
        <v>6.8428181457586543</v>
      </c>
      <c r="L77" s="122">
        <v>7.8346111118060602</v>
      </c>
      <c r="M77" s="122">
        <v>7.8320397685738428</v>
      </c>
      <c r="N77" s="122">
        <v>7.7928700787369793</v>
      </c>
      <c r="O77" s="122">
        <v>7.3363697769449923</v>
      </c>
      <c r="P77" s="122">
        <v>4.3421213562439078</v>
      </c>
      <c r="Q77" s="122">
        <v>4.1338496975159424</v>
      </c>
      <c r="R77" s="122">
        <v>4.9482855660976481</v>
      </c>
      <c r="S77" s="122">
        <v>5.7676185055086027</v>
      </c>
      <c r="T77" s="122">
        <v>5.5612650927054696</v>
      </c>
      <c r="U77" s="122">
        <v>5.4418561174150302</v>
      </c>
      <c r="V77" s="122">
        <v>3.9681757638186088</v>
      </c>
      <c r="W77" s="122">
        <v>7.1969602752260569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70.356033663323998</v>
      </c>
      <c r="D78" s="98">
        <v>70.27169240470792</v>
      </c>
      <c r="E78" s="98">
        <v>72.326138511464436</v>
      </c>
      <c r="F78" s="98">
        <v>72.746117251944455</v>
      </c>
      <c r="G78" s="98">
        <v>73.788457590985729</v>
      </c>
      <c r="H78" s="98">
        <v>75.940967147514385</v>
      </c>
      <c r="I78" s="98">
        <v>72.553514147325629</v>
      </c>
      <c r="J78" s="98">
        <v>75.465001801550954</v>
      </c>
      <c r="K78" s="98">
        <v>76.812709064261355</v>
      </c>
      <c r="L78" s="98">
        <v>86.357672169307762</v>
      </c>
      <c r="M78" s="98">
        <v>83.640516804851913</v>
      </c>
      <c r="N78" s="98">
        <v>84.814788958432217</v>
      </c>
      <c r="O78" s="98">
        <v>91.083188536588821</v>
      </c>
      <c r="P78" s="98">
        <v>90.20717061126642</v>
      </c>
      <c r="Q78" s="98">
        <v>91.471444276336129</v>
      </c>
      <c r="R78" s="98">
        <v>95.120497263525436</v>
      </c>
      <c r="S78" s="98">
        <v>94.41298224780013</v>
      </c>
      <c r="T78" s="98">
        <v>94.574927640252028</v>
      </c>
      <c r="U78" s="98">
        <v>94.429808277444323</v>
      </c>
      <c r="V78" s="98">
        <v>93.896834068795997</v>
      </c>
      <c r="W78" s="98">
        <v>99.665961726116294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26.674866064145608</v>
      </c>
      <c r="D81" s="117">
        <f t="shared" si="28"/>
        <v>19.260632058790886</v>
      </c>
      <c r="E81" s="117">
        <f t="shared" si="28"/>
        <v>23.570732705721163</v>
      </c>
      <c r="F81" s="117">
        <f t="shared" si="28"/>
        <v>24.072077060094095</v>
      </c>
      <c r="G81" s="117">
        <f t="shared" si="28"/>
        <v>23.49251465441365</v>
      </c>
      <c r="H81" s="117">
        <f t="shared" si="28"/>
        <v>24.512656609165688</v>
      </c>
      <c r="I81" s="117">
        <f t="shared" si="28"/>
        <v>13.308109218279096</v>
      </c>
      <c r="J81" s="117">
        <f t="shared" si="28"/>
        <v>8.6870509271446235</v>
      </c>
      <c r="K81" s="117">
        <f t="shared" si="28"/>
        <v>8.9419378769286322</v>
      </c>
      <c r="L81" s="117">
        <f t="shared" si="28"/>
        <v>14.584491944166453</v>
      </c>
      <c r="M81" s="117">
        <f t="shared" si="28"/>
        <v>22.094847121252407</v>
      </c>
      <c r="N81" s="117">
        <f t="shared" si="28"/>
        <v>19.120871309640865</v>
      </c>
      <c r="O81" s="117">
        <f t="shared" si="28"/>
        <v>15.307981870786548</v>
      </c>
      <c r="P81" s="117">
        <f t="shared" si="28"/>
        <v>11.983596856199922</v>
      </c>
      <c r="Q81" s="117">
        <f t="shared" si="28"/>
        <v>18.818179183140547</v>
      </c>
      <c r="R81" s="117">
        <f t="shared" ref="R81:V81" si="29">R82+R85+R87+R100</f>
        <v>16.856713307934882</v>
      </c>
      <c r="S81" s="117">
        <f t="shared" si="29"/>
        <v>16.559043445502684</v>
      </c>
      <c r="T81" s="117">
        <f t="shared" si="29"/>
        <v>9.7436266499463553</v>
      </c>
      <c r="U81" s="117">
        <f t="shared" si="29"/>
        <v>1.6563533346775339</v>
      </c>
      <c r="V81" s="117">
        <f t="shared" si="29"/>
        <v>1.1598538201995192</v>
      </c>
      <c r="W81" s="117">
        <f t="shared" ref="W81" si="30">W82+W85+W87+W100</f>
        <v>10.491007471307968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26.674866064145608</v>
      </c>
      <c r="D87" s="122">
        <v>19.260632058790886</v>
      </c>
      <c r="E87" s="122">
        <v>23.570732705721163</v>
      </c>
      <c r="F87" s="122">
        <v>24.072077060094095</v>
      </c>
      <c r="G87" s="122">
        <v>23.49251465441365</v>
      </c>
      <c r="H87" s="122">
        <v>24.512656609165688</v>
      </c>
      <c r="I87" s="122">
        <v>13.308109218279096</v>
      </c>
      <c r="J87" s="122">
        <v>8.6870509271446235</v>
      </c>
      <c r="K87" s="122">
        <v>8.9419378769286322</v>
      </c>
      <c r="L87" s="122">
        <v>14.584491944166453</v>
      </c>
      <c r="M87" s="122">
        <v>22.094847121252407</v>
      </c>
      <c r="N87" s="122">
        <v>19.120871309640865</v>
      </c>
      <c r="O87" s="122">
        <v>15.307981870786548</v>
      </c>
      <c r="P87" s="122">
        <v>11.983596856199922</v>
      </c>
      <c r="Q87" s="122">
        <v>18.818179183140547</v>
      </c>
      <c r="R87" s="122">
        <v>16.856713307934882</v>
      </c>
      <c r="S87" s="122">
        <v>16.559043445502684</v>
      </c>
      <c r="T87" s="122">
        <v>9.7436266499463553</v>
      </c>
      <c r="U87" s="122">
        <v>1.6563533346775339</v>
      </c>
      <c r="V87" s="122">
        <v>1.1598538201995192</v>
      </c>
      <c r="W87" s="122">
        <v>10.491007471307968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326.37595602133717</v>
      </c>
      <c r="D92" s="101">
        <v>300.34952723917371</v>
      </c>
      <c r="E92" s="101">
        <v>310.29315155084248</v>
      </c>
      <c r="F92" s="101">
        <v>318.28029802111325</v>
      </c>
      <c r="G92" s="101">
        <v>314.19998307027595</v>
      </c>
      <c r="H92" s="101">
        <v>331.32193376346532</v>
      </c>
      <c r="I92" s="101">
        <v>331.91346335296657</v>
      </c>
      <c r="J92" s="101">
        <v>311.44657401304318</v>
      </c>
      <c r="K92" s="101">
        <v>296.87103890351193</v>
      </c>
      <c r="L92" s="101">
        <v>328.08978936582849</v>
      </c>
      <c r="M92" s="101">
        <v>367.58280414910689</v>
      </c>
      <c r="N92" s="101">
        <v>359.96699022535495</v>
      </c>
      <c r="O92" s="101">
        <v>343.4176835644289</v>
      </c>
      <c r="P92" s="101">
        <v>290.4287975754109</v>
      </c>
      <c r="Q92" s="101">
        <v>325.9291500174686</v>
      </c>
      <c r="R92" s="101">
        <v>320.09893258366498</v>
      </c>
      <c r="S92" s="101">
        <v>306.82110429115738</v>
      </c>
      <c r="T92" s="101">
        <v>283.09038431080012</v>
      </c>
      <c r="U92" s="101">
        <v>286.74655789132544</v>
      </c>
      <c r="V92" s="101">
        <v>275.89056203145896</v>
      </c>
      <c r="W92" s="101">
        <v>289.62223002452345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182.65008613077163</v>
      </c>
      <c r="D93" s="104">
        <v>169.91752923986374</v>
      </c>
      <c r="E93" s="104">
        <v>173.35848659039021</v>
      </c>
      <c r="F93" s="104">
        <v>177.1845187285368</v>
      </c>
      <c r="G93" s="104">
        <v>177.62232665986957</v>
      </c>
      <c r="H93" s="104">
        <v>187.76185711581672</v>
      </c>
      <c r="I93" s="104">
        <v>185.293350742033</v>
      </c>
      <c r="J93" s="104">
        <v>168.3852033217006</v>
      </c>
      <c r="K93" s="104">
        <v>146.72050337067421</v>
      </c>
      <c r="L93" s="104">
        <v>0</v>
      </c>
      <c r="M93" s="104">
        <v>207.09037804184504</v>
      </c>
      <c r="N93" s="104">
        <v>198.70419213691673</v>
      </c>
      <c r="O93" s="104">
        <v>198.96160290803064</v>
      </c>
      <c r="P93" s="104">
        <v>161.5456192642186</v>
      </c>
      <c r="Q93" s="104">
        <v>185.68741881234166</v>
      </c>
      <c r="R93" s="104">
        <v>182.66279210641258</v>
      </c>
      <c r="S93" s="104">
        <v>167.8340555075666</v>
      </c>
      <c r="T93" s="104">
        <v>155.5544799293757</v>
      </c>
      <c r="U93" s="104">
        <v>160.29436168540838</v>
      </c>
      <c r="V93" s="104">
        <v>0</v>
      </c>
      <c r="W93" s="104">
        <v>163.95378364074756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182.65008613077163</v>
      </c>
      <c r="D94" s="98">
        <v>169.91752923986374</v>
      </c>
      <c r="E94" s="98">
        <v>173.35848659039021</v>
      </c>
      <c r="F94" s="98">
        <v>177.1845187285368</v>
      </c>
      <c r="G94" s="98">
        <v>177.62232665986957</v>
      </c>
      <c r="H94" s="98">
        <v>187.76185711581672</v>
      </c>
      <c r="I94" s="98">
        <v>185.293350742033</v>
      </c>
      <c r="J94" s="98">
        <v>168.3852033217006</v>
      </c>
      <c r="K94" s="98">
        <v>146.72050337067421</v>
      </c>
      <c r="L94" s="98">
        <v>0</v>
      </c>
      <c r="M94" s="98">
        <v>207.09037804184504</v>
      </c>
      <c r="N94" s="98">
        <v>198.70419213691673</v>
      </c>
      <c r="O94" s="98">
        <v>198.96160290803064</v>
      </c>
      <c r="P94" s="98">
        <v>161.5456192642186</v>
      </c>
      <c r="Q94" s="98">
        <v>185.68741881234166</v>
      </c>
      <c r="R94" s="98">
        <v>182.66279210641258</v>
      </c>
      <c r="S94" s="98">
        <v>167.8340555075666</v>
      </c>
      <c r="T94" s="98">
        <v>155.5544799293757</v>
      </c>
      <c r="U94" s="98">
        <v>160.29436168540838</v>
      </c>
      <c r="V94" s="98">
        <v>0</v>
      </c>
      <c r="W94" s="98">
        <v>163.95378364074756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30.684061716025884</v>
      </c>
      <c r="D143" s="117">
        <f t="shared" si="49"/>
        <v>26.193853321038006</v>
      </c>
      <c r="E143" s="117">
        <f t="shared" si="49"/>
        <v>33.460448325891747</v>
      </c>
      <c r="F143" s="117">
        <f t="shared" si="49"/>
        <v>35.539397317144946</v>
      </c>
      <c r="G143" s="117">
        <f t="shared" si="49"/>
        <v>36.336647702375892</v>
      </c>
      <c r="H143" s="117">
        <f t="shared" si="49"/>
        <v>37.168318365405405</v>
      </c>
      <c r="I143" s="117">
        <f t="shared" si="49"/>
        <v>26.436540686065843</v>
      </c>
      <c r="J143" s="117">
        <f t="shared" si="49"/>
        <v>21.668638442251947</v>
      </c>
      <c r="K143" s="117">
        <f t="shared" si="49"/>
        <v>17.133348050693282</v>
      </c>
      <c r="L143" s="117">
        <f t="shared" si="49"/>
        <v>24.17653411018242</v>
      </c>
      <c r="M143" s="117">
        <f t="shared" si="49"/>
        <v>34.964264501036205</v>
      </c>
      <c r="N143" s="117">
        <f t="shared" si="49"/>
        <v>29.41419695501007</v>
      </c>
      <c r="O143" s="117">
        <f t="shared" si="49"/>
        <v>24.326860344096666</v>
      </c>
      <c r="P143" s="117">
        <f t="shared" si="49"/>
        <v>20.80655795638717</v>
      </c>
      <c r="Q143" s="117">
        <f t="shared" si="49"/>
        <v>35.580971867365569</v>
      </c>
      <c r="R143" s="117">
        <f t="shared" ref="R143:V143" si="50">R144+R146+R148+R157</f>
        <v>38.906490825188946</v>
      </c>
      <c r="S143" s="117">
        <f t="shared" si="50"/>
        <v>41.833551596648043</v>
      </c>
      <c r="T143" s="117">
        <f t="shared" si="50"/>
        <v>34.186880876917911</v>
      </c>
      <c r="U143" s="117">
        <f t="shared" si="50"/>
        <v>40.316118131499437</v>
      </c>
      <c r="V143" s="117">
        <f t="shared" si="50"/>
        <v>34.78612957587103</v>
      </c>
      <c r="W143" s="117">
        <f t="shared" ref="W143" si="51">W144+W146+W148+W157</f>
        <v>38.200077963770674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30.684061716025884</v>
      </c>
      <c r="D148" s="122">
        <v>26.193853321038006</v>
      </c>
      <c r="E148" s="122">
        <v>33.460448325891747</v>
      </c>
      <c r="F148" s="122">
        <v>35.539397317144946</v>
      </c>
      <c r="G148" s="122">
        <v>36.336647702375892</v>
      </c>
      <c r="H148" s="122">
        <v>37.168318365405405</v>
      </c>
      <c r="I148" s="122">
        <v>26.436540686065843</v>
      </c>
      <c r="J148" s="122">
        <v>21.668638442251947</v>
      </c>
      <c r="K148" s="122">
        <v>17.133348050693282</v>
      </c>
      <c r="L148" s="122">
        <v>24.17653411018242</v>
      </c>
      <c r="M148" s="122">
        <v>34.964264501036205</v>
      </c>
      <c r="N148" s="122">
        <v>29.41419695501007</v>
      </c>
      <c r="O148" s="122">
        <v>24.326860344096666</v>
      </c>
      <c r="P148" s="122">
        <v>20.80655795638717</v>
      </c>
      <c r="Q148" s="122">
        <v>35.580971867365569</v>
      </c>
      <c r="R148" s="122">
        <v>38.906490825188946</v>
      </c>
      <c r="S148" s="122">
        <v>41.833551596648043</v>
      </c>
      <c r="T148" s="122">
        <v>34.186880876917911</v>
      </c>
      <c r="U148" s="122">
        <v>40.316118131499437</v>
      </c>
      <c r="V148" s="122">
        <v>34.78612957587103</v>
      </c>
      <c r="W148" s="122">
        <v>38.200077963770674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326.37595602133729</v>
      </c>
      <c r="D149" s="98">
        <v>300.34952723917371</v>
      </c>
      <c r="E149" s="98">
        <v>310.29315155084248</v>
      </c>
      <c r="F149" s="98">
        <v>318.28029802111331</v>
      </c>
      <c r="G149" s="98">
        <v>314.19998307027606</v>
      </c>
      <c r="H149" s="98">
        <v>331.32193376346532</v>
      </c>
      <c r="I149" s="98">
        <v>331.91346335296663</v>
      </c>
      <c r="J149" s="98">
        <v>311.44657401304318</v>
      </c>
      <c r="K149" s="98">
        <v>296.87103890351199</v>
      </c>
      <c r="L149" s="98">
        <v>328.08978936582849</v>
      </c>
      <c r="M149" s="98">
        <v>367.58280414910701</v>
      </c>
      <c r="N149" s="98">
        <v>359.966990225355</v>
      </c>
      <c r="O149" s="98">
        <v>343.41768356442878</v>
      </c>
      <c r="P149" s="98">
        <v>290.42879757541095</v>
      </c>
      <c r="Q149" s="98">
        <v>325.9291500174686</v>
      </c>
      <c r="R149" s="98">
        <v>320.09893258366486</v>
      </c>
      <c r="S149" s="98">
        <v>306.82110429115744</v>
      </c>
      <c r="T149" s="98">
        <v>283.09038431080012</v>
      </c>
      <c r="U149" s="98">
        <v>286.74655789132549</v>
      </c>
      <c r="V149" s="98">
        <v>275.89056203145901</v>
      </c>
      <c r="W149" s="98">
        <v>289.62223002452345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182.65008613077163</v>
      </c>
      <c r="D150" s="98">
        <v>169.91752923986374</v>
      </c>
      <c r="E150" s="98">
        <v>173.35848659039024</v>
      </c>
      <c r="F150" s="98">
        <v>177.18451872853677</v>
      </c>
      <c r="G150" s="98">
        <v>177.62232665986963</v>
      </c>
      <c r="H150" s="98">
        <v>187.76185711581664</v>
      </c>
      <c r="I150" s="98">
        <v>185.29335074203303</v>
      </c>
      <c r="J150" s="98">
        <v>168.3852033217006</v>
      </c>
      <c r="K150" s="98">
        <v>146.72050337067421</v>
      </c>
      <c r="L150" s="98">
        <v>0</v>
      </c>
      <c r="M150" s="98">
        <v>207.09037804184504</v>
      </c>
      <c r="N150" s="98">
        <v>198.70419213691673</v>
      </c>
      <c r="O150" s="98">
        <v>198.96160290803064</v>
      </c>
      <c r="P150" s="98">
        <v>161.5456192642186</v>
      </c>
      <c r="Q150" s="98">
        <v>185.68741881234172</v>
      </c>
      <c r="R150" s="98">
        <v>182.66279210641255</v>
      </c>
      <c r="S150" s="98">
        <v>167.83405550756663</v>
      </c>
      <c r="T150" s="98">
        <v>155.55447992937567</v>
      </c>
      <c r="U150" s="98">
        <v>160.2943616854084</v>
      </c>
      <c r="V150" s="98">
        <v>154.84237067956869</v>
      </c>
      <c r="W150" s="98">
        <v>163.95378364074753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182.65008613077163</v>
      </c>
      <c r="D151" s="101">
        <v>169.91752923986374</v>
      </c>
      <c r="E151" s="101">
        <v>173.35848659039024</v>
      </c>
      <c r="F151" s="101">
        <v>177.18451872853677</v>
      </c>
      <c r="G151" s="101">
        <v>177.62232665986963</v>
      </c>
      <c r="H151" s="101">
        <v>187.76185711581664</v>
      </c>
      <c r="I151" s="101">
        <v>185.29335074203303</v>
      </c>
      <c r="J151" s="101">
        <v>168.3852033217006</v>
      </c>
      <c r="K151" s="101">
        <v>146.72050337067421</v>
      </c>
      <c r="L151" s="101">
        <v>0</v>
      </c>
      <c r="M151" s="101">
        <v>207.09037804184504</v>
      </c>
      <c r="N151" s="101">
        <v>198.70419213691673</v>
      </c>
      <c r="O151" s="101">
        <v>198.96160290803064</v>
      </c>
      <c r="P151" s="101">
        <v>161.5456192642186</v>
      </c>
      <c r="Q151" s="101">
        <v>185.68741881234172</v>
      </c>
      <c r="R151" s="101">
        <v>182.66279210641255</v>
      </c>
      <c r="S151" s="101">
        <v>167.83405550756663</v>
      </c>
      <c r="T151" s="101">
        <v>155.55447992937567</v>
      </c>
      <c r="U151" s="101">
        <v>160.2943616854084</v>
      </c>
      <c r="V151" s="101">
        <v>154.84237067956869</v>
      </c>
      <c r="W151" s="101">
        <v>163.95378364074753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21.017866957935428</v>
      </c>
      <c r="K161" s="117">
        <f t="shared" si="54"/>
        <v>17.056447733886756</v>
      </c>
      <c r="L161" s="117">
        <f t="shared" si="54"/>
        <v>24.039143318527465</v>
      </c>
      <c r="M161" s="117">
        <f t="shared" si="54"/>
        <v>34.864467370168406</v>
      </c>
      <c r="N161" s="117">
        <f t="shared" si="54"/>
        <v>29.606111533078337</v>
      </c>
      <c r="O161" s="117">
        <f t="shared" si="54"/>
        <v>24.361437506858792</v>
      </c>
      <c r="P161" s="117">
        <f t="shared" si="54"/>
        <v>20.935818230129314</v>
      </c>
      <c r="Q161" s="117">
        <f t="shared" si="54"/>
        <v>35.487987680985128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35.145294526300511</v>
      </c>
      <c r="W161" s="117">
        <f t="shared" ref="W161" si="56">W162+W164+W166+W175</f>
        <v>38.324609729847587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21.017866957935428</v>
      </c>
      <c r="K166" s="122">
        <v>17.056447733886756</v>
      </c>
      <c r="L166" s="122">
        <v>24.039143318527465</v>
      </c>
      <c r="M166" s="122">
        <v>34.864467370168406</v>
      </c>
      <c r="N166" s="122">
        <v>29.606111533078337</v>
      </c>
      <c r="O166" s="122">
        <v>24.361437506858792</v>
      </c>
      <c r="P166" s="122">
        <v>20.935818230129314</v>
      </c>
      <c r="Q166" s="122">
        <v>35.487987680985128</v>
      </c>
      <c r="R166" s="122">
        <v>0</v>
      </c>
      <c r="S166" s="122">
        <v>0</v>
      </c>
      <c r="T166" s="122">
        <v>0</v>
      </c>
      <c r="U166" s="122">
        <v>0</v>
      </c>
      <c r="V166" s="122">
        <v>35.145294526300511</v>
      </c>
      <c r="W166" s="122">
        <v>38.324609729847587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311.44657401304318</v>
      </c>
      <c r="K167" s="98">
        <v>296.87103890351193</v>
      </c>
      <c r="L167" s="98">
        <v>328.08978936582855</v>
      </c>
      <c r="M167" s="98">
        <v>367.58280414910689</v>
      </c>
      <c r="N167" s="98">
        <v>359.96699022535489</v>
      </c>
      <c r="O167" s="98">
        <v>343.41768356442878</v>
      </c>
      <c r="P167" s="98">
        <v>290.4287975754109</v>
      </c>
      <c r="Q167" s="98">
        <v>325.92915001746866</v>
      </c>
      <c r="R167" s="98">
        <v>0</v>
      </c>
      <c r="S167" s="98">
        <v>0</v>
      </c>
      <c r="T167" s="98">
        <v>0</v>
      </c>
      <c r="U167" s="98">
        <v>0</v>
      </c>
      <c r="V167" s="98">
        <v>275.89056203145901</v>
      </c>
      <c r="W167" s="98">
        <v>289.62223002452339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146.72050337067421</v>
      </c>
      <c r="L168" s="98">
        <v>0</v>
      </c>
      <c r="M168" s="98">
        <v>207.0903780418451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163.95378364074753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146.72050337067421</v>
      </c>
      <c r="L169" s="101">
        <v>0</v>
      </c>
      <c r="M169" s="101">
        <v>207.0903780418451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163.95378364074753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168.4020620996497</v>
      </c>
      <c r="D24" s="118">
        <f t="shared" si="7"/>
        <v>148.83721973190026</v>
      </c>
      <c r="E24" s="118">
        <f t="shared" si="7"/>
        <v>154.44046476408565</v>
      </c>
      <c r="F24" s="118">
        <f t="shared" si="7"/>
        <v>153.89799128331177</v>
      </c>
      <c r="G24" s="118">
        <f t="shared" si="7"/>
        <v>151.63515862391787</v>
      </c>
      <c r="H24" s="118">
        <f t="shared" si="7"/>
        <v>158.10073652062073</v>
      </c>
      <c r="I24" s="118">
        <f t="shared" si="7"/>
        <v>154.78452748952657</v>
      </c>
      <c r="J24" s="118">
        <f t="shared" si="7"/>
        <v>142.81690689138821</v>
      </c>
      <c r="K24" s="118">
        <f t="shared" si="7"/>
        <v>130.09883521222045</v>
      </c>
      <c r="L24" s="118">
        <f t="shared" si="7"/>
        <v>151.07498763087696</v>
      </c>
      <c r="M24" s="118">
        <f t="shared" si="7"/>
        <v>143.15501569484465</v>
      </c>
      <c r="N24" s="118">
        <f t="shared" si="7"/>
        <v>130.34301963549277</v>
      </c>
      <c r="O24" s="118">
        <f t="shared" si="7"/>
        <v>117.86541257645086</v>
      </c>
      <c r="P24" s="118">
        <f t="shared" si="7"/>
        <v>87.672765242026472</v>
      </c>
      <c r="Q24" s="118">
        <f t="shared" si="7"/>
        <v>109.40000181848438</v>
      </c>
      <c r="R24" s="118">
        <f t="shared" ref="R24:V24" si="8">R25+R28+R30+R39</f>
        <v>107.51408507782479</v>
      </c>
      <c r="S24" s="118">
        <f t="shared" si="8"/>
        <v>103.23973990352715</v>
      </c>
      <c r="T24" s="118">
        <f t="shared" si="8"/>
        <v>97.378454482504949</v>
      </c>
      <c r="U24" s="118">
        <f t="shared" si="8"/>
        <v>86.518802456374914</v>
      </c>
      <c r="V24" s="118">
        <f t="shared" si="8"/>
        <v>79.89789768431703</v>
      </c>
      <c r="W24" s="118">
        <f t="shared" ref="W24" si="9">W25+W28+W30+W39</f>
        <v>74.351955456609517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155.65174140318805</v>
      </c>
      <c r="D25" s="123">
        <f t="shared" si="10"/>
        <v>135.94210355370123</v>
      </c>
      <c r="E25" s="123">
        <f t="shared" si="10"/>
        <v>141.82467994487712</v>
      </c>
      <c r="F25" s="123">
        <f t="shared" si="10"/>
        <v>140.92513704751167</v>
      </c>
      <c r="G25" s="123">
        <f t="shared" si="10"/>
        <v>138.57624571034339</v>
      </c>
      <c r="H25" s="123">
        <f t="shared" si="10"/>
        <v>144.77772309260678</v>
      </c>
      <c r="I25" s="123">
        <f t="shared" si="10"/>
        <v>142.48475559553054</v>
      </c>
      <c r="J25" s="123">
        <f t="shared" si="10"/>
        <v>130.28665181819585</v>
      </c>
      <c r="K25" s="123">
        <f t="shared" si="10"/>
        <v>118.21344658502395</v>
      </c>
      <c r="L25" s="123">
        <f t="shared" si="10"/>
        <v>136.99437884648225</v>
      </c>
      <c r="M25" s="123">
        <f t="shared" si="10"/>
        <v>128.58390496779344</v>
      </c>
      <c r="N25" s="123">
        <f t="shared" si="10"/>
        <v>115.93376676528349</v>
      </c>
      <c r="O25" s="123">
        <f t="shared" si="10"/>
        <v>102.68218705801003</v>
      </c>
      <c r="P25" s="123">
        <f t="shared" si="10"/>
        <v>73.21487398060178</v>
      </c>
      <c r="Q25" s="123">
        <f t="shared" si="10"/>
        <v>94.592945381472859</v>
      </c>
      <c r="R25" s="123">
        <f t="shared" ref="R25:V25" si="11">SUM(R26:R27)</f>
        <v>92.881068676075898</v>
      </c>
      <c r="S25" s="123">
        <f t="shared" si="11"/>
        <v>89.450158855354374</v>
      </c>
      <c r="T25" s="123">
        <f t="shared" si="11"/>
        <v>83.785695783568613</v>
      </c>
      <c r="U25" s="123">
        <f t="shared" si="11"/>
        <v>73.033468526089862</v>
      </c>
      <c r="V25" s="123">
        <f t="shared" si="11"/>
        <v>66.434224858025289</v>
      </c>
      <c r="W25" s="123">
        <f t="shared" ref="W25" si="12">SUM(W26:W27)</f>
        <v>60.907937529539431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153.97158783819984</v>
      </c>
      <c r="D26" s="99">
        <v>134.50287241874241</v>
      </c>
      <c r="E26" s="99">
        <v>140.32137469378532</v>
      </c>
      <c r="F26" s="99">
        <v>139.44171426211466</v>
      </c>
      <c r="G26" s="99">
        <v>137.12232191940308</v>
      </c>
      <c r="H26" s="99">
        <v>143.263859653022</v>
      </c>
      <c r="I26" s="99">
        <v>140.99283258595017</v>
      </c>
      <c r="J26" s="99">
        <v>128.93450188802024</v>
      </c>
      <c r="K26" s="99">
        <v>116.9876678777408</v>
      </c>
      <c r="L26" s="99">
        <v>135.50691953318329</v>
      </c>
      <c r="M26" s="99">
        <v>127.19356800455503</v>
      </c>
      <c r="N26" s="99">
        <v>114.6475208914173</v>
      </c>
      <c r="O26" s="99">
        <v>101.50204924781052</v>
      </c>
      <c r="P26" s="99">
        <v>72.371525344800219</v>
      </c>
      <c r="Q26" s="99">
        <v>93.457119137809983</v>
      </c>
      <c r="R26" s="99">
        <v>91.756205260889203</v>
      </c>
      <c r="S26" s="99">
        <v>88.357310365204086</v>
      </c>
      <c r="T26" s="99">
        <v>82.75960309190107</v>
      </c>
      <c r="U26" s="99">
        <v>72.146913175145954</v>
      </c>
      <c r="V26" s="99">
        <v>65.623552149660398</v>
      </c>
      <c r="W26" s="99">
        <v>60.160712831748619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1.6801535649882178</v>
      </c>
      <c r="D27" s="99">
        <v>1.4392311349588238</v>
      </c>
      <c r="E27" s="99">
        <v>1.5033052510917893</v>
      </c>
      <c r="F27" s="99">
        <v>1.4834227853970223</v>
      </c>
      <c r="G27" s="99">
        <v>1.4539237909402982</v>
      </c>
      <c r="H27" s="99">
        <v>1.513863439584773</v>
      </c>
      <c r="I27" s="99">
        <v>1.4919230095803659</v>
      </c>
      <c r="J27" s="99">
        <v>1.3521499301756141</v>
      </c>
      <c r="K27" s="99">
        <v>1.225778707283139</v>
      </c>
      <c r="L27" s="99">
        <v>1.4874593132989633</v>
      </c>
      <c r="M27" s="99">
        <v>1.3903369632384046</v>
      </c>
      <c r="N27" s="99">
        <v>1.2862458738661919</v>
      </c>
      <c r="O27" s="99">
        <v>1.1801378101995179</v>
      </c>
      <c r="P27" s="99">
        <v>0.84334863580155928</v>
      </c>
      <c r="Q27" s="99">
        <v>1.1358262436628777</v>
      </c>
      <c r="R27" s="99">
        <v>1.1248634151866961</v>
      </c>
      <c r="S27" s="99">
        <v>1.0928484901502933</v>
      </c>
      <c r="T27" s="99">
        <v>1.0260926916675377</v>
      </c>
      <c r="U27" s="99">
        <v>0.88655535094391003</v>
      </c>
      <c r="V27" s="99">
        <v>0.81067270836488747</v>
      </c>
      <c r="W27" s="99">
        <v>0.74722469779081047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2.4934589451369421E-2</v>
      </c>
      <c r="D28" s="123">
        <f t="shared" si="13"/>
        <v>8.1274168171490153E-3</v>
      </c>
      <c r="E28" s="123">
        <f t="shared" si="13"/>
        <v>2.636398395833494E-2</v>
      </c>
      <c r="F28" s="123">
        <f t="shared" si="13"/>
        <v>4.0272653777910707E-2</v>
      </c>
      <c r="G28" s="123">
        <f t="shared" si="13"/>
        <v>4.0237460676515881E-2</v>
      </c>
      <c r="H28" s="123">
        <f t="shared" si="13"/>
        <v>6.3093284319165693E-2</v>
      </c>
      <c r="I28" s="123">
        <f t="shared" si="13"/>
        <v>6.4453559505756597E-2</v>
      </c>
      <c r="J28" s="123">
        <f t="shared" si="13"/>
        <v>3.6106683502425775E-2</v>
      </c>
      <c r="K28" s="123">
        <f t="shared" si="13"/>
        <v>3.0663299991033045E-2</v>
      </c>
      <c r="L28" s="123">
        <f t="shared" si="13"/>
        <v>2.8466224239586758E-2</v>
      </c>
      <c r="M28" s="123">
        <f t="shared" si="13"/>
        <v>4.1501537314921455E-2</v>
      </c>
      <c r="N28" s="123">
        <f t="shared" si="13"/>
        <v>3.8132171964120658E-2</v>
      </c>
      <c r="O28" s="123">
        <f t="shared" si="13"/>
        <v>3.1102282366271477E-2</v>
      </c>
      <c r="P28" s="123">
        <f t="shared" si="13"/>
        <v>2.4657255606334319E-2</v>
      </c>
      <c r="Q28" s="123">
        <f t="shared" si="13"/>
        <v>2.7690868470633772E-2</v>
      </c>
      <c r="R28" s="123">
        <f t="shared" si="13"/>
        <v>3.5521155615859473E-2</v>
      </c>
      <c r="S28" s="123">
        <f t="shared" si="13"/>
        <v>3.2347507224852141E-2</v>
      </c>
      <c r="T28" s="123">
        <f t="shared" si="13"/>
        <v>3.8837398205071198E-2</v>
      </c>
      <c r="U28" s="123">
        <f t="shared" si="13"/>
        <v>1.8639145360046967E-2</v>
      </c>
      <c r="V28" s="123">
        <f t="shared" si="13"/>
        <v>5.2950574760614329E-2</v>
      </c>
      <c r="W28" s="123">
        <f t="shared" si="13"/>
        <v>2.3293471399187936E-2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2.4934589451369421E-2</v>
      </c>
      <c r="D29" s="99">
        <f>RES_hhdet_in_fech!D29/RES_summary!D$21</f>
        <v>8.1274168171490153E-3</v>
      </c>
      <c r="E29" s="99">
        <f>RES_hhdet_in_fech!E29/RES_summary!E$21</f>
        <v>2.636398395833494E-2</v>
      </c>
      <c r="F29" s="99">
        <f>RES_hhdet_in_fech!F29/RES_summary!F$21</f>
        <v>4.0272653777910707E-2</v>
      </c>
      <c r="G29" s="99">
        <f>RES_hhdet_in_fech!G29/RES_summary!G$21</f>
        <v>4.0237460676515881E-2</v>
      </c>
      <c r="H29" s="99">
        <f>RES_hhdet_in_fech!H29/RES_summary!H$21</f>
        <v>6.3093284319165693E-2</v>
      </c>
      <c r="I29" s="99">
        <f>RES_hhdet_in_fech!I29/RES_summary!I$21</f>
        <v>6.4453559505756597E-2</v>
      </c>
      <c r="J29" s="99">
        <f>RES_hhdet_in_fech!J29/RES_summary!J$21</f>
        <v>3.6106683502425775E-2</v>
      </c>
      <c r="K29" s="99">
        <f>RES_hhdet_in_fech!K29/RES_summary!K$21</f>
        <v>3.0663299991033045E-2</v>
      </c>
      <c r="L29" s="99">
        <f>RES_hhdet_in_fech!L29/RES_summary!L$21</f>
        <v>2.8466224239586758E-2</v>
      </c>
      <c r="M29" s="99">
        <f>RES_hhdet_in_fech!M29/RES_summary!M$21</f>
        <v>4.1501537314921455E-2</v>
      </c>
      <c r="N29" s="99">
        <f>RES_hhdet_in_fech!N29/RES_summary!N$21</f>
        <v>3.8132171964120658E-2</v>
      </c>
      <c r="O29" s="99">
        <f>RES_hhdet_in_fech!O29/RES_summary!O$21</f>
        <v>3.1102282366271477E-2</v>
      </c>
      <c r="P29" s="99">
        <f>RES_hhdet_in_fech!P29/RES_summary!P$21</f>
        <v>2.4657255606334319E-2</v>
      </c>
      <c r="Q29" s="99">
        <f>RES_hhdet_in_fech!Q29/RES_summary!Q$21</f>
        <v>2.7690868470633772E-2</v>
      </c>
      <c r="R29" s="99">
        <f>RES_hhdet_in_fech!R29/RES_summary!R$21</f>
        <v>3.5521155615859473E-2</v>
      </c>
      <c r="S29" s="99">
        <f>RES_hhdet_in_fech!S29/RES_summary!S$21</f>
        <v>3.2347507224852141E-2</v>
      </c>
      <c r="T29" s="99">
        <f>RES_hhdet_in_fech!T29/RES_summary!T$21</f>
        <v>3.8837398205071198E-2</v>
      </c>
      <c r="U29" s="99">
        <f>RES_hhdet_in_fech!U29/RES_summary!U$21</f>
        <v>1.8639145360046967E-2</v>
      </c>
      <c r="V29" s="99">
        <f>RES_hhdet_in_fech!V29/RES_summary!V$21</f>
        <v>5.2950574760614329E-2</v>
      </c>
      <c r="W29" s="99">
        <f>RES_hhdet_in_fech!W29/RES_summary!W$21</f>
        <v>2.3293471399187936E-2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10.320439170983807</v>
      </c>
      <c r="D30" s="123">
        <v>10.448166989939372</v>
      </c>
      <c r="E30" s="123">
        <v>10.167433050340401</v>
      </c>
      <c r="F30" s="123">
        <v>10.502018843455796</v>
      </c>
      <c r="G30" s="123">
        <v>10.554118207608639</v>
      </c>
      <c r="H30" s="123">
        <v>10.719252741854401</v>
      </c>
      <c r="I30" s="123">
        <v>9.7247066840537961</v>
      </c>
      <c r="J30" s="123">
        <v>9.9357275296066092</v>
      </c>
      <c r="K30" s="123">
        <v>9.2872710622818335</v>
      </c>
      <c r="L30" s="123">
        <v>11.196511297352856</v>
      </c>
      <c r="M30" s="123">
        <v>11.744549185124896</v>
      </c>
      <c r="N30" s="123">
        <v>11.610598984528314</v>
      </c>
      <c r="O30" s="123">
        <v>12.211318143142407</v>
      </c>
      <c r="P30" s="123">
        <v>11.472578251368121</v>
      </c>
      <c r="Q30" s="123">
        <v>11.797210421755569</v>
      </c>
      <c r="R30" s="123">
        <v>11.568560461560184</v>
      </c>
      <c r="S30" s="123">
        <v>10.854514098156555</v>
      </c>
      <c r="T30" s="123">
        <v>10.693339410821244</v>
      </c>
      <c r="U30" s="123">
        <v>10.649402283933725</v>
      </c>
      <c r="V30" s="123">
        <v>10.479122641668535</v>
      </c>
      <c r="W30" s="123">
        <v>10.462129359158757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12.402211279159559</v>
      </c>
      <c r="D31" s="99">
        <v>11.402737710272014</v>
      </c>
      <c r="E31" s="99">
        <v>11.772230615009171</v>
      </c>
      <c r="F31" s="99">
        <v>12.0486697701305</v>
      </c>
      <c r="G31" s="99">
        <v>11.870668911021776</v>
      </c>
      <c r="H31" s="99">
        <v>12.498218477509642</v>
      </c>
      <c r="I31" s="99">
        <v>12.512047073328361</v>
      </c>
      <c r="J31" s="99">
        <v>11.730297443908814</v>
      </c>
      <c r="K31" s="99">
        <v>11.165964062828877</v>
      </c>
      <c r="L31" s="99">
        <v>12.327044511897482</v>
      </c>
      <c r="M31" s="99">
        <v>13.78885852829522</v>
      </c>
      <c r="N31" s="99">
        <v>13.484376098812023</v>
      </c>
      <c r="O31" s="99">
        <v>12.854985796828835</v>
      </c>
      <c r="P31" s="99">
        <v>10.863826006053198</v>
      </c>
      <c r="Q31" s="99">
        <v>12.182228158211597</v>
      </c>
      <c r="R31" s="99">
        <v>11.958566920425184</v>
      </c>
      <c r="S31" s="99">
        <v>11.4567810290766</v>
      </c>
      <c r="T31" s="99">
        <v>10.560970582072947</v>
      </c>
      <c r="U31" s="99">
        <v>10.692497867935677</v>
      </c>
      <c r="V31" s="99">
        <v>10.288468867328467</v>
      </c>
      <c r="W31" s="99">
        <v>10.782091155273209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10.60621504699183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6.2669679376012031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4.3392471093906275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10.713537596329232</v>
      </c>
      <c r="D35" s="102">
        <v>10.848011501790625</v>
      </c>
      <c r="E35" s="102">
        <v>10.490799053675282</v>
      </c>
      <c r="F35" s="102">
        <v>10.723047722055094</v>
      </c>
      <c r="G35" s="102">
        <v>10.911399911985013</v>
      </c>
      <c r="H35" s="102">
        <v>11.018010105958313</v>
      </c>
      <c r="I35" s="102">
        <v>10.402139750342441</v>
      </c>
      <c r="J35" s="102">
        <v>10.626591111087487</v>
      </c>
      <c r="K35" s="102">
        <v>10.061086436253051</v>
      </c>
      <c r="L35" s="102">
        <v>11.784932593633814</v>
      </c>
      <c r="M35" s="102">
        <v>12.129458135591012</v>
      </c>
      <c r="N35" s="102">
        <v>11.981298794383656</v>
      </c>
      <c r="O35" s="102">
        <v>12.739902437186812</v>
      </c>
      <c r="P35" s="102">
        <v>12.041522166781919</v>
      </c>
      <c r="Q35" s="102">
        <v>12.337858044969344</v>
      </c>
      <c r="R35" s="102">
        <v>12.092897571565077</v>
      </c>
      <c r="S35" s="102">
        <v>11.277600452867153</v>
      </c>
      <c r="T35" s="102">
        <v>11.174754895016958</v>
      </c>
      <c r="U35" s="102">
        <v>11.092970069800369</v>
      </c>
      <c r="V35" s="102">
        <v>10.903954068820628</v>
      </c>
      <c r="W35" s="102">
        <v>10.780736760402316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9.4747215581470563</v>
      </c>
      <c r="D36" s="105">
        <v>9.6191394654306723</v>
      </c>
      <c r="E36" s="105">
        <v>9.2883498782505267</v>
      </c>
      <c r="F36" s="105">
        <v>9.4935288717056849</v>
      </c>
      <c r="G36" s="105">
        <v>9.6926324962984438</v>
      </c>
      <c r="H36" s="105">
        <v>9.7966260507684417</v>
      </c>
      <c r="I36" s="105">
        <v>9.2343533786796463</v>
      </c>
      <c r="J36" s="105">
        <v>9.3967212462005669</v>
      </c>
      <c r="K36" s="105">
        <v>8.7864810575970367</v>
      </c>
      <c r="L36" s="105">
        <v>10.520889000369536</v>
      </c>
      <c r="M36" s="105">
        <v>10.833788960000458</v>
      </c>
      <c r="N36" s="105">
        <v>10.69918056546906</v>
      </c>
      <c r="O36" s="105">
        <v>11.516316909222839</v>
      </c>
      <c r="P36" s="105">
        <v>10.889949632054025</v>
      </c>
      <c r="Q36" s="105">
        <v>11.265692885707391</v>
      </c>
      <c r="R36" s="105">
        <v>11.096255429649284</v>
      </c>
      <c r="S36" s="105">
        <v>10.344366116909161</v>
      </c>
      <c r="T36" s="105">
        <v>10.302431315144451</v>
      </c>
      <c r="U36" s="105">
        <v>10.283421836965267</v>
      </c>
      <c r="V36" s="105">
        <v>10.145047247977827</v>
      </c>
      <c r="W36" s="105">
        <v>10.06250249649487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5.9938560782414676</v>
      </c>
      <c r="D37" s="99">
        <v>6.1423562581476228</v>
      </c>
      <c r="E37" s="99">
        <v>5.8608665622600711</v>
      </c>
      <c r="F37" s="99">
        <v>5.9672389700146118</v>
      </c>
      <c r="G37" s="99">
        <v>6.172420283587928</v>
      </c>
      <c r="H37" s="99">
        <v>6.2458225047520282</v>
      </c>
      <c r="I37" s="99">
        <v>5.8076982277353464</v>
      </c>
      <c r="J37" s="99">
        <v>5.7509454944612228</v>
      </c>
      <c r="K37" s="99">
        <v>4.9638775448707939</v>
      </c>
      <c r="L37" s="99">
        <v>6.687383333062912</v>
      </c>
      <c r="M37" s="99">
        <v>6.823916876426674</v>
      </c>
      <c r="N37" s="99">
        <v>6.5972616519818921</v>
      </c>
      <c r="O37" s="99">
        <v>7.3821769050008559</v>
      </c>
      <c r="P37" s="99">
        <v>6.7008416846977541</v>
      </c>
      <c r="Q37" s="99">
        <v>7.0302984990951263</v>
      </c>
      <c r="R37" s="99">
        <v>6.9046627773598335</v>
      </c>
      <c r="S37" s="99">
        <v>6.1634812363066915</v>
      </c>
      <c r="T37" s="99">
        <v>6.1511579956370506</v>
      </c>
      <c r="U37" s="99">
        <v>6.2022925075642181</v>
      </c>
      <c r="V37" s="99">
        <v>6.1233340085742674</v>
      </c>
      <c r="W37" s="99">
        <v>6.0996038676855751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3.4808654799055909</v>
      </c>
      <c r="D38" s="99">
        <v>3.47678320728305</v>
      </c>
      <c r="E38" s="99">
        <v>3.4274833159904565</v>
      </c>
      <c r="F38" s="99">
        <v>3.5262899016910723</v>
      </c>
      <c r="G38" s="99">
        <v>3.5202122127105144</v>
      </c>
      <c r="H38" s="99">
        <v>3.5508035460164118</v>
      </c>
      <c r="I38" s="99">
        <v>3.4266551509443008</v>
      </c>
      <c r="J38" s="99">
        <v>3.6457757517393459</v>
      </c>
      <c r="K38" s="99">
        <v>3.8226035127262441</v>
      </c>
      <c r="L38" s="99">
        <v>3.8335056673066243</v>
      </c>
      <c r="M38" s="99">
        <v>4.0098720835737858</v>
      </c>
      <c r="N38" s="99">
        <v>4.1019189134871681</v>
      </c>
      <c r="O38" s="99">
        <v>4.134140004221984</v>
      </c>
      <c r="P38" s="99">
        <v>4.1891079473562742</v>
      </c>
      <c r="Q38" s="99">
        <v>4.2353943866122661</v>
      </c>
      <c r="R38" s="99">
        <v>4.1915926522894509</v>
      </c>
      <c r="S38" s="99">
        <v>4.1808848806024681</v>
      </c>
      <c r="T38" s="99">
        <v>4.1512733195073999</v>
      </c>
      <c r="U38" s="99">
        <v>4.0811293294010493</v>
      </c>
      <c r="V38" s="99">
        <v>4.0217132394035611</v>
      </c>
      <c r="W38" s="99">
        <v>3.9628986288092962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2.4049469360264855</v>
      </c>
      <c r="D39" s="123">
        <v>2.4388217714424916</v>
      </c>
      <c r="E39" s="123">
        <v>2.4219877849097933</v>
      </c>
      <c r="F39" s="123">
        <v>2.4305627385663673</v>
      </c>
      <c r="G39" s="123">
        <v>2.4645572452893418</v>
      </c>
      <c r="H39" s="123">
        <v>2.5406674018403783</v>
      </c>
      <c r="I39" s="123">
        <v>2.5106116504365006</v>
      </c>
      <c r="J39" s="123">
        <v>2.5584208600833422</v>
      </c>
      <c r="K39" s="123">
        <v>2.5674542649236289</v>
      </c>
      <c r="L39" s="123">
        <v>2.8556312628022709</v>
      </c>
      <c r="M39" s="123">
        <v>2.7850600046113749</v>
      </c>
      <c r="N39" s="123">
        <v>2.7605217137168481</v>
      </c>
      <c r="O39" s="123">
        <v>2.9408050929321456</v>
      </c>
      <c r="P39" s="123">
        <v>2.9606557544502454</v>
      </c>
      <c r="Q39" s="123">
        <v>2.9821551467853284</v>
      </c>
      <c r="R39" s="123">
        <v>3.0289347845728596</v>
      </c>
      <c r="S39" s="123">
        <v>2.9027194427913678</v>
      </c>
      <c r="T39" s="123">
        <v>2.8605818899100273</v>
      </c>
      <c r="U39" s="123">
        <v>2.8172925009912859</v>
      </c>
      <c r="V39" s="123">
        <v>2.9315996098625816</v>
      </c>
      <c r="W39" s="123">
        <v>2.9585950965121395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2.4049469360264855</v>
      </c>
      <c r="D41" s="110">
        <v>2.4388217714424916</v>
      </c>
      <c r="E41" s="110">
        <v>2.4219877849097933</v>
      </c>
      <c r="F41" s="110">
        <v>2.4305627385663673</v>
      </c>
      <c r="G41" s="110">
        <v>2.4645572452893418</v>
      </c>
      <c r="H41" s="110">
        <v>2.5406674018403783</v>
      </c>
      <c r="I41" s="110">
        <v>2.5106116504365006</v>
      </c>
      <c r="J41" s="110">
        <v>2.5584208600833422</v>
      </c>
      <c r="K41" s="110">
        <v>2.5674542649236289</v>
      </c>
      <c r="L41" s="110">
        <v>2.8556312628022709</v>
      </c>
      <c r="M41" s="110">
        <v>2.7850600046113749</v>
      </c>
      <c r="N41" s="110">
        <v>2.7605217137168481</v>
      </c>
      <c r="O41" s="110">
        <v>2.9408050929321456</v>
      </c>
      <c r="P41" s="110">
        <v>2.9606557544502454</v>
      </c>
      <c r="Q41" s="110">
        <v>2.9821551467853284</v>
      </c>
      <c r="R41" s="110">
        <v>3.0289347845728596</v>
      </c>
      <c r="S41" s="110">
        <v>2.9027194427913678</v>
      </c>
      <c r="T41" s="110">
        <v>2.8605818899100273</v>
      </c>
      <c r="U41" s="110">
        <v>2.8172925009912859</v>
      </c>
      <c r="V41" s="110">
        <v>2.9315996098625816</v>
      </c>
      <c r="W41" s="110">
        <v>2.9585950965121395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175.74316111919686</v>
      </c>
      <c r="D43" s="118">
        <f t="shared" si="14"/>
        <v>168.65310130586556</v>
      </c>
      <c r="E43" s="118">
        <f t="shared" si="14"/>
        <v>164.28496869249267</v>
      </c>
      <c r="F43" s="118">
        <f t="shared" si="14"/>
        <v>161.18988536567471</v>
      </c>
      <c r="G43" s="118">
        <f t="shared" si="14"/>
        <v>161.69754145711332</v>
      </c>
      <c r="H43" s="118">
        <f t="shared" si="14"/>
        <v>154.83890085621906</v>
      </c>
      <c r="I43" s="118">
        <f t="shared" si="14"/>
        <v>151.92136790528545</v>
      </c>
      <c r="J43" s="118">
        <f t="shared" si="14"/>
        <v>150.60469585086787</v>
      </c>
      <c r="K43" s="118">
        <f t="shared" si="14"/>
        <v>148.89425403820832</v>
      </c>
      <c r="L43" s="118">
        <f t="shared" si="14"/>
        <v>163.40311152172131</v>
      </c>
      <c r="M43" s="118">
        <f t="shared" si="14"/>
        <v>143.54419163439482</v>
      </c>
      <c r="N43" s="118">
        <f t="shared" si="14"/>
        <v>132.84939552872248</v>
      </c>
      <c r="O43" s="118">
        <f t="shared" si="14"/>
        <v>133.09388496779044</v>
      </c>
      <c r="P43" s="118">
        <f t="shared" si="14"/>
        <v>0</v>
      </c>
      <c r="Q43" s="118">
        <f t="shared" si="14"/>
        <v>107.96583151585988</v>
      </c>
      <c r="R43" s="118">
        <f t="shared" ref="R43:V43" si="15">R44+R47+R49+R58</f>
        <v>0</v>
      </c>
      <c r="S43" s="118">
        <f t="shared" si="15"/>
        <v>97.797540561522538</v>
      </c>
      <c r="T43" s="118">
        <f t="shared" si="15"/>
        <v>97.026098634556107</v>
      </c>
      <c r="U43" s="118">
        <f t="shared" si="15"/>
        <v>88.483952926003923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162.1781274854566</v>
      </c>
      <c r="D44" s="123">
        <f t="shared" si="17"/>
        <v>154.93557866860709</v>
      </c>
      <c r="E44" s="123">
        <f t="shared" si="17"/>
        <v>151.31230860837454</v>
      </c>
      <c r="F44" s="123">
        <f t="shared" si="17"/>
        <v>147.93626479869025</v>
      </c>
      <c r="G44" s="123">
        <f t="shared" si="17"/>
        <v>148.48997617047505</v>
      </c>
      <c r="H44" s="123">
        <f t="shared" si="17"/>
        <v>141.52598538464852</v>
      </c>
      <c r="I44" s="123">
        <f t="shared" si="17"/>
        <v>137.27437729628545</v>
      </c>
      <c r="J44" s="123">
        <f t="shared" si="17"/>
        <v>135.30236346954641</v>
      </c>
      <c r="K44" s="123">
        <f t="shared" si="17"/>
        <v>133.74982977877906</v>
      </c>
      <c r="L44" s="123">
        <f t="shared" si="17"/>
        <v>145.93110814902283</v>
      </c>
      <c r="M44" s="123">
        <f t="shared" si="17"/>
        <v>125.50574437506162</v>
      </c>
      <c r="N44" s="123">
        <f t="shared" si="17"/>
        <v>115.82286989591576</v>
      </c>
      <c r="O44" s="123">
        <f t="shared" si="17"/>
        <v>115.91603124266015</v>
      </c>
      <c r="P44" s="123">
        <f t="shared" si="17"/>
        <v>0</v>
      </c>
      <c r="Q44" s="123">
        <f t="shared" si="17"/>
        <v>92.685618603300455</v>
      </c>
      <c r="R44" s="123">
        <f t="shared" ref="R44:V44" si="18">SUM(R45:R46)</f>
        <v>0</v>
      </c>
      <c r="S44" s="123">
        <f t="shared" si="18"/>
        <v>83.579987460915746</v>
      </c>
      <c r="T44" s="123">
        <f t="shared" si="18"/>
        <v>82.7428087637511</v>
      </c>
      <c r="U44" s="123">
        <f t="shared" si="18"/>
        <v>74.468393418605828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160.51299997100207</v>
      </c>
      <c r="D45" s="99">
        <v>153.37411437386436</v>
      </c>
      <c r="E45" s="99">
        <v>149.78427946161372</v>
      </c>
      <c r="F45" s="99">
        <v>146.45148748632198</v>
      </c>
      <c r="G45" s="99">
        <v>147.0033037162305</v>
      </c>
      <c r="H45" s="99">
        <v>140.11265043984696</v>
      </c>
      <c r="I45" s="99">
        <v>135.90047132829861</v>
      </c>
      <c r="J45" s="99">
        <v>133.95897728110825</v>
      </c>
      <c r="K45" s="99">
        <v>132.42177045407848</v>
      </c>
      <c r="L45" s="99">
        <v>144.41226732429084</v>
      </c>
      <c r="M45" s="99">
        <v>124.20282289524904</v>
      </c>
      <c r="N45" s="99">
        <v>114.58625064365765</v>
      </c>
      <c r="O45" s="99">
        <v>114.63014159624541</v>
      </c>
      <c r="P45" s="99">
        <v>0</v>
      </c>
      <c r="Q45" s="99">
        <v>91.605359084921119</v>
      </c>
      <c r="R45" s="99">
        <v>0</v>
      </c>
      <c r="S45" s="99">
        <v>82.58683151609111</v>
      </c>
      <c r="T45" s="99">
        <v>81.75662832281057</v>
      </c>
      <c r="U45" s="99">
        <v>73.588219337977748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1.665127514454521</v>
      </c>
      <c r="D46" s="99">
        <v>1.5614642947427357</v>
      </c>
      <c r="E46" s="99">
        <v>1.5280291467608205</v>
      </c>
      <c r="F46" s="99">
        <v>1.4847773123682679</v>
      </c>
      <c r="G46" s="99">
        <v>1.4866724542445453</v>
      </c>
      <c r="H46" s="99">
        <v>1.4133349448015646</v>
      </c>
      <c r="I46" s="99">
        <v>1.3739059679868308</v>
      </c>
      <c r="J46" s="99">
        <v>1.3433861884381637</v>
      </c>
      <c r="K46" s="99">
        <v>1.3280593247005628</v>
      </c>
      <c r="L46" s="99">
        <v>1.5188408247319836</v>
      </c>
      <c r="M46" s="99">
        <v>1.3029214798125888</v>
      </c>
      <c r="N46" s="99">
        <v>1.2366192522581139</v>
      </c>
      <c r="O46" s="99">
        <v>1.2858896464147438</v>
      </c>
      <c r="P46" s="99">
        <v>0</v>
      </c>
      <c r="Q46" s="99">
        <v>1.0802595183793346</v>
      </c>
      <c r="R46" s="99">
        <v>0</v>
      </c>
      <c r="S46" s="99">
        <v>0.99315594482463143</v>
      </c>
      <c r="T46" s="99">
        <v>0.98618044094053237</v>
      </c>
      <c r="U46" s="99">
        <v>0.88017408062808455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2.4312951487207853E-2</v>
      </c>
      <c r="D47" s="123">
        <f t="shared" si="20"/>
        <v>1.2068386198632418E-2</v>
      </c>
      <c r="E47" s="123">
        <f t="shared" si="20"/>
        <v>2.5200867018996626E-2</v>
      </c>
      <c r="F47" s="123">
        <f t="shared" si="20"/>
        <v>4.0034652779581362E-2</v>
      </c>
      <c r="G47" s="123">
        <f t="shared" si="20"/>
        <v>3.9619130831227332E-2</v>
      </c>
      <c r="H47" s="123">
        <f t="shared" si="20"/>
        <v>6.48648401568587E-2</v>
      </c>
      <c r="I47" s="123">
        <f t="shared" si="20"/>
        <v>6.4884589260456468E-2</v>
      </c>
      <c r="J47" s="123">
        <f t="shared" si="20"/>
        <v>4.500021763945395E-2</v>
      </c>
      <c r="K47" s="123">
        <f t="shared" si="20"/>
        <v>2.888417648253807E-2</v>
      </c>
      <c r="L47" s="123">
        <f t="shared" si="20"/>
        <v>3.067584024699524E-2</v>
      </c>
      <c r="M47" s="123">
        <f t="shared" si="20"/>
        <v>4.0776510458214996E-2</v>
      </c>
      <c r="N47" s="123">
        <f t="shared" si="20"/>
        <v>3.851795862583654E-2</v>
      </c>
      <c r="O47" s="123">
        <f t="shared" si="20"/>
        <v>3.0605612341432442E-2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3.2740432303363411E-2</v>
      </c>
      <c r="T47" s="123">
        <f t="shared" si="20"/>
        <v>4.0675305672710806E-2</v>
      </c>
      <c r="U47" s="123">
        <f t="shared" si="20"/>
        <v>1.2961374927294199E-2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2.4312951487207853E-2</v>
      </c>
      <c r="D48" s="99">
        <f>RES_hhdet_in_fech!D48/RES_summary!D$21</f>
        <v>1.2068386198632418E-2</v>
      </c>
      <c r="E48" s="99">
        <f>RES_hhdet_in_fech!E48/RES_summary!E$21</f>
        <v>2.5200867018996626E-2</v>
      </c>
      <c r="F48" s="99">
        <f>RES_hhdet_in_fech!F48/RES_summary!F$21</f>
        <v>4.0034652779581362E-2</v>
      </c>
      <c r="G48" s="99">
        <f>RES_hhdet_in_fech!G48/RES_summary!G$21</f>
        <v>3.9619130831227332E-2</v>
      </c>
      <c r="H48" s="99">
        <f>RES_hhdet_in_fech!H48/RES_summary!H$21</f>
        <v>6.48648401568587E-2</v>
      </c>
      <c r="I48" s="99">
        <f>RES_hhdet_in_fech!I48/RES_summary!I$21</f>
        <v>6.4884589260456468E-2</v>
      </c>
      <c r="J48" s="99">
        <f>RES_hhdet_in_fech!J48/RES_summary!J$21</f>
        <v>4.500021763945395E-2</v>
      </c>
      <c r="K48" s="99">
        <f>RES_hhdet_in_fech!K48/RES_summary!K$21</f>
        <v>2.888417648253807E-2</v>
      </c>
      <c r="L48" s="99">
        <f>RES_hhdet_in_fech!L48/RES_summary!L$21</f>
        <v>3.067584024699524E-2</v>
      </c>
      <c r="M48" s="99">
        <f>RES_hhdet_in_fech!M48/RES_summary!M$21</f>
        <v>4.0776510458214996E-2</v>
      </c>
      <c r="N48" s="99">
        <f>RES_hhdet_in_fech!N48/RES_summary!N$21</f>
        <v>3.851795862583654E-2</v>
      </c>
      <c r="O48" s="99">
        <f>RES_hhdet_in_fech!O48/RES_summary!O$21</f>
        <v>3.0605612341432442E-2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3.2740432303363411E-2</v>
      </c>
      <c r="T48" s="99">
        <f>RES_hhdet_in_fech!T48/RES_summary!T$21</f>
        <v>4.0675305672710806E-2</v>
      </c>
      <c r="U48" s="99">
        <f>RES_hhdet_in_fech!U48/RES_summary!U$21</f>
        <v>1.2961374927294199E-2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11.13577374622656</v>
      </c>
      <c r="D49" s="123">
        <v>11.266632479617344</v>
      </c>
      <c r="E49" s="123">
        <v>10.525471432189331</v>
      </c>
      <c r="F49" s="123">
        <v>10.783023175638505</v>
      </c>
      <c r="G49" s="123">
        <v>10.703388910517697</v>
      </c>
      <c r="H49" s="123">
        <v>10.707383229573278</v>
      </c>
      <c r="I49" s="123">
        <v>12.07149436930305</v>
      </c>
      <c r="J49" s="123">
        <v>12.69891130359866</v>
      </c>
      <c r="K49" s="123">
        <v>12.548085818023084</v>
      </c>
      <c r="L49" s="123">
        <v>14.58569626964923</v>
      </c>
      <c r="M49" s="123">
        <v>15.212610744263586</v>
      </c>
      <c r="N49" s="123">
        <v>14.22748596046403</v>
      </c>
      <c r="O49" s="123">
        <v>14.206443019856721</v>
      </c>
      <c r="P49" s="123">
        <v>0</v>
      </c>
      <c r="Q49" s="123">
        <v>12.298057765774093</v>
      </c>
      <c r="R49" s="123">
        <v>0</v>
      </c>
      <c r="S49" s="123">
        <v>11.282093225512057</v>
      </c>
      <c r="T49" s="123">
        <v>11.38203267522227</v>
      </c>
      <c r="U49" s="123">
        <v>11.185305631479503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13.525627688237037</v>
      </c>
      <c r="D50" s="99">
        <v>13.633931536357533</v>
      </c>
      <c r="E50" s="99">
        <v>13.076723218432816</v>
      </c>
      <c r="F50" s="99">
        <v>13.500024922614326</v>
      </c>
      <c r="G50" s="99">
        <v>13.607322311029733</v>
      </c>
      <c r="H50" s="99">
        <v>13.271484817799271</v>
      </c>
      <c r="I50" s="99">
        <v>12.193399842084613</v>
      </c>
      <c r="J50" s="99">
        <v>12.716824385881488</v>
      </c>
      <c r="K50" s="99">
        <v>12.576870587798995</v>
      </c>
      <c r="L50" s="99">
        <v>14.596739243040284</v>
      </c>
      <c r="M50" s="99">
        <v>15.228938032102393</v>
      </c>
      <c r="N50" s="99">
        <v>14.229291141251368</v>
      </c>
      <c r="O50" s="99">
        <v>14.754861732187599</v>
      </c>
      <c r="P50" s="99">
        <v>0</v>
      </c>
      <c r="Q50" s="99">
        <v>12.298057765774093</v>
      </c>
      <c r="R50" s="99">
        <v>0</v>
      </c>
      <c r="S50" s="99">
        <v>11.285347934559384</v>
      </c>
      <c r="T50" s="99">
        <v>11.407259572521953</v>
      </c>
      <c r="U50" s="99">
        <v>11.29406453102545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11.098894077548916</v>
      </c>
      <c r="D51" s="99">
        <v>11.235850393571631</v>
      </c>
      <c r="E51" s="99">
        <v>10.752026558770206</v>
      </c>
      <c r="F51" s="99">
        <v>11.104101048636343</v>
      </c>
      <c r="G51" s="99">
        <v>11.256395091803352</v>
      </c>
      <c r="H51" s="99">
        <v>11.001793621562625</v>
      </c>
      <c r="I51" s="99">
        <v>10.084421907578848</v>
      </c>
      <c r="J51" s="99">
        <v>10.457276518391787</v>
      </c>
      <c r="K51" s="99">
        <v>10.1510995348654</v>
      </c>
      <c r="L51" s="99">
        <v>12.228021450658801</v>
      </c>
      <c r="M51" s="99">
        <v>12.809000727421573</v>
      </c>
      <c r="N51" s="99">
        <v>12.032386123064809</v>
      </c>
      <c r="O51" s="99">
        <v>12.801452275558363</v>
      </c>
      <c r="P51" s="99">
        <v>0</v>
      </c>
      <c r="Q51" s="99">
        <v>0</v>
      </c>
      <c r="R51" s="99">
        <v>0</v>
      </c>
      <c r="S51" s="99">
        <v>10.250350457508899</v>
      </c>
      <c r="T51" s="99">
        <v>10.473284061231595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7.5687129613864697</v>
      </c>
      <c r="D52" s="102">
        <v>7.7171803777627801</v>
      </c>
      <c r="E52" s="102">
        <v>7.3065647814017751</v>
      </c>
      <c r="F52" s="102">
        <v>7.5165194738894323</v>
      </c>
      <c r="G52" s="102">
        <v>7.6951030533352593</v>
      </c>
      <c r="H52" s="102">
        <v>7.5192679664929241</v>
      </c>
      <c r="I52" s="102">
        <v>6.7984085429341476</v>
      </c>
      <c r="J52" s="102">
        <v>6.8752473826519003</v>
      </c>
      <c r="K52" s="102">
        <v>6.2213796682058264</v>
      </c>
      <c r="L52" s="102">
        <v>8.2989423801236732</v>
      </c>
      <c r="M52" s="102">
        <v>8.5828856248881884</v>
      </c>
      <c r="N52" s="102">
        <v>7.8509823674180108</v>
      </c>
      <c r="O52" s="102">
        <v>8.5536451671405818</v>
      </c>
      <c r="P52" s="102">
        <v>0</v>
      </c>
      <c r="Q52" s="102">
        <v>0</v>
      </c>
      <c r="R52" s="102">
        <v>0</v>
      </c>
      <c r="S52" s="102">
        <v>6.1633081934649834</v>
      </c>
      <c r="T52" s="102">
        <v>6.2694096692384473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3.5301811161624475</v>
      </c>
      <c r="D53" s="105">
        <v>3.5186700158088509</v>
      </c>
      <c r="E53" s="105">
        <v>3.4454617773684308</v>
      </c>
      <c r="F53" s="105">
        <v>3.5875815747469098</v>
      </c>
      <c r="G53" s="105">
        <v>3.5612920384680939</v>
      </c>
      <c r="H53" s="105">
        <v>3.4825256550697006</v>
      </c>
      <c r="I53" s="105">
        <v>3.2860133646447038</v>
      </c>
      <c r="J53" s="105">
        <v>3.5820291357398841</v>
      </c>
      <c r="K53" s="105">
        <v>3.9297198666595712</v>
      </c>
      <c r="L53" s="105">
        <v>3.9290790705351264</v>
      </c>
      <c r="M53" s="105">
        <v>4.2261151025333836</v>
      </c>
      <c r="N53" s="105">
        <v>4.1814037556467953</v>
      </c>
      <c r="O53" s="105">
        <v>4.2478071084177849</v>
      </c>
      <c r="P53" s="105">
        <v>0</v>
      </c>
      <c r="Q53" s="105">
        <v>0</v>
      </c>
      <c r="R53" s="105">
        <v>0</v>
      </c>
      <c r="S53" s="105">
        <v>4.0870422640439168</v>
      </c>
      <c r="T53" s="105">
        <v>4.2038743919931481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10.713537596329232</v>
      </c>
      <c r="D54" s="102">
        <v>10.848011501790623</v>
      </c>
      <c r="E54" s="102">
        <v>10.49079905367528</v>
      </c>
      <c r="F54" s="102">
        <v>10.723047722055098</v>
      </c>
      <c r="G54" s="102">
        <v>10.911399911985013</v>
      </c>
      <c r="H54" s="102">
        <v>11.018010105958313</v>
      </c>
      <c r="I54" s="102">
        <v>10.402139750342441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12.739902437186807</v>
      </c>
      <c r="P54" s="102">
        <v>0</v>
      </c>
      <c r="Q54" s="102">
        <v>0</v>
      </c>
      <c r="R54" s="102">
        <v>0</v>
      </c>
      <c r="S54" s="102">
        <v>0</v>
      </c>
      <c r="T54" s="102">
        <v>11.174754895016958</v>
      </c>
      <c r="U54" s="102">
        <v>11.092970069800369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9.4747215581470581</v>
      </c>
      <c r="D55" s="105">
        <v>9.6191394654306706</v>
      </c>
      <c r="E55" s="105">
        <v>9.2883498782505285</v>
      </c>
      <c r="F55" s="105">
        <v>9.4935288717056814</v>
      </c>
      <c r="G55" s="105">
        <v>9.692632496298442</v>
      </c>
      <c r="H55" s="105">
        <v>9.7966260507684364</v>
      </c>
      <c r="I55" s="105">
        <v>9.2343533786796463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11.516316909222839</v>
      </c>
      <c r="P55" s="105">
        <v>0</v>
      </c>
      <c r="Q55" s="105">
        <v>0</v>
      </c>
      <c r="R55" s="105">
        <v>0</v>
      </c>
      <c r="S55" s="105">
        <v>0</v>
      </c>
      <c r="T55" s="105">
        <v>10.302431315144451</v>
      </c>
      <c r="U55" s="105">
        <v>10.283421836965267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5.9938560782414685</v>
      </c>
      <c r="D56" s="99">
        <v>6.1423562581476228</v>
      </c>
      <c r="E56" s="99">
        <v>5.8608665622600711</v>
      </c>
      <c r="F56" s="99">
        <v>5.9672389700146109</v>
      </c>
      <c r="G56" s="99">
        <v>6.172420283587928</v>
      </c>
      <c r="H56" s="99">
        <v>6.2458225047520264</v>
      </c>
      <c r="I56" s="99">
        <v>5.8076982277353464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7.382176905000855</v>
      </c>
      <c r="P56" s="99">
        <v>0</v>
      </c>
      <c r="Q56" s="99">
        <v>0</v>
      </c>
      <c r="R56" s="99">
        <v>0</v>
      </c>
      <c r="S56" s="99">
        <v>0</v>
      </c>
      <c r="T56" s="99">
        <v>6.1511579956370506</v>
      </c>
      <c r="U56" s="99">
        <v>6.202292507564219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3.4808654799055918</v>
      </c>
      <c r="D57" s="99">
        <v>3.4767832072830496</v>
      </c>
      <c r="E57" s="99">
        <v>3.427483315990457</v>
      </c>
      <c r="F57" s="99">
        <v>3.5262899016910718</v>
      </c>
      <c r="G57" s="99">
        <v>3.520212212710514</v>
      </c>
      <c r="H57" s="99">
        <v>3.5508035460164113</v>
      </c>
      <c r="I57" s="99">
        <v>3.4266551509443004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4.1341400042219831</v>
      </c>
      <c r="P57" s="99">
        <v>0</v>
      </c>
      <c r="Q57" s="99">
        <v>0</v>
      </c>
      <c r="R57" s="99">
        <v>0</v>
      </c>
      <c r="S57" s="99">
        <v>0</v>
      </c>
      <c r="T57" s="99">
        <v>4.1512733195074007</v>
      </c>
      <c r="U57" s="99">
        <v>4.0811293294010484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2.4049469360264859</v>
      </c>
      <c r="D58" s="123">
        <v>2.438821771442492</v>
      </c>
      <c r="E58" s="123">
        <v>2.4219877849097928</v>
      </c>
      <c r="F58" s="123">
        <v>2.4305627385663682</v>
      </c>
      <c r="G58" s="123">
        <v>2.4645572452893409</v>
      </c>
      <c r="H58" s="123">
        <v>2.5406674018403779</v>
      </c>
      <c r="I58" s="123">
        <v>2.5106116504364997</v>
      </c>
      <c r="J58" s="123">
        <v>2.5584208600833422</v>
      </c>
      <c r="K58" s="123">
        <v>2.5674542649236298</v>
      </c>
      <c r="L58" s="123">
        <v>2.8556312628022713</v>
      </c>
      <c r="M58" s="123">
        <v>2.7850600046113745</v>
      </c>
      <c r="N58" s="123">
        <v>2.7605217137168481</v>
      </c>
      <c r="O58" s="123">
        <v>2.9408050929321456</v>
      </c>
      <c r="P58" s="123">
        <v>0</v>
      </c>
      <c r="Q58" s="123">
        <v>2.982155146785328</v>
      </c>
      <c r="R58" s="123">
        <v>0</v>
      </c>
      <c r="S58" s="123">
        <v>2.9027194427913678</v>
      </c>
      <c r="T58" s="123">
        <v>2.8605818899100268</v>
      </c>
      <c r="U58" s="123">
        <v>2.8172925009912864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2.4049469360264859</v>
      </c>
      <c r="D60" s="110">
        <v>2.438821771442492</v>
      </c>
      <c r="E60" s="110">
        <v>2.4219877849097928</v>
      </c>
      <c r="F60" s="110">
        <v>2.4305627385663682</v>
      </c>
      <c r="G60" s="110">
        <v>2.4645572452893409</v>
      </c>
      <c r="H60" s="110">
        <v>2.5406674018403779</v>
      </c>
      <c r="I60" s="110">
        <v>2.5106116504364997</v>
      </c>
      <c r="J60" s="110">
        <v>2.5584208600833422</v>
      </c>
      <c r="K60" s="110">
        <v>2.5674542649236298</v>
      </c>
      <c r="L60" s="110">
        <v>2.8556312628022713</v>
      </c>
      <c r="M60" s="110">
        <v>2.7850600046113745</v>
      </c>
      <c r="N60" s="110">
        <v>2.7605217137168481</v>
      </c>
      <c r="O60" s="110">
        <v>2.9408050929321456</v>
      </c>
      <c r="P60" s="110">
        <v>0</v>
      </c>
      <c r="Q60" s="110">
        <v>2.982155146785328</v>
      </c>
      <c r="R60" s="110">
        <v>0</v>
      </c>
      <c r="S60" s="110">
        <v>2.9027194427913678</v>
      </c>
      <c r="T60" s="110">
        <v>2.8605818899100268</v>
      </c>
      <c r="U60" s="110">
        <v>2.8172925009912864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153.19766654387681</v>
      </c>
      <c r="D62" s="118">
        <f t="shared" si="21"/>
        <v>142.61066434066788</v>
      </c>
      <c r="E62" s="118">
        <f t="shared" si="21"/>
        <v>147.09649710323222</v>
      </c>
      <c r="F62" s="118">
        <f t="shared" si="21"/>
        <v>143.23514012191129</v>
      </c>
      <c r="G62" s="118">
        <f t="shared" si="21"/>
        <v>140.96879812507143</v>
      </c>
      <c r="H62" s="118">
        <f t="shared" si="21"/>
        <v>137.74095164356777</v>
      </c>
      <c r="I62" s="118">
        <f t="shared" si="21"/>
        <v>129.70751432326347</v>
      </c>
      <c r="J62" s="118">
        <f t="shared" si="21"/>
        <v>128.31906236708548</v>
      </c>
      <c r="K62" s="118">
        <f t="shared" si="21"/>
        <v>126.18377588320305</v>
      </c>
      <c r="L62" s="118">
        <f t="shared" si="21"/>
        <v>143.42129138237462</v>
      </c>
      <c r="M62" s="118">
        <f t="shared" si="21"/>
        <v>121.12313747154612</v>
      </c>
      <c r="N62" s="118">
        <f t="shared" si="21"/>
        <v>117.93030425006239</v>
      </c>
      <c r="O62" s="118">
        <f t="shared" si="21"/>
        <v>115.63245070935392</v>
      </c>
      <c r="P62" s="118">
        <f t="shared" si="21"/>
        <v>97.959377174578179</v>
      </c>
      <c r="Q62" s="118">
        <f t="shared" si="21"/>
        <v>98.8766863402832</v>
      </c>
      <c r="R62" s="118">
        <f t="shared" ref="R62:V62" si="22">R63+R66+R68+R77</f>
        <v>99.28758984040158</v>
      </c>
      <c r="S62" s="118">
        <f t="shared" si="22"/>
        <v>94.061743660792871</v>
      </c>
      <c r="T62" s="118">
        <f t="shared" si="22"/>
        <v>87.937146753541271</v>
      </c>
      <c r="U62" s="118">
        <f t="shared" si="22"/>
        <v>83.387486055529521</v>
      </c>
      <c r="V62" s="118">
        <f t="shared" si="22"/>
        <v>76.112822055480549</v>
      </c>
      <c r="W62" s="118">
        <f t="shared" ref="W62" si="23">W63+W66+W68+W77</f>
        <v>68.576922072461969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138.70506973439709</v>
      </c>
      <c r="D63" s="123">
        <f t="shared" si="24"/>
        <v>128.37894034392218</v>
      </c>
      <c r="E63" s="123">
        <f t="shared" si="24"/>
        <v>132.7639706857176</v>
      </c>
      <c r="F63" s="123">
        <f t="shared" si="24"/>
        <v>128.66431385786498</v>
      </c>
      <c r="G63" s="123">
        <f t="shared" si="24"/>
        <v>126.59296822447236</v>
      </c>
      <c r="H63" s="123">
        <f t="shared" si="24"/>
        <v>123.38286363391786</v>
      </c>
      <c r="I63" s="123">
        <f t="shared" si="24"/>
        <v>116.6050434526385</v>
      </c>
      <c r="J63" s="123">
        <f t="shared" si="24"/>
        <v>114.72880308805584</v>
      </c>
      <c r="K63" s="123">
        <f t="shared" si="24"/>
        <v>112.85759437832185</v>
      </c>
      <c r="L63" s="123">
        <f t="shared" si="24"/>
        <v>127.75048849257001</v>
      </c>
      <c r="M63" s="123">
        <f t="shared" si="24"/>
        <v>105.65753914577419</v>
      </c>
      <c r="N63" s="123">
        <f t="shared" si="24"/>
        <v>102.54663283833325</v>
      </c>
      <c r="O63" s="123">
        <f t="shared" si="24"/>
        <v>99.884897595213289</v>
      </c>
      <c r="P63" s="123">
        <f t="shared" si="24"/>
        <v>83.27910384344834</v>
      </c>
      <c r="Q63" s="123">
        <f t="shared" si="24"/>
        <v>84.628296522379969</v>
      </c>
      <c r="R63" s="123">
        <f t="shared" ref="R63:V63" si="25">SUM(R64:R65)</f>
        <v>84.97957049857159</v>
      </c>
      <c r="S63" s="123">
        <f t="shared" si="25"/>
        <v>80.326161204268246</v>
      </c>
      <c r="T63" s="123">
        <f t="shared" si="25"/>
        <v>74.736031104850611</v>
      </c>
      <c r="U63" s="123">
        <f t="shared" si="25"/>
        <v>70.001007702518422</v>
      </c>
      <c r="V63" s="123">
        <f t="shared" si="25"/>
        <v>62.764420914020796</v>
      </c>
      <c r="W63" s="123">
        <f t="shared" ref="W63" si="26">SUM(W64:W65)</f>
        <v>55.74767134687368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137.04633548030938</v>
      </c>
      <c r="D64" s="99">
        <v>126.86895691602048</v>
      </c>
      <c r="E64" s="99">
        <v>131.19678769366206</v>
      </c>
      <c r="F64" s="99">
        <v>127.15262922740072</v>
      </c>
      <c r="G64" s="99">
        <v>125.10760555885287</v>
      </c>
      <c r="H64" s="99">
        <v>121.93764379369821</v>
      </c>
      <c r="I64" s="99">
        <v>115.23548306044894</v>
      </c>
      <c r="J64" s="99">
        <v>113.3919339166558</v>
      </c>
      <c r="K64" s="99">
        <v>111.54317881364447</v>
      </c>
      <c r="L64" s="99">
        <v>126.19284602993591</v>
      </c>
      <c r="M64" s="99">
        <v>104.37949569965305</v>
      </c>
      <c r="N64" s="99">
        <v>101.28405363891122</v>
      </c>
      <c r="O64" s="99">
        <v>98.626386381671097</v>
      </c>
      <c r="P64" s="99">
        <v>82.241954770446696</v>
      </c>
      <c r="Q64" s="99">
        <v>83.540947443664237</v>
      </c>
      <c r="R64" s="99">
        <v>83.881848088724496</v>
      </c>
      <c r="S64" s="99">
        <v>79.281006788620999</v>
      </c>
      <c r="T64" s="99">
        <v>73.761729325143847</v>
      </c>
      <c r="U64" s="99">
        <v>69.096379831397286</v>
      </c>
      <c r="V64" s="99">
        <v>61.949004753034046</v>
      </c>
      <c r="W64" s="99">
        <v>55.019308178149473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1.6587342540876944</v>
      </c>
      <c r="D65" s="99">
        <v>1.5099834279017033</v>
      </c>
      <c r="E65" s="99">
        <v>1.567182992055534</v>
      </c>
      <c r="F65" s="99">
        <v>1.5116846304642702</v>
      </c>
      <c r="G65" s="99">
        <v>1.48536266561949</v>
      </c>
      <c r="H65" s="99">
        <v>1.4452198402196534</v>
      </c>
      <c r="I65" s="99">
        <v>1.3695603921895598</v>
      </c>
      <c r="J65" s="99">
        <v>1.3368691714000425</v>
      </c>
      <c r="K65" s="99">
        <v>1.3144155646773785</v>
      </c>
      <c r="L65" s="99">
        <v>1.5576424626341128</v>
      </c>
      <c r="M65" s="99">
        <v>1.2780434461211481</v>
      </c>
      <c r="N65" s="99">
        <v>1.2625791994220328</v>
      </c>
      <c r="O65" s="99">
        <v>1.2585112135421859</v>
      </c>
      <c r="P65" s="99">
        <v>1.0371490730016388</v>
      </c>
      <c r="Q65" s="99">
        <v>1.0873490787157361</v>
      </c>
      <c r="R65" s="99">
        <v>1.0977224098470986</v>
      </c>
      <c r="S65" s="99">
        <v>1.0451544156472481</v>
      </c>
      <c r="T65" s="99">
        <v>0.97430177970676757</v>
      </c>
      <c r="U65" s="99">
        <v>0.90462787112113141</v>
      </c>
      <c r="V65" s="99">
        <v>0.81541616098674985</v>
      </c>
      <c r="W65" s="99">
        <v>0.72836316872420592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2.4249067295751138E-2</v>
      </c>
      <c r="D66" s="123">
        <f t="shared" si="27"/>
        <v>1.2001553523830198E-2</v>
      </c>
      <c r="E66" s="123">
        <f t="shared" si="27"/>
        <v>2.5157170080191332E-2</v>
      </c>
      <c r="F66" s="123">
        <f t="shared" si="27"/>
        <v>3.9795301105711056E-2</v>
      </c>
      <c r="G66" s="123">
        <f t="shared" si="27"/>
        <v>3.9364491756902827E-2</v>
      </c>
      <c r="H66" s="123">
        <f t="shared" si="27"/>
        <v>6.4646828355910818E-2</v>
      </c>
      <c r="I66" s="123">
        <f t="shared" si="27"/>
        <v>6.4573912317243923E-2</v>
      </c>
      <c r="J66" s="123">
        <f t="shared" si="27"/>
        <v>4.5096710247278744E-2</v>
      </c>
      <c r="K66" s="123">
        <f t="shared" si="27"/>
        <v>2.8848924551545106E-2</v>
      </c>
      <c r="L66" s="123">
        <f t="shared" si="27"/>
        <v>3.0644082475058003E-2</v>
      </c>
      <c r="M66" s="123">
        <f t="shared" si="27"/>
        <v>4.0855173082521727E-2</v>
      </c>
      <c r="N66" s="123">
        <f t="shared" si="27"/>
        <v>3.8444064930145523E-2</v>
      </c>
      <c r="O66" s="123">
        <f t="shared" si="27"/>
        <v>3.0718719408741824E-2</v>
      </c>
      <c r="P66" s="123">
        <f t="shared" si="27"/>
        <v>2.4054620016381992E-2</v>
      </c>
      <c r="Q66" s="123">
        <f t="shared" si="27"/>
        <v>2.9293573969247075E-2</v>
      </c>
      <c r="R66" s="123">
        <f t="shared" si="27"/>
        <v>3.6493527307360982E-2</v>
      </c>
      <c r="S66" s="123">
        <f t="shared" si="27"/>
        <v>3.2340414596612854E-2</v>
      </c>
      <c r="T66" s="123">
        <f t="shared" si="27"/>
        <v>4.045162017089439E-2</v>
      </c>
      <c r="U66" s="123">
        <f t="shared" si="27"/>
        <v>1.808542229806142E-2</v>
      </c>
      <c r="V66" s="123">
        <f t="shared" si="27"/>
        <v>5.2155245178037934E-2</v>
      </c>
      <c r="W66" s="123">
        <f t="shared" si="27"/>
        <v>2.3727267795026104E-2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2.4249067295751138E-2</v>
      </c>
      <c r="D67" s="99">
        <f>RES_hhdet_in_fech!D67/RES_summary!D$21</f>
        <v>1.2001553523830198E-2</v>
      </c>
      <c r="E67" s="99">
        <f>RES_hhdet_in_fech!E67/RES_summary!E$21</f>
        <v>2.5157170080191332E-2</v>
      </c>
      <c r="F67" s="99">
        <f>RES_hhdet_in_fech!F67/RES_summary!F$21</f>
        <v>3.9795301105711056E-2</v>
      </c>
      <c r="G67" s="99">
        <f>RES_hhdet_in_fech!G67/RES_summary!G$21</f>
        <v>3.9364491756902827E-2</v>
      </c>
      <c r="H67" s="99">
        <f>RES_hhdet_in_fech!H67/RES_summary!H$21</f>
        <v>6.4646828355910818E-2</v>
      </c>
      <c r="I67" s="99">
        <f>RES_hhdet_in_fech!I67/RES_summary!I$21</f>
        <v>6.4573912317243923E-2</v>
      </c>
      <c r="J67" s="99">
        <f>RES_hhdet_in_fech!J67/RES_summary!J$21</f>
        <v>4.5096710247278744E-2</v>
      </c>
      <c r="K67" s="99">
        <f>RES_hhdet_in_fech!K67/RES_summary!K$21</f>
        <v>2.8848924551545106E-2</v>
      </c>
      <c r="L67" s="99">
        <f>RES_hhdet_in_fech!L67/RES_summary!L$21</f>
        <v>3.0644082475058003E-2</v>
      </c>
      <c r="M67" s="99">
        <f>RES_hhdet_in_fech!M67/RES_summary!M$21</f>
        <v>4.0855173082521727E-2</v>
      </c>
      <c r="N67" s="99">
        <f>RES_hhdet_in_fech!N67/RES_summary!N$21</f>
        <v>3.8444064930145523E-2</v>
      </c>
      <c r="O67" s="99">
        <f>RES_hhdet_in_fech!O67/RES_summary!O$21</f>
        <v>3.0718719408741824E-2</v>
      </c>
      <c r="P67" s="99">
        <f>RES_hhdet_in_fech!P67/RES_summary!P$21</f>
        <v>2.4054620016381992E-2</v>
      </c>
      <c r="Q67" s="99">
        <f>RES_hhdet_in_fech!Q67/RES_summary!Q$21</f>
        <v>2.9293573969247075E-2</v>
      </c>
      <c r="R67" s="99">
        <f>RES_hhdet_in_fech!R67/RES_summary!R$21</f>
        <v>3.6493527307360982E-2</v>
      </c>
      <c r="S67" s="99">
        <f>RES_hhdet_in_fech!S67/RES_summary!S$21</f>
        <v>3.2340414596612854E-2</v>
      </c>
      <c r="T67" s="99">
        <f>RES_hhdet_in_fech!T67/RES_summary!T$21</f>
        <v>4.045162017089439E-2</v>
      </c>
      <c r="U67" s="99">
        <f>RES_hhdet_in_fech!U67/RES_summary!U$21</f>
        <v>1.808542229806142E-2</v>
      </c>
      <c r="V67" s="99">
        <f>RES_hhdet_in_fech!V67/RES_summary!V$21</f>
        <v>5.2155245178037934E-2</v>
      </c>
      <c r="W67" s="99">
        <f>RES_hhdet_in_fech!W67/RES_summary!W$21</f>
        <v>2.3727267795026104E-2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12.047883521431066</v>
      </c>
      <c r="D68" s="123">
        <v>11.757248953462231</v>
      </c>
      <c r="E68" s="123">
        <v>11.850304986110352</v>
      </c>
      <c r="F68" s="123">
        <v>12.065581952210131</v>
      </c>
      <c r="G68" s="123">
        <v>11.83921769125098</v>
      </c>
      <c r="H68" s="123">
        <v>11.721257655025273</v>
      </c>
      <c r="I68" s="123">
        <v>10.510953359503587</v>
      </c>
      <c r="J68" s="123">
        <v>10.921994673887639</v>
      </c>
      <c r="K68" s="123">
        <v>10.669111023991865</v>
      </c>
      <c r="L68" s="123">
        <v>12.712505304258803</v>
      </c>
      <c r="M68" s="123">
        <v>12.570017566401809</v>
      </c>
      <c r="N68" s="123">
        <v>12.509998918113562</v>
      </c>
      <c r="O68" s="123">
        <v>12.704013963250274</v>
      </c>
      <c r="P68" s="123">
        <v>11.655385439536888</v>
      </c>
      <c r="Q68" s="123">
        <v>11.197923037286708</v>
      </c>
      <c r="R68" s="123">
        <v>11.192230425840261</v>
      </c>
      <c r="S68" s="123">
        <v>10.735610599412205</v>
      </c>
      <c r="T68" s="123">
        <v>10.2349362849752</v>
      </c>
      <c r="U68" s="123">
        <v>10.485215559715247</v>
      </c>
      <c r="V68" s="123">
        <v>10.322093459084044</v>
      </c>
      <c r="W68" s="123">
        <v>9.7592101580988899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12.196350007899399</v>
      </c>
      <c r="D69" s="99">
        <v>11.843707987820526</v>
      </c>
      <c r="E69" s="99">
        <v>11.971186263341265</v>
      </c>
      <c r="F69" s="99">
        <v>12.190972860374849</v>
      </c>
      <c r="G69" s="99">
        <v>11.98507122485864</v>
      </c>
      <c r="H69" s="99">
        <v>11.898812940346984</v>
      </c>
      <c r="I69" s="99">
        <v>10.604081879650611</v>
      </c>
      <c r="J69" s="99">
        <v>10.986408670366611</v>
      </c>
      <c r="K69" s="99">
        <v>10.762176688631241</v>
      </c>
      <c r="L69" s="99">
        <v>12.834204798029996</v>
      </c>
      <c r="M69" s="99">
        <v>12.637725702655256</v>
      </c>
      <c r="N69" s="99">
        <v>12.577722483461601</v>
      </c>
      <c r="O69" s="99">
        <v>12.73566437084831</v>
      </c>
      <c r="P69" s="99">
        <v>11.679893265836547</v>
      </c>
      <c r="Q69" s="99">
        <v>11.140667386443299</v>
      </c>
      <c r="R69" s="99">
        <v>11.171995482941256</v>
      </c>
      <c r="S69" s="99">
        <v>10.740887818047705</v>
      </c>
      <c r="T69" s="99">
        <v>10.202850751495966</v>
      </c>
      <c r="U69" s="99">
        <v>10.4809944001596</v>
      </c>
      <c r="V69" s="99">
        <v>10.312604410078958</v>
      </c>
      <c r="W69" s="99">
        <v>9.7299245951006892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10.341981905926721</v>
      </c>
      <c r="D70" s="99">
        <v>10.100669470823572</v>
      </c>
      <c r="E70" s="99">
        <v>10.215839988442362</v>
      </c>
      <c r="F70" s="99">
        <v>10.430490831481608</v>
      </c>
      <c r="G70" s="99">
        <v>10.3235747499069</v>
      </c>
      <c r="H70" s="99">
        <v>10.289965053198602</v>
      </c>
      <c r="I70" s="99">
        <v>9.1748343860173929</v>
      </c>
      <c r="J70" s="99">
        <v>9.4886607275051684</v>
      </c>
      <c r="K70" s="99">
        <v>9.1948939181440537</v>
      </c>
      <c r="L70" s="99">
        <v>11.287897381403001</v>
      </c>
      <c r="M70" s="99">
        <v>11.168511877038055</v>
      </c>
      <c r="N70" s="99">
        <v>11.184833084133032</v>
      </c>
      <c r="O70" s="99">
        <v>0</v>
      </c>
      <c r="P70" s="99">
        <v>0</v>
      </c>
      <c r="Q70" s="99">
        <v>0</v>
      </c>
      <c r="R70" s="99">
        <v>10.458393143708586</v>
      </c>
      <c r="S70" s="99">
        <v>10.101781049336067</v>
      </c>
      <c r="T70" s="99">
        <v>9.6643316518802092</v>
      </c>
      <c r="U70" s="99">
        <v>10.001609374713299</v>
      </c>
      <c r="V70" s="99">
        <v>9.8858682974196963</v>
      </c>
      <c r="W70" s="99">
        <v>9.3479044301072332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6.8248623122842869</v>
      </c>
      <c r="D71" s="102">
        <v>6.7024294183610129</v>
      </c>
      <c r="E71" s="102">
        <v>6.6907702373783904</v>
      </c>
      <c r="F71" s="102">
        <v>6.7892252862685956</v>
      </c>
      <c r="G71" s="102">
        <v>6.7783772725874103</v>
      </c>
      <c r="H71" s="102">
        <v>6.7434800783952724</v>
      </c>
      <c r="I71" s="102">
        <v>5.9122620203786704</v>
      </c>
      <c r="J71" s="102">
        <v>5.9397000632887247</v>
      </c>
      <c r="K71" s="102">
        <v>5.3228687883288082</v>
      </c>
      <c r="L71" s="102">
        <v>7.299796450652126</v>
      </c>
      <c r="M71" s="102">
        <v>7.1194863317987087</v>
      </c>
      <c r="N71" s="102">
        <v>6.9438291073922889</v>
      </c>
      <c r="O71" s="102">
        <v>0</v>
      </c>
      <c r="P71" s="102">
        <v>0</v>
      </c>
      <c r="Q71" s="102">
        <v>0</v>
      </c>
      <c r="R71" s="102">
        <v>6.3666164827691443</v>
      </c>
      <c r="S71" s="102">
        <v>5.8693790343753856</v>
      </c>
      <c r="T71" s="102">
        <v>5.604146545325726</v>
      </c>
      <c r="U71" s="102">
        <v>5.859536994098054</v>
      </c>
      <c r="V71" s="102">
        <v>5.7946299597599236</v>
      </c>
      <c r="W71" s="102">
        <v>5.5052302495122705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3.5171195936424322</v>
      </c>
      <c r="D72" s="105">
        <v>3.3982400524625582</v>
      </c>
      <c r="E72" s="105">
        <v>3.5250697510639708</v>
      </c>
      <c r="F72" s="105">
        <v>3.6412655452130132</v>
      </c>
      <c r="G72" s="105">
        <v>3.5451974773194879</v>
      </c>
      <c r="H72" s="105">
        <v>3.5464849748033274</v>
      </c>
      <c r="I72" s="105">
        <v>3.2625723656387215</v>
      </c>
      <c r="J72" s="105">
        <v>3.5489606642164406</v>
      </c>
      <c r="K72" s="105">
        <v>3.8720251298152459</v>
      </c>
      <c r="L72" s="105">
        <v>3.9881009307508726</v>
      </c>
      <c r="M72" s="105">
        <v>4.0490255452393455</v>
      </c>
      <c r="N72" s="105">
        <v>4.2410039767407426</v>
      </c>
      <c r="O72" s="105">
        <v>0</v>
      </c>
      <c r="P72" s="105">
        <v>0</v>
      </c>
      <c r="Q72" s="105">
        <v>0</v>
      </c>
      <c r="R72" s="105">
        <v>4.0917766609394395</v>
      </c>
      <c r="S72" s="105">
        <v>4.232402014960682</v>
      </c>
      <c r="T72" s="105">
        <v>4.0601851065544823</v>
      </c>
      <c r="U72" s="105">
        <v>4.1420723806152466</v>
      </c>
      <c r="V72" s="105">
        <v>4.0912383376597736</v>
      </c>
      <c r="W72" s="105">
        <v>3.8426741805949605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10.713537596329234</v>
      </c>
      <c r="D73" s="102">
        <v>10.848011501790625</v>
      </c>
      <c r="E73" s="102">
        <v>10.490799053675282</v>
      </c>
      <c r="F73" s="102">
        <v>10.723047722055092</v>
      </c>
      <c r="G73" s="102">
        <v>10.911399911985015</v>
      </c>
      <c r="H73" s="102">
        <v>11.018010105958316</v>
      </c>
      <c r="I73" s="102">
        <v>10.402139750342441</v>
      </c>
      <c r="J73" s="102">
        <v>10.626591111087487</v>
      </c>
      <c r="K73" s="102">
        <v>10.061086436253049</v>
      </c>
      <c r="L73" s="102">
        <v>11.784932593633814</v>
      </c>
      <c r="M73" s="102">
        <v>12.129458135591008</v>
      </c>
      <c r="N73" s="102">
        <v>11.981298794383658</v>
      </c>
      <c r="O73" s="102">
        <v>12.73990243718681</v>
      </c>
      <c r="P73" s="102">
        <v>12.041522166781919</v>
      </c>
      <c r="Q73" s="102">
        <v>12.337858044969344</v>
      </c>
      <c r="R73" s="102">
        <v>12.092897571565077</v>
      </c>
      <c r="S73" s="102">
        <v>11.277600452867155</v>
      </c>
      <c r="T73" s="102">
        <v>11.17475489501696</v>
      </c>
      <c r="U73" s="102">
        <v>11.092970069800367</v>
      </c>
      <c r="V73" s="102">
        <v>10.90395406882063</v>
      </c>
      <c r="W73" s="102">
        <v>10.780736760402316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9.4747215581470581</v>
      </c>
      <c r="D74" s="105">
        <v>9.6191394654306723</v>
      </c>
      <c r="E74" s="105">
        <v>9.2883498782505267</v>
      </c>
      <c r="F74" s="105">
        <v>9.4935288717056814</v>
      </c>
      <c r="G74" s="105">
        <v>9.6926324962984438</v>
      </c>
      <c r="H74" s="105">
        <v>9.7966260507684364</v>
      </c>
      <c r="I74" s="105">
        <v>9.2343533786796463</v>
      </c>
      <c r="J74" s="105">
        <v>9.3967212462005687</v>
      </c>
      <c r="K74" s="105">
        <v>8.7864810575970349</v>
      </c>
      <c r="L74" s="105">
        <v>10.520889000369536</v>
      </c>
      <c r="M74" s="105">
        <v>10.833788960000456</v>
      </c>
      <c r="N74" s="105">
        <v>10.699180565469058</v>
      </c>
      <c r="O74" s="105">
        <v>11.516316909222839</v>
      </c>
      <c r="P74" s="105">
        <v>10.889949632054027</v>
      </c>
      <c r="Q74" s="105">
        <v>11.265692885707391</v>
      </c>
      <c r="R74" s="105">
        <v>11.09625542964929</v>
      </c>
      <c r="S74" s="105">
        <v>10.344366116909159</v>
      </c>
      <c r="T74" s="105">
        <v>10.302431315144453</v>
      </c>
      <c r="U74" s="105">
        <v>10.283421836965269</v>
      </c>
      <c r="V74" s="105">
        <v>10.145047247977832</v>
      </c>
      <c r="W74" s="105">
        <v>10.062502496494872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5.9938560782414676</v>
      </c>
      <c r="D75" s="99">
        <v>6.1423562581476245</v>
      </c>
      <c r="E75" s="99">
        <v>5.8608665622600711</v>
      </c>
      <c r="F75" s="99">
        <v>5.9672389700146109</v>
      </c>
      <c r="G75" s="99">
        <v>6.1724202835879289</v>
      </c>
      <c r="H75" s="99">
        <v>6.2458225047520264</v>
      </c>
      <c r="I75" s="99">
        <v>5.8076982277353464</v>
      </c>
      <c r="J75" s="99">
        <v>5.7509454944612228</v>
      </c>
      <c r="K75" s="99">
        <v>4.963877544870793</v>
      </c>
      <c r="L75" s="99">
        <v>6.687383333062912</v>
      </c>
      <c r="M75" s="99">
        <v>6.8239168764266731</v>
      </c>
      <c r="N75" s="99">
        <v>6.5972616519818894</v>
      </c>
      <c r="O75" s="99">
        <v>7.3821769050008568</v>
      </c>
      <c r="P75" s="99">
        <v>6.7008416846977514</v>
      </c>
      <c r="Q75" s="99">
        <v>7.0302984990951263</v>
      </c>
      <c r="R75" s="99">
        <v>6.9046627773598361</v>
      </c>
      <c r="S75" s="99">
        <v>6.1634812363066906</v>
      </c>
      <c r="T75" s="99">
        <v>6.1511579956370506</v>
      </c>
      <c r="U75" s="99">
        <v>6.202292507564219</v>
      </c>
      <c r="V75" s="99">
        <v>6.1233340085742674</v>
      </c>
      <c r="W75" s="99">
        <v>6.0996038676855751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3.4808654799055914</v>
      </c>
      <c r="D76" s="99">
        <v>3.4767832072830496</v>
      </c>
      <c r="E76" s="99">
        <v>3.4274833159904556</v>
      </c>
      <c r="F76" s="99">
        <v>3.5262899016910723</v>
      </c>
      <c r="G76" s="99">
        <v>3.5202122127105149</v>
      </c>
      <c r="H76" s="99">
        <v>3.5508035460164109</v>
      </c>
      <c r="I76" s="99">
        <v>3.4266551509442995</v>
      </c>
      <c r="J76" s="99">
        <v>3.6457757517393454</v>
      </c>
      <c r="K76" s="99">
        <v>3.8226035127262428</v>
      </c>
      <c r="L76" s="99">
        <v>3.8335056673066261</v>
      </c>
      <c r="M76" s="99">
        <v>4.0098720835737849</v>
      </c>
      <c r="N76" s="99">
        <v>4.101918913487169</v>
      </c>
      <c r="O76" s="99">
        <v>4.1341400042219822</v>
      </c>
      <c r="P76" s="99">
        <v>4.1891079473562751</v>
      </c>
      <c r="Q76" s="99">
        <v>4.2353943866122679</v>
      </c>
      <c r="R76" s="99">
        <v>4.1915926522894518</v>
      </c>
      <c r="S76" s="99">
        <v>4.1808848806024681</v>
      </c>
      <c r="T76" s="99">
        <v>4.1512733195074007</v>
      </c>
      <c r="U76" s="99">
        <v>4.0811293294010484</v>
      </c>
      <c r="V76" s="99">
        <v>4.0217132394035611</v>
      </c>
      <c r="W76" s="99">
        <v>3.9628986288092962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2.4204642207529155</v>
      </c>
      <c r="D77" s="123">
        <v>2.4624734897596392</v>
      </c>
      <c r="E77" s="123">
        <v>2.4570642613240885</v>
      </c>
      <c r="F77" s="123">
        <v>2.4654490107304903</v>
      </c>
      <c r="G77" s="123">
        <v>2.497247717591204</v>
      </c>
      <c r="H77" s="123">
        <v>2.5721835262687374</v>
      </c>
      <c r="I77" s="123">
        <v>2.5269435988041278</v>
      </c>
      <c r="J77" s="123">
        <v>2.6231678948947192</v>
      </c>
      <c r="K77" s="123">
        <v>2.6282215563378037</v>
      </c>
      <c r="L77" s="123">
        <v>2.9276535030707413</v>
      </c>
      <c r="M77" s="123">
        <v>2.8547255862875915</v>
      </c>
      <c r="N77" s="123">
        <v>2.8352284286854275</v>
      </c>
      <c r="O77" s="123">
        <v>3.0128204314816109</v>
      </c>
      <c r="P77" s="123">
        <v>3.0008332715765604</v>
      </c>
      <c r="Q77" s="123">
        <v>3.0211732066472785</v>
      </c>
      <c r="R77" s="123">
        <v>3.0792953886823664</v>
      </c>
      <c r="S77" s="123">
        <v>2.9676314425157999</v>
      </c>
      <c r="T77" s="123">
        <v>2.9257277435445612</v>
      </c>
      <c r="U77" s="123">
        <v>2.8831773709977995</v>
      </c>
      <c r="V77" s="123">
        <v>2.9741524371976715</v>
      </c>
      <c r="W77" s="123">
        <v>3.046313299694376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3.0071065359995339</v>
      </c>
      <c r="D78" s="99">
        <v>3.0007450132191162</v>
      </c>
      <c r="E78" s="99">
        <v>3.0863725487617919</v>
      </c>
      <c r="F78" s="99">
        <v>3.0974596785013619</v>
      </c>
      <c r="G78" s="99">
        <v>3.1356238934430194</v>
      </c>
      <c r="H78" s="99">
        <v>3.2221113631425289</v>
      </c>
      <c r="I78" s="99">
        <v>3.0762983396674533</v>
      </c>
      <c r="J78" s="99">
        <v>3.1969625690549739</v>
      </c>
      <c r="K78" s="99">
        <v>3.2495855413354215</v>
      </c>
      <c r="L78" s="99">
        <v>3.6495025762910975</v>
      </c>
      <c r="M78" s="99">
        <v>3.5290380010319029</v>
      </c>
      <c r="N78" s="99">
        <v>3.5736026710301778</v>
      </c>
      <c r="O78" s="99">
        <v>3.8348967020056737</v>
      </c>
      <c r="P78" s="99">
        <v>3.7953399663364227</v>
      </c>
      <c r="Q78" s="99">
        <v>3.8455242940907528</v>
      </c>
      <c r="R78" s="99">
        <v>3.997012645359209</v>
      </c>
      <c r="S78" s="99">
        <v>3.9652958721787654</v>
      </c>
      <c r="T78" s="99">
        <v>3.96845290322136</v>
      </c>
      <c r="U78" s="99">
        <v>3.9605597077792947</v>
      </c>
      <c r="V78" s="99">
        <v>3.9385045468546007</v>
      </c>
      <c r="W78" s="99">
        <v>4.1733467064576102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2.4049469360264859</v>
      </c>
      <c r="D79" s="110">
        <v>2.438821771442492</v>
      </c>
      <c r="E79" s="110">
        <v>2.4219877849097933</v>
      </c>
      <c r="F79" s="110">
        <v>2.4305627385663682</v>
      </c>
      <c r="G79" s="110">
        <v>2.4645572452893418</v>
      </c>
      <c r="H79" s="110">
        <v>2.5406674018403783</v>
      </c>
      <c r="I79" s="110">
        <v>2.5106116504365001</v>
      </c>
      <c r="J79" s="110">
        <v>2.5584208600833422</v>
      </c>
      <c r="K79" s="110">
        <v>2.5674542649236294</v>
      </c>
      <c r="L79" s="110">
        <v>2.8556312628022713</v>
      </c>
      <c r="M79" s="110">
        <v>2.7850600046113736</v>
      </c>
      <c r="N79" s="110">
        <v>2.7605217137168481</v>
      </c>
      <c r="O79" s="110">
        <v>2.9408050929321461</v>
      </c>
      <c r="P79" s="110">
        <v>2.960655754450245</v>
      </c>
      <c r="Q79" s="110">
        <v>2.9821551467853284</v>
      </c>
      <c r="R79" s="110">
        <v>3.02893478457286</v>
      </c>
      <c r="S79" s="110">
        <v>2.9027194427913678</v>
      </c>
      <c r="T79" s="110">
        <v>2.8605818899100268</v>
      </c>
      <c r="U79" s="110">
        <v>2.8172925009912868</v>
      </c>
      <c r="V79" s="110">
        <v>2.9315996098625821</v>
      </c>
      <c r="W79" s="110">
        <v>2.9585950965121395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158.80208086956742</v>
      </c>
      <c r="D81" s="118">
        <f t="shared" si="28"/>
        <v>147.36782887183659</v>
      </c>
      <c r="E81" s="118">
        <f t="shared" si="28"/>
        <v>148.1610111222723</v>
      </c>
      <c r="F81" s="118">
        <f t="shared" si="28"/>
        <v>139.83163156468268</v>
      </c>
      <c r="G81" s="118">
        <f t="shared" si="28"/>
        <v>140.76143299698793</v>
      </c>
      <c r="H81" s="118">
        <f t="shared" si="28"/>
        <v>136.619283713366</v>
      </c>
      <c r="I81" s="118">
        <f t="shared" si="28"/>
        <v>143.03996452918312</v>
      </c>
      <c r="J81" s="118">
        <f t="shared" si="28"/>
        <v>132.29865607215029</v>
      </c>
      <c r="K81" s="118">
        <f t="shared" si="28"/>
        <v>127.42225858326479</v>
      </c>
      <c r="L81" s="118">
        <f t="shared" si="28"/>
        <v>135.60316079188482</v>
      </c>
      <c r="M81" s="118">
        <f t="shared" si="28"/>
        <v>120.07115491269761</v>
      </c>
      <c r="N81" s="118">
        <f t="shared" si="28"/>
        <v>112.67509402166627</v>
      </c>
      <c r="O81" s="118">
        <f t="shared" si="28"/>
        <v>111.02713149358198</v>
      </c>
      <c r="P81" s="118">
        <f t="shared" si="28"/>
        <v>100.24835381484536</v>
      </c>
      <c r="Q81" s="118">
        <f t="shared" si="28"/>
        <v>106.81663157628221</v>
      </c>
      <c r="R81" s="118">
        <f t="shared" ref="R81:V81" si="29">R82+R85+R87+R100</f>
        <v>105.64637706885554</v>
      </c>
      <c r="S81" s="118">
        <f t="shared" si="29"/>
        <v>96.832784987440391</v>
      </c>
      <c r="T81" s="118">
        <f t="shared" si="29"/>
        <v>89.34872183344406</v>
      </c>
      <c r="U81" s="118">
        <f t="shared" si="29"/>
        <v>80.897970613933509</v>
      </c>
      <c r="V81" s="118">
        <f t="shared" si="29"/>
        <v>74.20608670256776</v>
      </c>
      <c r="W81" s="118">
        <f t="shared" ref="W81" si="30">W82+W85+W87+W100</f>
        <v>69.502353404668824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145.85518202469621</v>
      </c>
      <c r="D82" s="123">
        <f t="shared" si="31"/>
        <v>134.24551605693105</v>
      </c>
      <c r="E82" s="123">
        <f t="shared" si="31"/>
        <v>135.26900653238363</v>
      </c>
      <c r="F82" s="123">
        <f t="shared" si="31"/>
        <v>126.72859266997357</v>
      </c>
      <c r="G82" s="123">
        <f t="shared" si="31"/>
        <v>127.56720705696057</v>
      </c>
      <c r="H82" s="123">
        <f t="shared" si="31"/>
        <v>123.27988651871513</v>
      </c>
      <c r="I82" s="123">
        <f t="shared" si="31"/>
        <v>130.23086908623105</v>
      </c>
      <c r="J82" s="123">
        <f t="shared" si="31"/>
        <v>119.45854983144977</v>
      </c>
      <c r="K82" s="123">
        <f t="shared" si="31"/>
        <v>115.16611237714241</v>
      </c>
      <c r="L82" s="123">
        <f t="shared" si="31"/>
        <v>121.48545400647957</v>
      </c>
      <c r="M82" s="123">
        <f t="shared" si="31"/>
        <v>105.43573657811608</v>
      </c>
      <c r="N82" s="123">
        <f t="shared" si="31"/>
        <v>98.357914672849205</v>
      </c>
      <c r="O82" s="123">
        <f t="shared" si="31"/>
        <v>96.134642670161355</v>
      </c>
      <c r="P82" s="123">
        <f t="shared" si="31"/>
        <v>85.702522951624317</v>
      </c>
      <c r="Q82" s="123">
        <f t="shared" si="31"/>
        <v>92.103601516176056</v>
      </c>
      <c r="R82" s="123">
        <f t="shared" ref="R82:V82" si="32">SUM(R83:R84)</f>
        <v>90.963869890465787</v>
      </c>
      <c r="S82" s="123">
        <f t="shared" si="32"/>
        <v>83.056254309512937</v>
      </c>
      <c r="T82" s="123">
        <f t="shared" si="32"/>
        <v>76.261953043180867</v>
      </c>
      <c r="U82" s="123">
        <f t="shared" si="32"/>
        <v>67.75328437232686</v>
      </c>
      <c r="V82" s="123">
        <f t="shared" si="32"/>
        <v>61.067529723604046</v>
      </c>
      <c r="W82" s="123">
        <f t="shared" ref="W82" si="33">SUM(W83:W84)</f>
        <v>56.303994477159286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145.18663382275344</v>
      </c>
      <c r="D83" s="99">
        <v>133.63595264679117</v>
      </c>
      <c r="E83" s="99">
        <v>134.64808722856134</v>
      </c>
      <c r="F83" s="99">
        <v>126.1453616858481</v>
      </c>
      <c r="G83" s="99">
        <v>126.97664207999486</v>
      </c>
      <c r="H83" s="99">
        <v>122.7060554838296</v>
      </c>
      <c r="I83" s="99">
        <v>129.6187280544496</v>
      </c>
      <c r="J83" s="99">
        <v>118.89776685485103</v>
      </c>
      <c r="K83" s="99">
        <v>114.62238508702359</v>
      </c>
      <c r="L83" s="99">
        <v>120.88140736027002</v>
      </c>
      <c r="M83" s="99">
        <v>104.91517578004755</v>
      </c>
      <c r="N83" s="99">
        <v>97.866050802694076</v>
      </c>
      <c r="O83" s="99">
        <v>95.648299009944694</v>
      </c>
      <c r="P83" s="99">
        <v>85.280409960111911</v>
      </c>
      <c r="Q83" s="99">
        <v>91.639764732131155</v>
      </c>
      <c r="R83" s="99">
        <v>90.501094576621284</v>
      </c>
      <c r="S83" s="99">
        <v>82.626739270370408</v>
      </c>
      <c r="T83" s="99">
        <v>75.862589742033478</v>
      </c>
      <c r="U83" s="99">
        <v>67.398023334698991</v>
      </c>
      <c r="V83" s="99">
        <v>60.743006136682716</v>
      </c>
      <c r="W83" s="99">
        <v>56.001010520135438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0.66854820194277709</v>
      </c>
      <c r="D84" s="99">
        <v>0.6095634101398778</v>
      </c>
      <c r="E84" s="99">
        <v>0.62091930382229865</v>
      </c>
      <c r="F84" s="99">
        <v>0.58323098412546859</v>
      </c>
      <c r="G84" s="99">
        <v>0.59056497696570587</v>
      </c>
      <c r="H84" s="99">
        <v>0.57383103488552245</v>
      </c>
      <c r="I84" s="99">
        <v>0.61214103178145252</v>
      </c>
      <c r="J84" s="99">
        <v>0.56078297659873999</v>
      </c>
      <c r="K84" s="99">
        <v>0.5437272901188196</v>
      </c>
      <c r="L84" s="99">
        <v>0.60404664620955739</v>
      </c>
      <c r="M84" s="99">
        <v>0.52056079806852362</v>
      </c>
      <c r="N84" s="99">
        <v>0.49186387015512939</v>
      </c>
      <c r="O84" s="99">
        <v>0.48634366021665615</v>
      </c>
      <c r="P84" s="99">
        <v>0.42211299151241227</v>
      </c>
      <c r="Q84" s="99">
        <v>0.46383678404489809</v>
      </c>
      <c r="R84" s="99">
        <v>0.46277531384450282</v>
      </c>
      <c r="S84" s="99">
        <v>0.42951503914252787</v>
      </c>
      <c r="T84" s="99">
        <v>0.39936330114739477</v>
      </c>
      <c r="U84" s="99">
        <v>0.3552610376278702</v>
      </c>
      <c r="V84" s="99">
        <v>0.32452358692133371</v>
      </c>
      <c r="W84" s="99">
        <v>0.30298395702384878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2.4236722726936239E-2</v>
      </c>
      <c r="D85" s="123">
        <f t="shared" si="34"/>
        <v>1.1954908384343594E-2</v>
      </c>
      <c r="E85" s="123">
        <f t="shared" si="34"/>
        <v>2.5219299438932419E-2</v>
      </c>
      <c r="F85" s="123">
        <f t="shared" si="34"/>
        <v>3.9792424311162811E-2</v>
      </c>
      <c r="G85" s="123">
        <f t="shared" si="34"/>
        <v>3.9431289698032883E-2</v>
      </c>
      <c r="H85" s="123">
        <f t="shared" si="34"/>
        <v>6.4676097881413583E-2</v>
      </c>
      <c r="I85" s="123">
        <f t="shared" si="34"/>
        <v>6.4655146483640596E-2</v>
      </c>
      <c r="J85" s="123">
        <f t="shared" si="34"/>
        <v>4.5047203754617106E-2</v>
      </c>
      <c r="K85" s="123">
        <f t="shared" si="34"/>
        <v>2.8814281421516173E-2</v>
      </c>
      <c r="L85" s="123">
        <f t="shared" si="34"/>
        <v>3.0564239197551076E-2</v>
      </c>
      <c r="M85" s="123">
        <f t="shared" si="34"/>
        <v>4.0786329364009916E-2</v>
      </c>
      <c r="N85" s="123">
        <f t="shared" si="34"/>
        <v>3.8433162621616779E-2</v>
      </c>
      <c r="O85" s="123">
        <f t="shared" si="34"/>
        <v>3.0735190439621224E-2</v>
      </c>
      <c r="P85" s="123">
        <f t="shared" si="34"/>
        <v>2.3979602181105057E-2</v>
      </c>
      <c r="Q85" s="123">
        <f t="shared" si="34"/>
        <v>2.9313103866755719E-2</v>
      </c>
      <c r="R85" s="123">
        <f t="shared" si="34"/>
        <v>3.6461239080774067E-2</v>
      </c>
      <c r="S85" s="123">
        <f t="shared" si="34"/>
        <v>3.2276826684656382E-2</v>
      </c>
      <c r="T85" s="123">
        <f t="shared" si="34"/>
        <v>4.038384336100026E-2</v>
      </c>
      <c r="U85" s="123">
        <f t="shared" si="34"/>
        <v>1.8050345252509856E-2</v>
      </c>
      <c r="V85" s="123">
        <f t="shared" si="34"/>
        <v>5.218480972203593E-2</v>
      </c>
      <c r="W85" s="123">
        <f t="shared" si="34"/>
        <v>2.3710851701026863E-2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2.4236722726936239E-2</v>
      </c>
      <c r="D86" s="99">
        <f>RES_hhdet_in_fech!D86/RES_summary!D$21</f>
        <v>1.1954908384343594E-2</v>
      </c>
      <c r="E86" s="99">
        <f>RES_hhdet_in_fech!E86/RES_summary!E$21</f>
        <v>2.5219299438932419E-2</v>
      </c>
      <c r="F86" s="99">
        <f>RES_hhdet_in_fech!F86/RES_summary!F$21</f>
        <v>3.9792424311162811E-2</v>
      </c>
      <c r="G86" s="99">
        <f>RES_hhdet_in_fech!G86/RES_summary!G$21</f>
        <v>3.9431289698032883E-2</v>
      </c>
      <c r="H86" s="99">
        <f>RES_hhdet_in_fech!H86/RES_summary!H$21</f>
        <v>6.4676097881413583E-2</v>
      </c>
      <c r="I86" s="99">
        <f>RES_hhdet_in_fech!I86/RES_summary!I$21</f>
        <v>6.4655146483640596E-2</v>
      </c>
      <c r="J86" s="99">
        <f>RES_hhdet_in_fech!J86/RES_summary!J$21</f>
        <v>4.5047203754617106E-2</v>
      </c>
      <c r="K86" s="99">
        <f>RES_hhdet_in_fech!K86/RES_summary!K$21</f>
        <v>2.8814281421516173E-2</v>
      </c>
      <c r="L86" s="99">
        <f>RES_hhdet_in_fech!L86/RES_summary!L$21</f>
        <v>3.0564239197551076E-2</v>
      </c>
      <c r="M86" s="99">
        <f>RES_hhdet_in_fech!M86/RES_summary!M$21</f>
        <v>4.0786329364009916E-2</v>
      </c>
      <c r="N86" s="99">
        <f>RES_hhdet_in_fech!N86/RES_summary!N$21</f>
        <v>3.8433162621616779E-2</v>
      </c>
      <c r="O86" s="99">
        <f>RES_hhdet_in_fech!O86/RES_summary!O$21</f>
        <v>3.0735190439621224E-2</v>
      </c>
      <c r="P86" s="99">
        <f>RES_hhdet_in_fech!P86/RES_summary!P$21</f>
        <v>2.3979602181105057E-2</v>
      </c>
      <c r="Q86" s="99">
        <f>RES_hhdet_in_fech!Q86/RES_summary!Q$21</f>
        <v>2.9313103866755719E-2</v>
      </c>
      <c r="R86" s="99">
        <f>RES_hhdet_in_fech!R86/RES_summary!R$21</f>
        <v>3.6461239080774067E-2</v>
      </c>
      <c r="S86" s="99">
        <f>RES_hhdet_in_fech!S86/RES_summary!S$21</f>
        <v>3.2276826684656382E-2</v>
      </c>
      <c r="T86" s="99">
        <f>RES_hhdet_in_fech!T86/RES_summary!T$21</f>
        <v>4.038384336100026E-2</v>
      </c>
      <c r="U86" s="99">
        <f>RES_hhdet_in_fech!U86/RES_summary!U$21</f>
        <v>1.8050345252509856E-2</v>
      </c>
      <c r="V86" s="99">
        <f>RES_hhdet_in_fech!V86/RES_summary!V$21</f>
        <v>5.218480972203593E-2</v>
      </c>
      <c r="W86" s="99">
        <f>RES_hhdet_in_fech!W86/RES_summary!W$21</f>
        <v>2.3710851701026863E-2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10.517715186117819</v>
      </c>
      <c r="D87" s="123">
        <v>10.671536135078702</v>
      </c>
      <c r="E87" s="123">
        <v>10.44479750553996</v>
      </c>
      <c r="F87" s="123">
        <v>10.632683731831575</v>
      </c>
      <c r="G87" s="123">
        <v>10.690237405040001</v>
      </c>
      <c r="H87" s="123">
        <v>10.734053694929068</v>
      </c>
      <c r="I87" s="123">
        <v>10.233828646031945</v>
      </c>
      <c r="J87" s="123">
        <v>10.236638176862554</v>
      </c>
      <c r="K87" s="123">
        <v>9.6598776597772442</v>
      </c>
      <c r="L87" s="123">
        <v>11.23151128340543</v>
      </c>
      <c r="M87" s="123">
        <v>11.809572000606138</v>
      </c>
      <c r="N87" s="123">
        <v>11.5182244724786</v>
      </c>
      <c r="O87" s="123">
        <v>11.920948540048862</v>
      </c>
      <c r="P87" s="123">
        <v>11.561195506589693</v>
      </c>
      <c r="Q87" s="123">
        <v>11.701561809454057</v>
      </c>
      <c r="R87" s="123">
        <v>11.617111154736117</v>
      </c>
      <c r="S87" s="123">
        <v>10.841534408451434</v>
      </c>
      <c r="T87" s="123">
        <v>10.185803056992174</v>
      </c>
      <c r="U87" s="123">
        <v>10.309343395362854</v>
      </c>
      <c r="V87" s="123">
        <v>10.154772559379095</v>
      </c>
      <c r="W87" s="123">
        <v>10.216052979296377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11.785332408350165</v>
      </c>
      <c r="D88" s="99">
        <v>11.305130199002045</v>
      </c>
      <c r="E88" s="99">
        <v>11.111003414013105</v>
      </c>
      <c r="F88" s="99">
        <v>10.916124622948574</v>
      </c>
      <c r="G88" s="99">
        <v>10.952318980910924</v>
      </c>
      <c r="H88" s="99">
        <v>10.776323090702984</v>
      </c>
      <c r="I88" s="99">
        <v>10.765250325271808</v>
      </c>
      <c r="J88" s="99">
        <v>10.450470861992827</v>
      </c>
      <c r="K88" s="99">
        <v>10.07699000837319</v>
      </c>
      <c r="L88" s="99">
        <v>11.292844693642518</v>
      </c>
      <c r="M88" s="99">
        <v>11.929741371241056</v>
      </c>
      <c r="N88" s="99">
        <v>11.34783175017829</v>
      </c>
      <c r="O88" s="99">
        <v>11.427094762687714</v>
      </c>
      <c r="P88" s="99">
        <v>11.692201766839432</v>
      </c>
      <c r="Q88" s="99">
        <v>11.597367458328737</v>
      </c>
      <c r="R88" s="99">
        <v>11.662450120592792</v>
      </c>
      <c r="S88" s="99">
        <v>10.838808409254932</v>
      </c>
      <c r="T88" s="99">
        <v>9.9855320238822873</v>
      </c>
      <c r="U88" s="99">
        <v>10.300254071097974</v>
      </c>
      <c r="V88" s="99">
        <v>10.14701340293214</v>
      </c>
      <c r="W88" s="99">
        <v>10.126678034769723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10.090269851390469</v>
      </c>
      <c r="D89" s="99">
        <v>9.7630854422515991</v>
      </c>
      <c r="E89" s="99">
        <v>9.6320560433980198</v>
      </c>
      <c r="F89" s="99">
        <v>9.5168893300614936</v>
      </c>
      <c r="G89" s="99">
        <v>9.6368524106727254</v>
      </c>
      <c r="H89" s="99">
        <v>9.5450886337340624</v>
      </c>
      <c r="I89" s="99">
        <v>9.5741304148908899</v>
      </c>
      <c r="J89" s="99">
        <v>9.3101906932300249</v>
      </c>
      <c r="K89" s="99">
        <v>8.9324745882273131</v>
      </c>
      <c r="L89" s="99">
        <v>10.258700695638858</v>
      </c>
      <c r="M89" s="99">
        <v>10.885967964051773</v>
      </c>
      <c r="N89" s="99">
        <v>10.379100187907312</v>
      </c>
      <c r="O89" s="99">
        <v>10.550047721104979</v>
      </c>
      <c r="P89" s="99">
        <v>10.788424145095011</v>
      </c>
      <c r="Q89" s="99">
        <v>10.765723870974547</v>
      </c>
      <c r="R89" s="99">
        <v>10.895901967702201</v>
      </c>
      <c r="S89" s="99">
        <v>10.160320829923176</v>
      </c>
      <c r="T89" s="99">
        <v>9.4283019183769241</v>
      </c>
      <c r="U89" s="99">
        <v>9.8031466409811152</v>
      </c>
      <c r="V89" s="99">
        <v>9.7107309486704132</v>
      </c>
      <c r="W89" s="99">
        <v>9.735477767778022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6.5945450248992765</v>
      </c>
      <c r="D90" s="102">
        <v>6.3972052619272581</v>
      </c>
      <c r="E90" s="102">
        <v>6.20810227603135</v>
      </c>
      <c r="F90" s="102">
        <v>6.0760455016411772</v>
      </c>
      <c r="G90" s="102">
        <v>6.1923368683610525</v>
      </c>
      <c r="H90" s="102">
        <v>6.1051366999127188</v>
      </c>
      <c r="I90" s="102">
        <v>6.0079647466019397</v>
      </c>
      <c r="J90" s="102">
        <v>5.6513020466749282</v>
      </c>
      <c r="K90" s="102">
        <v>4.9841886252514636</v>
      </c>
      <c r="L90" s="102">
        <v>6.4181814216559783</v>
      </c>
      <c r="M90" s="102">
        <v>6.7227464620463868</v>
      </c>
      <c r="N90" s="102">
        <v>6.2624018403198392</v>
      </c>
      <c r="O90" s="102">
        <v>6.6223265133531557</v>
      </c>
      <c r="P90" s="102">
        <v>6.5175729855524258</v>
      </c>
      <c r="Q90" s="102">
        <v>6.6056059741131676</v>
      </c>
      <c r="R90" s="102">
        <v>6.6544465765545882</v>
      </c>
      <c r="S90" s="102">
        <v>5.926723318048964</v>
      </c>
      <c r="T90" s="102">
        <v>5.4852683110748339</v>
      </c>
      <c r="U90" s="102">
        <v>5.7574877026401632</v>
      </c>
      <c r="V90" s="102">
        <v>5.6994650884857743</v>
      </c>
      <c r="W90" s="102">
        <v>5.7333230773018657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3.4957248264911951</v>
      </c>
      <c r="D91" s="105">
        <v>3.365880180324341</v>
      </c>
      <c r="E91" s="105">
        <v>3.4239537673666685</v>
      </c>
      <c r="F91" s="105">
        <v>3.4408438284203151</v>
      </c>
      <c r="G91" s="105">
        <v>3.4445155423116707</v>
      </c>
      <c r="H91" s="105">
        <v>3.4399519338213436</v>
      </c>
      <c r="I91" s="105">
        <v>3.566165668288952</v>
      </c>
      <c r="J91" s="105">
        <v>3.6588886465550972</v>
      </c>
      <c r="K91" s="105">
        <v>3.9482859629758473</v>
      </c>
      <c r="L91" s="105">
        <v>3.8405192739828795</v>
      </c>
      <c r="M91" s="105">
        <v>4.1632215020053849</v>
      </c>
      <c r="N91" s="105">
        <v>4.1166983475874721</v>
      </c>
      <c r="O91" s="105">
        <v>3.9277212077518251</v>
      </c>
      <c r="P91" s="105">
        <v>4.2708511595425849</v>
      </c>
      <c r="Q91" s="105">
        <v>4.1601178968613777</v>
      </c>
      <c r="R91" s="105">
        <v>4.2414553911476105</v>
      </c>
      <c r="S91" s="105">
        <v>4.233597511874212</v>
      </c>
      <c r="T91" s="105">
        <v>3.9430336073020884</v>
      </c>
      <c r="U91" s="105">
        <v>4.0456589383409511</v>
      </c>
      <c r="V91" s="105">
        <v>4.0112658601846389</v>
      </c>
      <c r="W91" s="105">
        <v>4.0021546904761554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12.402211279159557</v>
      </c>
      <c r="D92" s="102">
        <v>11.402737710272014</v>
      </c>
      <c r="E92" s="102">
        <v>11.772230615009168</v>
      </c>
      <c r="F92" s="102">
        <v>12.048669770130498</v>
      </c>
      <c r="G92" s="102">
        <v>11.870668911021774</v>
      </c>
      <c r="H92" s="102">
        <v>12.498218477509642</v>
      </c>
      <c r="I92" s="102">
        <v>12.512047073328363</v>
      </c>
      <c r="J92" s="102">
        <v>11.730297443908812</v>
      </c>
      <c r="K92" s="102">
        <v>11.165964062828881</v>
      </c>
      <c r="L92" s="102">
        <v>12.32704451189748</v>
      </c>
      <c r="M92" s="102">
        <v>13.78885852829522</v>
      </c>
      <c r="N92" s="102">
        <v>13.484376098812024</v>
      </c>
      <c r="O92" s="102">
        <v>12.854985796828837</v>
      </c>
      <c r="P92" s="102">
        <v>10.8638260060532</v>
      </c>
      <c r="Q92" s="102">
        <v>12.182228158211597</v>
      </c>
      <c r="R92" s="102">
        <v>11.958566920425186</v>
      </c>
      <c r="S92" s="102">
        <v>11.456781029076598</v>
      </c>
      <c r="T92" s="102">
        <v>10.560970582072951</v>
      </c>
      <c r="U92" s="102">
        <v>10.692497867935673</v>
      </c>
      <c r="V92" s="102">
        <v>10.288468867328465</v>
      </c>
      <c r="W92" s="102">
        <v>10.782091155273209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10.529423193068363</v>
      </c>
      <c r="D93" s="105">
        <v>9.7134039933388454</v>
      </c>
      <c r="E93" s="105">
        <v>10.011067722154158</v>
      </c>
      <c r="F93" s="105">
        <v>10.2491298511263</v>
      </c>
      <c r="G93" s="105">
        <v>10.144445859974256</v>
      </c>
      <c r="H93" s="105">
        <v>10.700772169292105</v>
      </c>
      <c r="I93" s="105">
        <v>10.695247765724352</v>
      </c>
      <c r="J93" s="105">
        <v>9.9773881403686584</v>
      </c>
      <c r="K93" s="105">
        <v>9.3534875151126098</v>
      </c>
      <c r="L93" s="105">
        <v>0</v>
      </c>
      <c r="M93" s="105">
        <v>11.948772622691033</v>
      </c>
      <c r="N93" s="105">
        <v>11.741667780930591</v>
      </c>
      <c r="O93" s="105">
        <v>11.430303572052605</v>
      </c>
      <c r="P93" s="105">
        <v>9.7439500610527716</v>
      </c>
      <c r="Q93" s="105">
        <v>11.122038476191921</v>
      </c>
      <c r="R93" s="105">
        <v>11.021175938522031</v>
      </c>
      <c r="S93" s="105">
        <v>10.60621504699183</v>
      </c>
      <c r="T93" s="105">
        <v>9.8589413756195654</v>
      </c>
      <c r="U93" s="105">
        <v>10.064911719482648</v>
      </c>
      <c r="V93" s="105">
        <v>0</v>
      </c>
      <c r="W93" s="105">
        <v>10.22595564122145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6.9406612728617354</v>
      </c>
      <c r="D94" s="99">
        <v>6.4509008424599763</v>
      </c>
      <c r="E94" s="99">
        <v>6.5770580917144548</v>
      </c>
      <c r="F94" s="99">
        <v>6.707414086931724</v>
      </c>
      <c r="G94" s="99">
        <v>6.7106809185061866</v>
      </c>
      <c r="H94" s="99">
        <v>7.0828051898663462</v>
      </c>
      <c r="I94" s="99">
        <v>6.9849505453582816</v>
      </c>
      <c r="J94" s="99">
        <v>6.3420460680164368</v>
      </c>
      <c r="K94" s="99">
        <v>5.5184765545607117</v>
      </c>
      <c r="L94" s="99">
        <v>0</v>
      </c>
      <c r="M94" s="99">
        <v>7.7684263060136249</v>
      </c>
      <c r="N94" s="99">
        <v>7.4434660175572498</v>
      </c>
      <c r="O94" s="99">
        <v>7.4476321456439809</v>
      </c>
      <c r="P94" s="99">
        <v>6.0428012455303897</v>
      </c>
      <c r="Q94" s="99">
        <v>6.9404240214785924</v>
      </c>
      <c r="R94" s="99">
        <v>6.8240940563127621</v>
      </c>
      <c r="S94" s="99">
        <v>6.2669679376012031</v>
      </c>
      <c r="T94" s="99">
        <v>5.8031158156194564</v>
      </c>
      <c r="U94" s="99">
        <v>5.9772195110809676</v>
      </c>
      <c r="V94" s="99">
        <v>0</v>
      </c>
      <c r="W94" s="99">
        <v>6.103691143862811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3.5887619202066245</v>
      </c>
      <c r="D95" s="99">
        <v>3.2625031508788696</v>
      </c>
      <c r="E95" s="99">
        <v>3.4340096304397045</v>
      </c>
      <c r="F95" s="99">
        <v>3.5417157641945769</v>
      </c>
      <c r="G95" s="99">
        <v>3.4337649414680711</v>
      </c>
      <c r="H95" s="99">
        <v>3.6179669794257605</v>
      </c>
      <c r="I95" s="99">
        <v>3.7102972203660682</v>
      </c>
      <c r="J95" s="99">
        <v>3.6353420723522234</v>
      </c>
      <c r="K95" s="99">
        <v>3.8350109605519012</v>
      </c>
      <c r="L95" s="99">
        <v>0</v>
      </c>
      <c r="M95" s="99">
        <v>4.1803463166774097</v>
      </c>
      <c r="N95" s="99">
        <v>4.2982017633733429</v>
      </c>
      <c r="O95" s="99">
        <v>3.9826714264086229</v>
      </c>
      <c r="P95" s="99">
        <v>3.7011488155223815</v>
      </c>
      <c r="Q95" s="99">
        <v>4.1816144547133307</v>
      </c>
      <c r="R95" s="99">
        <v>4.1970818822092717</v>
      </c>
      <c r="S95" s="99">
        <v>4.3392471093906275</v>
      </c>
      <c r="T95" s="99">
        <v>4.0558255600001107</v>
      </c>
      <c r="U95" s="99">
        <v>4.0876922084016796</v>
      </c>
      <c r="V95" s="99">
        <v>0</v>
      </c>
      <c r="W95" s="99">
        <v>4.1222644973586373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10.713537596329232</v>
      </c>
      <c r="D96" s="102">
        <v>10.848011501790625</v>
      </c>
      <c r="E96" s="102">
        <v>10.490799053675282</v>
      </c>
      <c r="F96" s="102">
        <v>10.723047722055096</v>
      </c>
      <c r="G96" s="102">
        <v>10.911399911985015</v>
      </c>
      <c r="H96" s="102">
        <v>11.018010105958313</v>
      </c>
      <c r="I96" s="102">
        <v>10.402139750342439</v>
      </c>
      <c r="J96" s="102">
        <v>10.626591111087487</v>
      </c>
      <c r="K96" s="102">
        <v>10.061086436253051</v>
      </c>
      <c r="L96" s="102">
        <v>11.784932593633814</v>
      </c>
      <c r="M96" s="102">
        <v>12.129458135591006</v>
      </c>
      <c r="N96" s="102">
        <v>11.981298794383656</v>
      </c>
      <c r="O96" s="102">
        <v>12.739902437186812</v>
      </c>
      <c r="P96" s="102">
        <v>12.041522166781917</v>
      </c>
      <c r="Q96" s="102">
        <v>12.337858044969344</v>
      </c>
      <c r="R96" s="102">
        <v>12.092897571565077</v>
      </c>
      <c r="S96" s="102">
        <v>11.277600452867153</v>
      </c>
      <c r="T96" s="102">
        <v>11.17475489501696</v>
      </c>
      <c r="U96" s="102">
        <v>11.092970069800369</v>
      </c>
      <c r="V96" s="102">
        <v>10.903954068820632</v>
      </c>
      <c r="W96" s="102">
        <v>10.780736760402316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9.4747215581470599</v>
      </c>
      <c r="D97" s="105">
        <v>9.6191394654306723</v>
      </c>
      <c r="E97" s="105">
        <v>9.2883498782505267</v>
      </c>
      <c r="F97" s="105">
        <v>9.4935288717056849</v>
      </c>
      <c r="G97" s="105">
        <v>9.6926324962984438</v>
      </c>
      <c r="H97" s="105">
        <v>9.7966260507684364</v>
      </c>
      <c r="I97" s="105">
        <v>9.2343533786796446</v>
      </c>
      <c r="J97" s="105">
        <v>9.3967212462005687</v>
      </c>
      <c r="K97" s="105">
        <v>8.7864810575970367</v>
      </c>
      <c r="L97" s="105">
        <v>10.520889000369539</v>
      </c>
      <c r="M97" s="105">
        <v>10.833788960000458</v>
      </c>
      <c r="N97" s="105">
        <v>10.69918056546906</v>
      </c>
      <c r="O97" s="105">
        <v>11.516316909222837</v>
      </c>
      <c r="P97" s="105">
        <v>10.889949632054027</v>
      </c>
      <c r="Q97" s="105">
        <v>11.265692885707393</v>
      </c>
      <c r="R97" s="105">
        <v>11.096255429649288</v>
      </c>
      <c r="S97" s="105">
        <v>10.344366116909159</v>
      </c>
      <c r="T97" s="105">
        <v>10.302431315144451</v>
      </c>
      <c r="U97" s="105">
        <v>10.283421836965267</v>
      </c>
      <c r="V97" s="105">
        <v>10.145047247977825</v>
      </c>
      <c r="W97" s="105">
        <v>10.062502496494872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5.9938560782414676</v>
      </c>
      <c r="D98" s="99">
        <v>6.1423562581476228</v>
      </c>
      <c r="E98" s="99">
        <v>5.8608665622600711</v>
      </c>
      <c r="F98" s="99">
        <v>5.9672389700146118</v>
      </c>
      <c r="G98" s="99">
        <v>6.1724202835879272</v>
      </c>
      <c r="H98" s="99">
        <v>6.2458225047520264</v>
      </c>
      <c r="I98" s="99">
        <v>5.8076982277353491</v>
      </c>
      <c r="J98" s="99">
        <v>5.7509454944612228</v>
      </c>
      <c r="K98" s="99">
        <v>4.963877544870793</v>
      </c>
      <c r="L98" s="99">
        <v>6.6873833330629129</v>
      </c>
      <c r="M98" s="99">
        <v>6.823916876426674</v>
      </c>
      <c r="N98" s="99">
        <v>6.5972616519818912</v>
      </c>
      <c r="O98" s="99">
        <v>7.382176905000855</v>
      </c>
      <c r="P98" s="99">
        <v>6.7008416846977523</v>
      </c>
      <c r="Q98" s="99">
        <v>7.0302984990951254</v>
      </c>
      <c r="R98" s="99">
        <v>6.9046627773598352</v>
      </c>
      <c r="S98" s="99">
        <v>6.1634812363066924</v>
      </c>
      <c r="T98" s="99">
        <v>6.1511579956370497</v>
      </c>
      <c r="U98" s="99">
        <v>6.2022925075642181</v>
      </c>
      <c r="V98" s="99">
        <v>6.1233340085742665</v>
      </c>
      <c r="W98" s="99">
        <v>6.0996038676855768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3.4808654799055914</v>
      </c>
      <c r="D99" s="99">
        <v>3.4767832072830496</v>
      </c>
      <c r="E99" s="99">
        <v>3.4274833159904565</v>
      </c>
      <c r="F99" s="99">
        <v>3.5262899016910723</v>
      </c>
      <c r="G99" s="99">
        <v>3.5202122127105153</v>
      </c>
      <c r="H99" s="99">
        <v>3.5508035460164105</v>
      </c>
      <c r="I99" s="99">
        <v>3.4266551509442991</v>
      </c>
      <c r="J99" s="99">
        <v>3.645775751739345</v>
      </c>
      <c r="K99" s="99">
        <v>3.8226035127262441</v>
      </c>
      <c r="L99" s="99">
        <v>3.8335056673066266</v>
      </c>
      <c r="M99" s="99">
        <v>4.0098720835737858</v>
      </c>
      <c r="N99" s="99">
        <v>4.1019189134871681</v>
      </c>
      <c r="O99" s="99">
        <v>4.1341400042219822</v>
      </c>
      <c r="P99" s="99">
        <v>4.1891079473562751</v>
      </c>
      <c r="Q99" s="99">
        <v>4.235394386612267</v>
      </c>
      <c r="R99" s="99">
        <v>4.1915926522894544</v>
      </c>
      <c r="S99" s="99">
        <v>4.1808848806024681</v>
      </c>
      <c r="T99" s="99">
        <v>4.1512733195074016</v>
      </c>
      <c r="U99" s="99">
        <v>4.0811293294010484</v>
      </c>
      <c r="V99" s="99">
        <v>4.021713239403562</v>
      </c>
      <c r="W99" s="99">
        <v>3.9628986288092971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2.4049469360264859</v>
      </c>
      <c r="D100" s="123">
        <v>2.4388217714424916</v>
      </c>
      <c r="E100" s="123">
        <v>2.4219877849097933</v>
      </c>
      <c r="F100" s="123">
        <v>2.4305627385663673</v>
      </c>
      <c r="G100" s="123">
        <v>2.4645572452893418</v>
      </c>
      <c r="H100" s="123">
        <v>2.5406674018403774</v>
      </c>
      <c r="I100" s="123">
        <v>2.5106116504365001</v>
      </c>
      <c r="J100" s="123">
        <v>2.5584208600833422</v>
      </c>
      <c r="K100" s="123">
        <v>2.5674542649236294</v>
      </c>
      <c r="L100" s="123">
        <v>2.8556312628022709</v>
      </c>
      <c r="M100" s="123">
        <v>2.7850600046113745</v>
      </c>
      <c r="N100" s="123">
        <v>2.760521713716849</v>
      </c>
      <c r="O100" s="123">
        <v>2.9408050929321456</v>
      </c>
      <c r="P100" s="123">
        <v>2.960655754450245</v>
      </c>
      <c r="Q100" s="123">
        <v>2.9821551467853289</v>
      </c>
      <c r="R100" s="123">
        <v>3.0289347845728605</v>
      </c>
      <c r="S100" s="123">
        <v>2.9027194427913683</v>
      </c>
      <c r="T100" s="123">
        <v>2.8605818899100264</v>
      </c>
      <c r="U100" s="123">
        <v>2.8172925009912864</v>
      </c>
      <c r="V100" s="123">
        <v>2.9315996098625825</v>
      </c>
      <c r="W100" s="123">
        <v>2.9585950965121399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2.4049469360264859</v>
      </c>
      <c r="D103" s="110">
        <v>2.4388217714424916</v>
      </c>
      <c r="E103" s="110">
        <v>2.4219877849097933</v>
      </c>
      <c r="F103" s="110">
        <v>2.4305627385663673</v>
      </c>
      <c r="G103" s="110">
        <v>2.4645572452893418</v>
      </c>
      <c r="H103" s="110">
        <v>2.5406674018403774</v>
      </c>
      <c r="I103" s="110">
        <v>2.5106116504365001</v>
      </c>
      <c r="J103" s="110">
        <v>2.5584208600833422</v>
      </c>
      <c r="K103" s="110">
        <v>2.5674542649236294</v>
      </c>
      <c r="L103" s="110">
        <v>2.8556312628022709</v>
      </c>
      <c r="M103" s="110">
        <v>2.7850600046113745</v>
      </c>
      <c r="N103" s="110">
        <v>2.760521713716849</v>
      </c>
      <c r="O103" s="110">
        <v>2.9408050929321456</v>
      </c>
      <c r="P103" s="110">
        <v>2.960655754450245</v>
      </c>
      <c r="Q103" s="110">
        <v>2.9821551467853289</v>
      </c>
      <c r="R103" s="110">
        <v>3.0289347845728605</v>
      </c>
      <c r="S103" s="110">
        <v>2.9027194427913683</v>
      </c>
      <c r="T103" s="110">
        <v>2.8605818899100264</v>
      </c>
      <c r="U103" s="110">
        <v>2.8172925009912864</v>
      </c>
      <c r="V103" s="110">
        <v>2.9315996098625825</v>
      </c>
      <c r="W103" s="110">
        <v>2.9585950965121399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117.49593820516247</v>
      </c>
      <c r="D124" s="118">
        <f t="shared" si="42"/>
        <v>112.47496364651873</v>
      </c>
      <c r="E124" s="118">
        <f t="shared" si="42"/>
        <v>113.2064542345163</v>
      </c>
      <c r="F124" s="118">
        <f t="shared" si="42"/>
        <v>111.82463043689607</v>
      </c>
      <c r="G124" s="118">
        <f t="shared" si="42"/>
        <v>110.11883583412389</v>
      </c>
      <c r="H124" s="118">
        <f t="shared" si="42"/>
        <v>109.91591106640647</v>
      </c>
      <c r="I124" s="118">
        <f t="shared" si="42"/>
        <v>106.84638774565114</v>
      </c>
      <c r="J124" s="118">
        <f t="shared" si="42"/>
        <v>106.62923101071297</v>
      </c>
      <c r="K124" s="118">
        <f t="shared" si="42"/>
        <v>105.8057074182489</v>
      </c>
      <c r="L124" s="118">
        <f t="shared" si="42"/>
        <v>119.13262900142101</v>
      </c>
      <c r="M124" s="118">
        <f t="shared" si="42"/>
        <v>102.08831430273877</v>
      </c>
      <c r="N124" s="118">
        <f t="shared" si="42"/>
        <v>100.71817832056425</v>
      </c>
      <c r="O124" s="118">
        <f t="shared" si="42"/>
        <v>98.069321803641429</v>
      </c>
      <c r="P124" s="118">
        <f t="shared" si="42"/>
        <v>87.57449916869875</v>
      </c>
      <c r="Q124" s="118">
        <f t="shared" si="42"/>
        <v>90.377971811168536</v>
      </c>
      <c r="R124" s="118">
        <f t="shared" ref="R124:V124" si="43">R125+R128+R130+R139</f>
        <v>89.074928478702631</v>
      </c>
      <c r="S124" s="118">
        <f t="shared" si="43"/>
        <v>85.292323813144549</v>
      </c>
      <c r="T124" s="118">
        <f t="shared" si="43"/>
        <v>80.785198623407069</v>
      </c>
      <c r="U124" s="118">
        <f t="shared" si="43"/>
        <v>74.153920046660886</v>
      </c>
      <c r="V124" s="118">
        <f t="shared" si="43"/>
        <v>68.006821305158539</v>
      </c>
      <c r="W124" s="118">
        <f t="shared" ref="W124" si="44">W125+W128+W130+W139</f>
        <v>65.26006119950074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105.88301666549893</v>
      </c>
      <c r="D125" s="123">
        <f t="shared" si="45"/>
        <v>100.86763993674609</v>
      </c>
      <c r="E125" s="123">
        <f t="shared" si="45"/>
        <v>101.76384297499847</v>
      </c>
      <c r="F125" s="123">
        <f t="shared" si="45"/>
        <v>100.05633976558876</v>
      </c>
      <c r="G125" s="123">
        <f t="shared" si="45"/>
        <v>98.456976949940639</v>
      </c>
      <c r="H125" s="123">
        <f t="shared" si="45"/>
        <v>98.076745226190567</v>
      </c>
      <c r="I125" s="123">
        <f t="shared" si="45"/>
        <v>95.858922853375105</v>
      </c>
      <c r="J125" s="123">
        <f t="shared" si="45"/>
        <v>95.25400597508866</v>
      </c>
      <c r="K125" s="123">
        <f t="shared" si="45"/>
        <v>94.549746548795937</v>
      </c>
      <c r="L125" s="123">
        <f t="shared" si="45"/>
        <v>105.94249646898852</v>
      </c>
      <c r="M125" s="123">
        <f t="shared" si="45"/>
        <v>88.880490564292018</v>
      </c>
      <c r="N125" s="123">
        <f t="shared" si="45"/>
        <v>87.367490434215213</v>
      </c>
      <c r="O125" s="123">
        <f t="shared" si="45"/>
        <v>84.379626722547144</v>
      </c>
      <c r="P125" s="123">
        <f t="shared" si="45"/>
        <v>74.09550406512372</v>
      </c>
      <c r="Q125" s="123">
        <f t="shared" si="45"/>
        <v>76.950613070390077</v>
      </c>
      <c r="R125" s="123">
        <f t="shared" ref="R125:V125" si="46">SUM(R126:R127)</f>
        <v>75.802333536082656</v>
      </c>
      <c r="S125" s="123">
        <f t="shared" si="46"/>
        <v>72.345719106093185</v>
      </c>
      <c r="T125" s="123">
        <f t="shared" si="46"/>
        <v>68.157823299698848</v>
      </c>
      <c r="U125" s="123">
        <f t="shared" si="46"/>
        <v>61.587186778810093</v>
      </c>
      <c r="V125" s="123">
        <f t="shared" si="46"/>
        <v>55.451814241807867</v>
      </c>
      <c r="W125" s="123">
        <f t="shared" ref="W125" si="47">SUM(W126:W127)</f>
        <v>52.645939428996613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105.54570334426164</v>
      </c>
      <c r="D126" s="99">
        <v>100.55483587942744</v>
      </c>
      <c r="E126" s="99">
        <v>101.45025968135397</v>
      </c>
      <c r="F126" s="99">
        <v>99.752433833258337</v>
      </c>
      <c r="G126" s="99">
        <v>98.161158511650456</v>
      </c>
      <c r="H126" s="99">
        <v>97.785306873959613</v>
      </c>
      <c r="I126" s="99">
        <v>95.575893527648162</v>
      </c>
      <c r="J126" s="99">
        <v>94.977531495803092</v>
      </c>
      <c r="K126" s="99">
        <v>94.277940031244427</v>
      </c>
      <c r="L126" s="99">
        <v>105.62642637218084</v>
      </c>
      <c r="M126" s="99">
        <v>88.620392679106558</v>
      </c>
      <c r="N126" s="99">
        <v>87.110811802208104</v>
      </c>
      <c r="O126" s="99">
        <v>84.130096064360941</v>
      </c>
      <c r="P126" s="99">
        <v>73.882753442893033</v>
      </c>
      <c r="Q126" s="99">
        <v>76.725764807372713</v>
      </c>
      <c r="R126" s="99">
        <v>75.581105357873398</v>
      </c>
      <c r="S126" s="99">
        <v>72.133900568353724</v>
      </c>
      <c r="T126" s="99">
        <v>67.958376692338689</v>
      </c>
      <c r="U126" s="99">
        <v>61.408832348640757</v>
      </c>
      <c r="V126" s="99">
        <v>55.290537854248953</v>
      </c>
      <c r="W126" s="99">
        <v>52.491932994051929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0.33731332123728675</v>
      </c>
      <c r="D127" s="99">
        <v>0.31280405731865008</v>
      </c>
      <c r="E127" s="99">
        <v>0.31358329364449344</v>
      </c>
      <c r="F127" s="99">
        <v>0.30390593233042157</v>
      </c>
      <c r="G127" s="99">
        <v>0.29581843829018395</v>
      </c>
      <c r="H127" s="99">
        <v>0.29143835223094905</v>
      </c>
      <c r="I127" s="99">
        <v>0.28302932572694428</v>
      </c>
      <c r="J127" s="99">
        <v>0.27647447928556423</v>
      </c>
      <c r="K127" s="99">
        <v>0.2718065175515057</v>
      </c>
      <c r="L127" s="99">
        <v>0.31607009680767256</v>
      </c>
      <c r="M127" s="99">
        <v>0.26009788518546251</v>
      </c>
      <c r="N127" s="99">
        <v>0.25667863200711422</v>
      </c>
      <c r="O127" s="99">
        <v>0.2495306581862072</v>
      </c>
      <c r="P127" s="99">
        <v>0.21275062223068555</v>
      </c>
      <c r="Q127" s="99">
        <v>0.22484826301737024</v>
      </c>
      <c r="R127" s="99">
        <v>0.22122817820926013</v>
      </c>
      <c r="S127" s="99">
        <v>0.21181853773946735</v>
      </c>
      <c r="T127" s="99">
        <v>0.19944660736016526</v>
      </c>
      <c r="U127" s="99">
        <v>0.17835443016933611</v>
      </c>
      <c r="V127" s="99">
        <v>0.16127638755891532</v>
      </c>
      <c r="W127" s="99">
        <v>0.1540064349446825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2.4243872979424413E-2</v>
      </c>
      <c r="D128" s="123">
        <f t="shared" si="48"/>
        <v>1.1966807980348078E-2</v>
      </c>
      <c r="E128" s="123">
        <f t="shared" si="48"/>
        <v>2.5157353137527119E-2</v>
      </c>
      <c r="F128" s="123">
        <f t="shared" si="48"/>
        <v>3.9802277479705037E-2</v>
      </c>
      <c r="G128" s="123">
        <f t="shared" si="48"/>
        <v>3.942389884462217E-2</v>
      </c>
      <c r="H128" s="123">
        <f t="shared" si="48"/>
        <v>6.469283726247628E-2</v>
      </c>
      <c r="I128" s="123">
        <f t="shared" si="48"/>
        <v>6.4680649767227649E-2</v>
      </c>
      <c r="J128" s="123">
        <f t="shared" si="48"/>
        <v>4.5033847769954671E-2</v>
      </c>
      <c r="K128" s="123">
        <f t="shared" si="48"/>
        <v>2.8795239101427811E-2</v>
      </c>
      <c r="L128" s="123">
        <f t="shared" si="48"/>
        <v>3.0722797712245738E-2</v>
      </c>
      <c r="M128" s="123">
        <f t="shared" si="48"/>
        <v>4.0847907789847739E-2</v>
      </c>
      <c r="N128" s="123">
        <f t="shared" si="48"/>
        <v>3.8403600877242774E-2</v>
      </c>
      <c r="O128" s="123">
        <f t="shared" si="48"/>
        <v>3.0739973707447209E-2</v>
      </c>
      <c r="P128" s="123">
        <f t="shared" si="48"/>
        <v>2.3994006017755767E-2</v>
      </c>
      <c r="Q128" s="123">
        <f t="shared" si="48"/>
        <v>2.9306924159270872E-2</v>
      </c>
      <c r="R128" s="123">
        <f t="shared" si="48"/>
        <v>3.6489482166011854E-2</v>
      </c>
      <c r="S128" s="123">
        <f t="shared" si="48"/>
        <v>3.2320007111187238E-2</v>
      </c>
      <c r="T128" s="123">
        <f t="shared" si="48"/>
        <v>4.0422324469344392E-2</v>
      </c>
      <c r="U128" s="123">
        <f t="shared" si="48"/>
        <v>1.8054688404310255E-2</v>
      </c>
      <c r="V128" s="123">
        <f t="shared" si="48"/>
        <v>5.2176894140741614E-2</v>
      </c>
      <c r="W128" s="123">
        <f t="shared" si="48"/>
        <v>2.3685583610504123E-2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2.4243872979424413E-2</v>
      </c>
      <c r="D129" s="99">
        <f>RES_hhdet_in_fech!D129/RES_summary!D$21</f>
        <v>1.1966807980348078E-2</v>
      </c>
      <c r="E129" s="99">
        <f>RES_hhdet_in_fech!E129/RES_summary!E$21</f>
        <v>2.5157353137527119E-2</v>
      </c>
      <c r="F129" s="99">
        <f>RES_hhdet_in_fech!F129/RES_summary!F$21</f>
        <v>3.9802277479705037E-2</v>
      </c>
      <c r="G129" s="99">
        <f>RES_hhdet_in_fech!G129/RES_summary!G$21</f>
        <v>3.942389884462217E-2</v>
      </c>
      <c r="H129" s="99">
        <f>RES_hhdet_in_fech!H129/RES_summary!H$21</f>
        <v>6.469283726247628E-2</v>
      </c>
      <c r="I129" s="99">
        <f>RES_hhdet_in_fech!I129/RES_summary!I$21</f>
        <v>6.4680649767227649E-2</v>
      </c>
      <c r="J129" s="99">
        <f>RES_hhdet_in_fech!J129/RES_summary!J$21</f>
        <v>4.5033847769954671E-2</v>
      </c>
      <c r="K129" s="99">
        <f>RES_hhdet_in_fech!K129/RES_summary!K$21</f>
        <v>2.8795239101427811E-2</v>
      </c>
      <c r="L129" s="99">
        <f>RES_hhdet_in_fech!L129/RES_summary!L$21</f>
        <v>3.0722797712245738E-2</v>
      </c>
      <c r="M129" s="99">
        <f>RES_hhdet_in_fech!M129/RES_summary!M$21</f>
        <v>4.0847907789847739E-2</v>
      </c>
      <c r="N129" s="99">
        <f>RES_hhdet_in_fech!N129/RES_summary!N$21</f>
        <v>3.8403600877242774E-2</v>
      </c>
      <c r="O129" s="99">
        <f>RES_hhdet_in_fech!O129/RES_summary!O$21</f>
        <v>3.0739973707447209E-2</v>
      </c>
      <c r="P129" s="99">
        <f>RES_hhdet_in_fech!P129/RES_summary!P$21</f>
        <v>2.3994006017755767E-2</v>
      </c>
      <c r="Q129" s="99">
        <f>RES_hhdet_in_fech!Q129/RES_summary!Q$21</f>
        <v>2.9306924159270872E-2</v>
      </c>
      <c r="R129" s="99">
        <f>RES_hhdet_in_fech!R129/RES_summary!R$21</f>
        <v>3.6489482166011854E-2</v>
      </c>
      <c r="S129" s="99">
        <f>RES_hhdet_in_fech!S129/RES_summary!S$21</f>
        <v>3.2320007111187238E-2</v>
      </c>
      <c r="T129" s="99">
        <f>RES_hhdet_in_fech!T129/RES_summary!T$21</f>
        <v>4.0422324469344392E-2</v>
      </c>
      <c r="U129" s="99">
        <f>RES_hhdet_in_fech!U129/RES_summary!U$21</f>
        <v>1.8054688404310255E-2</v>
      </c>
      <c r="V129" s="99">
        <f>RES_hhdet_in_fech!V129/RES_summary!V$21</f>
        <v>5.2176894140741614E-2</v>
      </c>
      <c r="W129" s="99">
        <f>RES_hhdet_in_fech!W129/RES_summary!W$21</f>
        <v>2.3685583610504123E-2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9.183730730657631</v>
      </c>
      <c r="D130" s="123">
        <v>9.1565351303498037</v>
      </c>
      <c r="E130" s="123">
        <v>8.9954661214705158</v>
      </c>
      <c r="F130" s="123">
        <v>9.2979256552612366</v>
      </c>
      <c r="G130" s="123">
        <v>9.1578777400492868</v>
      </c>
      <c r="H130" s="123">
        <v>9.2338056011130494</v>
      </c>
      <c r="I130" s="123">
        <v>8.4121725920723076</v>
      </c>
      <c r="J130" s="123">
        <v>8.7717703277710104</v>
      </c>
      <c r="K130" s="123">
        <v>8.6597113654279028</v>
      </c>
      <c r="L130" s="123">
        <v>10.30377847191796</v>
      </c>
      <c r="M130" s="123">
        <v>10.381915826045535</v>
      </c>
      <c r="N130" s="123">
        <v>10.551762571754928</v>
      </c>
      <c r="O130" s="123">
        <v>10.718150014454695</v>
      </c>
      <c r="P130" s="123">
        <v>10.494345343107032</v>
      </c>
      <c r="Q130" s="123">
        <v>10.415896669833856</v>
      </c>
      <c r="R130" s="123">
        <v>10.207170675881095</v>
      </c>
      <c r="S130" s="123">
        <v>10.011565257148819</v>
      </c>
      <c r="T130" s="123">
        <v>9.7263711093288556</v>
      </c>
      <c r="U130" s="123">
        <v>9.7313860784551949</v>
      </c>
      <c r="V130" s="123">
        <v>9.5712305593473452</v>
      </c>
      <c r="W130" s="123">
        <v>9.6318410903814904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9.1547277585332161</v>
      </c>
      <c r="D131" s="99">
        <v>9.1186394440954857</v>
      </c>
      <c r="E131" s="99">
        <v>8.9656723604652218</v>
      </c>
      <c r="F131" s="99">
        <v>9.2466429520208528</v>
      </c>
      <c r="G131" s="99">
        <v>9.0774668001336032</v>
      </c>
      <c r="H131" s="99">
        <v>9.1795809831554003</v>
      </c>
      <c r="I131" s="99">
        <v>8.417077349980369</v>
      </c>
      <c r="J131" s="99">
        <v>8.7758218485476789</v>
      </c>
      <c r="K131" s="99">
        <v>8.6663711769221727</v>
      </c>
      <c r="L131" s="99">
        <v>10.26102020806564</v>
      </c>
      <c r="M131" s="99">
        <v>10.307599232842117</v>
      </c>
      <c r="N131" s="99">
        <v>10.494418807335498</v>
      </c>
      <c r="O131" s="99">
        <v>10.663768948884853</v>
      </c>
      <c r="P131" s="99">
        <v>10.421242181847987</v>
      </c>
      <c r="Q131" s="99">
        <v>10.287006231834951</v>
      </c>
      <c r="R131" s="99">
        <v>10.197246574466684</v>
      </c>
      <c r="S131" s="99">
        <v>9.9886251122566225</v>
      </c>
      <c r="T131" s="99">
        <v>9.6852233203209153</v>
      </c>
      <c r="U131" s="99">
        <v>9.6648959244390458</v>
      </c>
      <c r="V131" s="99">
        <v>9.5635462958457307</v>
      </c>
      <c r="W131" s="99">
        <v>9.6004624569837791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8.6459849266370394</v>
      </c>
      <c r="D132" s="99">
        <v>8.6275323735925422</v>
      </c>
      <c r="E132" s="99">
        <v>8.4836823073876353</v>
      </c>
      <c r="F132" s="99">
        <v>8.7561281651825329</v>
      </c>
      <c r="G132" s="99">
        <v>8.6140005324340869</v>
      </c>
      <c r="H132" s="99">
        <v>8.7214880305943439</v>
      </c>
      <c r="I132" s="99">
        <v>7.9978606847813802</v>
      </c>
      <c r="J132" s="99">
        <v>8.3322501773088433</v>
      </c>
      <c r="K132" s="99">
        <v>8.1971342444891082</v>
      </c>
      <c r="L132" s="99">
        <v>9.7972402675461936</v>
      </c>
      <c r="M132" s="99">
        <v>9.8505847315316419</v>
      </c>
      <c r="N132" s="99">
        <v>10.03891341564986</v>
      </c>
      <c r="O132" s="99">
        <v>0</v>
      </c>
      <c r="P132" s="99">
        <v>10.032332998429867</v>
      </c>
      <c r="Q132" s="99">
        <v>0</v>
      </c>
      <c r="R132" s="99">
        <v>9.8791863569276313</v>
      </c>
      <c r="S132" s="99">
        <v>9.6906031291705919</v>
      </c>
      <c r="T132" s="99">
        <v>9.420933687261007</v>
      </c>
      <c r="U132" s="99">
        <v>9.4320088733325562</v>
      </c>
      <c r="V132" s="99">
        <v>9.3567988511495592</v>
      </c>
      <c r="W132" s="99">
        <v>9.4161998173066124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5.1228299081945963</v>
      </c>
      <c r="D133" s="102">
        <v>5.1610366975950237</v>
      </c>
      <c r="E133" s="102">
        <v>5.0102362349233083</v>
      </c>
      <c r="F133" s="102">
        <v>5.1490520545493865</v>
      </c>
      <c r="G133" s="102">
        <v>5.133042222775531</v>
      </c>
      <c r="H133" s="102">
        <v>5.2020418733860021</v>
      </c>
      <c r="I133" s="102">
        <v>4.6936122699242606</v>
      </c>
      <c r="J133" s="102">
        <v>4.745239892637227</v>
      </c>
      <c r="K133" s="102">
        <v>4.2871555531463414</v>
      </c>
      <c r="L133" s="102">
        <v>5.8354875876003867</v>
      </c>
      <c r="M133" s="102">
        <v>5.8066535874711205</v>
      </c>
      <c r="N133" s="102">
        <v>5.7937622642759035</v>
      </c>
      <c r="O133" s="102">
        <v>0</v>
      </c>
      <c r="P133" s="102">
        <v>5.8041489782834921</v>
      </c>
      <c r="Q133" s="102">
        <v>0</v>
      </c>
      <c r="R133" s="102">
        <v>5.8107447696857655</v>
      </c>
      <c r="S133" s="102">
        <v>5.4583384976757587</v>
      </c>
      <c r="T133" s="102">
        <v>5.3206464194965388</v>
      </c>
      <c r="U133" s="102">
        <v>5.4000868105593041</v>
      </c>
      <c r="V133" s="102">
        <v>5.3706279630613585</v>
      </c>
      <c r="W133" s="102">
        <v>5.4361618818111559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3.5231550184424454</v>
      </c>
      <c r="D134" s="105">
        <v>3.4664956759975185</v>
      </c>
      <c r="E134" s="105">
        <v>3.4734460724643252</v>
      </c>
      <c r="F134" s="105">
        <v>3.6070761106331473</v>
      </c>
      <c r="G134" s="105">
        <v>3.4809583096585555</v>
      </c>
      <c r="H134" s="105">
        <v>3.5194461572083409</v>
      </c>
      <c r="I134" s="105">
        <v>3.3042484148571192</v>
      </c>
      <c r="J134" s="105">
        <v>3.587010284671615</v>
      </c>
      <c r="K134" s="105">
        <v>3.9099786913427663</v>
      </c>
      <c r="L134" s="105">
        <v>3.9617526799458078</v>
      </c>
      <c r="M134" s="105">
        <v>4.0439311440605197</v>
      </c>
      <c r="N134" s="105">
        <v>4.2451511513739568</v>
      </c>
      <c r="O134" s="105">
        <v>0</v>
      </c>
      <c r="P134" s="105">
        <v>4.228184020146375</v>
      </c>
      <c r="Q134" s="105">
        <v>0</v>
      </c>
      <c r="R134" s="105">
        <v>4.0684415872418658</v>
      </c>
      <c r="S134" s="105">
        <v>4.232264631494834</v>
      </c>
      <c r="T134" s="105">
        <v>4.1002872677644691</v>
      </c>
      <c r="U134" s="105">
        <v>4.0319220627732522</v>
      </c>
      <c r="V134" s="105">
        <v>3.9861708880882025</v>
      </c>
      <c r="W134" s="105">
        <v>3.9800379354954569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10.713537596329234</v>
      </c>
      <c r="D135" s="102">
        <v>10.848011501790623</v>
      </c>
      <c r="E135" s="102">
        <v>10.49079905367528</v>
      </c>
      <c r="F135" s="102">
        <v>10.723047722055098</v>
      </c>
      <c r="G135" s="102">
        <v>10.911399911985015</v>
      </c>
      <c r="H135" s="102">
        <v>11.018010105958314</v>
      </c>
      <c r="I135" s="102">
        <v>0</v>
      </c>
      <c r="J135" s="102">
        <v>0</v>
      </c>
      <c r="K135" s="102">
        <v>0</v>
      </c>
      <c r="L135" s="102">
        <v>11.784932593633817</v>
      </c>
      <c r="M135" s="102">
        <v>12.12945813559101</v>
      </c>
      <c r="N135" s="102">
        <v>11.981298794383656</v>
      </c>
      <c r="O135" s="102">
        <v>12.73990243718681</v>
      </c>
      <c r="P135" s="102">
        <v>12.041522166781917</v>
      </c>
      <c r="Q135" s="102">
        <v>12.337858044969344</v>
      </c>
      <c r="R135" s="102">
        <v>12.092897571565077</v>
      </c>
      <c r="S135" s="102">
        <v>11.277600452867155</v>
      </c>
      <c r="T135" s="102">
        <v>11.17475489501696</v>
      </c>
      <c r="U135" s="102">
        <v>11.092970069800369</v>
      </c>
      <c r="V135" s="102">
        <v>10.903954068820628</v>
      </c>
      <c r="W135" s="102">
        <v>10.780736760402316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9.4747215581470599</v>
      </c>
      <c r="D136" s="105">
        <v>9.6191394654306706</v>
      </c>
      <c r="E136" s="105">
        <v>9.2883498782505285</v>
      </c>
      <c r="F136" s="105">
        <v>9.4935288717056849</v>
      </c>
      <c r="G136" s="105">
        <v>9.6926324962984403</v>
      </c>
      <c r="H136" s="105">
        <v>9.79662605076844</v>
      </c>
      <c r="I136" s="105">
        <v>0</v>
      </c>
      <c r="J136" s="105">
        <v>0</v>
      </c>
      <c r="K136" s="105">
        <v>0</v>
      </c>
      <c r="L136" s="105">
        <v>10.520889000369538</v>
      </c>
      <c r="M136" s="105">
        <v>10.833788960000458</v>
      </c>
      <c r="N136" s="105">
        <v>10.699180565469058</v>
      </c>
      <c r="O136" s="105">
        <v>11.516316909222841</v>
      </c>
      <c r="P136" s="105">
        <v>10.889949632054027</v>
      </c>
      <c r="Q136" s="105">
        <v>11.265692885707391</v>
      </c>
      <c r="R136" s="105">
        <v>11.096255429649288</v>
      </c>
      <c r="S136" s="105">
        <v>10.344366116909159</v>
      </c>
      <c r="T136" s="105">
        <v>10.302431315144451</v>
      </c>
      <c r="U136" s="105">
        <v>10.283421836965269</v>
      </c>
      <c r="V136" s="105">
        <v>10.145047247977828</v>
      </c>
      <c r="W136" s="105">
        <v>10.062502496494872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5.9938560782414676</v>
      </c>
      <c r="D137" s="99">
        <v>6.1423562581476228</v>
      </c>
      <c r="E137" s="99">
        <v>5.8608665622600729</v>
      </c>
      <c r="F137" s="99">
        <v>5.9672389700146127</v>
      </c>
      <c r="G137" s="99">
        <v>6.1724202835879272</v>
      </c>
      <c r="H137" s="99">
        <v>6.2458225047520264</v>
      </c>
      <c r="I137" s="99">
        <v>0</v>
      </c>
      <c r="J137" s="99">
        <v>0</v>
      </c>
      <c r="K137" s="99">
        <v>0</v>
      </c>
      <c r="L137" s="99">
        <v>6.6873833330629111</v>
      </c>
      <c r="M137" s="99">
        <v>6.823916876426674</v>
      </c>
      <c r="N137" s="99">
        <v>6.5972616519818921</v>
      </c>
      <c r="O137" s="99">
        <v>7.3821769050008568</v>
      </c>
      <c r="P137" s="99">
        <v>6.7008416846977523</v>
      </c>
      <c r="Q137" s="99">
        <v>7.0302984990951263</v>
      </c>
      <c r="R137" s="99">
        <v>6.9046627773598344</v>
      </c>
      <c r="S137" s="99">
        <v>6.1634812363066915</v>
      </c>
      <c r="T137" s="99">
        <v>6.1511579956370506</v>
      </c>
      <c r="U137" s="99">
        <v>6.202292507564219</v>
      </c>
      <c r="V137" s="99">
        <v>6.1233340085742665</v>
      </c>
      <c r="W137" s="99">
        <v>6.0996038676855742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3.4808654799055918</v>
      </c>
      <c r="D138" s="99">
        <v>3.4767832072830496</v>
      </c>
      <c r="E138" s="99">
        <v>3.4274833159904561</v>
      </c>
      <c r="F138" s="99">
        <v>3.5262899016910718</v>
      </c>
      <c r="G138" s="99">
        <v>3.520212212710514</v>
      </c>
      <c r="H138" s="99">
        <v>3.5508035460164118</v>
      </c>
      <c r="I138" s="99">
        <v>0</v>
      </c>
      <c r="J138" s="99">
        <v>0</v>
      </c>
      <c r="K138" s="99">
        <v>0</v>
      </c>
      <c r="L138" s="99">
        <v>3.8335056673066252</v>
      </c>
      <c r="M138" s="99">
        <v>4.0098720835737849</v>
      </c>
      <c r="N138" s="99">
        <v>4.101918913487169</v>
      </c>
      <c r="O138" s="99">
        <v>4.1341400042219822</v>
      </c>
      <c r="P138" s="99">
        <v>4.1891079473562742</v>
      </c>
      <c r="Q138" s="99">
        <v>4.235394386612267</v>
      </c>
      <c r="R138" s="99">
        <v>4.1915926522894527</v>
      </c>
      <c r="S138" s="99">
        <v>4.1808848806024672</v>
      </c>
      <c r="T138" s="99">
        <v>4.1512733195073999</v>
      </c>
      <c r="U138" s="99">
        <v>4.0811293294010502</v>
      </c>
      <c r="V138" s="99">
        <v>4.0217132394035602</v>
      </c>
      <c r="W138" s="99">
        <v>3.962898628809298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2.4049469360264859</v>
      </c>
      <c r="D139" s="123">
        <v>2.4388217714424916</v>
      </c>
      <c r="E139" s="123">
        <v>2.4219877849097928</v>
      </c>
      <c r="F139" s="123">
        <v>2.4305627385663673</v>
      </c>
      <c r="G139" s="123">
        <v>2.4645572452893418</v>
      </c>
      <c r="H139" s="123">
        <v>2.5406674018403779</v>
      </c>
      <c r="I139" s="123">
        <v>2.5106116504365001</v>
      </c>
      <c r="J139" s="123">
        <v>2.5584208600833418</v>
      </c>
      <c r="K139" s="123">
        <v>2.5674542649236294</v>
      </c>
      <c r="L139" s="123">
        <v>2.8556312628022713</v>
      </c>
      <c r="M139" s="123">
        <v>2.7850600046113736</v>
      </c>
      <c r="N139" s="123">
        <v>2.760521713716849</v>
      </c>
      <c r="O139" s="123">
        <v>2.9408050929321456</v>
      </c>
      <c r="P139" s="123">
        <v>2.960655754450245</v>
      </c>
      <c r="Q139" s="123">
        <v>2.9821551467853284</v>
      </c>
      <c r="R139" s="123">
        <v>3.02893478457286</v>
      </c>
      <c r="S139" s="123">
        <v>2.9027194427913683</v>
      </c>
      <c r="T139" s="123">
        <v>2.8605818899100273</v>
      </c>
      <c r="U139" s="123">
        <v>2.8172925009912864</v>
      </c>
      <c r="V139" s="123">
        <v>2.9315996098625821</v>
      </c>
      <c r="W139" s="123">
        <v>2.958595096512139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2.4049469360264859</v>
      </c>
      <c r="D141" s="110">
        <v>2.4388217714424916</v>
      </c>
      <c r="E141" s="110">
        <v>2.4219877849097928</v>
      </c>
      <c r="F141" s="110">
        <v>2.4305627385663673</v>
      </c>
      <c r="G141" s="110">
        <v>2.4645572452893418</v>
      </c>
      <c r="H141" s="110">
        <v>2.5406674018403779</v>
      </c>
      <c r="I141" s="110">
        <v>2.5106116504365001</v>
      </c>
      <c r="J141" s="110">
        <v>2.5584208600833418</v>
      </c>
      <c r="K141" s="110">
        <v>2.5674542649236294</v>
      </c>
      <c r="L141" s="110">
        <v>2.8556312628022713</v>
      </c>
      <c r="M141" s="110">
        <v>2.7850600046113736</v>
      </c>
      <c r="N141" s="110">
        <v>2.760521713716849</v>
      </c>
      <c r="O141" s="110">
        <v>2.9408050929321456</v>
      </c>
      <c r="P141" s="110">
        <v>2.960655754450245</v>
      </c>
      <c r="Q141" s="110">
        <v>2.9821551467853284</v>
      </c>
      <c r="R141" s="110">
        <v>3.02893478457286</v>
      </c>
      <c r="S141" s="110">
        <v>2.9027194427913683</v>
      </c>
      <c r="T141" s="110">
        <v>2.8605818899100273</v>
      </c>
      <c r="U141" s="110">
        <v>2.8172925009912864</v>
      </c>
      <c r="V141" s="110">
        <v>2.9315996098625821</v>
      </c>
      <c r="W141" s="110">
        <v>2.958595096512139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59.617345604737977</v>
      </c>
      <c r="D143" s="118">
        <f t="shared" si="49"/>
        <v>56.980328194827912</v>
      </c>
      <c r="E143" s="118">
        <f t="shared" si="49"/>
        <v>54.302012595632199</v>
      </c>
      <c r="F143" s="118">
        <f t="shared" si="49"/>
        <v>51.815942698409188</v>
      </c>
      <c r="G143" s="118">
        <f t="shared" si="49"/>
        <v>50.515666806261429</v>
      </c>
      <c r="H143" s="118">
        <f t="shared" si="49"/>
        <v>50.262679481690697</v>
      </c>
      <c r="I143" s="118">
        <f t="shared" si="49"/>
        <v>45.335560397238112</v>
      </c>
      <c r="J143" s="118">
        <f t="shared" si="49"/>
        <v>44.853031094773655</v>
      </c>
      <c r="K143" s="118">
        <f t="shared" si="49"/>
        <v>43.123627547469141</v>
      </c>
      <c r="L143" s="118">
        <f t="shared" si="49"/>
        <v>44.224565268752357</v>
      </c>
      <c r="M143" s="118">
        <f t="shared" si="49"/>
        <v>41.982726657460994</v>
      </c>
      <c r="N143" s="118">
        <f t="shared" si="49"/>
        <v>39.332950754349646</v>
      </c>
      <c r="O143" s="118">
        <f t="shared" si="49"/>
        <v>37.692130007529855</v>
      </c>
      <c r="P143" s="118">
        <f t="shared" si="49"/>
        <v>34.785087442687058</v>
      </c>
      <c r="Q143" s="118">
        <f t="shared" si="49"/>
        <v>34.834760458883643</v>
      </c>
      <c r="R143" s="118">
        <f t="shared" ref="R143:V143" si="50">R144+R146+R148+R157</f>
        <v>34.415003825408931</v>
      </c>
      <c r="S143" s="118">
        <f t="shared" si="50"/>
        <v>31.548252135849669</v>
      </c>
      <c r="T143" s="118">
        <f t="shared" si="50"/>
        <v>30.541902811620233</v>
      </c>
      <c r="U143" s="118">
        <f t="shared" si="50"/>
        <v>29.295811277246749</v>
      </c>
      <c r="V143" s="118">
        <f t="shared" si="50"/>
        <v>28.106147492893733</v>
      </c>
      <c r="W143" s="118">
        <f t="shared" ref="W143" si="51">W144+W146+W148+W157</f>
        <v>27.258510920627081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46.83306198256475</v>
      </c>
      <c r="D144" s="123">
        <f t="shared" si="52"/>
        <v>44.04318656994316</v>
      </c>
      <c r="E144" s="123">
        <f t="shared" si="52"/>
        <v>41.64966975001235</v>
      </c>
      <c r="F144" s="123">
        <f t="shared" si="52"/>
        <v>38.810157874951521</v>
      </c>
      <c r="G144" s="123">
        <f t="shared" si="52"/>
        <v>37.414434357442616</v>
      </c>
      <c r="H144" s="123">
        <f t="shared" si="52"/>
        <v>36.901620959505777</v>
      </c>
      <c r="I144" s="123">
        <f t="shared" si="52"/>
        <v>32.983006964434814</v>
      </c>
      <c r="J144" s="123">
        <f t="shared" si="52"/>
        <v>32.235910505880796</v>
      </c>
      <c r="K144" s="123">
        <f t="shared" si="52"/>
        <v>31.12676104510189</v>
      </c>
      <c r="L144" s="123">
        <f t="shared" si="52"/>
        <v>30.03269690779327</v>
      </c>
      <c r="M144" s="123">
        <f t="shared" si="52"/>
        <v>27.30048251867624</v>
      </c>
      <c r="N144" s="123">
        <f t="shared" si="52"/>
        <v>24.801264707328681</v>
      </c>
      <c r="O144" s="123">
        <f t="shared" si="52"/>
        <v>22.372564780861584</v>
      </c>
      <c r="P144" s="123">
        <f t="shared" si="52"/>
        <v>20.188080543154378</v>
      </c>
      <c r="Q144" s="123">
        <f t="shared" si="52"/>
        <v>19.888636500755577</v>
      </c>
      <c r="R144" s="123">
        <f t="shared" si="52"/>
        <v>19.63976208488922</v>
      </c>
      <c r="S144" s="123">
        <f t="shared" si="52"/>
        <v>17.606628955339264</v>
      </c>
      <c r="T144" s="123">
        <f t="shared" si="52"/>
        <v>16.760372021259549</v>
      </c>
      <c r="U144" s="123">
        <f t="shared" si="52"/>
        <v>15.65127836755309</v>
      </c>
      <c r="V144" s="123">
        <f t="shared" si="52"/>
        <v>14.481234759812207</v>
      </c>
      <c r="W144" s="123">
        <f t="shared" si="52"/>
        <v>13.638485231868797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46.83306198256475</v>
      </c>
      <c r="D145" s="99">
        <v>44.04318656994316</v>
      </c>
      <c r="E145" s="99">
        <v>41.64966975001235</v>
      </c>
      <c r="F145" s="99">
        <v>38.810157874951521</v>
      </c>
      <c r="G145" s="99">
        <v>37.414434357442616</v>
      </c>
      <c r="H145" s="99">
        <v>36.901620959505777</v>
      </c>
      <c r="I145" s="99">
        <v>32.983006964434814</v>
      </c>
      <c r="J145" s="99">
        <v>32.235910505880796</v>
      </c>
      <c r="K145" s="99">
        <v>31.12676104510189</v>
      </c>
      <c r="L145" s="99">
        <v>30.03269690779327</v>
      </c>
      <c r="M145" s="99">
        <v>27.30048251867624</v>
      </c>
      <c r="N145" s="99">
        <v>24.801264707328681</v>
      </c>
      <c r="O145" s="99">
        <v>22.372564780861584</v>
      </c>
      <c r="P145" s="99">
        <v>20.188080543154378</v>
      </c>
      <c r="Q145" s="99">
        <v>19.888636500755577</v>
      </c>
      <c r="R145" s="99">
        <v>19.63976208488922</v>
      </c>
      <c r="S145" s="99">
        <v>17.606628955339264</v>
      </c>
      <c r="T145" s="99">
        <v>16.760372021259549</v>
      </c>
      <c r="U145" s="99">
        <v>15.65127836755309</v>
      </c>
      <c r="V145" s="99">
        <v>14.481234759812207</v>
      </c>
      <c r="W145" s="99">
        <v>13.638485231868797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5.0162096253122034E-2</v>
      </c>
      <c r="D146" s="123">
        <f t="shared" si="53"/>
        <v>5.248887724476483E-2</v>
      </c>
      <c r="E146" s="123">
        <f t="shared" si="53"/>
        <v>6.2191962158123421E-2</v>
      </c>
      <c r="F146" s="123">
        <f t="shared" si="53"/>
        <v>7.4493554326391431E-2</v>
      </c>
      <c r="G146" s="123">
        <f t="shared" si="53"/>
        <v>8.5874321786386071E-2</v>
      </c>
      <c r="H146" s="123">
        <f t="shared" si="53"/>
        <v>0.10443434567001779</v>
      </c>
      <c r="I146" s="123">
        <f t="shared" si="53"/>
        <v>0.11977348414356377</v>
      </c>
      <c r="J146" s="123">
        <f t="shared" si="53"/>
        <v>0.12986619643487932</v>
      </c>
      <c r="K146" s="123">
        <f t="shared" si="53"/>
        <v>0.13522605748257938</v>
      </c>
      <c r="L146" s="123">
        <f t="shared" si="53"/>
        <v>0.14310478060834647</v>
      </c>
      <c r="M146" s="123">
        <f t="shared" si="53"/>
        <v>0.15175538335218555</v>
      </c>
      <c r="N146" s="123">
        <f t="shared" si="53"/>
        <v>0.15979994698252925</v>
      </c>
      <c r="O146" s="123">
        <f t="shared" si="53"/>
        <v>0.16608969360650683</v>
      </c>
      <c r="P146" s="123">
        <f t="shared" si="53"/>
        <v>0.16572685623592795</v>
      </c>
      <c r="Q146" s="123">
        <f t="shared" si="53"/>
        <v>0.16743072183171964</v>
      </c>
      <c r="R146" s="123">
        <f t="shared" si="53"/>
        <v>0.1798708771222664</v>
      </c>
      <c r="S146" s="123">
        <f t="shared" si="53"/>
        <v>0.18426943421213871</v>
      </c>
      <c r="T146" s="123">
        <f t="shared" si="53"/>
        <v>0.22729449865777324</v>
      </c>
      <c r="U146" s="123">
        <f t="shared" si="53"/>
        <v>0.17896954931799186</v>
      </c>
      <c r="V146" s="123">
        <f t="shared" si="53"/>
        <v>0.21359386479134967</v>
      </c>
      <c r="W146" s="123">
        <f t="shared" si="53"/>
        <v>0.2016142555681599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5.0162096253122034E-2</v>
      </c>
      <c r="D147" s="99">
        <f>RES_hhdet_in_fech!D147/RES_summary!D$21</f>
        <v>5.248887724476483E-2</v>
      </c>
      <c r="E147" s="99">
        <f>RES_hhdet_in_fech!E147/RES_summary!E$21</f>
        <v>6.2191962158123421E-2</v>
      </c>
      <c r="F147" s="99">
        <f>RES_hhdet_in_fech!F147/RES_summary!F$21</f>
        <v>7.4493554326391431E-2</v>
      </c>
      <c r="G147" s="99">
        <f>RES_hhdet_in_fech!G147/RES_summary!G$21</f>
        <v>8.5874321786386071E-2</v>
      </c>
      <c r="H147" s="99">
        <f>RES_hhdet_in_fech!H147/RES_summary!H$21</f>
        <v>0.10443434567001779</v>
      </c>
      <c r="I147" s="99">
        <f>RES_hhdet_in_fech!I147/RES_summary!I$21</f>
        <v>0.11977348414356377</v>
      </c>
      <c r="J147" s="99">
        <f>RES_hhdet_in_fech!J147/RES_summary!J$21</f>
        <v>0.12986619643487932</v>
      </c>
      <c r="K147" s="99">
        <f>RES_hhdet_in_fech!K147/RES_summary!K$21</f>
        <v>0.13522605748257938</v>
      </c>
      <c r="L147" s="99">
        <f>RES_hhdet_in_fech!L147/RES_summary!L$21</f>
        <v>0.14310478060834647</v>
      </c>
      <c r="M147" s="99">
        <f>RES_hhdet_in_fech!M147/RES_summary!M$21</f>
        <v>0.15175538335218555</v>
      </c>
      <c r="N147" s="99">
        <f>RES_hhdet_in_fech!N147/RES_summary!N$21</f>
        <v>0.15979994698252925</v>
      </c>
      <c r="O147" s="99">
        <f>RES_hhdet_in_fech!O147/RES_summary!O$21</f>
        <v>0.16608969360650683</v>
      </c>
      <c r="P147" s="99">
        <f>RES_hhdet_in_fech!P147/RES_summary!P$21</f>
        <v>0.16572685623592795</v>
      </c>
      <c r="Q147" s="99">
        <f>RES_hhdet_in_fech!Q147/RES_summary!Q$21</f>
        <v>0.16743072183171964</v>
      </c>
      <c r="R147" s="99">
        <f>RES_hhdet_in_fech!R147/RES_summary!R$21</f>
        <v>0.1798708771222664</v>
      </c>
      <c r="S147" s="99">
        <f>RES_hhdet_in_fech!S147/RES_summary!S$21</f>
        <v>0.18426943421213871</v>
      </c>
      <c r="T147" s="99">
        <f>RES_hhdet_in_fech!T147/RES_summary!T$21</f>
        <v>0.22729449865777324</v>
      </c>
      <c r="U147" s="99">
        <f>RES_hhdet_in_fech!U147/RES_summary!U$21</f>
        <v>0.17896954931799186</v>
      </c>
      <c r="V147" s="99">
        <f>RES_hhdet_in_fech!V147/RES_summary!V$21</f>
        <v>0.21359386479134967</v>
      </c>
      <c r="W147" s="99">
        <f>RES_hhdet_in_fech!W147/RES_summary!W$21</f>
        <v>0.2016142555681599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10.329174589893618</v>
      </c>
      <c r="D148" s="123">
        <v>10.445830976197501</v>
      </c>
      <c r="E148" s="123">
        <v>10.168163098551933</v>
      </c>
      <c r="F148" s="123">
        <v>10.500728530564906</v>
      </c>
      <c r="G148" s="123">
        <v>10.550800881743088</v>
      </c>
      <c r="H148" s="123">
        <v>10.71595677467452</v>
      </c>
      <c r="I148" s="123">
        <v>9.7221682982232309</v>
      </c>
      <c r="J148" s="123">
        <v>9.9288335323746288</v>
      </c>
      <c r="K148" s="123">
        <v>9.2941861799610379</v>
      </c>
      <c r="L148" s="123">
        <v>11.193132317548471</v>
      </c>
      <c r="M148" s="123">
        <v>11.745428750821191</v>
      </c>
      <c r="N148" s="123">
        <v>11.611364386321586</v>
      </c>
      <c r="O148" s="123">
        <v>12.212670440129619</v>
      </c>
      <c r="P148" s="123">
        <v>11.470624288846505</v>
      </c>
      <c r="Q148" s="123">
        <v>11.796538089511012</v>
      </c>
      <c r="R148" s="123">
        <v>11.566436078824584</v>
      </c>
      <c r="S148" s="123">
        <v>10.8546343035069</v>
      </c>
      <c r="T148" s="123">
        <v>10.693654401792884</v>
      </c>
      <c r="U148" s="123">
        <v>10.648270859384381</v>
      </c>
      <c r="V148" s="123">
        <v>10.479719258427599</v>
      </c>
      <c r="W148" s="123">
        <v>10.459816336677983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12.402211279159561</v>
      </c>
      <c r="D149" s="99">
        <v>11.402737710272014</v>
      </c>
      <c r="E149" s="99">
        <v>11.772230615009169</v>
      </c>
      <c r="F149" s="99">
        <v>12.048669770130498</v>
      </c>
      <c r="G149" s="99">
        <v>11.870668911021776</v>
      </c>
      <c r="H149" s="99">
        <v>12.498218477509642</v>
      </c>
      <c r="I149" s="99">
        <v>12.512047073328365</v>
      </c>
      <c r="J149" s="99">
        <v>11.730297443908814</v>
      </c>
      <c r="K149" s="99">
        <v>11.165964062828881</v>
      </c>
      <c r="L149" s="99">
        <v>12.32704451189748</v>
      </c>
      <c r="M149" s="99">
        <v>13.788858528295224</v>
      </c>
      <c r="N149" s="99">
        <v>13.484376098812024</v>
      </c>
      <c r="O149" s="99">
        <v>12.854985796828835</v>
      </c>
      <c r="P149" s="99">
        <v>10.8638260060532</v>
      </c>
      <c r="Q149" s="99">
        <v>12.182228158211597</v>
      </c>
      <c r="R149" s="99">
        <v>11.958566920425181</v>
      </c>
      <c r="S149" s="99">
        <v>11.4567810290766</v>
      </c>
      <c r="T149" s="99">
        <v>10.560970582072951</v>
      </c>
      <c r="U149" s="99">
        <v>10.692497867935673</v>
      </c>
      <c r="V149" s="99">
        <v>10.288468867328467</v>
      </c>
      <c r="W149" s="99">
        <v>10.782091155273209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10.529423193068363</v>
      </c>
      <c r="D150" s="99">
        <v>9.7134039933388454</v>
      </c>
      <c r="E150" s="99">
        <v>10.011067722154159</v>
      </c>
      <c r="F150" s="99">
        <v>10.249129851126302</v>
      </c>
      <c r="G150" s="99">
        <v>10.14444585997426</v>
      </c>
      <c r="H150" s="99">
        <v>10.700772169292101</v>
      </c>
      <c r="I150" s="99">
        <v>10.695247765724348</v>
      </c>
      <c r="J150" s="99">
        <v>9.9773881403686584</v>
      </c>
      <c r="K150" s="99">
        <v>9.3534875151126098</v>
      </c>
      <c r="L150" s="99">
        <v>0</v>
      </c>
      <c r="M150" s="99">
        <v>11.948772622691033</v>
      </c>
      <c r="N150" s="99">
        <v>11.741667780930591</v>
      </c>
      <c r="O150" s="99">
        <v>11.430303572052605</v>
      </c>
      <c r="P150" s="99">
        <v>9.7439500610527716</v>
      </c>
      <c r="Q150" s="99">
        <v>11.122038476191923</v>
      </c>
      <c r="R150" s="99">
        <v>11.021175938522033</v>
      </c>
      <c r="S150" s="99">
        <v>10.606215046991831</v>
      </c>
      <c r="T150" s="99">
        <v>9.8589413756195654</v>
      </c>
      <c r="U150" s="99">
        <v>10.064911719482646</v>
      </c>
      <c r="V150" s="99">
        <v>9.7300720601581627</v>
      </c>
      <c r="W150" s="99">
        <v>10.225955641221448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6.9406612728617354</v>
      </c>
      <c r="D151" s="102">
        <v>6.4509008424599781</v>
      </c>
      <c r="E151" s="102">
        <v>6.5770580917144548</v>
      </c>
      <c r="F151" s="102">
        <v>6.7074140869317249</v>
      </c>
      <c r="G151" s="102">
        <v>6.7106809185061875</v>
      </c>
      <c r="H151" s="102">
        <v>7.0828051898663427</v>
      </c>
      <c r="I151" s="102">
        <v>6.9849505453582816</v>
      </c>
      <c r="J151" s="102">
        <v>6.3420460680164368</v>
      </c>
      <c r="K151" s="102">
        <v>5.5184765545607117</v>
      </c>
      <c r="L151" s="102">
        <v>0</v>
      </c>
      <c r="M151" s="102">
        <v>7.7684263060136249</v>
      </c>
      <c r="N151" s="102">
        <v>7.4434660175572498</v>
      </c>
      <c r="O151" s="102">
        <v>7.4476321456439809</v>
      </c>
      <c r="P151" s="102">
        <v>6.0428012455303897</v>
      </c>
      <c r="Q151" s="102">
        <v>6.9404240214785924</v>
      </c>
      <c r="R151" s="102">
        <v>6.8240940563127621</v>
      </c>
      <c r="S151" s="102">
        <v>6.266967937601204</v>
      </c>
      <c r="T151" s="102">
        <v>5.8031158156194556</v>
      </c>
      <c r="U151" s="102">
        <v>5.9772195110809694</v>
      </c>
      <c r="V151" s="102">
        <v>5.7743581308099312</v>
      </c>
      <c r="W151" s="102">
        <v>6.103691143862811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3.5887619202066245</v>
      </c>
      <c r="D152" s="105">
        <v>3.2625031508788687</v>
      </c>
      <c r="E152" s="105">
        <v>3.4340096304397041</v>
      </c>
      <c r="F152" s="105">
        <v>3.5417157641945765</v>
      </c>
      <c r="G152" s="105">
        <v>3.4337649414680715</v>
      </c>
      <c r="H152" s="105">
        <v>3.6179669794257596</v>
      </c>
      <c r="I152" s="105">
        <v>3.7102972203660687</v>
      </c>
      <c r="J152" s="105">
        <v>3.6353420723522234</v>
      </c>
      <c r="K152" s="105">
        <v>3.8350109605519012</v>
      </c>
      <c r="L152" s="105">
        <v>0</v>
      </c>
      <c r="M152" s="105">
        <v>4.1803463166774097</v>
      </c>
      <c r="N152" s="105">
        <v>4.2982017633733429</v>
      </c>
      <c r="O152" s="105">
        <v>3.9826714264086229</v>
      </c>
      <c r="P152" s="105">
        <v>3.7011488155223815</v>
      </c>
      <c r="Q152" s="105">
        <v>4.1816144547133307</v>
      </c>
      <c r="R152" s="105">
        <v>4.1970818822092708</v>
      </c>
      <c r="S152" s="105">
        <v>4.3392471093906266</v>
      </c>
      <c r="T152" s="105">
        <v>4.0558255600001107</v>
      </c>
      <c r="U152" s="105">
        <v>4.0876922084016787</v>
      </c>
      <c r="V152" s="105">
        <v>3.9557139293482328</v>
      </c>
      <c r="W152" s="105">
        <v>4.1222644973586373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10.713537596329232</v>
      </c>
      <c r="D153" s="102">
        <v>10.848011501790623</v>
      </c>
      <c r="E153" s="102">
        <v>10.490799053675282</v>
      </c>
      <c r="F153" s="102">
        <v>10.723047722055096</v>
      </c>
      <c r="G153" s="102">
        <v>10.911399911985015</v>
      </c>
      <c r="H153" s="102">
        <v>11.018010105958313</v>
      </c>
      <c r="I153" s="102">
        <v>10.402139750342442</v>
      </c>
      <c r="J153" s="102">
        <v>10.626591111087487</v>
      </c>
      <c r="K153" s="102">
        <v>10.061086436253049</v>
      </c>
      <c r="L153" s="102">
        <v>11.784932593633817</v>
      </c>
      <c r="M153" s="102">
        <v>12.129458135591006</v>
      </c>
      <c r="N153" s="102">
        <v>11.981298794383658</v>
      </c>
      <c r="O153" s="102">
        <v>12.73990243718681</v>
      </c>
      <c r="P153" s="102">
        <v>12.041522166781915</v>
      </c>
      <c r="Q153" s="102">
        <v>12.337858044969344</v>
      </c>
      <c r="R153" s="102">
        <v>12.092897571565077</v>
      </c>
      <c r="S153" s="102">
        <v>11.277600452867155</v>
      </c>
      <c r="T153" s="102">
        <v>11.174754895016958</v>
      </c>
      <c r="U153" s="102">
        <v>11.092970069800367</v>
      </c>
      <c r="V153" s="102">
        <v>10.903954068820626</v>
      </c>
      <c r="W153" s="102">
        <v>10.780736760402316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9.4747215581470599</v>
      </c>
      <c r="D154" s="105">
        <v>9.6191394654306706</v>
      </c>
      <c r="E154" s="105">
        <v>9.2883498782505285</v>
      </c>
      <c r="F154" s="105">
        <v>9.4935288717056849</v>
      </c>
      <c r="G154" s="105">
        <v>9.6926324962984438</v>
      </c>
      <c r="H154" s="105">
        <v>9.7966260507684364</v>
      </c>
      <c r="I154" s="105">
        <v>9.2343533786796463</v>
      </c>
      <c r="J154" s="105">
        <v>9.3967212462005705</v>
      </c>
      <c r="K154" s="105">
        <v>8.7864810575970367</v>
      </c>
      <c r="L154" s="105">
        <v>10.520889000369538</v>
      </c>
      <c r="M154" s="105">
        <v>10.833788960000458</v>
      </c>
      <c r="N154" s="105">
        <v>10.699180565469058</v>
      </c>
      <c r="O154" s="105">
        <v>11.516316909222839</v>
      </c>
      <c r="P154" s="105">
        <v>10.889949632054027</v>
      </c>
      <c r="Q154" s="105">
        <v>11.265692885707391</v>
      </c>
      <c r="R154" s="105">
        <v>11.096255429649288</v>
      </c>
      <c r="S154" s="105">
        <v>10.344366116909157</v>
      </c>
      <c r="T154" s="105">
        <v>10.302431315144451</v>
      </c>
      <c r="U154" s="105">
        <v>10.283421836965269</v>
      </c>
      <c r="V154" s="105">
        <v>10.145047247977827</v>
      </c>
      <c r="W154" s="105">
        <v>10.06250249649487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5.9938560782414676</v>
      </c>
      <c r="D155" s="99">
        <v>6.1423562581476228</v>
      </c>
      <c r="E155" s="99">
        <v>5.8608665622600711</v>
      </c>
      <c r="F155" s="99">
        <v>5.9672389700146118</v>
      </c>
      <c r="G155" s="99">
        <v>6.172420283587928</v>
      </c>
      <c r="H155" s="99">
        <v>6.2458225047520282</v>
      </c>
      <c r="I155" s="99">
        <v>5.8076982277353464</v>
      </c>
      <c r="J155" s="99">
        <v>5.7509454944612228</v>
      </c>
      <c r="K155" s="99">
        <v>4.9638775448707939</v>
      </c>
      <c r="L155" s="99">
        <v>6.687383333062912</v>
      </c>
      <c r="M155" s="99">
        <v>6.8239168764266731</v>
      </c>
      <c r="N155" s="99">
        <v>6.5972616519818912</v>
      </c>
      <c r="O155" s="99">
        <v>7.3821769050008559</v>
      </c>
      <c r="P155" s="99">
        <v>6.7008416846977514</v>
      </c>
      <c r="Q155" s="99">
        <v>7.0302984990951263</v>
      </c>
      <c r="R155" s="99">
        <v>6.9046627773598335</v>
      </c>
      <c r="S155" s="99">
        <v>6.1634812363066906</v>
      </c>
      <c r="T155" s="99">
        <v>6.1511579956370497</v>
      </c>
      <c r="U155" s="99">
        <v>6.2022925075642181</v>
      </c>
      <c r="V155" s="99">
        <v>6.1233340085742674</v>
      </c>
      <c r="W155" s="99">
        <v>6.0996038676855742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3.4808654799055923</v>
      </c>
      <c r="D156" s="99">
        <v>3.4767832072830496</v>
      </c>
      <c r="E156" s="99">
        <v>3.4274833159904552</v>
      </c>
      <c r="F156" s="99">
        <v>3.5262899016910723</v>
      </c>
      <c r="G156" s="99">
        <v>3.5202122127105153</v>
      </c>
      <c r="H156" s="99">
        <v>3.5508035460164109</v>
      </c>
      <c r="I156" s="99">
        <v>3.4266551509442995</v>
      </c>
      <c r="J156" s="99">
        <v>3.6457757517393454</v>
      </c>
      <c r="K156" s="99">
        <v>3.8226035127262437</v>
      </c>
      <c r="L156" s="99">
        <v>3.8335056673066252</v>
      </c>
      <c r="M156" s="99">
        <v>4.0098720835737849</v>
      </c>
      <c r="N156" s="99">
        <v>4.1019189134871681</v>
      </c>
      <c r="O156" s="99">
        <v>4.134140004221984</v>
      </c>
      <c r="P156" s="99">
        <v>4.1891079473562751</v>
      </c>
      <c r="Q156" s="99">
        <v>4.2353943866122661</v>
      </c>
      <c r="R156" s="99">
        <v>4.1915926522894509</v>
      </c>
      <c r="S156" s="99">
        <v>4.1808848806024663</v>
      </c>
      <c r="T156" s="99">
        <v>4.1512733195074007</v>
      </c>
      <c r="U156" s="99">
        <v>4.0811293294010502</v>
      </c>
      <c r="V156" s="99">
        <v>4.0217132394035611</v>
      </c>
      <c r="W156" s="99">
        <v>3.9628986288092971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2.4049469360264859</v>
      </c>
      <c r="D157" s="123">
        <v>2.4388217714424911</v>
      </c>
      <c r="E157" s="123">
        <v>2.4219877849097933</v>
      </c>
      <c r="F157" s="123">
        <v>2.4305627385663673</v>
      </c>
      <c r="G157" s="123">
        <v>2.4645572452893423</v>
      </c>
      <c r="H157" s="123">
        <v>2.5406674018403779</v>
      </c>
      <c r="I157" s="123">
        <v>2.5106116504365001</v>
      </c>
      <c r="J157" s="123">
        <v>2.5584208600833418</v>
      </c>
      <c r="K157" s="123">
        <v>2.5674542649236294</v>
      </c>
      <c r="L157" s="123">
        <v>2.8556312628022709</v>
      </c>
      <c r="M157" s="123">
        <v>2.7850600046113732</v>
      </c>
      <c r="N157" s="123">
        <v>2.7605217137168481</v>
      </c>
      <c r="O157" s="123">
        <v>2.9408050929321461</v>
      </c>
      <c r="P157" s="123">
        <v>2.9606557544502454</v>
      </c>
      <c r="Q157" s="123">
        <v>2.9821551467853284</v>
      </c>
      <c r="R157" s="123">
        <v>3.02893478457286</v>
      </c>
      <c r="S157" s="123">
        <v>2.9027194427913678</v>
      </c>
      <c r="T157" s="123">
        <v>2.8605818899100273</v>
      </c>
      <c r="U157" s="123">
        <v>2.8172925009912864</v>
      </c>
      <c r="V157" s="123">
        <v>2.9315996098625821</v>
      </c>
      <c r="W157" s="123">
        <v>2.9585950965121399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2.4049469360264859</v>
      </c>
      <c r="D159" s="110">
        <v>2.4388217714424911</v>
      </c>
      <c r="E159" s="110">
        <v>2.4219877849097933</v>
      </c>
      <c r="F159" s="110">
        <v>2.4305627385663673</v>
      </c>
      <c r="G159" s="110">
        <v>2.4645572452893423</v>
      </c>
      <c r="H159" s="110">
        <v>2.5406674018403779</v>
      </c>
      <c r="I159" s="110">
        <v>2.5106116504365001</v>
      </c>
      <c r="J159" s="110">
        <v>2.5584208600833418</v>
      </c>
      <c r="K159" s="110">
        <v>2.5674542649236294</v>
      </c>
      <c r="L159" s="110">
        <v>2.8556312628022709</v>
      </c>
      <c r="M159" s="110">
        <v>2.7850600046113732</v>
      </c>
      <c r="N159" s="110">
        <v>2.7605217137168481</v>
      </c>
      <c r="O159" s="110">
        <v>2.9408050929321461</v>
      </c>
      <c r="P159" s="110">
        <v>2.9606557544502454</v>
      </c>
      <c r="Q159" s="110">
        <v>2.9821551467853284</v>
      </c>
      <c r="R159" s="110">
        <v>3.02893478457286</v>
      </c>
      <c r="S159" s="110">
        <v>2.9027194427913678</v>
      </c>
      <c r="T159" s="110">
        <v>2.8605818899100273</v>
      </c>
      <c r="U159" s="110">
        <v>2.8172925009912864</v>
      </c>
      <c r="V159" s="110">
        <v>2.9315996098625821</v>
      </c>
      <c r="W159" s="110">
        <v>2.9585950965121399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31.090920653883469</v>
      </c>
      <c r="K161" s="118">
        <f t="shared" si="54"/>
        <v>13.714107753369436</v>
      </c>
      <c r="L161" s="118">
        <f t="shared" si="54"/>
        <v>93.482643801002482</v>
      </c>
      <c r="M161" s="118">
        <f t="shared" si="54"/>
        <v>65.615694376384823</v>
      </c>
      <c r="N161" s="118">
        <f t="shared" si="54"/>
        <v>81.885359924378733</v>
      </c>
      <c r="O161" s="118">
        <f t="shared" si="54"/>
        <v>145.7727848437948</v>
      </c>
      <c r="P161" s="118">
        <f t="shared" si="54"/>
        <v>80.457535183699548</v>
      </c>
      <c r="Q161" s="118">
        <f t="shared" si="54"/>
        <v>141.61687604494782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21.956809523497157</v>
      </c>
      <c r="W161" s="118">
        <f t="shared" ref="W161" si="56">W162+W164+W166+W175</f>
        <v>86.880536997584358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18.486196313309129</v>
      </c>
      <c r="K162" s="123">
        <f t="shared" si="57"/>
        <v>1.7212534932094319</v>
      </c>
      <c r="L162" s="123">
        <f t="shared" si="57"/>
        <v>79.295495471064967</v>
      </c>
      <c r="M162" s="123">
        <f t="shared" si="57"/>
        <v>50.936918400104304</v>
      </c>
      <c r="N162" s="123">
        <f t="shared" si="57"/>
        <v>67.357129144348804</v>
      </c>
      <c r="O162" s="123">
        <f t="shared" si="57"/>
        <v>130.46617379397892</v>
      </c>
      <c r="P162" s="123">
        <f t="shared" si="57"/>
        <v>65.90554969307145</v>
      </c>
      <c r="Q162" s="123">
        <f t="shared" si="57"/>
        <v>126.68914868314504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8.3383738843957271</v>
      </c>
      <c r="W162" s="123">
        <f t="shared" si="57"/>
        <v>73.34341325002741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18.486196313309129</v>
      </c>
      <c r="K163" s="110">
        <v>1.7212534932094319</v>
      </c>
      <c r="L163" s="110">
        <v>79.295495471064967</v>
      </c>
      <c r="M163" s="110">
        <v>50.936918400104304</v>
      </c>
      <c r="N163" s="110">
        <v>67.357129144348804</v>
      </c>
      <c r="O163" s="110">
        <v>130.46617379397892</v>
      </c>
      <c r="P163" s="110">
        <v>65.90554969307145</v>
      </c>
      <c r="Q163" s="110">
        <v>126.68914868314504</v>
      </c>
      <c r="R163" s="110">
        <v>0</v>
      </c>
      <c r="S163" s="110">
        <v>0</v>
      </c>
      <c r="T163" s="110">
        <v>0</v>
      </c>
      <c r="U163" s="110">
        <v>0</v>
      </c>
      <c r="V163" s="110">
        <v>8.3383738843957271</v>
      </c>
      <c r="W163" s="110">
        <v>73.34341325002741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0.12238615113552297</v>
      </c>
      <c r="K164" s="123">
        <f t="shared" si="58"/>
        <v>0.13214966973747452</v>
      </c>
      <c r="L164" s="123">
        <f t="shared" si="58"/>
        <v>0.13974328263069863</v>
      </c>
      <c r="M164" s="123">
        <f t="shared" si="58"/>
        <v>0.14860630713567663</v>
      </c>
      <c r="N164" s="123">
        <f t="shared" si="58"/>
        <v>0.1553159316196574</v>
      </c>
      <c r="O164" s="123">
        <f t="shared" si="58"/>
        <v>0.15300004741668949</v>
      </c>
      <c r="P164" s="123">
        <f t="shared" si="58"/>
        <v>0.12041211940271239</v>
      </c>
      <c r="Q164" s="123">
        <f t="shared" si="58"/>
        <v>0.14691764503760321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0.20771015271276225</v>
      </c>
      <c r="W164" s="123">
        <f t="shared" si="58"/>
        <v>0.1183662812947865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</v>
      </c>
      <c r="J165" s="99">
        <f>RES_hhdet_in_fech!J165/RES_summary!J$21</f>
        <v>0.12238615113552297</v>
      </c>
      <c r="K165" s="99">
        <f>RES_hhdet_in_fech!K165/RES_summary!K$21</f>
        <v>0.13214966973747452</v>
      </c>
      <c r="L165" s="99">
        <f>RES_hhdet_in_fech!L165/RES_summary!L$21</f>
        <v>0.13974328263069863</v>
      </c>
      <c r="M165" s="99">
        <f>RES_hhdet_in_fech!M165/RES_summary!M$21</f>
        <v>0.14860630713567663</v>
      </c>
      <c r="N165" s="99">
        <f>RES_hhdet_in_fech!N165/RES_summary!N$21</f>
        <v>0.1553159316196574</v>
      </c>
      <c r="O165" s="99">
        <f>RES_hhdet_in_fech!O165/RES_summary!O$21</f>
        <v>0.15300004741668949</v>
      </c>
      <c r="P165" s="99">
        <f>RES_hhdet_in_fech!P165/RES_summary!P$21</f>
        <v>0.12041211940271239</v>
      </c>
      <c r="Q165" s="99">
        <f>RES_hhdet_in_fech!Q165/RES_summary!Q$21</f>
        <v>0.14691764503760321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0.20771015271276225</v>
      </c>
      <c r="W165" s="99">
        <f>RES_hhdet_in_fech!W165/RES_summary!W$21</f>
        <v>0.1183662812947865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9.9239173293554774</v>
      </c>
      <c r="K166" s="123">
        <v>9.2932503254989012</v>
      </c>
      <c r="L166" s="123">
        <v>11.191773784504532</v>
      </c>
      <c r="M166" s="123">
        <v>11.745109664533464</v>
      </c>
      <c r="N166" s="123">
        <v>11.612393134693422</v>
      </c>
      <c r="O166" s="123">
        <v>12.212805909467033</v>
      </c>
      <c r="P166" s="123">
        <v>11.470917616775139</v>
      </c>
      <c r="Q166" s="123">
        <v>11.79865456997987</v>
      </c>
      <c r="R166" s="123">
        <v>0</v>
      </c>
      <c r="S166" s="123">
        <v>0</v>
      </c>
      <c r="T166" s="123">
        <v>0</v>
      </c>
      <c r="U166" s="123">
        <v>0</v>
      </c>
      <c r="V166" s="123">
        <v>10.479125876526084</v>
      </c>
      <c r="W166" s="123">
        <v>10.460162369750019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11.730297443908812</v>
      </c>
      <c r="K167" s="99">
        <v>11.165964062828881</v>
      </c>
      <c r="L167" s="99">
        <v>12.327044511897482</v>
      </c>
      <c r="M167" s="99">
        <v>13.78885852829522</v>
      </c>
      <c r="N167" s="99">
        <v>13.484376098812021</v>
      </c>
      <c r="O167" s="99">
        <v>12.854985796828835</v>
      </c>
      <c r="P167" s="99">
        <v>10.8638260060532</v>
      </c>
      <c r="Q167" s="99">
        <v>12.182228158211597</v>
      </c>
      <c r="R167" s="99">
        <v>0</v>
      </c>
      <c r="S167" s="99">
        <v>0</v>
      </c>
      <c r="T167" s="99">
        <v>0</v>
      </c>
      <c r="U167" s="99">
        <v>0</v>
      </c>
      <c r="V167" s="99">
        <v>10.288468867328467</v>
      </c>
      <c r="W167" s="99">
        <v>10.782091155273209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9.3534875151126133</v>
      </c>
      <c r="L168" s="99">
        <v>0</v>
      </c>
      <c r="M168" s="99">
        <v>11.948772622691035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10.225955641221448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5.5184765545607117</v>
      </c>
      <c r="L169" s="102">
        <v>0</v>
      </c>
      <c r="M169" s="102">
        <v>7.7684263060136249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6.103691143862811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3.8350109605519007</v>
      </c>
      <c r="L170" s="105">
        <v>0</v>
      </c>
      <c r="M170" s="105">
        <v>4.1803463166774089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4.1222644973586373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10.626591111087487</v>
      </c>
      <c r="K171" s="102">
        <v>10.061086436253051</v>
      </c>
      <c r="L171" s="102">
        <v>11.784932593633815</v>
      </c>
      <c r="M171" s="102">
        <v>12.129458135591008</v>
      </c>
      <c r="N171" s="102">
        <v>11.981298794383658</v>
      </c>
      <c r="O171" s="102">
        <v>12.739902437186808</v>
      </c>
      <c r="P171" s="102">
        <v>12.041522166781917</v>
      </c>
      <c r="Q171" s="102">
        <v>12.337858044969344</v>
      </c>
      <c r="R171" s="102">
        <v>0</v>
      </c>
      <c r="S171" s="102">
        <v>0</v>
      </c>
      <c r="T171" s="102">
        <v>0</v>
      </c>
      <c r="U171" s="102">
        <v>0</v>
      </c>
      <c r="V171" s="102">
        <v>10.903954068820628</v>
      </c>
      <c r="W171" s="102">
        <v>10.780736760402316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9.3967212462005687</v>
      </c>
      <c r="K172" s="105">
        <v>8.7864810575970367</v>
      </c>
      <c r="L172" s="105">
        <v>10.520889000369536</v>
      </c>
      <c r="M172" s="105">
        <v>10.833788960000463</v>
      </c>
      <c r="N172" s="105">
        <v>10.699180565469058</v>
      </c>
      <c r="O172" s="105">
        <v>11.516316909222841</v>
      </c>
      <c r="P172" s="105">
        <v>10.889949632054028</v>
      </c>
      <c r="Q172" s="105">
        <v>11.265692885707393</v>
      </c>
      <c r="R172" s="105">
        <v>0</v>
      </c>
      <c r="S172" s="105">
        <v>0</v>
      </c>
      <c r="T172" s="105">
        <v>0</v>
      </c>
      <c r="U172" s="105">
        <v>0</v>
      </c>
      <c r="V172" s="105">
        <v>10.145047247977828</v>
      </c>
      <c r="W172" s="105">
        <v>10.06250249649487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5.7509454944612228</v>
      </c>
      <c r="K173" s="99">
        <v>4.9638775448707939</v>
      </c>
      <c r="L173" s="99">
        <v>6.687383333062912</v>
      </c>
      <c r="M173" s="99">
        <v>6.823916876426674</v>
      </c>
      <c r="N173" s="99">
        <v>6.5972616519818921</v>
      </c>
      <c r="O173" s="99">
        <v>7.3821769050008568</v>
      </c>
      <c r="P173" s="99">
        <v>6.7008416846977514</v>
      </c>
      <c r="Q173" s="99">
        <v>7.0302984990951263</v>
      </c>
      <c r="R173" s="99">
        <v>0</v>
      </c>
      <c r="S173" s="99">
        <v>0</v>
      </c>
      <c r="T173" s="99">
        <v>0</v>
      </c>
      <c r="U173" s="99">
        <v>0</v>
      </c>
      <c r="V173" s="99">
        <v>6.1233340085742674</v>
      </c>
      <c r="W173" s="99">
        <v>6.0996038676855751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3.6457757517393459</v>
      </c>
      <c r="K174" s="110">
        <v>3.8226035127262437</v>
      </c>
      <c r="L174" s="110">
        <v>3.8335056673066239</v>
      </c>
      <c r="M174" s="110">
        <v>4.0098720835737867</v>
      </c>
      <c r="N174" s="110">
        <v>4.1019189134871681</v>
      </c>
      <c r="O174" s="110">
        <v>4.1341400042219831</v>
      </c>
      <c r="P174" s="110">
        <v>4.1891079473562751</v>
      </c>
      <c r="Q174" s="110">
        <v>4.2353943866122661</v>
      </c>
      <c r="R174" s="110">
        <v>0</v>
      </c>
      <c r="S174" s="110">
        <v>0</v>
      </c>
      <c r="T174" s="110">
        <v>0</v>
      </c>
      <c r="U174" s="110">
        <v>0</v>
      </c>
      <c r="V174" s="110">
        <v>4.0217132394035628</v>
      </c>
      <c r="W174" s="110">
        <v>3.9628986288092967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2.5584208600833418</v>
      </c>
      <c r="K175" s="123">
        <v>2.5674542649236298</v>
      </c>
      <c r="L175" s="123">
        <v>2.8556312628022709</v>
      </c>
      <c r="M175" s="123">
        <v>2.7850600046113736</v>
      </c>
      <c r="N175" s="123">
        <v>2.760521713716849</v>
      </c>
      <c r="O175" s="123">
        <v>2.9408050929321456</v>
      </c>
      <c r="P175" s="123">
        <v>2.9606557544502454</v>
      </c>
      <c r="Q175" s="123">
        <v>2.9821551467853289</v>
      </c>
      <c r="R175" s="123">
        <v>0</v>
      </c>
      <c r="S175" s="123">
        <v>0</v>
      </c>
      <c r="T175" s="123">
        <v>0</v>
      </c>
      <c r="U175" s="123">
        <v>0</v>
      </c>
      <c r="V175" s="123">
        <v>2.9315996098625821</v>
      </c>
      <c r="W175" s="123">
        <v>2.9585950965121395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2.5584208600833418</v>
      </c>
      <c r="K177" s="110">
        <v>2.5674542649236298</v>
      </c>
      <c r="L177" s="110">
        <v>2.8556312628022709</v>
      </c>
      <c r="M177" s="110">
        <v>2.7850600046113736</v>
      </c>
      <c r="N177" s="110">
        <v>2.760521713716849</v>
      </c>
      <c r="O177" s="110">
        <v>2.9408050929321456</v>
      </c>
      <c r="P177" s="110">
        <v>2.9606557544502454</v>
      </c>
      <c r="Q177" s="110">
        <v>2.9821551467853289</v>
      </c>
      <c r="R177" s="110">
        <v>0</v>
      </c>
      <c r="S177" s="110">
        <v>0</v>
      </c>
      <c r="T177" s="110">
        <v>0</v>
      </c>
      <c r="U177" s="110">
        <v>0</v>
      </c>
      <c r="V177" s="110">
        <v>2.9315996098625821</v>
      </c>
      <c r="W177" s="110">
        <v>2.9585950965121395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102.79900469045975</v>
      </c>
      <c r="D24" s="118">
        <f t="shared" si="7"/>
        <v>91.791747127871758</v>
      </c>
      <c r="E24" s="118">
        <f t="shared" si="7"/>
        <v>95.988309708910847</v>
      </c>
      <c r="F24" s="118">
        <f t="shared" si="7"/>
        <v>96.481893879475521</v>
      </c>
      <c r="G24" s="118">
        <f t="shared" si="7"/>
        <v>96.005448705208678</v>
      </c>
      <c r="H24" s="118">
        <f t="shared" si="7"/>
        <v>100.99362005841367</v>
      </c>
      <c r="I24" s="118">
        <f t="shared" si="7"/>
        <v>100.01898006573103</v>
      </c>
      <c r="J24" s="118">
        <f t="shared" si="7"/>
        <v>93.225985351802478</v>
      </c>
      <c r="K24" s="118">
        <f t="shared" si="7"/>
        <v>85.943788469012262</v>
      </c>
      <c r="L24" s="118">
        <f t="shared" si="7"/>
        <v>100.62251078570281</v>
      </c>
      <c r="M24" s="118">
        <f t="shared" si="7"/>
        <v>97.063082873171894</v>
      </c>
      <c r="N24" s="118">
        <f t="shared" si="7"/>
        <v>90.657667485216479</v>
      </c>
      <c r="O24" s="118">
        <f t="shared" si="7"/>
        <v>84.857927399872437</v>
      </c>
      <c r="P24" s="118">
        <f t="shared" si="7"/>
        <v>65.6196223768045</v>
      </c>
      <c r="Q24" s="118">
        <f t="shared" si="7"/>
        <v>83.985560333304051</v>
      </c>
      <c r="R24" s="118">
        <f t="shared" ref="R24:V24" si="8">R25+R28+R30+R39</f>
        <v>83.76890686010654</v>
      </c>
      <c r="S24" s="118">
        <f t="shared" si="8"/>
        <v>81.25895424932655</v>
      </c>
      <c r="T24" s="118">
        <f t="shared" si="8"/>
        <v>77.330827863053969</v>
      </c>
      <c r="U24" s="118">
        <f t="shared" si="8"/>
        <v>69.200455167788249</v>
      </c>
      <c r="V24" s="118">
        <f t="shared" si="8"/>
        <v>64.503256868818283</v>
      </c>
      <c r="W24" s="118">
        <f t="shared" ref="W24" si="9">W25+W28+W30+W39</f>
        <v>60.2087110873413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92.943201337816831</v>
      </c>
      <c r="D25" s="123">
        <f t="shared" si="10"/>
        <v>81.909046046102446</v>
      </c>
      <c r="E25" s="123">
        <f t="shared" si="10"/>
        <v>86.259815936918571</v>
      </c>
      <c r="F25" s="123">
        <f t="shared" si="10"/>
        <v>86.505178644376926</v>
      </c>
      <c r="G25" s="123">
        <f t="shared" si="10"/>
        <v>85.86723164127298</v>
      </c>
      <c r="H25" s="123">
        <f t="shared" si="10"/>
        <v>90.569028027791134</v>
      </c>
      <c r="I25" s="123">
        <f t="shared" si="10"/>
        <v>90.007630400406867</v>
      </c>
      <c r="J25" s="123">
        <f t="shared" si="10"/>
        <v>83.141628264369174</v>
      </c>
      <c r="K25" s="123">
        <f t="shared" si="10"/>
        <v>76.26213305107342</v>
      </c>
      <c r="L25" s="123">
        <f t="shared" si="10"/>
        <v>89.430789830933648</v>
      </c>
      <c r="M25" s="123">
        <f t="shared" si="10"/>
        <v>85.481023905072902</v>
      </c>
      <c r="N25" s="123">
        <f t="shared" si="10"/>
        <v>79.127162630514064</v>
      </c>
      <c r="O25" s="123">
        <f t="shared" si="10"/>
        <v>72.552315029971368</v>
      </c>
      <c r="P25" s="123">
        <f t="shared" si="10"/>
        <v>53.739183547652068</v>
      </c>
      <c r="Q25" s="123">
        <f t="shared" si="10"/>
        <v>71.587680791093405</v>
      </c>
      <c r="R25" s="123">
        <f t="shared" ref="R25:V25" si="11">SUM(R26:R27)</f>
        <v>71.322870683484183</v>
      </c>
      <c r="S25" s="123">
        <f t="shared" si="11"/>
        <v>69.396411247864592</v>
      </c>
      <c r="T25" s="123">
        <f t="shared" si="11"/>
        <v>65.485499920028673</v>
      </c>
      <c r="U25" s="123">
        <f t="shared" si="11"/>
        <v>57.408711025712435</v>
      </c>
      <c r="V25" s="123">
        <f t="shared" si="11"/>
        <v>52.48428567377146</v>
      </c>
      <c r="W25" s="123">
        <f t="shared" ref="W25" si="12">SUM(W26:W27)</f>
        <v>48.278450126565808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91.263047772828614</v>
      </c>
      <c r="D26" s="99">
        <v>80.469814911143629</v>
      </c>
      <c r="E26" s="99">
        <v>84.756510685826782</v>
      </c>
      <c r="F26" s="99">
        <v>85.021755858979901</v>
      </c>
      <c r="G26" s="99">
        <v>84.413307850332686</v>
      </c>
      <c r="H26" s="99">
        <v>89.055164588206367</v>
      </c>
      <c r="I26" s="99">
        <v>88.515707390826506</v>
      </c>
      <c r="J26" s="99">
        <v>81.789478334193561</v>
      </c>
      <c r="K26" s="99">
        <v>75.036354343790279</v>
      </c>
      <c r="L26" s="99">
        <v>87.943330517634678</v>
      </c>
      <c r="M26" s="99">
        <v>84.090686941834491</v>
      </c>
      <c r="N26" s="99">
        <v>77.840916756647871</v>
      </c>
      <c r="O26" s="99">
        <v>71.372177219771856</v>
      </c>
      <c r="P26" s="99">
        <v>52.895834911850507</v>
      </c>
      <c r="Q26" s="99">
        <v>70.451854547430528</v>
      </c>
      <c r="R26" s="99">
        <v>70.198007268297488</v>
      </c>
      <c r="S26" s="99">
        <v>68.303562757714303</v>
      </c>
      <c r="T26" s="99">
        <v>64.45940722836113</v>
      </c>
      <c r="U26" s="99">
        <v>56.522155674768527</v>
      </c>
      <c r="V26" s="99">
        <v>51.673612965406569</v>
      </c>
      <c r="W26" s="99">
        <v>47.531225428774995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1.6801535649882178</v>
      </c>
      <c r="D27" s="99">
        <v>1.4392311349588238</v>
      </c>
      <c r="E27" s="99">
        <v>1.5033052510917893</v>
      </c>
      <c r="F27" s="99">
        <v>1.4834227853970223</v>
      </c>
      <c r="G27" s="99">
        <v>1.4539237909402982</v>
      </c>
      <c r="H27" s="99">
        <v>1.513863439584773</v>
      </c>
      <c r="I27" s="99">
        <v>1.4919230095803659</v>
      </c>
      <c r="J27" s="99">
        <v>1.3521499301756141</v>
      </c>
      <c r="K27" s="99">
        <v>1.225778707283139</v>
      </c>
      <c r="L27" s="99">
        <v>1.4874593132989633</v>
      </c>
      <c r="M27" s="99">
        <v>1.3903369632384046</v>
      </c>
      <c r="N27" s="99">
        <v>1.2862458738661919</v>
      </c>
      <c r="O27" s="99">
        <v>1.1801378101995179</v>
      </c>
      <c r="P27" s="99">
        <v>0.84334863580155928</v>
      </c>
      <c r="Q27" s="99">
        <v>1.1358262436628777</v>
      </c>
      <c r="R27" s="99">
        <v>1.1248634151866961</v>
      </c>
      <c r="S27" s="99">
        <v>1.0928484901502933</v>
      </c>
      <c r="T27" s="99">
        <v>1.0260926916675377</v>
      </c>
      <c r="U27" s="99">
        <v>0.88655535094391003</v>
      </c>
      <c r="V27" s="99">
        <v>0.81067270836488747</v>
      </c>
      <c r="W27" s="99">
        <v>0.74722469779081047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7.5014620825187867E-2</v>
      </c>
      <c r="D28" s="123">
        <f t="shared" si="13"/>
        <v>2.5408050607228838E-2</v>
      </c>
      <c r="E28" s="123">
        <f t="shared" si="13"/>
        <v>8.5556841330702113E-2</v>
      </c>
      <c r="F28" s="123">
        <f t="shared" si="13"/>
        <v>0.13549115954802496</v>
      </c>
      <c r="G28" s="123">
        <f t="shared" si="13"/>
        <v>0.1402117856007456</v>
      </c>
      <c r="H28" s="123">
        <f t="shared" si="13"/>
        <v>0.22750634273903736</v>
      </c>
      <c r="I28" s="123">
        <f t="shared" si="13"/>
        <v>0.24030737331061039</v>
      </c>
      <c r="J28" s="123">
        <f t="shared" si="13"/>
        <v>0.13912381986744496</v>
      </c>
      <c r="K28" s="123">
        <f t="shared" si="13"/>
        <v>0.12206967471960239</v>
      </c>
      <c r="L28" s="123">
        <f t="shared" si="13"/>
        <v>0.11705601272833759</v>
      </c>
      <c r="M28" s="123">
        <f t="shared" si="13"/>
        <v>0.17715871390874993</v>
      </c>
      <c r="N28" s="123">
        <f t="shared" si="13"/>
        <v>0.16999737211616253</v>
      </c>
      <c r="O28" s="123">
        <f t="shared" si="13"/>
        <v>0.14569133153784572</v>
      </c>
      <c r="P28" s="123">
        <f t="shared" si="13"/>
        <v>0.12154859320597379</v>
      </c>
      <c r="Q28" s="123">
        <f t="shared" si="13"/>
        <v>0.1423393742415287</v>
      </c>
      <c r="R28" s="123">
        <f t="shared" si="13"/>
        <v>0.18728638382661919</v>
      </c>
      <c r="S28" s="123">
        <f t="shared" si="13"/>
        <v>0.17395777011356606</v>
      </c>
      <c r="T28" s="123">
        <f t="shared" si="13"/>
        <v>0.21227431984257186</v>
      </c>
      <c r="U28" s="123">
        <f t="shared" si="13"/>
        <v>0.10336854548596197</v>
      </c>
      <c r="V28" s="123">
        <f t="shared" si="13"/>
        <v>0.29797431363202914</v>
      </c>
      <c r="W28" s="123">
        <f t="shared" si="13"/>
        <v>0.13294327829240229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7.5014620825187867E-2</v>
      </c>
      <c r="D29" s="99">
        <f>RES_hhdet_in_tesh!D29/RES_summary!D$21</f>
        <v>2.5408050607228838E-2</v>
      </c>
      <c r="E29" s="99">
        <f>RES_hhdet_in_tesh!E29/RES_summary!E$21</f>
        <v>8.5556841330702113E-2</v>
      </c>
      <c r="F29" s="99">
        <f>RES_hhdet_in_tesh!F29/RES_summary!F$21</f>
        <v>0.13549115954802496</v>
      </c>
      <c r="G29" s="99">
        <f>RES_hhdet_in_tesh!G29/RES_summary!G$21</f>
        <v>0.1402117856007456</v>
      </c>
      <c r="H29" s="99">
        <f>RES_hhdet_in_tesh!H29/RES_summary!H$21</f>
        <v>0.22750634273903736</v>
      </c>
      <c r="I29" s="99">
        <f>RES_hhdet_in_tesh!I29/RES_summary!I$21</f>
        <v>0.24030737331061039</v>
      </c>
      <c r="J29" s="99">
        <f>RES_hhdet_in_tesh!J29/RES_summary!J$21</f>
        <v>0.13912381986744496</v>
      </c>
      <c r="K29" s="99">
        <f>RES_hhdet_in_tesh!K29/RES_summary!K$21</f>
        <v>0.12206967471960239</v>
      </c>
      <c r="L29" s="99">
        <f>RES_hhdet_in_tesh!L29/RES_summary!L$21</f>
        <v>0.11705601272833759</v>
      </c>
      <c r="M29" s="99">
        <f>RES_hhdet_in_tesh!M29/RES_summary!M$21</f>
        <v>0.17715871390874993</v>
      </c>
      <c r="N29" s="99">
        <f>RES_hhdet_in_tesh!N29/RES_summary!N$21</f>
        <v>0.16999737211616253</v>
      </c>
      <c r="O29" s="99">
        <f>RES_hhdet_in_tesh!O29/RES_summary!O$21</f>
        <v>0.14569133153784572</v>
      </c>
      <c r="P29" s="99">
        <f>RES_hhdet_in_tesh!P29/RES_summary!P$21</f>
        <v>0.12154859320597379</v>
      </c>
      <c r="Q29" s="99">
        <f>RES_hhdet_in_tesh!Q29/RES_summary!Q$21</f>
        <v>0.1423393742415287</v>
      </c>
      <c r="R29" s="99">
        <f>RES_hhdet_in_tesh!R29/RES_summary!R$21</f>
        <v>0.18728638382661919</v>
      </c>
      <c r="S29" s="99">
        <f>RES_hhdet_in_tesh!S29/RES_summary!S$21</f>
        <v>0.17395777011356606</v>
      </c>
      <c r="T29" s="99">
        <f>RES_hhdet_in_tesh!T29/RES_summary!T$21</f>
        <v>0.21227431984257186</v>
      </c>
      <c r="U29" s="99">
        <f>RES_hhdet_in_tesh!U29/RES_summary!U$21</f>
        <v>0.10336854548596197</v>
      </c>
      <c r="V29" s="99">
        <f>RES_hhdet_in_tesh!V29/RES_summary!V$21</f>
        <v>0.29797431363202914</v>
      </c>
      <c r="W29" s="99">
        <f>RES_hhdet_in_tesh!W29/RES_summary!W$21</f>
        <v>0.13294327829240229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7.9212984450537549</v>
      </c>
      <c r="D30" s="123">
        <v>7.9682326438612199</v>
      </c>
      <c r="E30" s="123">
        <v>7.7634367730977623</v>
      </c>
      <c r="F30" s="123">
        <v>7.951561301882804</v>
      </c>
      <c r="G30" s="123">
        <v>8.0782395251001571</v>
      </c>
      <c r="H30" s="123">
        <v>8.2141395148211274</v>
      </c>
      <c r="I30" s="123">
        <v>7.8075747833044344</v>
      </c>
      <c r="J30" s="123">
        <v>7.9400834155431284</v>
      </c>
      <c r="K30" s="123">
        <v>7.5427219149111826</v>
      </c>
      <c r="L30" s="123">
        <v>8.8258798021955691</v>
      </c>
      <c r="M30" s="123">
        <v>9.2043331802062589</v>
      </c>
      <c r="N30" s="123">
        <v>9.169664290994481</v>
      </c>
      <c r="O30" s="123">
        <v>9.8120323393653148</v>
      </c>
      <c r="P30" s="123">
        <v>9.3767926835874018</v>
      </c>
      <c r="Q30" s="123">
        <v>9.8323085577801947</v>
      </c>
      <c r="R30" s="123">
        <v>9.7645722949619422</v>
      </c>
      <c r="S30" s="123">
        <v>9.2589481414083838</v>
      </c>
      <c r="T30" s="123">
        <v>9.1969489350137845</v>
      </c>
      <c r="U30" s="123">
        <v>9.2498831547243139</v>
      </c>
      <c r="V30" s="123">
        <v>9.1495659261898474</v>
      </c>
      <c r="W30" s="123">
        <v>9.176546111672641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8.1489175480328448</v>
      </c>
      <c r="D31" s="99">
        <v>7.5125359517363757</v>
      </c>
      <c r="E31" s="99">
        <v>7.7804298908523668</v>
      </c>
      <c r="F31" s="99">
        <v>7.988650183242834</v>
      </c>
      <c r="G31" s="99">
        <v>7.8989968237600738</v>
      </c>
      <c r="H31" s="99">
        <v>8.3494906139155667</v>
      </c>
      <c r="I31" s="99">
        <v>8.3954337304264541</v>
      </c>
      <c r="J31" s="99">
        <v>7.9115667021166285</v>
      </c>
      <c r="K31" s="99">
        <v>7.5778528299915182</v>
      </c>
      <c r="L31" s="99">
        <v>8.4272984430246058</v>
      </c>
      <c r="M31" s="99">
        <v>9.5712769779817535</v>
      </c>
      <c r="N31" s="99">
        <v>9.5957178578504667</v>
      </c>
      <c r="O31" s="99">
        <v>9.4786404311541137</v>
      </c>
      <c r="P31" s="99">
        <v>8.3510966617864035</v>
      </c>
      <c r="Q31" s="99">
        <v>9.711380468556241</v>
      </c>
      <c r="R31" s="99">
        <v>9.7628463139933643</v>
      </c>
      <c r="S31" s="99">
        <v>9.5653115015848957</v>
      </c>
      <c r="T31" s="99">
        <v>8.9944816498597469</v>
      </c>
      <c r="U31" s="99">
        <v>9.2559091182576871</v>
      </c>
      <c r="V31" s="99">
        <v>9.0103920943336178</v>
      </c>
      <c r="W31" s="99">
        <v>9.494074779895211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9.5715632670847111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5.2323161576940853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4.3392471093906275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7.8980626235798868</v>
      </c>
      <c r="D35" s="102">
        <v>8.0103422048159878</v>
      </c>
      <c r="E35" s="102">
        <v>7.7602606900794902</v>
      </c>
      <c r="F35" s="102">
        <v>7.9461870801783565</v>
      </c>
      <c r="G35" s="102">
        <v>8.1010833229179795</v>
      </c>
      <c r="H35" s="102">
        <v>8.1965674798045836</v>
      </c>
      <c r="I35" s="102">
        <v>7.7548406424881007</v>
      </c>
      <c r="J35" s="102">
        <v>7.9408159596068799</v>
      </c>
      <c r="K35" s="102">
        <v>7.5383375474258267</v>
      </c>
      <c r="L35" s="102">
        <v>8.8566327601967352</v>
      </c>
      <c r="M35" s="102">
        <v>9.1652987570825637</v>
      </c>
      <c r="N35" s="102">
        <v>9.1327513135462741</v>
      </c>
      <c r="O35" s="102">
        <v>9.8388773020261091</v>
      </c>
      <c r="P35" s="102">
        <v>9.4567624941213921</v>
      </c>
      <c r="Q35" s="102">
        <v>9.8475720506637501</v>
      </c>
      <c r="R35" s="102">
        <v>9.7631276280638701</v>
      </c>
      <c r="S35" s="102">
        <v>9.2074657419445227</v>
      </c>
      <c r="T35" s="102">
        <v>9.2219838434935948</v>
      </c>
      <c r="U35" s="102">
        <v>9.246327876891014</v>
      </c>
      <c r="V35" s="102">
        <v>9.1689894260879115</v>
      </c>
      <c r="W35" s="102">
        <v>9.1278065673730033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7.8995600742005738</v>
      </c>
      <c r="D36" s="105">
        <v>8.0123956154680815</v>
      </c>
      <c r="E36" s="105">
        <v>7.7628873362375437</v>
      </c>
      <c r="F36" s="105">
        <v>7.9482414248891242</v>
      </c>
      <c r="G36" s="105">
        <v>8.1028772625444514</v>
      </c>
      <c r="H36" s="105">
        <v>8.1972238283319321</v>
      </c>
      <c r="I36" s="105">
        <v>7.7563195600641208</v>
      </c>
      <c r="J36" s="105">
        <v>7.9432215918826694</v>
      </c>
      <c r="K36" s="105">
        <v>7.5418225766327422</v>
      </c>
      <c r="L36" s="105">
        <v>8.8592194621902074</v>
      </c>
      <c r="M36" s="105">
        <v>9.1661813075142931</v>
      </c>
      <c r="N36" s="105">
        <v>9.1306850808236639</v>
      </c>
      <c r="O36" s="105">
        <v>9.8353086864990171</v>
      </c>
      <c r="P36" s="105">
        <v>9.4515878436026473</v>
      </c>
      <c r="Q36" s="105">
        <v>9.8466901848923385</v>
      </c>
      <c r="R36" s="105">
        <v>9.766030335662764</v>
      </c>
      <c r="S36" s="105">
        <v>9.2129874605430366</v>
      </c>
      <c r="T36" s="105">
        <v>9.2275260147532272</v>
      </c>
      <c r="U36" s="105">
        <v>9.2509287386187236</v>
      </c>
      <c r="V36" s="105">
        <v>9.1707430704779114</v>
      </c>
      <c r="W36" s="105">
        <v>9.1272955971438101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4.4186945942949842</v>
      </c>
      <c r="D37" s="99">
        <v>4.5356124081850338</v>
      </c>
      <c r="E37" s="99">
        <v>4.3354040202470872</v>
      </c>
      <c r="F37" s="99">
        <v>4.4219515231980511</v>
      </c>
      <c r="G37" s="99">
        <v>4.5826650498339383</v>
      </c>
      <c r="H37" s="99">
        <v>4.6464202823155212</v>
      </c>
      <c r="I37" s="99">
        <v>4.3296644091198191</v>
      </c>
      <c r="J37" s="99">
        <v>4.2974458401433244</v>
      </c>
      <c r="K37" s="99">
        <v>3.719219063906499</v>
      </c>
      <c r="L37" s="99">
        <v>5.0257137948835835</v>
      </c>
      <c r="M37" s="99">
        <v>5.1563092239405055</v>
      </c>
      <c r="N37" s="99">
        <v>5.0287661673364967</v>
      </c>
      <c r="O37" s="99">
        <v>5.7011686822770331</v>
      </c>
      <c r="P37" s="99">
        <v>5.262479896246373</v>
      </c>
      <c r="Q37" s="99">
        <v>5.6112957982800706</v>
      </c>
      <c r="R37" s="99">
        <v>5.5744376833733149</v>
      </c>
      <c r="S37" s="99">
        <v>5.0321025799405694</v>
      </c>
      <c r="T37" s="99">
        <v>5.0762526952458238</v>
      </c>
      <c r="U37" s="99">
        <v>5.1697994092176733</v>
      </c>
      <c r="V37" s="99">
        <v>5.1490298310743503</v>
      </c>
      <c r="W37" s="99">
        <v>5.1643969683345139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3.4808654799055909</v>
      </c>
      <c r="D38" s="99">
        <v>3.47678320728305</v>
      </c>
      <c r="E38" s="99">
        <v>3.4274833159904565</v>
      </c>
      <c r="F38" s="99">
        <v>3.5262899016910723</v>
      </c>
      <c r="G38" s="99">
        <v>3.5202122127105144</v>
      </c>
      <c r="H38" s="99">
        <v>3.5508035460164118</v>
      </c>
      <c r="I38" s="99">
        <v>3.4266551509443008</v>
      </c>
      <c r="J38" s="99">
        <v>3.6457757517393459</v>
      </c>
      <c r="K38" s="99">
        <v>3.8226035127262441</v>
      </c>
      <c r="L38" s="99">
        <v>3.8335056673066243</v>
      </c>
      <c r="M38" s="99">
        <v>4.0098720835737858</v>
      </c>
      <c r="N38" s="99">
        <v>4.1019189134871681</v>
      </c>
      <c r="O38" s="99">
        <v>4.134140004221984</v>
      </c>
      <c r="P38" s="99">
        <v>4.1891079473562742</v>
      </c>
      <c r="Q38" s="99">
        <v>4.2353943866122661</v>
      </c>
      <c r="R38" s="99">
        <v>4.1915926522894509</v>
      </c>
      <c r="S38" s="99">
        <v>4.1808848806024681</v>
      </c>
      <c r="T38" s="99">
        <v>4.1512733195073999</v>
      </c>
      <c r="U38" s="99">
        <v>4.0811293294010493</v>
      </c>
      <c r="V38" s="99">
        <v>4.0217132394035611</v>
      </c>
      <c r="W38" s="99">
        <v>3.9628986288092962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1.85949028676398</v>
      </c>
      <c r="D39" s="123">
        <v>1.8890603873008658</v>
      </c>
      <c r="E39" s="123">
        <v>1.8795001575638111</v>
      </c>
      <c r="F39" s="123">
        <v>1.8896627736677678</v>
      </c>
      <c r="G39" s="123">
        <v>1.919765753234792</v>
      </c>
      <c r="H39" s="123">
        <v>1.9829461730623676</v>
      </c>
      <c r="I39" s="123">
        <v>1.9634675087091207</v>
      </c>
      <c r="J39" s="123">
        <v>2.0051498520227304</v>
      </c>
      <c r="K39" s="123">
        <v>2.0168638283080562</v>
      </c>
      <c r="L39" s="123">
        <v>2.2487851398452605</v>
      </c>
      <c r="M39" s="123">
        <v>2.2005670739839696</v>
      </c>
      <c r="N39" s="123">
        <v>2.1908431915917759</v>
      </c>
      <c r="O39" s="123">
        <v>2.3478886989979095</v>
      </c>
      <c r="P39" s="123">
        <v>2.38209755235905</v>
      </c>
      <c r="Q39" s="123">
        <v>2.4232316101889246</v>
      </c>
      <c r="R39" s="123">
        <v>2.4941774978338098</v>
      </c>
      <c r="S39" s="123">
        <v>2.4296370899400226</v>
      </c>
      <c r="T39" s="123">
        <v>2.4361046881689323</v>
      </c>
      <c r="U39" s="123">
        <v>2.4384924418655385</v>
      </c>
      <c r="V39" s="123">
        <v>2.5714309552249475</v>
      </c>
      <c r="W39" s="123">
        <v>2.6207715708104442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1.85949028676398</v>
      </c>
      <c r="D41" s="110">
        <v>1.8890603873008658</v>
      </c>
      <c r="E41" s="110">
        <v>1.8795001575638111</v>
      </c>
      <c r="F41" s="110">
        <v>1.8896627736677678</v>
      </c>
      <c r="G41" s="110">
        <v>1.919765753234792</v>
      </c>
      <c r="H41" s="110">
        <v>1.9829461730623676</v>
      </c>
      <c r="I41" s="110">
        <v>1.9634675087091207</v>
      </c>
      <c r="J41" s="110">
        <v>2.0051498520227304</v>
      </c>
      <c r="K41" s="110">
        <v>2.0168638283080562</v>
      </c>
      <c r="L41" s="110">
        <v>2.2487851398452605</v>
      </c>
      <c r="M41" s="110">
        <v>2.2005670739839696</v>
      </c>
      <c r="N41" s="110">
        <v>2.1908431915917759</v>
      </c>
      <c r="O41" s="110">
        <v>2.3478886989979095</v>
      </c>
      <c r="P41" s="110">
        <v>2.38209755235905</v>
      </c>
      <c r="Q41" s="110">
        <v>2.4232316101889246</v>
      </c>
      <c r="R41" s="110">
        <v>2.4941774978338098</v>
      </c>
      <c r="S41" s="110">
        <v>2.4296370899400226</v>
      </c>
      <c r="T41" s="110">
        <v>2.4361046881689323</v>
      </c>
      <c r="U41" s="110">
        <v>2.4384924418655385</v>
      </c>
      <c r="V41" s="110">
        <v>2.5714309552249475</v>
      </c>
      <c r="W41" s="110">
        <v>2.6207715708104442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101.97849656773786</v>
      </c>
      <c r="D43" s="118">
        <f t="shared" si="14"/>
        <v>98.830453954029792</v>
      </c>
      <c r="E43" s="118">
        <f t="shared" si="14"/>
        <v>97.409442398628855</v>
      </c>
      <c r="F43" s="118">
        <f t="shared" si="14"/>
        <v>96.577411007993277</v>
      </c>
      <c r="G43" s="118">
        <f t="shared" si="14"/>
        <v>97.970534193260661</v>
      </c>
      <c r="H43" s="118">
        <f t="shared" si="14"/>
        <v>94.95576526668863</v>
      </c>
      <c r="I43" s="118">
        <f t="shared" si="14"/>
        <v>92.528109692220823</v>
      </c>
      <c r="J43" s="118">
        <f t="shared" si="14"/>
        <v>92.574481145030077</v>
      </c>
      <c r="K43" s="118">
        <f t="shared" si="14"/>
        <v>92.526242740270277</v>
      </c>
      <c r="L43" s="118">
        <f t="shared" si="14"/>
        <v>102.7935643536406</v>
      </c>
      <c r="M43" s="118">
        <f t="shared" si="14"/>
        <v>92.162056692338652</v>
      </c>
      <c r="N43" s="118">
        <f t="shared" si="14"/>
        <v>87.771405995364788</v>
      </c>
      <c r="O43" s="118">
        <f t="shared" si="14"/>
        <v>91.605978131853533</v>
      </c>
      <c r="P43" s="118">
        <f t="shared" si="14"/>
        <v>0</v>
      </c>
      <c r="Q43" s="118">
        <f t="shared" si="14"/>
        <v>79.79931744540508</v>
      </c>
      <c r="R43" s="118">
        <f t="shared" ref="R43:V43" si="15">R44+R47+R49+R58</f>
        <v>0</v>
      </c>
      <c r="S43" s="118">
        <f t="shared" si="15"/>
        <v>74.691972816708088</v>
      </c>
      <c r="T43" s="118">
        <f t="shared" si="15"/>
        <v>74.934630162081547</v>
      </c>
      <c r="U43" s="118">
        <f t="shared" si="15"/>
        <v>68.905947211400544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92.111986102990741</v>
      </c>
      <c r="D44" s="123">
        <f t="shared" si="17"/>
        <v>88.865539183243683</v>
      </c>
      <c r="E44" s="123">
        <f t="shared" si="17"/>
        <v>87.678475712174006</v>
      </c>
      <c r="F44" s="123">
        <f t="shared" si="17"/>
        <v>86.584167317585766</v>
      </c>
      <c r="G44" s="123">
        <f t="shared" si="17"/>
        <v>87.80133374167896</v>
      </c>
      <c r="H44" s="123">
        <f t="shared" si="17"/>
        <v>84.554768205181674</v>
      </c>
      <c r="I44" s="123">
        <f t="shared" si="17"/>
        <v>82.887668986521234</v>
      </c>
      <c r="J44" s="123">
        <f t="shared" si="17"/>
        <v>82.602759207410784</v>
      </c>
      <c r="K44" s="123">
        <f t="shared" si="17"/>
        <v>82.625547595385427</v>
      </c>
      <c r="L44" s="123">
        <f t="shared" si="17"/>
        <v>91.317546213748003</v>
      </c>
      <c r="M44" s="123">
        <f t="shared" si="17"/>
        <v>80.106524610318601</v>
      </c>
      <c r="N44" s="123">
        <f t="shared" si="17"/>
        <v>76.074236406554903</v>
      </c>
      <c r="O44" s="123">
        <f t="shared" si="17"/>
        <v>79.053708739904181</v>
      </c>
      <c r="P44" s="123">
        <f t="shared" si="17"/>
        <v>0</v>
      </c>
      <c r="Q44" s="123">
        <f t="shared" si="17"/>
        <v>68.085478747076067</v>
      </c>
      <c r="R44" s="123">
        <f t="shared" ref="R44:V44" si="18">SUM(R45:R46)</f>
        <v>0</v>
      </c>
      <c r="S44" s="123">
        <f t="shared" si="18"/>
        <v>63.065886077980721</v>
      </c>
      <c r="T44" s="123">
        <f t="shared" si="18"/>
        <v>62.938289796600245</v>
      </c>
      <c r="U44" s="123">
        <f t="shared" si="18"/>
        <v>56.995493167235658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90.446858588536216</v>
      </c>
      <c r="D45" s="99">
        <v>87.304074888500949</v>
      </c>
      <c r="E45" s="99">
        <v>86.150446565413191</v>
      </c>
      <c r="F45" s="99">
        <v>85.099390005217501</v>
      </c>
      <c r="G45" s="99">
        <v>86.314661287434419</v>
      </c>
      <c r="H45" s="99">
        <v>83.141433260380111</v>
      </c>
      <c r="I45" s="99">
        <v>81.513763018534405</v>
      </c>
      <c r="J45" s="99">
        <v>81.259373018972624</v>
      </c>
      <c r="K45" s="99">
        <v>81.297488270684866</v>
      </c>
      <c r="L45" s="99">
        <v>89.798705389016021</v>
      </c>
      <c r="M45" s="99">
        <v>78.803603130506019</v>
      </c>
      <c r="N45" s="99">
        <v>74.837617154296794</v>
      </c>
      <c r="O45" s="99">
        <v>77.767819093489436</v>
      </c>
      <c r="P45" s="99">
        <v>0</v>
      </c>
      <c r="Q45" s="99">
        <v>67.005219228696731</v>
      </c>
      <c r="R45" s="99">
        <v>0</v>
      </c>
      <c r="S45" s="99">
        <v>62.072730133156092</v>
      </c>
      <c r="T45" s="99">
        <v>61.952109355659715</v>
      </c>
      <c r="U45" s="99">
        <v>56.11531908660757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1.665127514454521</v>
      </c>
      <c r="D46" s="99">
        <v>1.5614642947427357</v>
      </c>
      <c r="E46" s="99">
        <v>1.5280291467608205</v>
      </c>
      <c r="F46" s="99">
        <v>1.4847773123682679</v>
      </c>
      <c r="G46" s="99">
        <v>1.4866724542445453</v>
      </c>
      <c r="H46" s="99">
        <v>1.4133349448015646</v>
      </c>
      <c r="I46" s="99">
        <v>1.3739059679868308</v>
      </c>
      <c r="J46" s="99">
        <v>1.3433861884381637</v>
      </c>
      <c r="K46" s="99">
        <v>1.3280593247005628</v>
      </c>
      <c r="L46" s="99">
        <v>1.5188408247319836</v>
      </c>
      <c r="M46" s="99">
        <v>1.3029214798125888</v>
      </c>
      <c r="N46" s="99">
        <v>1.2366192522581139</v>
      </c>
      <c r="O46" s="99">
        <v>1.2858896464147438</v>
      </c>
      <c r="P46" s="99">
        <v>0</v>
      </c>
      <c r="Q46" s="99">
        <v>1.0802595183793346</v>
      </c>
      <c r="R46" s="99">
        <v>0</v>
      </c>
      <c r="S46" s="99">
        <v>0.99315594482463143</v>
      </c>
      <c r="T46" s="99">
        <v>0.98618044094053237</v>
      </c>
      <c r="U46" s="99">
        <v>0.88017408062808455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7.3144450222897825E-2</v>
      </c>
      <c r="D47" s="123">
        <f t="shared" si="20"/>
        <v>3.7728367349811581E-2</v>
      </c>
      <c r="E47" s="123">
        <f t="shared" si="20"/>
        <v>8.1782274801406429E-2</v>
      </c>
      <c r="F47" s="123">
        <f t="shared" si="20"/>
        <v>0.13469044173550976</v>
      </c>
      <c r="G47" s="123">
        <f t="shared" si="20"/>
        <v>0.13805714834877961</v>
      </c>
      <c r="H47" s="123">
        <f t="shared" si="20"/>
        <v>0.23389434732527345</v>
      </c>
      <c r="I47" s="123">
        <f t="shared" si="20"/>
        <v>0.24191441610180625</v>
      </c>
      <c r="J47" s="123">
        <f t="shared" si="20"/>
        <v>0.17339178139821682</v>
      </c>
      <c r="K47" s="123">
        <f t="shared" si="20"/>
        <v>0.11498703755949605</v>
      </c>
      <c r="L47" s="123">
        <f t="shared" si="20"/>
        <v>0.12614217875130646</v>
      </c>
      <c r="M47" s="123">
        <f t="shared" si="20"/>
        <v>0.17406377252118743</v>
      </c>
      <c r="N47" s="123">
        <f t="shared" si="20"/>
        <v>0.17171725103496308</v>
      </c>
      <c r="O47" s="123">
        <f t="shared" si="20"/>
        <v>0.14336479754263626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0.17607083465372958</v>
      </c>
      <c r="T47" s="123">
        <f t="shared" si="20"/>
        <v>0.22231980629783701</v>
      </c>
      <c r="U47" s="123">
        <f t="shared" si="20"/>
        <v>7.18808962456228E-2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7.3144450222897825E-2</v>
      </c>
      <c r="D48" s="99">
        <f>RES_hhdet_in_tesh!D48/RES_summary!D$21</f>
        <v>3.7728367349811581E-2</v>
      </c>
      <c r="E48" s="99">
        <f>RES_hhdet_in_tesh!E48/RES_summary!E$21</f>
        <v>8.1782274801406429E-2</v>
      </c>
      <c r="F48" s="99">
        <f>RES_hhdet_in_tesh!F48/RES_summary!F$21</f>
        <v>0.13469044173550976</v>
      </c>
      <c r="G48" s="99">
        <f>RES_hhdet_in_tesh!G48/RES_summary!G$21</f>
        <v>0.13805714834877961</v>
      </c>
      <c r="H48" s="99">
        <f>RES_hhdet_in_tesh!H48/RES_summary!H$21</f>
        <v>0.23389434732527345</v>
      </c>
      <c r="I48" s="99">
        <f>RES_hhdet_in_tesh!I48/RES_summary!I$21</f>
        <v>0.24191441610180625</v>
      </c>
      <c r="J48" s="99">
        <f>RES_hhdet_in_tesh!J48/RES_summary!J$21</f>
        <v>0.17339178139821682</v>
      </c>
      <c r="K48" s="99">
        <f>RES_hhdet_in_tesh!K48/RES_summary!K$21</f>
        <v>0.11498703755949605</v>
      </c>
      <c r="L48" s="99">
        <f>RES_hhdet_in_tesh!L48/RES_summary!L$21</f>
        <v>0.12614217875130646</v>
      </c>
      <c r="M48" s="99">
        <f>RES_hhdet_in_tesh!M48/RES_summary!M$21</f>
        <v>0.17406377252118743</v>
      </c>
      <c r="N48" s="99">
        <f>RES_hhdet_in_tesh!N48/RES_summary!N$21</f>
        <v>0.17171725103496308</v>
      </c>
      <c r="O48" s="99">
        <f>RES_hhdet_in_tesh!O48/RES_summary!O$21</f>
        <v>0.14336479754263626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0.17607083465372958</v>
      </c>
      <c r="T48" s="99">
        <f>RES_hhdet_in_tesh!T48/RES_summary!T$21</f>
        <v>0.22231980629783701</v>
      </c>
      <c r="U48" s="99">
        <f>RES_hhdet_in_tesh!U48/RES_summary!U$21</f>
        <v>7.18808962456228E-2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7.9338757277602401</v>
      </c>
      <c r="D49" s="123">
        <v>8.0381260161354415</v>
      </c>
      <c r="E49" s="123">
        <v>7.7696842540896318</v>
      </c>
      <c r="F49" s="123">
        <v>7.9688904750042315</v>
      </c>
      <c r="G49" s="123">
        <v>8.1113775499981404</v>
      </c>
      <c r="H49" s="123">
        <v>8.184156541119302</v>
      </c>
      <c r="I49" s="123">
        <v>7.4350587808886619</v>
      </c>
      <c r="J49" s="123">
        <v>7.7931803041983425</v>
      </c>
      <c r="K49" s="123">
        <v>7.76884427901728</v>
      </c>
      <c r="L49" s="123">
        <v>9.1010908212960224</v>
      </c>
      <c r="M49" s="123">
        <v>9.6809012355148862</v>
      </c>
      <c r="N49" s="123">
        <v>9.3346091461831335</v>
      </c>
      <c r="O49" s="123">
        <v>10.06101589540881</v>
      </c>
      <c r="P49" s="123">
        <v>0</v>
      </c>
      <c r="Q49" s="123">
        <v>9.2906070881400975</v>
      </c>
      <c r="R49" s="123">
        <v>0</v>
      </c>
      <c r="S49" s="123">
        <v>9.0203788141336272</v>
      </c>
      <c r="T49" s="123">
        <v>9.3379158710145198</v>
      </c>
      <c r="U49" s="123">
        <v>9.4000807060537337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8.0152544115113695</v>
      </c>
      <c r="D50" s="99">
        <v>8.1076812883718627</v>
      </c>
      <c r="E50" s="99">
        <v>7.8079033454024955</v>
      </c>
      <c r="F50" s="99">
        <v>8.0938803591815507</v>
      </c>
      <c r="G50" s="99">
        <v>8.1960023655482619</v>
      </c>
      <c r="H50" s="99">
        <v>8.0343341080094337</v>
      </c>
      <c r="I50" s="99">
        <v>7.4232529138070955</v>
      </c>
      <c r="J50" s="99">
        <v>7.7931630524729654</v>
      </c>
      <c r="K50" s="99">
        <v>7.768797997601613</v>
      </c>
      <c r="L50" s="99">
        <v>9.1010796453740301</v>
      </c>
      <c r="M50" s="99">
        <v>9.6808925849698166</v>
      </c>
      <c r="N50" s="99">
        <v>9.3346114920196328</v>
      </c>
      <c r="O50" s="99">
        <v>10.12069331376196</v>
      </c>
      <c r="P50" s="99">
        <v>0</v>
      </c>
      <c r="Q50" s="99">
        <v>9.2906070881400975</v>
      </c>
      <c r="R50" s="99">
        <v>0</v>
      </c>
      <c r="S50" s="99">
        <v>9.0204008713895671</v>
      </c>
      <c r="T50" s="99">
        <v>9.3401536802999079</v>
      </c>
      <c r="U50" s="99">
        <v>9.4308895199504654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8.0153821989909666</v>
      </c>
      <c r="D51" s="99">
        <v>8.1078407022632231</v>
      </c>
      <c r="E51" s="99">
        <v>7.8080953398568802</v>
      </c>
      <c r="F51" s="99">
        <v>8.0940776507065895</v>
      </c>
      <c r="G51" s="99">
        <v>8.1962291250359112</v>
      </c>
      <c r="H51" s="99">
        <v>8.0345642490809652</v>
      </c>
      <c r="I51" s="99">
        <v>7.4248349139394501</v>
      </c>
      <c r="J51" s="99">
        <v>7.7953391770879366</v>
      </c>
      <c r="K51" s="99">
        <v>7.7726982587219835</v>
      </c>
      <c r="L51" s="99">
        <v>9.1034768806410931</v>
      </c>
      <c r="M51" s="99">
        <v>9.6821747193281666</v>
      </c>
      <c r="N51" s="99">
        <v>9.331756609000438</v>
      </c>
      <c r="O51" s="99">
        <v>10.114945752118043</v>
      </c>
      <c r="P51" s="99">
        <v>0</v>
      </c>
      <c r="Q51" s="99">
        <v>0</v>
      </c>
      <c r="R51" s="99">
        <v>0</v>
      </c>
      <c r="S51" s="99">
        <v>9.0133866640001266</v>
      </c>
      <c r="T51" s="99">
        <v>9.3372063218195933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4.48520108282852</v>
      </c>
      <c r="D52" s="102">
        <v>4.5891706864543709</v>
      </c>
      <c r="E52" s="102">
        <v>4.3626335624884485</v>
      </c>
      <c r="F52" s="102">
        <v>4.5064960759596806</v>
      </c>
      <c r="G52" s="102">
        <v>4.6349370865678177</v>
      </c>
      <c r="H52" s="102">
        <v>4.5520385940112646</v>
      </c>
      <c r="I52" s="102">
        <v>4.1388215492947467</v>
      </c>
      <c r="J52" s="102">
        <v>4.213310041348052</v>
      </c>
      <c r="K52" s="102">
        <v>3.842978392062411</v>
      </c>
      <c r="L52" s="102">
        <v>5.1743978101059653</v>
      </c>
      <c r="M52" s="102">
        <v>5.4560596167947839</v>
      </c>
      <c r="N52" s="102">
        <v>5.1503528533536409</v>
      </c>
      <c r="O52" s="102">
        <v>5.8671386437002591</v>
      </c>
      <c r="P52" s="102">
        <v>0</v>
      </c>
      <c r="Q52" s="102">
        <v>0</v>
      </c>
      <c r="R52" s="102">
        <v>0</v>
      </c>
      <c r="S52" s="102">
        <v>4.926344399956208</v>
      </c>
      <c r="T52" s="102">
        <v>5.1333319298264461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3.5301811161624475</v>
      </c>
      <c r="D53" s="105">
        <v>3.5186700158088509</v>
      </c>
      <c r="E53" s="105">
        <v>3.4454617773684308</v>
      </c>
      <c r="F53" s="105">
        <v>3.5875815747469098</v>
      </c>
      <c r="G53" s="105">
        <v>3.5612920384680939</v>
      </c>
      <c r="H53" s="105">
        <v>3.4825256550697006</v>
      </c>
      <c r="I53" s="105">
        <v>3.2860133646447038</v>
      </c>
      <c r="J53" s="105">
        <v>3.5820291357398841</v>
      </c>
      <c r="K53" s="105">
        <v>3.9297198666595712</v>
      </c>
      <c r="L53" s="105">
        <v>3.9290790705351264</v>
      </c>
      <c r="M53" s="105">
        <v>4.2261151025333836</v>
      </c>
      <c r="N53" s="105">
        <v>4.1814037556467953</v>
      </c>
      <c r="O53" s="105">
        <v>4.2478071084177849</v>
      </c>
      <c r="P53" s="105">
        <v>0</v>
      </c>
      <c r="Q53" s="105">
        <v>0</v>
      </c>
      <c r="R53" s="105">
        <v>0</v>
      </c>
      <c r="S53" s="105">
        <v>4.0870422640439168</v>
      </c>
      <c r="T53" s="105">
        <v>4.2038743919931481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7.8980626235798876</v>
      </c>
      <c r="D54" s="102">
        <v>8.0103422048159842</v>
      </c>
      <c r="E54" s="102">
        <v>7.7602606900794902</v>
      </c>
      <c r="F54" s="102">
        <v>7.9461870801783592</v>
      </c>
      <c r="G54" s="102">
        <v>8.1010833229179795</v>
      </c>
      <c r="H54" s="102">
        <v>8.1965674798045836</v>
      </c>
      <c r="I54" s="102">
        <v>7.7548406424880989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9.8388773020261073</v>
      </c>
      <c r="P54" s="102">
        <v>0</v>
      </c>
      <c r="Q54" s="102">
        <v>0</v>
      </c>
      <c r="R54" s="102">
        <v>0</v>
      </c>
      <c r="S54" s="102">
        <v>0</v>
      </c>
      <c r="T54" s="102">
        <v>9.221983843493593</v>
      </c>
      <c r="U54" s="102">
        <v>9.2463278768910122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7.8995600742005756</v>
      </c>
      <c r="D55" s="105">
        <v>8.0123956154680833</v>
      </c>
      <c r="E55" s="105">
        <v>7.7628873362375446</v>
      </c>
      <c r="F55" s="105">
        <v>7.9482414248891216</v>
      </c>
      <c r="G55" s="105">
        <v>8.1028772625444496</v>
      </c>
      <c r="H55" s="105">
        <v>8.1972238283319303</v>
      </c>
      <c r="I55" s="105">
        <v>7.756319560064119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9.8353086864990154</v>
      </c>
      <c r="P55" s="105">
        <v>0</v>
      </c>
      <c r="Q55" s="105">
        <v>0</v>
      </c>
      <c r="R55" s="105">
        <v>0</v>
      </c>
      <c r="S55" s="105">
        <v>0</v>
      </c>
      <c r="T55" s="105">
        <v>9.2275260147532236</v>
      </c>
      <c r="U55" s="105">
        <v>9.2509287386187236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4.4186945942949842</v>
      </c>
      <c r="D56" s="99">
        <v>4.535612408185032</v>
      </c>
      <c r="E56" s="99">
        <v>4.3354040202470863</v>
      </c>
      <c r="F56" s="99">
        <v>4.4219515231980511</v>
      </c>
      <c r="G56" s="99">
        <v>4.5826650498339374</v>
      </c>
      <c r="H56" s="99">
        <v>4.6464202823155203</v>
      </c>
      <c r="I56" s="99">
        <v>4.3296644091198191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5.7011686822770313</v>
      </c>
      <c r="P56" s="99">
        <v>0</v>
      </c>
      <c r="Q56" s="99">
        <v>0</v>
      </c>
      <c r="R56" s="99">
        <v>0</v>
      </c>
      <c r="S56" s="99">
        <v>0</v>
      </c>
      <c r="T56" s="99">
        <v>5.0762526952458247</v>
      </c>
      <c r="U56" s="99">
        <v>5.1697994092176742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3.4808654799055918</v>
      </c>
      <c r="D57" s="99">
        <v>3.4767832072830496</v>
      </c>
      <c r="E57" s="99">
        <v>3.427483315990457</v>
      </c>
      <c r="F57" s="99">
        <v>3.5262899016910718</v>
      </c>
      <c r="G57" s="99">
        <v>3.520212212710514</v>
      </c>
      <c r="H57" s="99">
        <v>3.5508035460164113</v>
      </c>
      <c r="I57" s="99">
        <v>3.4266551509443004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4.1341400042219831</v>
      </c>
      <c r="P57" s="99">
        <v>0</v>
      </c>
      <c r="Q57" s="99">
        <v>0</v>
      </c>
      <c r="R57" s="99">
        <v>0</v>
      </c>
      <c r="S57" s="99">
        <v>0</v>
      </c>
      <c r="T57" s="99">
        <v>4.1512733195074007</v>
      </c>
      <c r="U57" s="99">
        <v>4.0811293294010484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1.8594902867639802</v>
      </c>
      <c r="D58" s="123">
        <v>1.8890603873008658</v>
      </c>
      <c r="E58" s="123">
        <v>1.8795001575638111</v>
      </c>
      <c r="F58" s="123">
        <v>1.8896627736677674</v>
      </c>
      <c r="G58" s="123">
        <v>1.9197657532347914</v>
      </c>
      <c r="H58" s="123">
        <v>1.9829461730623676</v>
      </c>
      <c r="I58" s="123">
        <v>1.9634675087091207</v>
      </c>
      <c r="J58" s="123">
        <v>2.0051498520227304</v>
      </c>
      <c r="K58" s="123">
        <v>2.0168638283080567</v>
      </c>
      <c r="L58" s="123">
        <v>2.248785139845261</v>
      </c>
      <c r="M58" s="123">
        <v>2.2005670739839696</v>
      </c>
      <c r="N58" s="123">
        <v>2.1908431915917763</v>
      </c>
      <c r="O58" s="123">
        <v>2.3478886989979091</v>
      </c>
      <c r="P58" s="123">
        <v>0</v>
      </c>
      <c r="Q58" s="123">
        <v>2.4232316101889242</v>
      </c>
      <c r="R58" s="123">
        <v>0</v>
      </c>
      <c r="S58" s="123">
        <v>2.4296370899400226</v>
      </c>
      <c r="T58" s="123">
        <v>2.4361046881689323</v>
      </c>
      <c r="U58" s="123">
        <v>2.4384924418655389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1.8594902867639802</v>
      </c>
      <c r="D60" s="110">
        <v>1.8890603873008658</v>
      </c>
      <c r="E60" s="110">
        <v>1.8795001575638111</v>
      </c>
      <c r="F60" s="110">
        <v>1.8896627736677674</v>
      </c>
      <c r="G60" s="110">
        <v>1.9197657532347914</v>
      </c>
      <c r="H60" s="110">
        <v>1.9829461730623676</v>
      </c>
      <c r="I60" s="110">
        <v>1.9634675087091207</v>
      </c>
      <c r="J60" s="110">
        <v>2.0051498520227304</v>
      </c>
      <c r="K60" s="110">
        <v>2.0168638283080567</v>
      </c>
      <c r="L60" s="110">
        <v>2.248785139845261</v>
      </c>
      <c r="M60" s="110">
        <v>2.2005670739839696</v>
      </c>
      <c r="N60" s="110">
        <v>2.1908431915917763</v>
      </c>
      <c r="O60" s="110">
        <v>2.3478886989979091</v>
      </c>
      <c r="P60" s="110">
        <v>0</v>
      </c>
      <c r="Q60" s="110">
        <v>2.4232316101889242</v>
      </c>
      <c r="R60" s="110">
        <v>0</v>
      </c>
      <c r="S60" s="110">
        <v>2.4296370899400226</v>
      </c>
      <c r="T60" s="110">
        <v>2.4361046881689323</v>
      </c>
      <c r="U60" s="110">
        <v>2.4384924418655389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101.67040391384521</v>
      </c>
      <c r="D62" s="118">
        <f t="shared" si="21"/>
        <v>95.698418104458781</v>
      </c>
      <c r="E62" s="118">
        <f t="shared" si="21"/>
        <v>99.865027650676382</v>
      </c>
      <c r="F62" s="118">
        <f t="shared" si="21"/>
        <v>98.376994249699564</v>
      </c>
      <c r="G62" s="118">
        <f t="shared" si="21"/>
        <v>97.935005000569404</v>
      </c>
      <c r="H62" s="118">
        <f t="shared" si="21"/>
        <v>96.862825784479043</v>
      </c>
      <c r="I62" s="118">
        <f t="shared" si="21"/>
        <v>92.222905856655757</v>
      </c>
      <c r="J62" s="118">
        <f t="shared" si="21"/>
        <v>92.107017940218554</v>
      </c>
      <c r="K62" s="118">
        <f t="shared" si="21"/>
        <v>91.554127684055118</v>
      </c>
      <c r="L62" s="118">
        <f t="shared" si="21"/>
        <v>105.24066165107175</v>
      </c>
      <c r="M62" s="118">
        <f t="shared" si="21"/>
        <v>90.213484531550947</v>
      </c>
      <c r="N62" s="118">
        <f t="shared" si="21"/>
        <v>89.485486916334082</v>
      </c>
      <c r="O62" s="118">
        <f t="shared" si="21"/>
        <v>89.778402915322118</v>
      </c>
      <c r="P62" s="118">
        <f t="shared" si="21"/>
        <v>78.038041520626734</v>
      </c>
      <c r="Q62" s="118">
        <f t="shared" si="21"/>
        <v>80.467822109774502</v>
      </c>
      <c r="R62" s="118">
        <f t="shared" ref="R62:V62" si="22">R63+R66+R68+R77</f>
        <v>81.841069984377171</v>
      </c>
      <c r="S62" s="118">
        <f t="shared" si="22"/>
        <v>78.308142661284208</v>
      </c>
      <c r="T62" s="118">
        <f t="shared" si="22"/>
        <v>73.873246868018967</v>
      </c>
      <c r="U62" s="118">
        <f t="shared" si="22"/>
        <v>70.499842977347427</v>
      </c>
      <c r="V62" s="118">
        <f t="shared" si="22"/>
        <v>64.969415672680142</v>
      </c>
      <c r="W62" s="118">
        <f t="shared" ref="W62" si="23">W63+W66+W68+W77</f>
        <v>58.673987856644736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91.758321951176569</v>
      </c>
      <c r="D63" s="123">
        <f t="shared" si="24"/>
        <v>85.935677126933982</v>
      </c>
      <c r="E63" s="123">
        <f t="shared" si="24"/>
        <v>89.925127538801846</v>
      </c>
      <c r="F63" s="123">
        <f t="shared" si="24"/>
        <v>88.153256306678486</v>
      </c>
      <c r="G63" s="123">
        <f t="shared" si="24"/>
        <v>87.723978983493168</v>
      </c>
      <c r="H63" s="123">
        <f t="shared" si="24"/>
        <v>86.462327309440198</v>
      </c>
      <c r="I63" s="123">
        <f t="shared" si="24"/>
        <v>82.625500645577304</v>
      </c>
      <c r="J63" s="123">
        <f t="shared" si="24"/>
        <v>82.202037811148429</v>
      </c>
      <c r="K63" s="123">
        <f t="shared" si="24"/>
        <v>81.776697606376231</v>
      </c>
      <c r="L63" s="123">
        <f t="shared" si="24"/>
        <v>93.650424224794364</v>
      </c>
      <c r="M63" s="123">
        <f t="shared" si="24"/>
        <v>78.57696749652662</v>
      </c>
      <c r="N63" s="123">
        <f t="shared" si="24"/>
        <v>77.6712381951357</v>
      </c>
      <c r="O63" s="123">
        <f t="shared" si="24"/>
        <v>77.370542020196297</v>
      </c>
      <c r="P63" s="123">
        <f t="shared" si="24"/>
        <v>66.088379152162275</v>
      </c>
      <c r="Q63" s="123">
        <f t="shared" si="24"/>
        <v>68.532312217550228</v>
      </c>
      <c r="R63" s="123">
        <f t="shared" ref="R63:V63" si="25">SUM(R64:R65)</f>
        <v>69.601973383491028</v>
      </c>
      <c r="S63" s="123">
        <f t="shared" si="25"/>
        <v>66.367814294004646</v>
      </c>
      <c r="T63" s="123">
        <f t="shared" si="25"/>
        <v>62.180190576529206</v>
      </c>
      <c r="U63" s="123">
        <f t="shared" si="25"/>
        <v>58.578993385697984</v>
      </c>
      <c r="V63" s="123">
        <f t="shared" si="25"/>
        <v>52.791384605210716</v>
      </c>
      <c r="W63" s="123">
        <f t="shared" ref="W63" si="26">SUM(W64:W65)</f>
        <v>47.059800109984351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90.099587697088879</v>
      </c>
      <c r="D64" s="99">
        <v>84.42569369903228</v>
      </c>
      <c r="E64" s="99">
        <v>88.35794454674631</v>
      </c>
      <c r="F64" s="99">
        <v>86.641571676214213</v>
      </c>
      <c r="G64" s="99">
        <v>86.238616317873678</v>
      </c>
      <c r="H64" s="99">
        <v>85.017107469220548</v>
      </c>
      <c r="I64" s="99">
        <v>81.255940253387749</v>
      </c>
      <c r="J64" s="99">
        <v>80.86516863974839</v>
      </c>
      <c r="K64" s="99">
        <v>80.462282041698856</v>
      </c>
      <c r="L64" s="99">
        <v>92.092781762160257</v>
      </c>
      <c r="M64" s="99">
        <v>77.298924050405475</v>
      </c>
      <c r="N64" s="99">
        <v>76.408658995713665</v>
      </c>
      <c r="O64" s="99">
        <v>76.112030806654104</v>
      </c>
      <c r="P64" s="99">
        <v>65.051230079160632</v>
      </c>
      <c r="Q64" s="99">
        <v>67.444963138834495</v>
      </c>
      <c r="R64" s="99">
        <v>68.504250973643934</v>
      </c>
      <c r="S64" s="99">
        <v>65.322659878357399</v>
      </c>
      <c r="T64" s="99">
        <v>61.205888796822435</v>
      </c>
      <c r="U64" s="99">
        <v>57.674365514576856</v>
      </c>
      <c r="V64" s="99">
        <v>51.975968444223966</v>
      </c>
      <c r="W64" s="99">
        <v>46.331436941260144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1.6587342540876944</v>
      </c>
      <c r="D65" s="99">
        <v>1.5099834279017033</v>
      </c>
      <c r="E65" s="99">
        <v>1.567182992055534</v>
      </c>
      <c r="F65" s="99">
        <v>1.5116846304642702</v>
      </c>
      <c r="G65" s="99">
        <v>1.48536266561949</v>
      </c>
      <c r="H65" s="99">
        <v>1.4452198402196534</v>
      </c>
      <c r="I65" s="99">
        <v>1.3695603921895598</v>
      </c>
      <c r="J65" s="99">
        <v>1.3368691714000425</v>
      </c>
      <c r="K65" s="99">
        <v>1.3144155646773785</v>
      </c>
      <c r="L65" s="99">
        <v>1.5576424626341128</v>
      </c>
      <c r="M65" s="99">
        <v>1.2780434461211481</v>
      </c>
      <c r="N65" s="99">
        <v>1.2625791994220328</v>
      </c>
      <c r="O65" s="99">
        <v>1.2585112135421859</v>
      </c>
      <c r="P65" s="99">
        <v>1.0371490730016388</v>
      </c>
      <c r="Q65" s="99">
        <v>1.0873490787157361</v>
      </c>
      <c r="R65" s="99">
        <v>1.0977224098470986</v>
      </c>
      <c r="S65" s="99">
        <v>1.0451544156472481</v>
      </c>
      <c r="T65" s="99">
        <v>0.97430177970676757</v>
      </c>
      <c r="U65" s="99">
        <v>0.90462787112113141</v>
      </c>
      <c r="V65" s="99">
        <v>0.81541616098674985</v>
      </c>
      <c r="W65" s="99">
        <v>0.72836316872420592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7.2952257429501524E-2</v>
      </c>
      <c r="D66" s="123">
        <f t="shared" si="27"/>
        <v>3.7519434053809309E-2</v>
      </c>
      <c r="E66" s="123">
        <f t="shared" si="27"/>
        <v>8.1640468765341853E-2</v>
      </c>
      <c r="F66" s="123">
        <f t="shared" si="27"/>
        <v>0.13388517978254064</v>
      </c>
      <c r="G66" s="123">
        <f t="shared" si="27"/>
        <v>0.1371698309412078</v>
      </c>
      <c r="H66" s="123">
        <f t="shared" si="27"/>
        <v>0.23310822455416041</v>
      </c>
      <c r="I66" s="123">
        <f t="shared" si="27"/>
        <v>0.24075609434666864</v>
      </c>
      <c r="J66" s="123">
        <f t="shared" si="27"/>
        <v>0.17376358015920393</v>
      </c>
      <c r="K66" s="123">
        <f t="shared" si="27"/>
        <v>0.11484670068281261</v>
      </c>
      <c r="L66" s="123">
        <f t="shared" si="27"/>
        <v>0.12601158755927411</v>
      </c>
      <c r="M66" s="123">
        <f t="shared" si="27"/>
        <v>0.17439956175350241</v>
      </c>
      <c r="N66" s="123">
        <f t="shared" si="27"/>
        <v>0.17138782489854357</v>
      </c>
      <c r="O66" s="123">
        <f t="shared" si="27"/>
        <v>0.14389462101502923</v>
      </c>
      <c r="P66" s="123">
        <f t="shared" si="27"/>
        <v>0.1185778851375649</v>
      </c>
      <c r="Q66" s="123">
        <f t="shared" si="27"/>
        <v>0.15057776149211294</v>
      </c>
      <c r="R66" s="123">
        <f t="shared" si="27"/>
        <v>0.19241324343124816</v>
      </c>
      <c r="S66" s="123">
        <f t="shared" si="27"/>
        <v>0.17391962752087184</v>
      </c>
      <c r="T66" s="123">
        <f t="shared" si="27"/>
        <v>0.22109720411666092</v>
      </c>
      <c r="U66" s="123">
        <f t="shared" si="27"/>
        <v>0.10029772080951688</v>
      </c>
      <c r="V66" s="123">
        <f t="shared" si="27"/>
        <v>0.2934986721956358</v>
      </c>
      <c r="W66" s="123">
        <f t="shared" si="27"/>
        <v>0.13541909282368617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7.2952257429501524E-2</v>
      </c>
      <c r="D67" s="99">
        <f>RES_hhdet_in_tesh!D67/RES_summary!D$21</f>
        <v>3.7519434053809309E-2</v>
      </c>
      <c r="E67" s="99">
        <f>RES_hhdet_in_tesh!E67/RES_summary!E$21</f>
        <v>8.1640468765341853E-2</v>
      </c>
      <c r="F67" s="99">
        <f>RES_hhdet_in_tesh!F67/RES_summary!F$21</f>
        <v>0.13388517978254064</v>
      </c>
      <c r="G67" s="99">
        <f>RES_hhdet_in_tesh!G67/RES_summary!G$21</f>
        <v>0.1371698309412078</v>
      </c>
      <c r="H67" s="99">
        <f>RES_hhdet_in_tesh!H67/RES_summary!H$21</f>
        <v>0.23310822455416041</v>
      </c>
      <c r="I67" s="99">
        <f>RES_hhdet_in_tesh!I67/RES_summary!I$21</f>
        <v>0.24075609434666864</v>
      </c>
      <c r="J67" s="99">
        <f>RES_hhdet_in_tesh!J67/RES_summary!J$21</f>
        <v>0.17376358015920393</v>
      </c>
      <c r="K67" s="99">
        <f>RES_hhdet_in_tesh!K67/RES_summary!K$21</f>
        <v>0.11484670068281261</v>
      </c>
      <c r="L67" s="99">
        <f>RES_hhdet_in_tesh!L67/RES_summary!L$21</f>
        <v>0.12601158755927411</v>
      </c>
      <c r="M67" s="99">
        <f>RES_hhdet_in_tesh!M67/RES_summary!M$21</f>
        <v>0.17439956175350241</v>
      </c>
      <c r="N67" s="99">
        <f>RES_hhdet_in_tesh!N67/RES_summary!N$21</f>
        <v>0.17138782489854357</v>
      </c>
      <c r="O67" s="99">
        <f>RES_hhdet_in_tesh!O67/RES_summary!O$21</f>
        <v>0.14389462101502923</v>
      </c>
      <c r="P67" s="99">
        <f>RES_hhdet_in_tesh!P67/RES_summary!P$21</f>
        <v>0.1185778851375649</v>
      </c>
      <c r="Q67" s="99">
        <f>RES_hhdet_in_tesh!Q67/RES_summary!Q$21</f>
        <v>0.15057776149211294</v>
      </c>
      <c r="R67" s="99">
        <f>RES_hhdet_in_tesh!R67/RES_summary!R$21</f>
        <v>0.19241324343124816</v>
      </c>
      <c r="S67" s="99">
        <f>RES_hhdet_in_tesh!S67/RES_summary!S$21</f>
        <v>0.17391962752087184</v>
      </c>
      <c r="T67" s="99">
        <f>RES_hhdet_in_tesh!T67/RES_summary!T$21</f>
        <v>0.22109720411666092</v>
      </c>
      <c r="U67" s="99">
        <f>RES_hhdet_in_tesh!U67/RES_summary!U$21</f>
        <v>0.10029772080951688</v>
      </c>
      <c r="V67" s="99">
        <f>RES_hhdet_in_tesh!V67/RES_summary!V$21</f>
        <v>0.2934986721956358</v>
      </c>
      <c r="W67" s="99">
        <f>RES_hhdet_in_tesh!W67/RES_summary!W$21</f>
        <v>0.13541909282368617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7.9796002566018966</v>
      </c>
      <c r="D68" s="123">
        <v>7.8374710007959569</v>
      </c>
      <c r="E68" s="123">
        <v>7.9770522039961911</v>
      </c>
      <c r="F68" s="123">
        <v>8.1986246097597544</v>
      </c>
      <c r="G68" s="123">
        <v>8.1529040840612215</v>
      </c>
      <c r="H68" s="123">
        <v>8.1837184376942247</v>
      </c>
      <c r="I68" s="123">
        <v>7.3947532553874566</v>
      </c>
      <c r="J68" s="123">
        <v>7.7281341733310738</v>
      </c>
      <c r="K68" s="123">
        <v>7.6455950770646464</v>
      </c>
      <c r="L68" s="123">
        <v>9.2137395386886052</v>
      </c>
      <c r="M68" s="123">
        <v>9.2622446059116257</v>
      </c>
      <c r="N68" s="123">
        <v>9.44926077895113</v>
      </c>
      <c r="O68" s="123">
        <v>9.9132308055272667</v>
      </c>
      <c r="P68" s="123">
        <v>9.4501156133575606</v>
      </c>
      <c r="Q68" s="123">
        <v>9.3632097253173221</v>
      </c>
      <c r="R68" s="123">
        <v>9.552863193216897</v>
      </c>
      <c r="S68" s="123">
        <v>9.3341244722294725</v>
      </c>
      <c r="T68" s="123">
        <v>9.0332001809874658</v>
      </c>
      <c r="U68" s="123">
        <v>9.3795047363879025</v>
      </c>
      <c r="V68" s="123">
        <v>9.3171754815224173</v>
      </c>
      <c r="W68" s="123">
        <v>8.8574370672125831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7.9851243088938606</v>
      </c>
      <c r="D69" s="99">
        <v>7.8276218866496565</v>
      </c>
      <c r="E69" s="99">
        <v>7.9892473853320469</v>
      </c>
      <c r="F69" s="99">
        <v>8.2153583550178535</v>
      </c>
      <c r="G69" s="99">
        <v>8.157623740101716</v>
      </c>
      <c r="H69" s="99">
        <v>8.18194880026976</v>
      </c>
      <c r="I69" s="99">
        <v>7.3684499865689164</v>
      </c>
      <c r="J69" s="99">
        <v>7.7186547089600213</v>
      </c>
      <c r="K69" s="99">
        <v>7.6505040586193873</v>
      </c>
      <c r="L69" s="99">
        <v>9.2383551178921284</v>
      </c>
      <c r="M69" s="99">
        <v>9.2680370370819478</v>
      </c>
      <c r="N69" s="99">
        <v>9.4672680985265369</v>
      </c>
      <c r="O69" s="99">
        <v>9.917692901114961</v>
      </c>
      <c r="P69" s="99">
        <v>9.4493474660018197</v>
      </c>
      <c r="Q69" s="99">
        <v>9.3129965461495257</v>
      </c>
      <c r="R69" s="99">
        <v>9.5369297144583438</v>
      </c>
      <c r="S69" s="99">
        <v>9.3423831040782357</v>
      </c>
      <c r="T69" s="99">
        <v>9.0190869774533837</v>
      </c>
      <c r="U69" s="99">
        <v>9.388055865872909</v>
      </c>
      <c r="V69" s="99">
        <v>9.327933330015135</v>
      </c>
      <c r="W69" s="99">
        <v>8.8450597191501767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7.985454293727102</v>
      </c>
      <c r="D70" s="99">
        <v>7.8279408913247304</v>
      </c>
      <c r="E70" s="99">
        <v>7.9903096570307515</v>
      </c>
      <c r="F70" s="99">
        <v>8.2164474702698271</v>
      </c>
      <c r="G70" s="99">
        <v>8.1588914905461127</v>
      </c>
      <c r="H70" s="99">
        <v>8.1834860784999996</v>
      </c>
      <c r="I70" s="99">
        <v>7.370821198406742</v>
      </c>
      <c r="J70" s="99">
        <v>7.7219798226038723</v>
      </c>
      <c r="K70" s="99">
        <v>7.6558906476175936</v>
      </c>
      <c r="L70" s="99">
        <v>9.2426619230925571</v>
      </c>
      <c r="M70" s="99">
        <v>9.2701914860577652</v>
      </c>
      <c r="N70" s="99">
        <v>9.467633191725815</v>
      </c>
      <c r="O70" s="99">
        <v>0</v>
      </c>
      <c r="P70" s="99">
        <v>0</v>
      </c>
      <c r="Q70" s="99">
        <v>0</v>
      </c>
      <c r="R70" s="99">
        <v>9.5266136162347408</v>
      </c>
      <c r="S70" s="99">
        <v>9.337565428923833</v>
      </c>
      <c r="T70" s="99">
        <v>9.0141226243875963</v>
      </c>
      <c r="U70" s="99">
        <v>9.3905877932276098</v>
      </c>
      <c r="V70" s="99">
        <v>9.3325837618982455</v>
      </c>
      <c r="W70" s="99">
        <v>8.8472443443891411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4.4683347000846698</v>
      </c>
      <c r="D71" s="102">
        <v>4.4297008388621713</v>
      </c>
      <c r="E71" s="102">
        <v>4.465239905966782</v>
      </c>
      <c r="F71" s="102">
        <v>4.5751819250568149</v>
      </c>
      <c r="G71" s="102">
        <v>4.613694013226624</v>
      </c>
      <c r="H71" s="102">
        <v>4.6370011036966732</v>
      </c>
      <c r="I71" s="102">
        <v>4.1082488327680204</v>
      </c>
      <c r="J71" s="102">
        <v>4.1730191583874321</v>
      </c>
      <c r="K71" s="102">
        <v>3.7838655178023486</v>
      </c>
      <c r="L71" s="102">
        <v>5.2545609923416832</v>
      </c>
      <c r="M71" s="102">
        <v>5.2211659408184206</v>
      </c>
      <c r="N71" s="102">
        <v>5.2266292149850724</v>
      </c>
      <c r="O71" s="102">
        <v>0</v>
      </c>
      <c r="P71" s="102">
        <v>0</v>
      </c>
      <c r="Q71" s="102">
        <v>0</v>
      </c>
      <c r="R71" s="102">
        <v>5.4348369552953013</v>
      </c>
      <c r="S71" s="102">
        <v>5.105163413963151</v>
      </c>
      <c r="T71" s="102">
        <v>4.9539375178331113</v>
      </c>
      <c r="U71" s="102">
        <v>5.248515412612365</v>
      </c>
      <c r="V71" s="102">
        <v>5.2413454242384727</v>
      </c>
      <c r="W71" s="102">
        <v>5.0045701637941793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3.5171195936424322</v>
      </c>
      <c r="D72" s="105">
        <v>3.3982400524625582</v>
      </c>
      <c r="E72" s="105">
        <v>3.5250697510639708</v>
      </c>
      <c r="F72" s="105">
        <v>3.6412655452130132</v>
      </c>
      <c r="G72" s="105">
        <v>3.5451974773194879</v>
      </c>
      <c r="H72" s="105">
        <v>3.5464849748033274</v>
      </c>
      <c r="I72" s="105">
        <v>3.2625723656387215</v>
      </c>
      <c r="J72" s="105">
        <v>3.5489606642164406</v>
      </c>
      <c r="K72" s="105">
        <v>3.8720251298152459</v>
      </c>
      <c r="L72" s="105">
        <v>3.9881009307508726</v>
      </c>
      <c r="M72" s="105">
        <v>4.0490255452393455</v>
      </c>
      <c r="N72" s="105">
        <v>4.2410039767407426</v>
      </c>
      <c r="O72" s="105">
        <v>0</v>
      </c>
      <c r="P72" s="105">
        <v>0</v>
      </c>
      <c r="Q72" s="105">
        <v>0</v>
      </c>
      <c r="R72" s="105">
        <v>4.0917766609394395</v>
      </c>
      <c r="S72" s="105">
        <v>4.232402014960682</v>
      </c>
      <c r="T72" s="105">
        <v>4.0601851065544823</v>
      </c>
      <c r="U72" s="105">
        <v>4.1420723806152466</v>
      </c>
      <c r="V72" s="105">
        <v>4.0912383376597736</v>
      </c>
      <c r="W72" s="105">
        <v>3.8426741805949605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7.8980626235798868</v>
      </c>
      <c r="D73" s="102">
        <v>8.0103422048159878</v>
      </c>
      <c r="E73" s="102">
        <v>7.7602606900794902</v>
      </c>
      <c r="F73" s="102">
        <v>7.9461870801783538</v>
      </c>
      <c r="G73" s="102">
        <v>8.1010833229179813</v>
      </c>
      <c r="H73" s="102">
        <v>8.1965674798045853</v>
      </c>
      <c r="I73" s="102">
        <v>7.7548406424880989</v>
      </c>
      <c r="J73" s="102">
        <v>7.9408159596068799</v>
      </c>
      <c r="K73" s="102">
        <v>7.5383375474258276</v>
      </c>
      <c r="L73" s="102">
        <v>8.8566327601967334</v>
      </c>
      <c r="M73" s="102">
        <v>9.1652987570825637</v>
      </c>
      <c r="N73" s="102">
        <v>9.1327513135462759</v>
      </c>
      <c r="O73" s="102">
        <v>9.8388773020261091</v>
      </c>
      <c r="P73" s="102">
        <v>9.4567624941213921</v>
      </c>
      <c r="Q73" s="102">
        <v>9.8475720506637501</v>
      </c>
      <c r="R73" s="102">
        <v>9.7631276280638701</v>
      </c>
      <c r="S73" s="102">
        <v>9.2074657419445227</v>
      </c>
      <c r="T73" s="102">
        <v>9.221983843493593</v>
      </c>
      <c r="U73" s="102">
        <v>9.2463278768910122</v>
      </c>
      <c r="V73" s="102">
        <v>9.1689894260879115</v>
      </c>
      <c r="W73" s="102">
        <v>9.1278065673730016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7.8995600742005756</v>
      </c>
      <c r="D74" s="105">
        <v>8.0123956154680851</v>
      </c>
      <c r="E74" s="105">
        <v>7.7628873362375428</v>
      </c>
      <c r="F74" s="105">
        <v>7.9482414248891216</v>
      </c>
      <c r="G74" s="105">
        <v>8.102877262544455</v>
      </c>
      <c r="H74" s="105">
        <v>8.1972238283319321</v>
      </c>
      <c r="I74" s="105">
        <v>7.7563195600641199</v>
      </c>
      <c r="J74" s="105">
        <v>7.9432215918826721</v>
      </c>
      <c r="K74" s="105">
        <v>7.5418225766327405</v>
      </c>
      <c r="L74" s="105">
        <v>8.8592194621902092</v>
      </c>
      <c r="M74" s="105">
        <v>9.1661813075142895</v>
      </c>
      <c r="N74" s="105">
        <v>9.1306850808236657</v>
      </c>
      <c r="O74" s="105">
        <v>9.8353086864990154</v>
      </c>
      <c r="P74" s="105">
        <v>9.4515878436026473</v>
      </c>
      <c r="Q74" s="105">
        <v>9.8466901848923385</v>
      </c>
      <c r="R74" s="105">
        <v>9.7660303356627676</v>
      </c>
      <c r="S74" s="105">
        <v>9.2129874605430366</v>
      </c>
      <c r="T74" s="105">
        <v>9.2275260147532272</v>
      </c>
      <c r="U74" s="105">
        <v>9.2509287386187236</v>
      </c>
      <c r="V74" s="105">
        <v>9.1707430704779132</v>
      </c>
      <c r="W74" s="105">
        <v>9.1272955971438101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4.4186945942949842</v>
      </c>
      <c r="D75" s="99">
        <v>4.5356124081850338</v>
      </c>
      <c r="E75" s="99">
        <v>4.3354040202470872</v>
      </c>
      <c r="F75" s="99">
        <v>4.4219515231980493</v>
      </c>
      <c r="G75" s="99">
        <v>4.5826650498339392</v>
      </c>
      <c r="H75" s="99">
        <v>4.6464202823155203</v>
      </c>
      <c r="I75" s="99">
        <v>4.3296644091198191</v>
      </c>
      <c r="J75" s="99">
        <v>4.2974458401433253</v>
      </c>
      <c r="K75" s="99">
        <v>3.7192190639064981</v>
      </c>
      <c r="L75" s="99">
        <v>5.0257137948835835</v>
      </c>
      <c r="M75" s="99">
        <v>5.1563092239405055</v>
      </c>
      <c r="N75" s="99">
        <v>5.028766167336495</v>
      </c>
      <c r="O75" s="99">
        <v>5.7011686822770322</v>
      </c>
      <c r="P75" s="99">
        <v>5.2624798962463712</v>
      </c>
      <c r="Q75" s="99">
        <v>5.6112957982800697</v>
      </c>
      <c r="R75" s="99">
        <v>5.5744376833733167</v>
      </c>
      <c r="S75" s="99">
        <v>5.0321025799405685</v>
      </c>
      <c r="T75" s="99">
        <v>5.0762526952458256</v>
      </c>
      <c r="U75" s="99">
        <v>5.1697994092176742</v>
      </c>
      <c r="V75" s="99">
        <v>5.1490298310743512</v>
      </c>
      <c r="W75" s="99">
        <v>5.164396968334513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3.4808654799055914</v>
      </c>
      <c r="D76" s="99">
        <v>3.4767832072830496</v>
      </c>
      <c r="E76" s="99">
        <v>3.4274833159904556</v>
      </c>
      <c r="F76" s="99">
        <v>3.5262899016910723</v>
      </c>
      <c r="G76" s="99">
        <v>3.5202122127105149</v>
      </c>
      <c r="H76" s="99">
        <v>3.5508035460164109</v>
      </c>
      <c r="I76" s="99">
        <v>3.4266551509442995</v>
      </c>
      <c r="J76" s="99">
        <v>3.6457757517393454</v>
      </c>
      <c r="K76" s="99">
        <v>3.8226035127262428</v>
      </c>
      <c r="L76" s="99">
        <v>3.8335056673066261</v>
      </c>
      <c r="M76" s="99">
        <v>4.0098720835737849</v>
      </c>
      <c r="N76" s="99">
        <v>4.101918913487169</v>
      </c>
      <c r="O76" s="99">
        <v>4.1341400042219822</v>
      </c>
      <c r="P76" s="99">
        <v>4.1891079473562751</v>
      </c>
      <c r="Q76" s="99">
        <v>4.2353943866122679</v>
      </c>
      <c r="R76" s="99">
        <v>4.1915926522894518</v>
      </c>
      <c r="S76" s="99">
        <v>4.1808848806024681</v>
      </c>
      <c r="T76" s="99">
        <v>4.1512733195074007</v>
      </c>
      <c r="U76" s="99">
        <v>4.0811293294010484</v>
      </c>
      <c r="V76" s="99">
        <v>4.0217132394035611</v>
      </c>
      <c r="W76" s="99">
        <v>3.9628986288092962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1.8595294486372336</v>
      </c>
      <c r="D77" s="123">
        <v>1.8877505426750423</v>
      </c>
      <c r="E77" s="123">
        <v>1.8812074391129923</v>
      </c>
      <c r="F77" s="123">
        <v>1.8912281534787947</v>
      </c>
      <c r="G77" s="123">
        <v>1.9209521020738098</v>
      </c>
      <c r="H77" s="123">
        <v>1.9836718127904687</v>
      </c>
      <c r="I77" s="123">
        <v>1.9618958613443245</v>
      </c>
      <c r="J77" s="123">
        <v>2.003082375579857</v>
      </c>
      <c r="K77" s="123">
        <v>2.0169882999314321</v>
      </c>
      <c r="L77" s="123">
        <v>2.2504863000295079</v>
      </c>
      <c r="M77" s="123">
        <v>2.1998728673591965</v>
      </c>
      <c r="N77" s="123">
        <v>2.1936001173487152</v>
      </c>
      <c r="O77" s="123">
        <v>2.3507354685835198</v>
      </c>
      <c r="P77" s="123">
        <v>2.3809688699693301</v>
      </c>
      <c r="Q77" s="123">
        <v>2.4217224054148336</v>
      </c>
      <c r="R77" s="123">
        <v>2.4938201642379973</v>
      </c>
      <c r="S77" s="123">
        <v>2.4322842675292189</v>
      </c>
      <c r="T77" s="123">
        <v>2.4387589063856314</v>
      </c>
      <c r="U77" s="123">
        <v>2.4410471344520266</v>
      </c>
      <c r="V77" s="123">
        <v>2.5673569137513614</v>
      </c>
      <c r="W77" s="123">
        <v>2.621331586624116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1.8610099919410139</v>
      </c>
      <c r="D78" s="99">
        <v>1.8579407820148102</v>
      </c>
      <c r="E78" s="99">
        <v>1.911837836967081</v>
      </c>
      <c r="F78" s="99">
        <v>1.9195870659767496</v>
      </c>
      <c r="G78" s="99">
        <v>1.9441190000031363</v>
      </c>
      <c r="H78" s="99">
        <v>1.9986360086549149</v>
      </c>
      <c r="I78" s="99">
        <v>1.9090306482428978</v>
      </c>
      <c r="J78" s="99">
        <v>1.984760193331224</v>
      </c>
      <c r="K78" s="99">
        <v>2.0182610600318127</v>
      </c>
      <c r="L78" s="99">
        <v>2.2675363237141468</v>
      </c>
      <c r="M78" s="99">
        <v>2.1931534496177711</v>
      </c>
      <c r="N78" s="99">
        <v>2.2208485777827889</v>
      </c>
      <c r="O78" s="99">
        <v>2.3832321806884189</v>
      </c>
      <c r="P78" s="99">
        <v>2.3586492798346246</v>
      </c>
      <c r="Q78" s="99">
        <v>2.389836796517351</v>
      </c>
      <c r="R78" s="99">
        <v>2.4873085027306336</v>
      </c>
      <c r="S78" s="99">
        <v>2.4729700410526534</v>
      </c>
      <c r="T78" s="99">
        <v>2.481242348683447</v>
      </c>
      <c r="U78" s="99">
        <v>2.4828227449725619</v>
      </c>
      <c r="V78" s="99">
        <v>2.4750290771320835</v>
      </c>
      <c r="W78" s="99">
        <v>2.6285268608936225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1.8594902867639802</v>
      </c>
      <c r="D79" s="110">
        <v>1.889060387300866</v>
      </c>
      <c r="E79" s="110">
        <v>1.8795001575638111</v>
      </c>
      <c r="F79" s="110">
        <v>1.8896627736677676</v>
      </c>
      <c r="G79" s="110">
        <v>1.9197657532347916</v>
      </c>
      <c r="H79" s="110">
        <v>1.9829461730623676</v>
      </c>
      <c r="I79" s="110">
        <v>1.9634675087091205</v>
      </c>
      <c r="J79" s="110">
        <v>2.0051498520227309</v>
      </c>
      <c r="K79" s="110">
        <v>2.0168638283080558</v>
      </c>
      <c r="L79" s="110">
        <v>2.248785139845261</v>
      </c>
      <c r="M79" s="110">
        <v>2.2005670739839687</v>
      </c>
      <c r="N79" s="110">
        <v>2.1908431915917754</v>
      </c>
      <c r="O79" s="110">
        <v>2.3478886989979104</v>
      </c>
      <c r="P79" s="110">
        <v>2.3820975523590495</v>
      </c>
      <c r="Q79" s="110">
        <v>2.4232316101889242</v>
      </c>
      <c r="R79" s="110">
        <v>2.4941774978338103</v>
      </c>
      <c r="S79" s="110">
        <v>2.4296370899400239</v>
      </c>
      <c r="T79" s="110">
        <v>2.4361046881689323</v>
      </c>
      <c r="U79" s="110">
        <v>2.4384924418655389</v>
      </c>
      <c r="V79" s="110">
        <v>2.5714309552249475</v>
      </c>
      <c r="W79" s="110">
        <v>2.6207715708104438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101.31110521881502</v>
      </c>
      <c r="D81" s="118">
        <f t="shared" si="28"/>
        <v>95.651025837028698</v>
      </c>
      <c r="E81" s="118">
        <f t="shared" si="28"/>
        <v>97.862903378424392</v>
      </c>
      <c r="F81" s="118">
        <f t="shared" si="28"/>
        <v>94.065578036266189</v>
      </c>
      <c r="G81" s="118">
        <f t="shared" si="28"/>
        <v>96.390575139521573</v>
      </c>
      <c r="H81" s="118">
        <f t="shared" si="28"/>
        <v>95.299788943147632</v>
      </c>
      <c r="I81" s="118">
        <f t="shared" si="28"/>
        <v>101.54740855954374</v>
      </c>
      <c r="J81" s="118">
        <f t="shared" si="28"/>
        <v>95.49548662354097</v>
      </c>
      <c r="K81" s="118">
        <f t="shared" si="28"/>
        <v>93.555301543619109</v>
      </c>
      <c r="L81" s="118">
        <f t="shared" si="28"/>
        <v>101.11419096382713</v>
      </c>
      <c r="M81" s="118">
        <f t="shared" si="28"/>
        <v>90.932744859355552</v>
      </c>
      <c r="N81" s="118">
        <f t="shared" si="28"/>
        <v>86.445747901005078</v>
      </c>
      <c r="O81" s="118">
        <f t="shared" si="28"/>
        <v>86.14975746766693</v>
      </c>
      <c r="P81" s="118">
        <f t="shared" si="28"/>
        <v>78.602418732872152</v>
      </c>
      <c r="Q81" s="118">
        <f t="shared" si="28"/>
        <v>84.721122179512989</v>
      </c>
      <c r="R81" s="118">
        <f t="shared" ref="R81:V81" si="29">R82+R85+R87+R100</f>
        <v>85.178343420398875</v>
      </c>
      <c r="S81" s="118">
        <f t="shared" si="29"/>
        <v>79.452454576268252</v>
      </c>
      <c r="T81" s="118">
        <f t="shared" si="29"/>
        <v>74.653877516454074</v>
      </c>
      <c r="U81" s="118">
        <f t="shared" si="29"/>
        <v>68.685987925134015</v>
      </c>
      <c r="V81" s="118">
        <f t="shared" si="29"/>
        <v>64.046935838044874</v>
      </c>
      <c r="W81" s="118">
        <f t="shared" ref="W81" si="30">W82+W85+W87+W100</f>
        <v>60.446847027840988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91.454515276283104</v>
      </c>
      <c r="D82" s="123">
        <f t="shared" si="31"/>
        <v>85.813832549239734</v>
      </c>
      <c r="E82" s="123">
        <f t="shared" si="31"/>
        <v>88.139661041785999</v>
      </c>
      <c r="F82" s="123">
        <f t="shared" si="31"/>
        <v>84.152330147646552</v>
      </c>
      <c r="G82" s="123">
        <f t="shared" si="31"/>
        <v>86.309540615279943</v>
      </c>
      <c r="H82" s="123">
        <f t="shared" si="31"/>
        <v>84.964892872615707</v>
      </c>
      <c r="I82" s="123">
        <f t="shared" si="31"/>
        <v>91.407872619710531</v>
      </c>
      <c r="J82" s="123">
        <f t="shared" si="31"/>
        <v>85.363041385823777</v>
      </c>
      <c r="K82" s="123">
        <f t="shared" si="31"/>
        <v>83.754737086033984</v>
      </c>
      <c r="L82" s="123">
        <f t="shared" si="31"/>
        <v>89.886949009870577</v>
      </c>
      <c r="M82" s="123">
        <f t="shared" si="31"/>
        <v>79.232262101419522</v>
      </c>
      <c r="N82" s="123">
        <f t="shared" si="31"/>
        <v>74.908301952216377</v>
      </c>
      <c r="O82" s="123">
        <f t="shared" si="31"/>
        <v>74.018870130212704</v>
      </c>
      <c r="P82" s="123">
        <f t="shared" si="31"/>
        <v>66.610691965041823</v>
      </c>
      <c r="Q82" s="123">
        <f t="shared" si="31"/>
        <v>72.38980659148811</v>
      </c>
      <c r="R82" s="123">
        <f t="shared" ref="R82:V82" si="32">SUM(R83:R84)</f>
        <v>72.662440638219266</v>
      </c>
      <c r="S82" s="123">
        <f t="shared" si="32"/>
        <v>67.54176274746662</v>
      </c>
      <c r="T82" s="123">
        <f t="shared" si="32"/>
        <v>63.119626952200186</v>
      </c>
      <c r="U82" s="123">
        <f t="shared" si="32"/>
        <v>56.979248622280934</v>
      </c>
      <c r="V82" s="123">
        <f t="shared" si="32"/>
        <v>52.038692744477771</v>
      </c>
      <c r="W82" s="123">
        <f t="shared" ref="W82" si="33">SUM(W83:W84)</f>
        <v>48.485273719328156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90.78596707434032</v>
      </c>
      <c r="D83" s="99">
        <v>85.20426913909985</v>
      </c>
      <c r="E83" s="99">
        <v>87.518741737963694</v>
      </c>
      <c r="F83" s="99">
        <v>83.569099163521088</v>
      </c>
      <c r="G83" s="99">
        <v>85.718975638314234</v>
      </c>
      <c r="H83" s="99">
        <v>84.391061837730177</v>
      </c>
      <c r="I83" s="99">
        <v>90.795731587929083</v>
      </c>
      <c r="J83" s="99">
        <v>84.802258409225033</v>
      </c>
      <c r="K83" s="99">
        <v>83.21100979591516</v>
      </c>
      <c r="L83" s="99">
        <v>89.282902363661023</v>
      </c>
      <c r="M83" s="99">
        <v>78.711701303350992</v>
      </c>
      <c r="N83" s="99">
        <v>74.416438082061248</v>
      </c>
      <c r="O83" s="99">
        <v>73.532526469996043</v>
      </c>
      <c r="P83" s="99">
        <v>66.188578973529417</v>
      </c>
      <c r="Q83" s="99">
        <v>71.925969807443209</v>
      </c>
      <c r="R83" s="99">
        <v>72.199665324374763</v>
      </c>
      <c r="S83" s="99">
        <v>67.112247708324091</v>
      </c>
      <c r="T83" s="99">
        <v>62.72026365105279</v>
      </c>
      <c r="U83" s="99">
        <v>56.623987584653065</v>
      </c>
      <c r="V83" s="99">
        <v>51.714169157556441</v>
      </c>
      <c r="W83" s="99">
        <v>48.182289762304308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0.66854820194277709</v>
      </c>
      <c r="D84" s="99">
        <v>0.6095634101398778</v>
      </c>
      <c r="E84" s="99">
        <v>0.62091930382229865</v>
      </c>
      <c r="F84" s="99">
        <v>0.58323098412546859</v>
      </c>
      <c r="G84" s="99">
        <v>0.59056497696570587</v>
      </c>
      <c r="H84" s="99">
        <v>0.57383103488552245</v>
      </c>
      <c r="I84" s="99">
        <v>0.61214103178145252</v>
      </c>
      <c r="J84" s="99">
        <v>0.56078297659873999</v>
      </c>
      <c r="K84" s="99">
        <v>0.5437272901188196</v>
      </c>
      <c r="L84" s="99">
        <v>0.60404664620955739</v>
      </c>
      <c r="M84" s="99">
        <v>0.52056079806852362</v>
      </c>
      <c r="N84" s="99">
        <v>0.49186387015512939</v>
      </c>
      <c r="O84" s="99">
        <v>0.48634366021665615</v>
      </c>
      <c r="P84" s="99">
        <v>0.42211299151241227</v>
      </c>
      <c r="Q84" s="99">
        <v>0.46383678404489809</v>
      </c>
      <c r="R84" s="99">
        <v>0.46277531384450282</v>
      </c>
      <c r="S84" s="99">
        <v>0.42951503914252787</v>
      </c>
      <c r="T84" s="99">
        <v>0.39936330114739477</v>
      </c>
      <c r="U84" s="99">
        <v>0.3552610376278702</v>
      </c>
      <c r="V84" s="99">
        <v>0.32452358692133371</v>
      </c>
      <c r="W84" s="99">
        <v>0.30298395702384878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7.2915119334619069E-2</v>
      </c>
      <c r="D85" s="123">
        <f t="shared" si="34"/>
        <v>3.7373611329157584E-2</v>
      </c>
      <c r="E85" s="123">
        <f t="shared" si="34"/>
        <v>8.1842091998620622E-2</v>
      </c>
      <c r="F85" s="123">
        <f t="shared" si="34"/>
        <v>0.13387550124903069</v>
      </c>
      <c r="G85" s="123">
        <f t="shared" si="34"/>
        <v>0.1374025955949118</v>
      </c>
      <c r="H85" s="123">
        <f t="shared" si="34"/>
        <v>0.23321376673305785</v>
      </c>
      <c r="I85" s="123">
        <f t="shared" si="34"/>
        <v>0.24105896620199443</v>
      </c>
      <c r="J85" s="123">
        <f t="shared" si="34"/>
        <v>0.1735728251050361</v>
      </c>
      <c r="K85" s="123">
        <f t="shared" si="34"/>
        <v>0.11470878742445044</v>
      </c>
      <c r="L85" s="123">
        <f t="shared" si="34"/>
        <v>0.12568326387189421</v>
      </c>
      <c r="M85" s="123">
        <f t="shared" si="34"/>
        <v>0.17410568674497678</v>
      </c>
      <c r="N85" s="123">
        <f t="shared" si="34"/>
        <v>0.17133922122074549</v>
      </c>
      <c r="O85" s="123">
        <f t="shared" si="34"/>
        <v>0.14397177568787164</v>
      </c>
      <c r="P85" s="123">
        <f t="shared" si="34"/>
        <v>0.11820808273583588</v>
      </c>
      <c r="Q85" s="123">
        <f t="shared" si="34"/>
        <v>0.15067815102642207</v>
      </c>
      <c r="R85" s="123">
        <f t="shared" si="34"/>
        <v>0.19224300276500883</v>
      </c>
      <c r="S85" s="123">
        <f t="shared" si="34"/>
        <v>0.17357766573404126</v>
      </c>
      <c r="T85" s="123">
        <f t="shared" si="34"/>
        <v>0.22072675509364942</v>
      </c>
      <c r="U85" s="123">
        <f t="shared" si="34"/>
        <v>0.10010319133359023</v>
      </c>
      <c r="V85" s="123">
        <f t="shared" si="34"/>
        <v>0.29366504384968256</v>
      </c>
      <c r="W85" s="123">
        <f t="shared" si="34"/>
        <v>0.1353254009339882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7.2915119334619069E-2</v>
      </c>
      <c r="D86" s="99">
        <f>RES_hhdet_in_tesh!D86/RES_summary!D$21</f>
        <v>3.7373611329157584E-2</v>
      </c>
      <c r="E86" s="99">
        <f>RES_hhdet_in_tesh!E86/RES_summary!E$21</f>
        <v>8.1842091998620622E-2</v>
      </c>
      <c r="F86" s="99">
        <f>RES_hhdet_in_tesh!F86/RES_summary!F$21</f>
        <v>0.13387550124903069</v>
      </c>
      <c r="G86" s="99">
        <f>RES_hhdet_in_tesh!G86/RES_summary!G$21</f>
        <v>0.1374025955949118</v>
      </c>
      <c r="H86" s="99">
        <f>RES_hhdet_in_tesh!H86/RES_summary!H$21</f>
        <v>0.23321376673305785</v>
      </c>
      <c r="I86" s="99">
        <f>RES_hhdet_in_tesh!I86/RES_summary!I$21</f>
        <v>0.24105896620199443</v>
      </c>
      <c r="J86" s="99">
        <f>RES_hhdet_in_tesh!J86/RES_summary!J$21</f>
        <v>0.1735728251050361</v>
      </c>
      <c r="K86" s="99">
        <f>RES_hhdet_in_tesh!K86/RES_summary!K$21</f>
        <v>0.11470878742445044</v>
      </c>
      <c r="L86" s="99">
        <f>RES_hhdet_in_tesh!L86/RES_summary!L$21</f>
        <v>0.12568326387189421</v>
      </c>
      <c r="M86" s="99">
        <f>RES_hhdet_in_tesh!M86/RES_summary!M$21</f>
        <v>0.17410568674497678</v>
      </c>
      <c r="N86" s="99">
        <f>RES_hhdet_in_tesh!N86/RES_summary!N$21</f>
        <v>0.17133922122074549</v>
      </c>
      <c r="O86" s="99">
        <f>RES_hhdet_in_tesh!O86/RES_summary!O$21</f>
        <v>0.14397177568787164</v>
      </c>
      <c r="P86" s="99">
        <f>RES_hhdet_in_tesh!P86/RES_summary!P$21</f>
        <v>0.11820808273583588</v>
      </c>
      <c r="Q86" s="99">
        <f>RES_hhdet_in_tesh!Q86/RES_summary!Q$21</f>
        <v>0.15067815102642207</v>
      </c>
      <c r="R86" s="99">
        <f>RES_hhdet_in_tesh!R86/RES_summary!R$21</f>
        <v>0.19224300276500883</v>
      </c>
      <c r="S86" s="99">
        <f>RES_hhdet_in_tesh!S86/RES_summary!S$21</f>
        <v>0.17357766573404126</v>
      </c>
      <c r="T86" s="99">
        <f>RES_hhdet_in_tesh!T86/RES_summary!T$21</f>
        <v>0.22072675509364942</v>
      </c>
      <c r="U86" s="99">
        <f>RES_hhdet_in_tesh!U86/RES_summary!U$21</f>
        <v>0.10010319133359023</v>
      </c>
      <c r="V86" s="99">
        <f>RES_hhdet_in_tesh!V86/RES_summary!V$21</f>
        <v>0.29366504384968256</v>
      </c>
      <c r="W86" s="99">
        <f>RES_hhdet_in_tesh!W86/RES_summary!W$21</f>
        <v>0.1353254009339882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7.9241845364332999</v>
      </c>
      <c r="D87" s="123">
        <v>7.9107592891589453</v>
      </c>
      <c r="E87" s="123">
        <v>7.7619000870759534</v>
      </c>
      <c r="F87" s="123">
        <v>7.8897096137028315</v>
      </c>
      <c r="G87" s="123">
        <v>8.023866175411932</v>
      </c>
      <c r="H87" s="123">
        <v>8.1187361307364991</v>
      </c>
      <c r="I87" s="123">
        <v>7.9350094649221097</v>
      </c>
      <c r="J87" s="123">
        <v>7.9537225605894273</v>
      </c>
      <c r="K87" s="123">
        <v>7.6689918418526153</v>
      </c>
      <c r="L87" s="123">
        <v>8.8527735502393874</v>
      </c>
      <c r="M87" s="123">
        <v>9.3258099972070774</v>
      </c>
      <c r="N87" s="123">
        <v>9.1752635359761783</v>
      </c>
      <c r="O87" s="123">
        <v>9.639026862768441</v>
      </c>
      <c r="P87" s="123">
        <v>9.4914211327354412</v>
      </c>
      <c r="Q87" s="123">
        <v>9.7574058268095349</v>
      </c>
      <c r="R87" s="123">
        <v>9.8294822815807805</v>
      </c>
      <c r="S87" s="123">
        <v>9.3074770731275613</v>
      </c>
      <c r="T87" s="123">
        <v>8.8774191209912932</v>
      </c>
      <c r="U87" s="123">
        <v>9.1681436696539524</v>
      </c>
      <c r="V87" s="123">
        <v>9.1431470944924698</v>
      </c>
      <c r="W87" s="123">
        <v>9.2054763367684025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7.9361999857122747</v>
      </c>
      <c r="D88" s="99">
        <v>7.7526337795026343</v>
      </c>
      <c r="E88" s="99">
        <v>7.7582147328734674</v>
      </c>
      <c r="F88" s="99">
        <v>7.759566671385441</v>
      </c>
      <c r="G88" s="99">
        <v>7.9242012955039094</v>
      </c>
      <c r="H88" s="99">
        <v>7.9343951567748867</v>
      </c>
      <c r="I88" s="99">
        <v>8.0642850000267003</v>
      </c>
      <c r="J88" s="99">
        <v>7.9627022603626658</v>
      </c>
      <c r="K88" s="99">
        <v>7.8072213172221421</v>
      </c>
      <c r="L88" s="99">
        <v>8.8929753906911255</v>
      </c>
      <c r="M88" s="99">
        <v>9.5343896389775153</v>
      </c>
      <c r="N88" s="99">
        <v>9.1853049336974326</v>
      </c>
      <c r="O88" s="99">
        <v>9.3460059439962144</v>
      </c>
      <c r="P88" s="99">
        <v>9.64935659075004</v>
      </c>
      <c r="Q88" s="99">
        <v>9.67326555255557</v>
      </c>
      <c r="R88" s="99">
        <v>9.8790481514261046</v>
      </c>
      <c r="S88" s="99">
        <v>9.339159139634102</v>
      </c>
      <c r="T88" s="99">
        <v>8.7500265146909886</v>
      </c>
      <c r="U88" s="99">
        <v>9.1646133085013322</v>
      </c>
      <c r="V88" s="99">
        <v>9.1428871809215302</v>
      </c>
      <c r="W88" s="99">
        <v>9.2165746628604985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7.9364674647984232</v>
      </c>
      <c r="D89" s="99">
        <v>7.7528433320098689</v>
      </c>
      <c r="E89" s="99">
        <v>7.7587369319859825</v>
      </c>
      <c r="F89" s="99">
        <v>7.7599114276706835</v>
      </c>
      <c r="G89" s="99">
        <v>7.9247835038262551</v>
      </c>
      <c r="H89" s="99">
        <v>7.9350442445768588</v>
      </c>
      <c r="I89" s="99">
        <v>8.0667521407626364</v>
      </c>
      <c r="J89" s="99">
        <v>7.9648798478424148</v>
      </c>
      <c r="K89" s="99">
        <v>7.8098223594380825</v>
      </c>
      <c r="L89" s="99">
        <v>8.8947576863742057</v>
      </c>
      <c r="M89" s="99">
        <v>9.536119557258008</v>
      </c>
      <c r="N89" s="99">
        <v>9.1856905380807774</v>
      </c>
      <c r="O89" s="99">
        <v>9.3439975441462675</v>
      </c>
      <c r="P89" s="99">
        <v>9.6496828884133468</v>
      </c>
      <c r="Q89" s="99">
        <v>9.6697976541631547</v>
      </c>
      <c r="R89" s="99">
        <v>9.8783153537721642</v>
      </c>
      <c r="S89" s="99">
        <v>9.3403039092838505</v>
      </c>
      <c r="T89" s="99">
        <v>8.7496120697522581</v>
      </c>
      <c r="U89" s="99">
        <v>9.1683625201103869</v>
      </c>
      <c r="V89" s="99">
        <v>9.1467243666815836</v>
      </c>
      <c r="W89" s="99">
        <v>9.220213369425295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4.4407426383072286</v>
      </c>
      <c r="D90" s="102">
        <v>4.3869631516855305</v>
      </c>
      <c r="E90" s="102">
        <v>4.3347831646193136</v>
      </c>
      <c r="F90" s="102">
        <v>4.3190675992503671</v>
      </c>
      <c r="G90" s="102">
        <v>4.4802679615145831</v>
      </c>
      <c r="H90" s="102">
        <v>4.4950923107555152</v>
      </c>
      <c r="I90" s="102">
        <v>4.5005864724736835</v>
      </c>
      <c r="J90" s="102">
        <v>4.305991201287318</v>
      </c>
      <c r="K90" s="102">
        <v>3.8615363964622351</v>
      </c>
      <c r="L90" s="102">
        <v>5.0542384123913289</v>
      </c>
      <c r="M90" s="102">
        <v>5.3728980552526231</v>
      </c>
      <c r="N90" s="102">
        <v>5.0689921904933026</v>
      </c>
      <c r="O90" s="102">
        <v>5.4162763363944411</v>
      </c>
      <c r="P90" s="102">
        <v>5.378831728870761</v>
      </c>
      <c r="Q90" s="102">
        <v>5.5096797573017771</v>
      </c>
      <c r="R90" s="102">
        <v>5.6368599626245537</v>
      </c>
      <c r="S90" s="102">
        <v>5.1067063974096376</v>
      </c>
      <c r="T90" s="102">
        <v>4.8065784624501706</v>
      </c>
      <c r="U90" s="102">
        <v>5.1227035817694349</v>
      </c>
      <c r="V90" s="102">
        <v>5.1354585064969465</v>
      </c>
      <c r="W90" s="102">
        <v>5.2180586789491397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3.4957248264911951</v>
      </c>
      <c r="D91" s="105">
        <v>3.365880180324341</v>
      </c>
      <c r="E91" s="105">
        <v>3.4239537673666685</v>
      </c>
      <c r="F91" s="105">
        <v>3.4408438284203151</v>
      </c>
      <c r="G91" s="105">
        <v>3.4445155423116707</v>
      </c>
      <c r="H91" s="105">
        <v>3.4399519338213436</v>
      </c>
      <c r="I91" s="105">
        <v>3.566165668288952</v>
      </c>
      <c r="J91" s="105">
        <v>3.6588886465550972</v>
      </c>
      <c r="K91" s="105">
        <v>3.9482859629758473</v>
      </c>
      <c r="L91" s="105">
        <v>3.8405192739828795</v>
      </c>
      <c r="M91" s="105">
        <v>4.1632215020053849</v>
      </c>
      <c r="N91" s="105">
        <v>4.1166983475874721</v>
      </c>
      <c r="O91" s="105">
        <v>3.9277212077518251</v>
      </c>
      <c r="P91" s="105">
        <v>4.2708511595425849</v>
      </c>
      <c r="Q91" s="105">
        <v>4.1601178968613777</v>
      </c>
      <c r="R91" s="105">
        <v>4.2414553911476105</v>
      </c>
      <c r="S91" s="105">
        <v>4.233597511874212</v>
      </c>
      <c r="T91" s="105">
        <v>3.9430336073020884</v>
      </c>
      <c r="U91" s="105">
        <v>4.0456589383409511</v>
      </c>
      <c r="V91" s="105">
        <v>4.0112658601846389</v>
      </c>
      <c r="W91" s="105">
        <v>4.0021546904761554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8.1489175480328466</v>
      </c>
      <c r="D92" s="102">
        <v>7.5125359517363748</v>
      </c>
      <c r="E92" s="102">
        <v>7.7804298908523659</v>
      </c>
      <c r="F92" s="102">
        <v>7.9886501832428332</v>
      </c>
      <c r="G92" s="102">
        <v>7.8989968237600765</v>
      </c>
      <c r="H92" s="102">
        <v>8.3494906139155667</v>
      </c>
      <c r="I92" s="102">
        <v>8.3954337304264541</v>
      </c>
      <c r="J92" s="102">
        <v>7.9115667021166294</v>
      </c>
      <c r="K92" s="102">
        <v>7.5778528299915182</v>
      </c>
      <c r="L92" s="102">
        <v>8.4272984430246041</v>
      </c>
      <c r="M92" s="102">
        <v>9.5712769779817535</v>
      </c>
      <c r="N92" s="102">
        <v>9.5957178578504685</v>
      </c>
      <c r="O92" s="102">
        <v>9.4786404311541137</v>
      </c>
      <c r="P92" s="102">
        <v>8.3510966617864035</v>
      </c>
      <c r="Q92" s="102">
        <v>9.711380468556241</v>
      </c>
      <c r="R92" s="102">
        <v>9.7628463139933643</v>
      </c>
      <c r="S92" s="102">
        <v>9.5653115015848957</v>
      </c>
      <c r="T92" s="102">
        <v>8.9944816498597469</v>
      </c>
      <c r="U92" s="102">
        <v>9.2559091182576854</v>
      </c>
      <c r="V92" s="102">
        <v>9.0103920943336178</v>
      </c>
      <c r="W92" s="102">
        <v>9.4940747798952074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8.1491483842249774</v>
      </c>
      <c r="D93" s="105">
        <v>7.5125899047301035</v>
      </c>
      <c r="E93" s="105">
        <v>7.7808782099088063</v>
      </c>
      <c r="F93" s="105">
        <v>7.9889440306285326</v>
      </c>
      <c r="G93" s="105">
        <v>7.8991954625173735</v>
      </c>
      <c r="H93" s="105">
        <v>8.3496665860056201</v>
      </c>
      <c r="I93" s="105">
        <v>8.3971153781131473</v>
      </c>
      <c r="J93" s="105">
        <v>7.9127715863892396</v>
      </c>
      <c r="K93" s="105">
        <v>7.5801603216743452</v>
      </c>
      <c r="L93" s="105">
        <v>0</v>
      </c>
      <c r="M93" s="105">
        <v>9.572653425008351</v>
      </c>
      <c r="N93" s="105">
        <v>9.5951023589648443</v>
      </c>
      <c r="O93" s="105">
        <v>9.4741926375389092</v>
      </c>
      <c r="P93" s="105">
        <v>8.3462910776747385</v>
      </c>
      <c r="Q93" s="105">
        <v>9.7143542302570278</v>
      </c>
      <c r="R93" s="105">
        <v>9.768199387119159</v>
      </c>
      <c r="S93" s="105">
        <v>9.5715632670847111</v>
      </c>
      <c r="T93" s="105">
        <v>8.9981761053374729</v>
      </c>
      <c r="U93" s="105">
        <v>9.2618433990554312</v>
      </c>
      <c r="V93" s="105">
        <v>0</v>
      </c>
      <c r="W93" s="105">
        <v>9.4968156228030267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4.5603864640183538</v>
      </c>
      <c r="D94" s="99">
        <v>4.2500867538512352</v>
      </c>
      <c r="E94" s="99">
        <v>4.3468685794691009</v>
      </c>
      <c r="F94" s="99">
        <v>4.4472282664339557</v>
      </c>
      <c r="G94" s="99">
        <v>4.4654305210493019</v>
      </c>
      <c r="H94" s="99">
        <v>4.7316996065798609</v>
      </c>
      <c r="I94" s="99">
        <v>4.6868181577470791</v>
      </c>
      <c r="J94" s="99">
        <v>4.2774295140370162</v>
      </c>
      <c r="K94" s="99">
        <v>3.7451493611224431</v>
      </c>
      <c r="L94" s="99">
        <v>0</v>
      </c>
      <c r="M94" s="99">
        <v>5.3923071083309422</v>
      </c>
      <c r="N94" s="99">
        <v>5.2969005955915014</v>
      </c>
      <c r="O94" s="99">
        <v>5.4915212111302845</v>
      </c>
      <c r="P94" s="99">
        <v>4.6451422621523566</v>
      </c>
      <c r="Q94" s="99">
        <v>5.532739775543698</v>
      </c>
      <c r="R94" s="99">
        <v>5.5711175049098873</v>
      </c>
      <c r="S94" s="99">
        <v>5.2323161576940853</v>
      </c>
      <c r="T94" s="99">
        <v>4.9423505453373613</v>
      </c>
      <c r="U94" s="99">
        <v>5.1741511906537516</v>
      </c>
      <c r="V94" s="99">
        <v>0</v>
      </c>
      <c r="W94" s="99">
        <v>5.3745511254443921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3.5887619202066245</v>
      </c>
      <c r="D95" s="99">
        <v>3.2625031508788696</v>
      </c>
      <c r="E95" s="99">
        <v>3.4340096304397045</v>
      </c>
      <c r="F95" s="99">
        <v>3.5417157641945769</v>
      </c>
      <c r="G95" s="99">
        <v>3.4337649414680711</v>
      </c>
      <c r="H95" s="99">
        <v>3.6179669794257605</v>
      </c>
      <c r="I95" s="99">
        <v>3.7102972203660682</v>
      </c>
      <c r="J95" s="99">
        <v>3.6353420723522234</v>
      </c>
      <c r="K95" s="99">
        <v>3.8350109605519012</v>
      </c>
      <c r="L95" s="99">
        <v>0</v>
      </c>
      <c r="M95" s="99">
        <v>4.1803463166774097</v>
      </c>
      <c r="N95" s="99">
        <v>4.2982017633733429</v>
      </c>
      <c r="O95" s="99">
        <v>3.9826714264086229</v>
      </c>
      <c r="P95" s="99">
        <v>3.7011488155223815</v>
      </c>
      <c r="Q95" s="99">
        <v>4.1816144547133307</v>
      </c>
      <c r="R95" s="99">
        <v>4.1970818822092717</v>
      </c>
      <c r="S95" s="99">
        <v>4.3392471093906275</v>
      </c>
      <c r="T95" s="99">
        <v>4.0558255600001107</v>
      </c>
      <c r="U95" s="99">
        <v>4.0876922084016796</v>
      </c>
      <c r="V95" s="99">
        <v>0</v>
      </c>
      <c r="W95" s="99">
        <v>4.1222644973586373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7.8980626235798876</v>
      </c>
      <c r="D96" s="102">
        <v>8.0103422048159878</v>
      </c>
      <c r="E96" s="102">
        <v>7.7602606900794893</v>
      </c>
      <c r="F96" s="102">
        <v>7.9461870801783565</v>
      </c>
      <c r="G96" s="102">
        <v>8.1010833229179795</v>
      </c>
      <c r="H96" s="102">
        <v>8.1965674798045836</v>
      </c>
      <c r="I96" s="102">
        <v>7.7548406424881007</v>
      </c>
      <c r="J96" s="102">
        <v>7.9408159596068781</v>
      </c>
      <c r="K96" s="102">
        <v>7.5383375474258285</v>
      </c>
      <c r="L96" s="102">
        <v>8.8566327601967352</v>
      </c>
      <c r="M96" s="102">
        <v>9.1652987570825619</v>
      </c>
      <c r="N96" s="102">
        <v>9.1327513135462741</v>
      </c>
      <c r="O96" s="102">
        <v>9.8388773020261109</v>
      </c>
      <c r="P96" s="102">
        <v>9.4567624941213921</v>
      </c>
      <c r="Q96" s="102">
        <v>9.8475720506637483</v>
      </c>
      <c r="R96" s="102">
        <v>9.7631276280638701</v>
      </c>
      <c r="S96" s="102">
        <v>9.2074657419445227</v>
      </c>
      <c r="T96" s="102">
        <v>9.221983843493593</v>
      </c>
      <c r="U96" s="102">
        <v>9.2463278768910104</v>
      </c>
      <c r="V96" s="102">
        <v>9.1689894260879132</v>
      </c>
      <c r="W96" s="102">
        <v>9.1278065673730016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7.8995600742005765</v>
      </c>
      <c r="D97" s="105">
        <v>8.0123956154680833</v>
      </c>
      <c r="E97" s="105">
        <v>7.762887336237541</v>
      </c>
      <c r="F97" s="105">
        <v>7.9482414248891216</v>
      </c>
      <c r="G97" s="105">
        <v>8.1028772625444532</v>
      </c>
      <c r="H97" s="105">
        <v>8.1972238283319321</v>
      </c>
      <c r="I97" s="105">
        <v>7.7563195600641199</v>
      </c>
      <c r="J97" s="105">
        <v>7.9432215918826703</v>
      </c>
      <c r="K97" s="105">
        <v>7.5418225766327422</v>
      </c>
      <c r="L97" s="105">
        <v>8.8592194621902092</v>
      </c>
      <c r="M97" s="105">
        <v>9.1661813075142913</v>
      </c>
      <c r="N97" s="105">
        <v>9.1306850808236639</v>
      </c>
      <c r="O97" s="105">
        <v>9.8353086864990154</v>
      </c>
      <c r="P97" s="105">
        <v>9.4515878436026473</v>
      </c>
      <c r="Q97" s="105">
        <v>9.8466901848923385</v>
      </c>
      <c r="R97" s="105">
        <v>9.7660303356627711</v>
      </c>
      <c r="S97" s="105">
        <v>9.2129874605430402</v>
      </c>
      <c r="T97" s="105">
        <v>9.2275260147532236</v>
      </c>
      <c r="U97" s="105">
        <v>9.2509287386187236</v>
      </c>
      <c r="V97" s="105">
        <v>9.1707430704779114</v>
      </c>
      <c r="W97" s="105">
        <v>9.1272955971438119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4.4186945942949842</v>
      </c>
      <c r="D98" s="99">
        <v>4.535612408185032</v>
      </c>
      <c r="E98" s="99">
        <v>4.3354040202470863</v>
      </c>
      <c r="F98" s="99">
        <v>4.4219515231980502</v>
      </c>
      <c r="G98" s="99">
        <v>4.5826650498339383</v>
      </c>
      <c r="H98" s="99">
        <v>4.6464202823155203</v>
      </c>
      <c r="I98" s="99">
        <v>4.3296644091198182</v>
      </c>
      <c r="J98" s="99">
        <v>4.2974458401433244</v>
      </c>
      <c r="K98" s="99">
        <v>3.7192190639064981</v>
      </c>
      <c r="L98" s="99">
        <v>5.0257137948835835</v>
      </c>
      <c r="M98" s="99">
        <v>5.1563092239405073</v>
      </c>
      <c r="N98" s="99">
        <v>5.0287661673364967</v>
      </c>
      <c r="O98" s="99">
        <v>5.7011686822770313</v>
      </c>
      <c r="P98" s="99">
        <v>5.262479896246373</v>
      </c>
      <c r="Q98" s="99">
        <v>5.6112957982800715</v>
      </c>
      <c r="R98" s="99">
        <v>5.5744376833733149</v>
      </c>
      <c r="S98" s="99">
        <v>5.0321025799405703</v>
      </c>
      <c r="T98" s="99">
        <v>5.0762526952458238</v>
      </c>
      <c r="U98" s="99">
        <v>5.1697994092176742</v>
      </c>
      <c r="V98" s="99">
        <v>5.1490298310743503</v>
      </c>
      <c r="W98" s="99">
        <v>5.1643969683345139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3.4808654799055914</v>
      </c>
      <c r="D99" s="99">
        <v>3.4767832072830496</v>
      </c>
      <c r="E99" s="99">
        <v>3.4274833159904565</v>
      </c>
      <c r="F99" s="99">
        <v>3.5262899016910723</v>
      </c>
      <c r="G99" s="99">
        <v>3.5202122127105153</v>
      </c>
      <c r="H99" s="99">
        <v>3.5508035460164105</v>
      </c>
      <c r="I99" s="99">
        <v>3.4266551509442991</v>
      </c>
      <c r="J99" s="99">
        <v>3.645775751739345</v>
      </c>
      <c r="K99" s="99">
        <v>3.8226035127262441</v>
      </c>
      <c r="L99" s="99">
        <v>3.8335056673066266</v>
      </c>
      <c r="M99" s="99">
        <v>4.0098720835737858</v>
      </c>
      <c r="N99" s="99">
        <v>4.1019189134871681</v>
      </c>
      <c r="O99" s="99">
        <v>4.1341400042219822</v>
      </c>
      <c r="P99" s="99">
        <v>4.1891079473562751</v>
      </c>
      <c r="Q99" s="99">
        <v>4.235394386612267</v>
      </c>
      <c r="R99" s="99">
        <v>4.1915926522894544</v>
      </c>
      <c r="S99" s="99">
        <v>4.1808848806024681</v>
      </c>
      <c r="T99" s="99">
        <v>4.1512733195074016</v>
      </c>
      <c r="U99" s="99">
        <v>4.0811293294010484</v>
      </c>
      <c r="V99" s="99">
        <v>4.021713239403562</v>
      </c>
      <c r="W99" s="99">
        <v>3.9628986288092971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1.8594902867639802</v>
      </c>
      <c r="D100" s="123">
        <v>1.8890603873008656</v>
      </c>
      <c r="E100" s="123">
        <v>1.8795001575638108</v>
      </c>
      <c r="F100" s="123">
        <v>1.8896627736677678</v>
      </c>
      <c r="G100" s="123">
        <v>1.9197657532347916</v>
      </c>
      <c r="H100" s="123">
        <v>1.982946173062367</v>
      </c>
      <c r="I100" s="123">
        <v>1.9634675087091207</v>
      </c>
      <c r="J100" s="123">
        <v>2.0051498520227304</v>
      </c>
      <c r="K100" s="123">
        <v>2.0168638283080562</v>
      </c>
      <c r="L100" s="123">
        <v>2.248785139845261</v>
      </c>
      <c r="M100" s="123">
        <v>2.2005670739839691</v>
      </c>
      <c r="N100" s="123">
        <v>2.1908431915917759</v>
      </c>
      <c r="O100" s="123">
        <v>2.3478886989979095</v>
      </c>
      <c r="P100" s="123">
        <v>2.3820975523590495</v>
      </c>
      <c r="Q100" s="123">
        <v>2.4232316101889242</v>
      </c>
      <c r="R100" s="123">
        <v>2.4941774978338103</v>
      </c>
      <c r="S100" s="123">
        <v>2.429637089940023</v>
      </c>
      <c r="T100" s="123">
        <v>2.4361046881689328</v>
      </c>
      <c r="U100" s="123">
        <v>2.4384924418655394</v>
      </c>
      <c r="V100" s="123">
        <v>2.5714309552249479</v>
      </c>
      <c r="W100" s="123">
        <v>2.6207715708104447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1.8594902867639802</v>
      </c>
      <c r="D103" s="110">
        <v>1.8890603873008656</v>
      </c>
      <c r="E103" s="110">
        <v>1.8795001575638108</v>
      </c>
      <c r="F103" s="110">
        <v>1.8896627736677678</v>
      </c>
      <c r="G103" s="110">
        <v>1.9197657532347916</v>
      </c>
      <c r="H103" s="110">
        <v>1.982946173062367</v>
      </c>
      <c r="I103" s="110">
        <v>1.9634675087091207</v>
      </c>
      <c r="J103" s="110">
        <v>2.0051498520227304</v>
      </c>
      <c r="K103" s="110">
        <v>2.0168638283080562</v>
      </c>
      <c r="L103" s="110">
        <v>2.248785139845261</v>
      </c>
      <c r="M103" s="110">
        <v>2.2005670739839691</v>
      </c>
      <c r="N103" s="110">
        <v>2.1908431915917759</v>
      </c>
      <c r="O103" s="110">
        <v>2.3478886989979095</v>
      </c>
      <c r="P103" s="110">
        <v>2.3820975523590495</v>
      </c>
      <c r="Q103" s="110">
        <v>2.4232316101889242</v>
      </c>
      <c r="R103" s="110">
        <v>2.4941774978338103</v>
      </c>
      <c r="S103" s="110">
        <v>2.429637089940023</v>
      </c>
      <c r="T103" s="110">
        <v>2.4361046881689328</v>
      </c>
      <c r="U103" s="110">
        <v>2.4384924418655394</v>
      </c>
      <c r="V103" s="110">
        <v>2.5714309552249479</v>
      </c>
      <c r="W103" s="110">
        <v>2.6207715708104447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101.87664459684866</v>
      </c>
      <c r="D124" s="118">
        <f t="shared" si="42"/>
        <v>97.673304003700522</v>
      </c>
      <c r="E124" s="118">
        <f t="shared" si="42"/>
        <v>98.541656816392262</v>
      </c>
      <c r="F124" s="118">
        <f t="shared" si="42"/>
        <v>97.546634367152436</v>
      </c>
      <c r="G124" s="118">
        <f t="shared" si="42"/>
        <v>96.241964566892563</v>
      </c>
      <c r="H124" s="118">
        <f t="shared" si="42"/>
        <v>96.351481804396911</v>
      </c>
      <c r="I124" s="118">
        <f t="shared" si="42"/>
        <v>93.912043929996415</v>
      </c>
      <c r="J124" s="118">
        <f t="shared" si="42"/>
        <v>93.875577923348999</v>
      </c>
      <c r="K124" s="118">
        <f t="shared" si="42"/>
        <v>93.32424190872004</v>
      </c>
      <c r="L124" s="118">
        <f t="shared" si="42"/>
        <v>105.28607468312748</v>
      </c>
      <c r="M124" s="118">
        <f t="shared" si="42"/>
        <v>90.542259058497194</v>
      </c>
      <c r="N124" s="118">
        <f t="shared" si="42"/>
        <v>89.741942702197974</v>
      </c>
      <c r="O124" s="118">
        <f t="shared" si="42"/>
        <v>87.901079105266859</v>
      </c>
      <c r="P124" s="118">
        <f t="shared" si="42"/>
        <v>78.984280890104074</v>
      </c>
      <c r="Q124" s="118">
        <f t="shared" si="42"/>
        <v>82.070945302536018</v>
      </c>
      <c r="R124" s="118">
        <f t="shared" ref="R124:V124" si="43">R125+R128+R130+R139</f>
        <v>81.422363576602891</v>
      </c>
      <c r="S124" s="118">
        <f t="shared" si="43"/>
        <v>78.346601844848578</v>
      </c>
      <c r="T124" s="118">
        <f t="shared" si="43"/>
        <v>74.616240376743335</v>
      </c>
      <c r="U124" s="118">
        <f t="shared" si="43"/>
        <v>68.716873270279876</v>
      </c>
      <c r="V124" s="118">
        <f t="shared" si="43"/>
        <v>63.513780237917096</v>
      </c>
      <c r="W124" s="118">
        <f t="shared" ref="W124" si="44">W125+W128+W130+W139</f>
        <v>61.053702837686863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91.948706446204014</v>
      </c>
      <c r="D125" s="123">
        <f t="shared" si="45"/>
        <v>87.759788716272283</v>
      </c>
      <c r="E125" s="123">
        <f t="shared" si="45"/>
        <v>88.712881305055006</v>
      </c>
      <c r="F125" s="123">
        <f t="shared" si="45"/>
        <v>87.395112286483013</v>
      </c>
      <c r="G125" s="123">
        <f t="shared" si="45"/>
        <v>86.170377527265543</v>
      </c>
      <c r="H125" s="123">
        <f t="shared" si="45"/>
        <v>86.012811055311744</v>
      </c>
      <c r="I125" s="123">
        <f t="shared" si="45"/>
        <v>84.243598397302804</v>
      </c>
      <c r="J125" s="123">
        <f t="shared" si="45"/>
        <v>83.894063508585049</v>
      </c>
      <c r="K125" s="123">
        <f t="shared" si="45"/>
        <v>83.465330939065893</v>
      </c>
      <c r="L125" s="123">
        <f t="shared" si="45"/>
        <v>93.751422384360268</v>
      </c>
      <c r="M125" s="123">
        <f t="shared" si="45"/>
        <v>78.916604961065914</v>
      </c>
      <c r="N125" s="123">
        <f t="shared" si="45"/>
        <v>77.924955099320243</v>
      </c>
      <c r="O125" s="123">
        <f t="shared" si="45"/>
        <v>75.704897836115009</v>
      </c>
      <c r="P125" s="123">
        <f t="shared" si="45"/>
        <v>66.932617787319714</v>
      </c>
      <c r="Q125" s="123">
        <f t="shared" si="45"/>
        <v>69.958124852301296</v>
      </c>
      <c r="R125" s="123">
        <f t="shared" ref="R125:V125" si="46">SUM(R126:R127)</f>
        <v>69.250841250425452</v>
      </c>
      <c r="S125" s="123">
        <f t="shared" si="46"/>
        <v>66.405627268468876</v>
      </c>
      <c r="T125" s="123">
        <f t="shared" si="46"/>
        <v>62.845882882288144</v>
      </c>
      <c r="U125" s="123">
        <f t="shared" si="46"/>
        <v>57.033106119292285</v>
      </c>
      <c r="V125" s="123">
        <f t="shared" si="46"/>
        <v>51.561388573321892</v>
      </c>
      <c r="W125" s="123">
        <f t="shared" ref="W125" si="47">SUM(W126:W127)</f>
        <v>49.136023480686021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91.611393124966725</v>
      </c>
      <c r="D126" s="99">
        <v>87.446984658953639</v>
      </c>
      <c r="E126" s="99">
        <v>88.399298011410508</v>
      </c>
      <c r="F126" s="99">
        <v>87.09120635415259</v>
      </c>
      <c r="G126" s="99">
        <v>85.87455908897536</v>
      </c>
      <c r="H126" s="99">
        <v>85.721372703080789</v>
      </c>
      <c r="I126" s="99">
        <v>83.960569071575861</v>
      </c>
      <c r="J126" s="99">
        <v>83.617589029299481</v>
      </c>
      <c r="K126" s="99">
        <v>83.193524421514383</v>
      </c>
      <c r="L126" s="99">
        <v>93.43535228755259</v>
      </c>
      <c r="M126" s="99">
        <v>78.656507075880455</v>
      </c>
      <c r="N126" s="99">
        <v>77.668276467313135</v>
      </c>
      <c r="O126" s="99">
        <v>75.455367177928807</v>
      </c>
      <c r="P126" s="99">
        <v>66.719867165089028</v>
      </c>
      <c r="Q126" s="99">
        <v>69.733276589283932</v>
      </c>
      <c r="R126" s="99">
        <v>69.029613072216193</v>
      </c>
      <c r="S126" s="99">
        <v>66.193808730729415</v>
      </c>
      <c r="T126" s="99">
        <v>62.646436274927979</v>
      </c>
      <c r="U126" s="99">
        <v>56.854751689122949</v>
      </c>
      <c r="V126" s="99">
        <v>51.400112185762978</v>
      </c>
      <c r="W126" s="99">
        <v>48.982017045741337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0.33731332123728675</v>
      </c>
      <c r="D127" s="99">
        <v>0.31280405731865008</v>
      </c>
      <c r="E127" s="99">
        <v>0.31358329364449344</v>
      </c>
      <c r="F127" s="99">
        <v>0.30390593233042157</v>
      </c>
      <c r="G127" s="99">
        <v>0.29581843829018395</v>
      </c>
      <c r="H127" s="99">
        <v>0.29143835223094905</v>
      </c>
      <c r="I127" s="99">
        <v>0.28302932572694428</v>
      </c>
      <c r="J127" s="99">
        <v>0.27647447928556423</v>
      </c>
      <c r="K127" s="99">
        <v>0.2718065175515057</v>
      </c>
      <c r="L127" s="99">
        <v>0.31607009680767256</v>
      </c>
      <c r="M127" s="99">
        <v>0.26009788518546251</v>
      </c>
      <c r="N127" s="99">
        <v>0.25667863200711422</v>
      </c>
      <c r="O127" s="99">
        <v>0.2495306581862072</v>
      </c>
      <c r="P127" s="99">
        <v>0.21275062223068555</v>
      </c>
      <c r="Q127" s="99">
        <v>0.22484826301737024</v>
      </c>
      <c r="R127" s="99">
        <v>0.22122817820926013</v>
      </c>
      <c r="S127" s="99">
        <v>0.21181853773946735</v>
      </c>
      <c r="T127" s="99">
        <v>0.19944660736016526</v>
      </c>
      <c r="U127" s="99">
        <v>0.17835443016933611</v>
      </c>
      <c r="V127" s="99">
        <v>0.16127638755891532</v>
      </c>
      <c r="W127" s="99">
        <v>0.1540064349446825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7.2936630556219517E-2</v>
      </c>
      <c r="D128" s="123">
        <f t="shared" si="48"/>
        <v>3.7410812022107102E-2</v>
      </c>
      <c r="E128" s="123">
        <f t="shared" si="48"/>
        <v>8.1641062826067146E-2</v>
      </c>
      <c r="F128" s="123">
        <f t="shared" si="48"/>
        <v>0.13390865072158276</v>
      </c>
      <c r="G128" s="123">
        <f t="shared" si="48"/>
        <v>0.13737684136647874</v>
      </c>
      <c r="H128" s="123">
        <f t="shared" si="48"/>
        <v>0.23327412680792772</v>
      </c>
      <c r="I128" s="123">
        <f t="shared" si="48"/>
        <v>0.24115405213885502</v>
      </c>
      <c r="J128" s="123">
        <f t="shared" si="48"/>
        <v>0.17352136273230931</v>
      </c>
      <c r="K128" s="123">
        <f t="shared" si="48"/>
        <v>0.11463298052109125</v>
      </c>
      <c r="L128" s="123">
        <f t="shared" si="48"/>
        <v>0.12633527262999542</v>
      </c>
      <c r="M128" s="123">
        <f t="shared" si="48"/>
        <v>0.17436854820582276</v>
      </c>
      <c r="N128" s="123">
        <f t="shared" si="48"/>
        <v>0.17120743174745034</v>
      </c>
      <c r="O128" s="123">
        <f t="shared" si="48"/>
        <v>0.14399418178175447</v>
      </c>
      <c r="P128" s="123">
        <f t="shared" si="48"/>
        <v>0.11827908682930087</v>
      </c>
      <c r="Q128" s="123">
        <f t="shared" si="48"/>
        <v>0.15064638547535886</v>
      </c>
      <c r="R128" s="123">
        <f t="shared" si="48"/>
        <v>0.19239191529926006</v>
      </c>
      <c r="S128" s="123">
        <f t="shared" si="48"/>
        <v>0.17380988055849886</v>
      </c>
      <c r="T128" s="123">
        <f t="shared" si="48"/>
        <v>0.22093708203309598</v>
      </c>
      <c r="U128" s="123">
        <f t="shared" si="48"/>
        <v>0.10012727748538312</v>
      </c>
      <c r="V128" s="123">
        <f t="shared" si="48"/>
        <v>0.29362049967025033</v>
      </c>
      <c r="W128" s="123">
        <f t="shared" si="48"/>
        <v>0.13518118787391165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7.2936630556219517E-2</v>
      </c>
      <c r="D129" s="99">
        <f>RES_hhdet_in_tesh!D129/RES_summary!D$21</f>
        <v>3.7410812022107102E-2</v>
      </c>
      <c r="E129" s="99">
        <f>RES_hhdet_in_tesh!E129/RES_summary!E$21</f>
        <v>8.1641062826067146E-2</v>
      </c>
      <c r="F129" s="99">
        <f>RES_hhdet_in_tesh!F129/RES_summary!F$21</f>
        <v>0.13390865072158276</v>
      </c>
      <c r="G129" s="99">
        <f>RES_hhdet_in_tesh!G129/RES_summary!G$21</f>
        <v>0.13737684136647874</v>
      </c>
      <c r="H129" s="99">
        <f>RES_hhdet_in_tesh!H129/RES_summary!H$21</f>
        <v>0.23327412680792772</v>
      </c>
      <c r="I129" s="99">
        <f>RES_hhdet_in_tesh!I129/RES_summary!I$21</f>
        <v>0.24115405213885502</v>
      </c>
      <c r="J129" s="99">
        <f>RES_hhdet_in_tesh!J129/RES_summary!J$21</f>
        <v>0.17352136273230931</v>
      </c>
      <c r="K129" s="99">
        <f>RES_hhdet_in_tesh!K129/RES_summary!K$21</f>
        <v>0.11463298052109125</v>
      </c>
      <c r="L129" s="99">
        <f>RES_hhdet_in_tesh!L129/RES_summary!L$21</f>
        <v>0.12633527262999542</v>
      </c>
      <c r="M129" s="99">
        <f>RES_hhdet_in_tesh!M129/RES_summary!M$21</f>
        <v>0.17436854820582276</v>
      </c>
      <c r="N129" s="99">
        <f>RES_hhdet_in_tesh!N129/RES_summary!N$21</f>
        <v>0.17120743174745034</v>
      </c>
      <c r="O129" s="99">
        <f>RES_hhdet_in_tesh!O129/RES_summary!O$21</f>
        <v>0.14399418178175447</v>
      </c>
      <c r="P129" s="99">
        <f>RES_hhdet_in_tesh!P129/RES_summary!P$21</f>
        <v>0.11827908682930087</v>
      </c>
      <c r="Q129" s="99">
        <f>RES_hhdet_in_tesh!Q129/RES_summary!Q$21</f>
        <v>0.15064638547535886</v>
      </c>
      <c r="R129" s="99">
        <f>RES_hhdet_in_tesh!R129/RES_summary!R$21</f>
        <v>0.19239191529926006</v>
      </c>
      <c r="S129" s="99">
        <f>RES_hhdet_in_tesh!S129/RES_summary!S$21</f>
        <v>0.17380988055849886</v>
      </c>
      <c r="T129" s="99">
        <f>RES_hhdet_in_tesh!T129/RES_summary!T$21</f>
        <v>0.22093708203309598</v>
      </c>
      <c r="U129" s="99">
        <f>RES_hhdet_in_tesh!U129/RES_summary!U$21</f>
        <v>0.10012727748538312</v>
      </c>
      <c r="V129" s="99">
        <f>RES_hhdet_in_tesh!V129/RES_summary!V$21</f>
        <v>0.29362049967025033</v>
      </c>
      <c r="W129" s="99">
        <f>RES_hhdet_in_tesh!W129/RES_summary!W$21</f>
        <v>0.13518118787391165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7.9955112333244518</v>
      </c>
      <c r="D130" s="123">
        <v>7.9870440881052787</v>
      </c>
      <c r="E130" s="123">
        <v>7.8676342909473815</v>
      </c>
      <c r="F130" s="123">
        <v>8.1279506562800741</v>
      </c>
      <c r="G130" s="123">
        <v>8.0144444450257541</v>
      </c>
      <c r="H130" s="123">
        <v>8.1224504492148721</v>
      </c>
      <c r="I130" s="123">
        <v>7.4638239718456418</v>
      </c>
      <c r="J130" s="123">
        <v>7.8028432000089136</v>
      </c>
      <c r="K130" s="123">
        <v>7.7274141608249911</v>
      </c>
      <c r="L130" s="123">
        <v>9.1595318862919406</v>
      </c>
      <c r="M130" s="123">
        <v>9.2507184752415057</v>
      </c>
      <c r="N130" s="123">
        <v>9.4549369795384965</v>
      </c>
      <c r="O130" s="123">
        <v>9.7042983883722016</v>
      </c>
      <c r="P130" s="123">
        <v>9.5512864635960053</v>
      </c>
      <c r="Q130" s="123">
        <v>9.5389424545704511</v>
      </c>
      <c r="R130" s="123">
        <v>9.4849529130443635</v>
      </c>
      <c r="S130" s="123">
        <v>9.3375276058811743</v>
      </c>
      <c r="T130" s="123">
        <v>9.1133157242531571</v>
      </c>
      <c r="U130" s="123">
        <v>9.145147431636671</v>
      </c>
      <c r="V130" s="123">
        <v>9.0873402097000078</v>
      </c>
      <c r="W130" s="123">
        <v>9.1617265983164842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7.9989445546255391</v>
      </c>
      <c r="D131" s="99">
        <v>7.98623105878091</v>
      </c>
      <c r="E131" s="99">
        <v>7.8712628813359951</v>
      </c>
      <c r="F131" s="99">
        <v>8.1376046191306024</v>
      </c>
      <c r="G131" s="99">
        <v>8.0084935891855444</v>
      </c>
      <c r="H131" s="99">
        <v>8.1190012423828506</v>
      </c>
      <c r="I131" s="99">
        <v>7.4637948721107259</v>
      </c>
      <c r="J131" s="99">
        <v>7.802812927109291</v>
      </c>
      <c r="K131" s="99">
        <v>7.727339414657493</v>
      </c>
      <c r="L131" s="99">
        <v>9.1765864449712122</v>
      </c>
      <c r="M131" s="99">
        <v>9.2563312158199764</v>
      </c>
      <c r="N131" s="99">
        <v>9.4765613941997433</v>
      </c>
      <c r="O131" s="99">
        <v>9.6992985956608724</v>
      </c>
      <c r="P131" s="99">
        <v>9.5582324762842834</v>
      </c>
      <c r="Q131" s="99">
        <v>9.5091770942606786</v>
      </c>
      <c r="R131" s="99">
        <v>9.4824620976845253</v>
      </c>
      <c r="S131" s="99">
        <v>9.3420737662470525</v>
      </c>
      <c r="T131" s="99">
        <v>9.1084931181960371</v>
      </c>
      <c r="U131" s="99">
        <v>9.1373114165629605</v>
      </c>
      <c r="V131" s="99">
        <v>9.0864645729506783</v>
      </c>
      <c r="W131" s="99">
        <v>9.1631254166205967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7.9992283085772291</v>
      </c>
      <c r="D132" s="99">
        <v>7.9866032888202252</v>
      </c>
      <c r="E132" s="99">
        <v>7.872099616461341</v>
      </c>
      <c r="F132" s="99">
        <v>8.1385531018678474</v>
      </c>
      <c r="G132" s="99">
        <v>8.00952741811418</v>
      </c>
      <c r="H132" s="99">
        <v>8.1204605728391641</v>
      </c>
      <c r="I132" s="99">
        <v>7.4662820680251514</v>
      </c>
      <c r="J132" s="99">
        <v>7.8061272876713916</v>
      </c>
      <c r="K132" s="99">
        <v>7.7326058793881396</v>
      </c>
      <c r="L132" s="99">
        <v>9.1805179888844641</v>
      </c>
      <c r="M132" s="99">
        <v>9.2583664016818012</v>
      </c>
      <c r="N132" s="99">
        <v>9.4769743527150645</v>
      </c>
      <c r="O132" s="99">
        <v>0</v>
      </c>
      <c r="P132" s="99">
        <v>9.5516765840226494</v>
      </c>
      <c r="Q132" s="99">
        <v>0</v>
      </c>
      <c r="R132" s="99">
        <v>9.471877371155486</v>
      </c>
      <c r="S132" s="99">
        <v>9.3372916310428149</v>
      </c>
      <c r="T132" s="99">
        <v>9.1041028426368111</v>
      </c>
      <c r="U132" s="99">
        <v>9.1372305162027132</v>
      </c>
      <c r="V132" s="99">
        <v>9.0888827076622185</v>
      </c>
      <c r="W132" s="99">
        <v>9.1685622728675966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4.4760732901347833</v>
      </c>
      <c r="D133" s="102">
        <v>4.5201076128227085</v>
      </c>
      <c r="E133" s="102">
        <v>4.3986535439970167</v>
      </c>
      <c r="F133" s="102">
        <v>4.5314769912347019</v>
      </c>
      <c r="G133" s="102">
        <v>4.5285691084556241</v>
      </c>
      <c r="H133" s="102">
        <v>4.6010144156308241</v>
      </c>
      <c r="I133" s="102">
        <v>4.1620336531680309</v>
      </c>
      <c r="J133" s="102">
        <v>4.2191170029997771</v>
      </c>
      <c r="K133" s="102">
        <v>3.8226271880453737</v>
      </c>
      <c r="L133" s="102">
        <v>5.2187653089386563</v>
      </c>
      <c r="M133" s="102">
        <v>5.2144352576212798</v>
      </c>
      <c r="N133" s="102">
        <v>5.2318232013411068</v>
      </c>
      <c r="O133" s="102">
        <v>0</v>
      </c>
      <c r="P133" s="102">
        <v>5.3234925638762745</v>
      </c>
      <c r="Q133" s="102">
        <v>0</v>
      </c>
      <c r="R133" s="102">
        <v>5.4034357839136193</v>
      </c>
      <c r="S133" s="102">
        <v>5.1050269995479836</v>
      </c>
      <c r="T133" s="102">
        <v>5.0038155748723421</v>
      </c>
      <c r="U133" s="102">
        <v>5.1053084534294602</v>
      </c>
      <c r="V133" s="102">
        <v>5.102711819574016</v>
      </c>
      <c r="W133" s="102">
        <v>5.1885243373721384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3.5231550184424454</v>
      </c>
      <c r="D134" s="105">
        <v>3.4664956759975185</v>
      </c>
      <c r="E134" s="105">
        <v>3.4734460724643252</v>
      </c>
      <c r="F134" s="105">
        <v>3.6070761106331473</v>
      </c>
      <c r="G134" s="105">
        <v>3.4809583096585555</v>
      </c>
      <c r="H134" s="105">
        <v>3.5194461572083409</v>
      </c>
      <c r="I134" s="105">
        <v>3.3042484148571192</v>
      </c>
      <c r="J134" s="105">
        <v>3.587010284671615</v>
      </c>
      <c r="K134" s="105">
        <v>3.9099786913427663</v>
      </c>
      <c r="L134" s="105">
        <v>3.9617526799458078</v>
      </c>
      <c r="M134" s="105">
        <v>4.0439311440605197</v>
      </c>
      <c r="N134" s="105">
        <v>4.2451511513739568</v>
      </c>
      <c r="O134" s="105">
        <v>0</v>
      </c>
      <c r="P134" s="105">
        <v>4.228184020146375</v>
      </c>
      <c r="Q134" s="105">
        <v>0</v>
      </c>
      <c r="R134" s="105">
        <v>4.0684415872418658</v>
      </c>
      <c r="S134" s="105">
        <v>4.232264631494834</v>
      </c>
      <c r="T134" s="105">
        <v>4.1002872677644691</v>
      </c>
      <c r="U134" s="105">
        <v>4.0319220627732522</v>
      </c>
      <c r="V134" s="105">
        <v>3.9861708880882025</v>
      </c>
      <c r="W134" s="105">
        <v>3.9800379354954569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7.8980626235798876</v>
      </c>
      <c r="D135" s="102">
        <v>8.0103422048159878</v>
      </c>
      <c r="E135" s="102">
        <v>7.7602606900794884</v>
      </c>
      <c r="F135" s="102">
        <v>7.9461870801783583</v>
      </c>
      <c r="G135" s="102">
        <v>8.1010833229179813</v>
      </c>
      <c r="H135" s="102">
        <v>8.1965674798045871</v>
      </c>
      <c r="I135" s="102">
        <v>0</v>
      </c>
      <c r="J135" s="102">
        <v>0</v>
      </c>
      <c r="K135" s="102">
        <v>0</v>
      </c>
      <c r="L135" s="102">
        <v>8.8566327601967334</v>
      </c>
      <c r="M135" s="102">
        <v>9.1652987570825655</v>
      </c>
      <c r="N135" s="102">
        <v>9.1327513135462741</v>
      </c>
      <c r="O135" s="102">
        <v>9.8388773020261091</v>
      </c>
      <c r="P135" s="102">
        <v>9.4567624941213939</v>
      </c>
      <c r="Q135" s="102">
        <v>9.8475720506637501</v>
      </c>
      <c r="R135" s="102">
        <v>9.7631276280638719</v>
      </c>
      <c r="S135" s="102">
        <v>9.2074657419445245</v>
      </c>
      <c r="T135" s="102">
        <v>9.2219838434935912</v>
      </c>
      <c r="U135" s="102">
        <v>9.2463278768910122</v>
      </c>
      <c r="V135" s="102">
        <v>9.1689894260879097</v>
      </c>
      <c r="W135" s="102">
        <v>9.1278065673730033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7.8995600742005765</v>
      </c>
      <c r="D136" s="105">
        <v>8.0123956154680815</v>
      </c>
      <c r="E136" s="105">
        <v>7.7628873362375437</v>
      </c>
      <c r="F136" s="105">
        <v>7.9482414248891216</v>
      </c>
      <c r="G136" s="105">
        <v>8.1028772625444496</v>
      </c>
      <c r="H136" s="105">
        <v>8.1972238283319321</v>
      </c>
      <c r="I136" s="105">
        <v>0</v>
      </c>
      <c r="J136" s="105">
        <v>0</v>
      </c>
      <c r="K136" s="105">
        <v>0</v>
      </c>
      <c r="L136" s="105">
        <v>8.8592194621902092</v>
      </c>
      <c r="M136" s="105">
        <v>9.1661813075142913</v>
      </c>
      <c r="N136" s="105">
        <v>9.1306850808236657</v>
      </c>
      <c r="O136" s="105">
        <v>9.8353086864990154</v>
      </c>
      <c r="P136" s="105">
        <v>9.4515878436026473</v>
      </c>
      <c r="Q136" s="105">
        <v>9.8466901848923403</v>
      </c>
      <c r="R136" s="105">
        <v>9.7660303356627693</v>
      </c>
      <c r="S136" s="105">
        <v>9.2129874605430366</v>
      </c>
      <c r="T136" s="105">
        <v>9.2275260147532219</v>
      </c>
      <c r="U136" s="105">
        <v>9.2509287386187236</v>
      </c>
      <c r="V136" s="105">
        <v>9.1707430704779132</v>
      </c>
      <c r="W136" s="105">
        <v>9.1272955971438119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4.4186945942949842</v>
      </c>
      <c r="D137" s="99">
        <v>4.535612408185032</v>
      </c>
      <c r="E137" s="99">
        <v>4.335404020247088</v>
      </c>
      <c r="F137" s="99">
        <v>4.4219515231980511</v>
      </c>
      <c r="G137" s="99">
        <v>4.5826650498339374</v>
      </c>
      <c r="H137" s="99">
        <v>4.6464202823155194</v>
      </c>
      <c r="I137" s="99">
        <v>0</v>
      </c>
      <c r="J137" s="99">
        <v>0</v>
      </c>
      <c r="K137" s="99">
        <v>0</v>
      </c>
      <c r="L137" s="99">
        <v>5.0257137948835826</v>
      </c>
      <c r="M137" s="99">
        <v>5.1563092239405073</v>
      </c>
      <c r="N137" s="99">
        <v>5.0287661673364967</v>
      </c>
      <c r="O137" s="99">
        <v>5.7011686822770322</v>
      </c>
      <c r="P137" s="99">
        <v>5.262479896246373</v>
      </c>
      <c r="Q137" s="99">
        <v>5.6112957982800715</v>
      </c>
      <c r="R137" s="99">
        <v>5.5744376833733149</v>
      </c>
      <c r="S137" s="99">
        <v>5.0321025799405694</v>
      </c>
      <c r="T137" s="99">
        <v>5.0762526952458238</v>
      </c>
      <c r="U137" s="99">
        <v>5.1697994092176733</v>
      </c>
      <c r="V137" s="99">
        <v>5.1490298310743503</v>
      </c>
      <c r="W137" s="99">
        <v>5.1643969683345139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3.4808654799055918</v>
      </c>
      <c r="D138" s="99">
        <v>3.4767832072830496</v>
      </c>
      <c r="E138" s="99">
        <v>3.4274833159904561</v>
      </c>
      <c r="F138" s="99">
        <v>3.5262899016910718</v>
      </c>
      <c r="G138" s="99">
        <v>3.520212212710514</v>
      </c>
      <c r="H138" s="99">
        <v>3.5508035460164118</v>
      </c>
      <c r="I138" s="99">
        <v>0</v>
      </c>
      <c r="J138" s="99">
        <v>0</v>
      </c>
      <c r="K138" s="99">
        <v>0</v>
      </c>
      <c r="L138" s="99">
        <v>3.8335056673066252</v>
      </c>
      <c r="M138" s="99">
        <v>4.0098720835737849</v>
      </c>
      <c r="N138" s="99">
        <v>4.101918913487169</v>
      </c>
      <c r="O138" s="99">
        <v>4.1341400042219822</v>
      </c>
      <c r="P138" s="99">
        <v>4.1891079473562742</v>
      </c>
      <c r="Q138" s="99">
        <v>4.235394386612267</v>
      </c>
      <c r="R138" s="99">
        <v>4.1915926522894527</v>
      </c>
      <c r="S138" s="99">
        <v>4.1808848806024672</v>
      </c>
      <c r="T138" s="99">
        <v>4.1512733195073999</v>
      </c>
      <c r="U138" s="99">
        <v>4.0811293294010502</v>
      </c>
      <c r="V138" s="99">
        <v>4.0217132394035602</v>
      </c>
      <c r="W138" s="99">
        <v>3.962898628809298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1.8594902867639802</v>
      </c>
      <c r="D139" s="123">
        <v>1.8890603873008656</v>
      </c>
      <c r="E139" s="123">
        <v>1.8795001575638111</v>
      </c>
      <c r="F139" s="123">
        <v>1.8896627736677674</v>
      </c>
      <c r="G139" s="123">
        <v>1.9197657532347914</v>
      </c>
      <c r="H139" s="123">
        <v>1.982946173062367</v>
      </c>
      <c r="I139" s="123">
        <v>1.9634675087091207</v>
      </c>
      <c r="J139" s="123">
        <v>2.0051498520227304</v>
      </c>
      <c r="K139" s="123">
        <v>2.0168638283080558</v>
      </c>
      <c r="L139" s="123">
        <v>2.248785139845261</v>
      </c>
      <c r="M139" s="123">
        <v>2.2005670739839687</v>
      </c>
      <c r="N139" s="123">
        <v>2.1908431915917763</v>
      </c>
      <c r="O139" s="123">
        <v>2.3478886989979095</v>
      </c>
      <c r="P139" s="123">
        <v>2.3820975523590495</v>
      </c>
      <c r="Q139" s="123">
        <v>2.4232316101889242</v>
      </c>
      <c r="R139" s="123">
        <v>2.4941774978338103</v>
      </c>
      <c r="S139" s="123">
        <v>2.429637089940023</v>
      </c>
      <c r="T139" s="123">
        <v>2.4361046881689328</v>
      </c>
      <c r="U139" s="123">
        <v>2.4384924418655385</v>
      </c>
      <c r="V139" s="123">
        <v>2.5714309552249479</v>
      </c>
      <c r="W139" s="123">
        <v>2.6207715708104442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1.8594902867639802</v>
      </c>
      <c r="D141" s="110">
        <v>1.8890603873008656</v>
      </c>
      <c r="E141" s="110">
        <v>1.8795001575638111</v>
      </c>
      <c r="F141" s="110">
        <v>1.8896627736677674</v>
      </c>
      <c r="G141" s="110">
        <v>1.9197657532347914</v>
      </c>
      <c r="H141" s="110">
        <v>1.982946173062367</v>
      </c>
      <c r="I141" s="110">
        <v>1.9634675087091207</v>
      </c>
      <c r="J141" s="110">
        <v>2.0051498520227304</v>
      </c>
      <c r="K141" s="110">
        <v>2.0168638283080558</v>
      </c>
      <c r="L141" s="110">
        <v>2.248785139845261</v>
      </c>
      <c r="M141" s="110">
        <v>2.2005670739839687</v>
      </c>
      <c r="N141" s="110">
        <v>2.1908431915917763</v>
      </c>
      <c r="O141" s="110">
        <v>2.3478886989979095</v>
      </c>
      <c r="P141" s="110">
        <v>2.3820975523590495</v>
      </c>
      <c r="Q141" s="110">
        <v>2.4232316101889242</v>
      </c>
      <c r="R141" s="110">
        <v>2.4941774978338103</v>
      </c>
      <c r="S141" s="110">
        <v>2.429637089940023</v>
      </c>
      <c r="T141" s="110">
        <v>2.4361046881689328</v>
      </c>
      <c r="U141" s="110">
        <v>2.4384924418655385</v>
      </c>
      <c r="V141" s="110">
        <v>2.5714309552249479</v>
      </c>
      <c r="W141" s="110">
        <v>2.6207715708104442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99.768137042549483</v>
      </c>
      <c r="D143" s="118">
        <f t="shared" si="49"/>
        <v>98.661816643318332</v>
      </c>
      <c r="E143" s="118">
        <f t="shared" si="49"/>
        <v>97.712526059055733</v>
      </c>
      <c r="F143" s="118">
        <f t="shared" si="49"/>
        <v>95.826560216327891</v>
      </c>
      <c r="G143" s="118">
        <f t="shared" si="49"/>
        <v>96.766120455164312</v>
      </c>
      <c r="H143" s="118">
        <f t="shared" si="49"/>
        <v>99.717033199282838</v>
      </c>
      <c r="I143" s="118">
        <f t="shared" si="49"/>
        <v>93.431355400259989</v>
      </c>
      <c r="J143" s="118">
        <f t="shared" si="49"/>
        <v>95.326037947947356</v>
      </c>
      <c r="K143" s="118">
        <f t="shared" si="49"/>
        <v>95.58453604987892</v>
      </c>
      <c r="L143" s="118">
        <f t="shared" si="49"/>
        <v>97.642434923800977</v>
      </c>
      <c r="M143" s="118">
        <f t="shared" si="49"/>
        <v>93.70541789775416</v>
      </c>
      <c r="N143" s="118">
        <f t="shared" si="49"/>
        <v>89.767300922150298</v>
      </c>
      <c r="O143" s="118">
        <f t="shared" si="49"/>
        <v>86.471011951274505</v>
      </c>
      <c r="P143" s="118">
        <f t="shared" si="49"/>
        <v>82.050247845599472</v>
      </c>
      <c r="Q143" s="118">
        <f t="shared" si="49"/>
        <v>84.083252516455403</v>
      </c>
      <c r="R143" s="118">
        <f t="shared" ref="R143:V143" si="50">R144+R146+R148+R157</f>
        <v>84.501761512857911</v>
      </c>
      <c r="S143" s="118">
        <f t="shared" si="50"/>
        <v>77.283542927345138</v>
      </c>
      <c r="T143" s="118">
        <f t="shared" si="50"/>
        <v>74.795248801668009</v>
      </c>
      <c r="U143" s="118">
        <f t="shared" si="50"/>
        <v>70.816194892858206</v>
      </c>
      <c r="V143" s="118">
        <f t="shared" si="50"/>
        <v>67.061958699944796</v>
      </c>
      <c r="W143" s="118">
        <f t="shared" ref="W143" si="51">W144+W146+W148+W157</f>
        <v>64.312014008597799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89.835368935744597</v>
      </c>
      <c r="D144" s="123">
        <f t="shared" si="52"/>
        <v>88.64103961258661</v>
      </c>
      <c r="E144" s="123">
        <f t="shared" si="52"/>
        <v>87.867753537126816</v>
      </c>
      <c r="F144" s="123">
        <f t="shared" si="52"/>
        <v>85.734720317677954</v>
      </c>
      <c r="G144" s="123">
        <f t="shared" si="52"/>
        <v>86.468767243405935</v>
      </c>
      <c r="H144" s="123">
        <f t="shared" si="52"/>
        <v>89.143492897404471</v>
      </c>
      <c r="I144" s="123">
        <f t="shared" si="52"/>
        <v>83.214064066910694</v>
      </c>
      <c r="J144" s="123">
        <f t="shared" si="52"/>
        <v>84.880203425199966</v>
      </c>
      <c r="K144" s="123">
        <f t="shared" si="52"/>
        <v>85.486433498465459</v>
      </c>
      <c r="L144" s="123">
        <f t="shared" si="52"/>
        <v>85.978899922632564</v>
      </c>
      <c r="M144" s="123">
        <f t="shared" si="52"/>
        <v>81.652607995825107</v>
      </c>
      <c r="N144" s="123">
        <f t="shared" si="52"/>
        <v>77.694169424124553</v>
      </c>
      <c r="O144" s="123">
        <f t="shared" si="52"/>
        <v>73.533339290043884</v>
      </c>
      <c r="P144" s="123">
        <f t="shared" si="52"/>
        <v>69.475988943658237</v>
      </c>
      <c r="Q144" s="123">
        <f t="shared" si="52"/>
        <v>70.967162133530167</v>
      </c>
      <c r="R144" s="123">
        <f t="shared" si="52"/>
        <v>71.294627904707795</v>
      </c>
      <c r="S144" s="123">
        <f t="shared" si="52"/>
        <v>64.603839150687534</v>
      </c>
      <c r="T144" s="123">
        <f t="shared" si="52"/>
        <v>61.919778445361324</v>
      </c>
      <c r="U144" s="123">
        <f t="shared" si="52"/>
        <v>58.135287673452417</v>
      </c>
      <c r="V144" s="123">
        <f t="shared" si="52"/>
        <v>54.138806796954398</v>
      </c>
      <c r="W144" s="123">
        <f t="shared" si="52"/>
        <v>51.364489872562977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89.835368935744597</v>
      </c>
      <c r="D145" s="99">
        <v>88.64103961258661</v>
      </c>
      <c r="E145" s="99">
        <v>87.867753537126816</v>
      </c>
      <c r="F145" s="99">
        <v>85.734720317677954</v>
      </c>
      <c r="G145" s="99">
        <v>86.468767243405935</v>
      </c>
      <c r="H145" s="99">
        <v>89.143492897404471</v>
      </c>
      <c r="I145" s="99">
        <v>83.214064066910694</v>
      </c>
      <c r="J145" s="99">
        <v>84.880203425199966</v>
      </c>
      <c r="K145" s="99">
        <v>85.486433498465459</v>
      </c>
      <c r="L145" s="99">
        <v>85.978899922632564</v>
      </c>
      <c r="M145" s="99">
        <v>81.652607995825107</v>
      </c>
      <c r="N145" s="99">
        <v>77.694169424124553</v>
      </c>
      <c r="O145" s="99">
        <v>73.533339290043884</v>
      </c>
      <c r="P145" s="99">
        <v>69.475988943658237</v>
      </c>
      <c r="Q145" s="99">
        <v>70.967162133530167</v>
      </c>
      <c r="R145" s="99">
        <v>71.294627904707795</v>
      </c>
      <c r="S145" s="99">
        <v>64.603839150687534</v>
      </c>
      <c r="T145" s="99">
        <v>61.919778445361324</v>
      </c>
      <c r="U145" s="99">
        <v>58.135287673452417</v>
      </c>
      <c r="V145" s="99">
        <v>54.138806796954398</v>
      </c>
      <c r="W145" s="99">
        <v>51.364489872562977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0.15091047067622224</v>
      </c>
      <c r="D146" s="123">
        <f t="shared" si="53"/>
        <v>0.1640915040234677</v>
      </c>
      <c r="E146" s="123">
        <f t="shared" si="53"/>
        <v>0.20182639493396393</v>
      </c>
      <c r="F146" s="123">
        <f t="shared" si="53"/>
        <v>0.25062212463566613</v>
      </c>
      <c r="G146" s="123">
        <f t="shared" si="53"/>
        <v>0.29923836625081951</v>
      </c>
      <c r="H146" s="123">
        <f t="shared" si="53"/>
        <v>0.37657694152581639</v>
      </c>
      <c r="I146" s="123">
        <f t="shared" si="53"/>
        <v>0.44656108347637768</v>
      </c>
      <c r="J146" s="123">
        <f t="shared" si="53"/>
        <v>0.50039160529552751</v>
      </c>
      <c r="K146" s="123">
        <f t="shared" si="53"/>
        <v>0.53833086638880723</v>
      </c>
      <c r="L146" s="123">
        <f t="shared" si="53"/>
        <v>0.58846142991739969</v>
      </c>
      <c r="M146" s="123">
        <f t="shared" si="53"/>
        <v>0.64780223294852168</v>
      </c>
      <c r="N146" s="123">
        <f t="shared" si="53"/>
        <v>0.71240555289881524</v>
      </c>
      <c r="O146" s="123">
        <f t="shared" si="53"/>
        <v>0.77800813237056399</v>
      </c>
      <c r="P146" s="123">
        <f t="shared" si="53"/>
        <v>0.81695491799788345</v>
      </c>
      <c r="Q146" s="123">
        <f t="shared" si="53"/>
        <v>0.86064415782438553</v>
      </c>
      <c r="R146" s="123">
        <f t="shared" si="53"/>
        <v>0.94837472339753282</v>
      </c>
      <c r="S146" s="123">
        <f t="shared" si="53"/>
        <v>0.99096043638888565</v>
      </c>
      <c r="T146" s="123">
        <f t="shared" si="53"/>
        <v>1.2423279451360643</v>
      </c>
      <c r="U146" s="123">
        <f t="shared" si="53"/>
        <v>0.99252522805757748</v>
      </c>
      <c r="V146" s="123">
        <f t="shared" si="53"/>
        <v>1.2019791200558527</v>
      </c>
      <c r="W146" s="123">
        <f t="shared" si="53"/>
        <v>1.150676926868351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0.15091047067622224</v>
      </c>
      <c r="D147" s="99">
        <f>RES_hhdet_in_tesh!D147/RES_summary!D$21</f>
        <v>0.1640915040234677</v>
      </c>
      <c r="E147" s="99">
        <f>RES_hhdet_in_tesh!E147/RES_summary!E$21</f>
        <v>0.20182639493396393</v>
      </c>
      <c r="F147" s="99">
        <f>RES_hhdet_in_tesh!F147/RES_summary!F$21</f>
        <v>0.25062212463566613</v>
      </c>
      <c r="G147" s="99">
        <f>RES_hhdet_in_tesh!G147/RES_summary!G$21</f>
        <v>0.29923836625081951</v>
      </c>
      <c r="H147" s="99">
        <f>RES_hhdet_in_tesh!H147/RES_summary!H$21</f>
        <v>0.37657694152581639</v>
      </c>
      <c r="I147" s="99">
        <f>RES_hhdet_in_tesh!I147/RES_summary!I$21</f>
        <v>0.44656108347637768</v>
      </c>
      <c r="J147" s="99">
        <f>RES_hhdet_in_tesh!J147/RES_summary!J$21</f>
        <v>0.50039160529552751</v>
      </c>
      <c r="K147" s="99">
        <f>RES_hhdet_in_tesh!K147/RES_summary!K$21</f>
        <v>0.53833086638880723</v>
      </c>
      <c r="L147" s="99">
        <f>RES_hhdet_in_tesh!L147/RES_summary!L$21</f>
        <v>0.58846142991739969</v>
      </c>
      <c r="M147" s="99">
        <f>RES_hhdet_in_tesh!M147/RES_summary!M$21</f>
        <v>0.64780223294852168</v>
      </c>
      <c r="N147" s="99">
        <f>RES_hhdet_in_tesh!N147/RES_summary!N$21</f>
        <v>0.71240555289881524</v>
      </c>
      <c r="O147" s="99">
        <f>RES_hhdet_in_tesh!O147/RES_summary!O$21</f>
        <v>0.77800813237056399</v>
      </c>
      <c r="P147" s="99">
        <f>RES_hhdet_in_tesh!P147/RES_summary!P$21</f>
        <v>0.81695491799788345</v>
      </c>
      <c r="Q147" s="99">
        <f>RES_hhdet_in_tesh!Q147/RES_summary!Q$21</f>
        <v>0.86064415782438553</v>
      </c>
      <c r="R147" s="99">
        <f>RES_hhdet_in_tesh!R147/RES_summary!R$21</f>
        <v>0.94837472339753282</v>
      </c>
      <c r="S147" s="99">
        <f>RES_hhdet_in_tesh!S147/RES_summary!S$21</f>
        <v>0.99096043638888565</v>
      </c>
      <c r="T147" s="99">
        <f>RES_hhdet_in_tesh!T147/RES_summary!T$21</f>
        <v>1.2423279451360643</v>
      </c>
      <c r="U147" s="99">
        <f>RES_hhdet_in_tesh!U147/RES_summary!U$21</f>
        <v>0.99252522805757748</v>
      </c>
      <c r="V147" s="99">
        <f>RES_hhdet_in_tesh!V147/RES_summary!V$21</f>
        <v>1.2019791200558527</v>
      </c>
      <c r="W147" s="99">
        <f>RES_hhdet_in_tesh!W147/RES_summary!W$21</f>
        <v>1.150676926868351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7.9223673493646833</v>
      </c>
      <c r="D148" s="123">
        <v>7.9676251394073931</v>
      </c>
      <c r="E148" s="123">
        <v>7.763445969431146</v>
      </c>
      <c r="F148" s="123">
        <v>7.951555000346505</v>
      </c>
      <c r="G148" s="123">
        <v>8.0783490922727683</v>
      </c>
      <c r="H148" s="123">
        <v>8.2140171872901746</v>
      </c>
      <c r="I148" s="123">
        <v>7.8072627411637976</v>
      </c>
      <c r="J148" s="123">
        <v>7.9402930654291364</v>
      </c>
      <c r="K148" s="123">
        <v>7.5429078567165924</v>
      </c>
      <c r="L148" s="123">
        <v>8.8262884314057555</v>
      </c>
      <c r="M148" s="123">
        <v>9.2044405949965622</v>
      </c>
      <c r="N148" s="123">
        <v>9.1698827535351519</v>
      </c>
      <c r="O148" s="123">
        <v>9.8117758298621531</v>
      </c>
      <c r="P148" s="123">
        <v>9.375206431584294</v>
      </c>
      <c r="Q148" s="123">
        <v>9.8322146149119281</v>
      </c>
      <c r="R148" s="123">
        <v>9.7645813869187688</v>
      </c>
      <c r="S148" s="123">
        <v>9.2591062503287009</v>
      </c>
      <c r="T148" s="123">
        <v>9.1970377230016869</v>
      </c>
      <c r="U148" s="123">
        <v>9.2498895494826776</v>
      </c>
      <c r="V148" s="123">
        <v>9.1497418277095974</v>
      </c>
      <c r="W148" s="123">
        <v>9.1760756383560285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8.1489175480328466</v>
      </c>
      <c r="D149" s="99">
        <v>7.5125359517363748</v>
      </c>
      <c r="E149" s="99">
        <v>7.7804298908523668</v>
      </c>
      <c r="F149" s="99">
        <v>7.9886501832428323</v>
      </c>
      <c r="G149" s="99">
        <v>7.8989968237600774</v>
      </c>
      <c r="H149" s="99">
        <v>8.3494906139155667</v>
      </c>
      <c r="I149" s="99">
        <v>8.3954337304264541</v>
      </c>
      <c r="J149" s="99">
        <v>7.9115667021166312</v>
      </c>
      <c r="K149" s="99">
        <v>7.5778528299915182</v>
      </c>
      <c r="L149" s="99">
        <v>8.4272984430246041</v>
      </c>
      <c r="M149" s="99">
        <v>9.5712769779817535</v>
      </c>
      <c r="N149" s="99">
        <v>9.595717857850472</v>
      </c>
      <c r="O149" s="99">
        <v>9.4786404311541137</v>
      </c>
      <c r="P149" s="99">
        <v>8.3510966617864035</v>
      </c>
      <c r="Q149" s="99">
        <v>9.7113804685562375</v>
      </c>
      <c r="R149" s="99">
        <v>9.7628463139933608</v>
      </c>
      <c r="S149" s="99">
        <v>9.5653115015848975</v>
      </c>
      <c r="T149" s="99">
        <v>8.9944816498597486</v>
      </c>
      <c r="U149" s="99">
        <v>9.2559091182576854</v>
      </c>
      <c r="V149" s="99">
        <v>9.0103920943336178</v>
      </c>
      <c r="W149" s="99">
        <v>9.494074779895211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8.1491483842249774</v>
      </c>
      <c r="D150" s="99">
        <v>7.5125899047301035</v>
      </c>
      <c r="E150" s="99">
        <v>7.7808782099088063</v>
      </c>
      <c r="F150" s="99">
        <v>7.9889440306285335</v>
      </c>
      <c r="G150" s="99">
        <v>7.8991954625173753</v>
      </c>
      <c r="H150" s="99">
        <v>8.3496665860056183</v>
      </c>
      <c r="I150" s="99">
        <v>8.3971153781131473</v>
      </c>
      <c r="J150" s="99">
        <v>7.9127715863892396</v>
      </c>
      <c r="K150" s="99">
        <v>7.5801603216743452</v>
      </c>
      <c r="L150" s="99">
        <v>0</v>
      </c>
      <c r="M150" s="99">
        <v>9.572653425008351</v>
      </c>
      <c r="N150" s="99">
        <v>9.5951023589648443</v>
      </c>
      <c r="O150" s="99">
        <v>9.4741926375389092</v>
      </c>
      <c r="P150" s="99">
        <v>8.3462910776747385</v>
      </c>
      <c r="Q150" s="99">
        <v>9.7143542302570296</v>
      </c>
      <c r="R150" s="99">
        <v>9.7681993871191573</v>
      </c>
      <c r="S150" s="99">
        <v>9.5715632670847128</v>
      </c>
      <c r="T150" s="99">
        <v>8.9981761053374711</v>
      </c>
      <c r="U150" s="99">
        <v>9.261843399055433</v>
      </c>
      <c r="V150" s="99">
        <v>9.0127570640096213</v>
      </c>
      <c r="W150" s="99">
        <v>9.4968156228030267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4.5603864640183538</v>
      </c>
      <c r="D151" s="102">
        <v>4.2500867538512352</v>
      </c>
      <c r="E151" s="102">
        <v>4.3468685794691009</v>
      </c>
      <c r="F151" s="102">
        <v>4.4472282664339566</v>
      </c>
      <c r="G151" s="102">
        <v>4.4654305210493037</v>
      </c>
      <c r="H151" s="102">
        <v>4.7316996065798591</v>
      </c>
      <c r="I151" s="102">
        <v>4.6868181577470791</v>
      </c>
      <c r="J151" s="102">
        <v>4.2774295140370162</v>
      </c>
      <c r="K151" s="102">
        <v>3.7451493611224431</v>
      </c>
      <c r="L151" s="102">
        <v>0</v>
      </c>
      <c r="M151" s="102">
        <v>5.3923071083309422</v>
      </c>
      <c r="N151" s="102">
        <v>5.2969005955915014</v>
      </c>
      <c r="O151" s="102">
        <v>5.4915212111302845</v>
      </c>
      <c r="P151" s="102">
        <v>4.6451422621523566</v>
      </c>
      <c r="Q151" s="102">
        <v>5.532739775543698</v>
      </c>
      <c r="R151" s="102">
        <v>5.5711175049098864</v>
      </c>
      <c r="S151" s="102">
        <v>5.2323161576940853</v>
      </c>
      <c r="T151" s="102">
        <v>4.9423505453373604</v>
      </c>
      <c r="U151" s="102">
        <v>5.1741511906537543</v>
      </c>
      <c r="V151" s="102">
        <v>5.057043134661388</v>
      </c>
      <c r="W151" s="102">
        <v>5.3745511254443912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3.5887619202066245</v>
      </c>
      <c r="D152" s="105">
        <v>3.2625031508788687</v>
      </c>
      <c r="E152" s="105">
        <v>3.4340096304397041</v>
      </c>
      <c r="F152" s="105">
        <v>3.5417157641945765</v>
      </c>
      <c r="G152" s="105">
        <v>3.4337649414680715</v>
      </c>
      <c r="H152" s="105">
        <v>3.6179669794257596</v>
      </c>
      <c r="I152" s="105">
        <v>3.7102972203660687</v>
      </c>
      <c r="J152" s="105">
        <v>3.6353420723522234</v>
      </c>
      <c r="K152" s="105">
        <v>3.8350109605519012</v>
      </c>
      <c r="L152" s="105">
        <v>0</v>
      </c>
      <c r="M152" s="105">
        <v>4.1803463166774097</v>
      </c>
      <c r="N152" s="105">
        <v>4.2982017633733429</v>
      </c>
      <c r="O152" s="105">
        <v>3.9826714264086229</v>
      </c>
      <c r="P152" s="105">
        <v>3.7011488155223815</v>
      </c>
      <c r="Q152" s="105">
        <v>4.1816144547133307</v>
      </c>
      <c r="R152" s="105">
        <v>4.1970818822092708</v>
      </c>
      <c r="S152" s="105">
        <v>4.3392471093906266</v>
      </c>
      <c r="T152" s="105">
        <v>4.0558255600001107</v>
      </c>
      <c r="U152" s="105">
        <v>4.0876922084016787</v>
      </c>
      <c r="V152" s="105">
        <v>3.9557139293482328</v>
      </c>
      <c r="W152" s="105">
        <v>4.1222644973586373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7.8980626235798868</v>
      </c>
      <c r="D153" s="102">
        <v>8.010342204815986</v>
      </c>
      <c r="E153" s="102">
        <v>7.7602606900794893</v>
      </c>
      <c r="F153" s="102">
        <v>7.9461870801783556</v>
      </c>
      <c r="G153" s="102">
        <v>8.1010833229179813</v>
      </c>
      <c r="H153" s="102">
        <v>8.1965674798045853</v>
      </c>
      <c r="I153" s="102">
        <v>7.7548406424881025</v>
      </c>
      <c r="J153" s="102">
        <v>7.9408159596068799</v>
      </c>
      <c r="K153" s="102">
        <v>7.5383375474258276</v>
      </c>
      <c r="L153" s="102">
        <v>8.8566327601967352</v>
      </c>
      <c r="M153" s="102">
        <v>9.1652987570825655</v>
      </c>
      <c r="N153" s="102">
        <v>9.1327513135462741</v>
      </c>
      <c r="O153" s="102">
        <v>9.8388773020261091</v>
      </c>
      <c r="P153" s="102">
        <v>9.4567624941213921</v>
      </c>
      <c r="Q153" s="102">
        <v>9.8475720506637483</v>
      </c>
      <c r="R153" s="102">
        <v>9.7631276280638701</v>
      </c>
      <c r="S153" s="102">
        <v>9.2074657419445227</v>
      </c>
      <c r="T153" s="102">
        <v>9.221983843493593</v>
      </c>
      <c r="U153" s="102">
        <v>9.2463278768910122</v>
      </c>
      <c r="V153" s="102">
        <v>9.1689894260879097</v>
      </c>
      <c r="W153" s="102">
        <v>9.1278065673730033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7.8995600742005756</v>
      </c>
      <c r="D154" s="105">
        <v>8.0123956154680815</v>
      </c>
      <c r="E154" s="105">
        <v>7.762887336237541</v>
      </c>
      <c r="F154" s="105">
        <v>7.9482414248891233</v>
      </c>
      <c r="G154" s="105">
        <v>8.102877262544455</v>
      </c>
      <c r="H154" s="105">
        <v>8.1972238283319321</v>
      </c>
      <c r="I154" s="105">
        <v>7.7563195600641164</v>
      </c>
      <c r="J154" s="105">
        <v>7.9432215918826703</v>
      </c>
      <c r="K154" s="105">
        <v>7.5418225766327414</v>
      </c>
      <c r="L154" s="105">
        <v>8.8592194621902074</v>
      </c>
      <c r="M154" s="105">
        <v>9.1661813075142913</v>
      </c>
      <c r="N154" s="105">
        <v>9.1306850808236639</v>
      </c>
      <c r="O154" s="105">
        <v>9.8353086864990171</v>
      </c>
      <c r="P154" s="105">
        <v>9.4515878436026473</v>
      </c>
      <c r="Q154" s="105">
        <v>9.8466901848923385</v>
      </c>
      <c r="R154" s="105">
        <v>9.766030335662764</v>
      </c>
      <c r="S154" s="105">
        <v>9.2129874605430349</v>
      </c>
      <c r="T154" s="105">
        <v>9.2275260147532236</v>
      </c>
      <c r="U154" s="105">
        <v>9.2509287386187236</v>
      </c>
      <c r="V154" s="105">
        <v>9.1707430704779114</v>
      </c>
      <c r="W154" s="105">
        <v>9.1272955971438101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4.4186945942949842</v>
      </c>
      <c r="D155" s="99">
        <v>4.5356124081850329</v>
      </c>
      <c r="E155" s="99">
        <v>4.3354040202470872</v>
      </c>
      <c r="F155" s="99">
        <v>4.4219515231980502</v>
      </c>
      <c r="G155" s="99">
        <v>4.5826650498339374</v>
      </c>
      <c r="H155" s="99">
        <v>4.6464202823155212</v>
      </c>
      <c r="I155" s="99">
        <v>4.3296644091198182</v>
      </c>
      <c r="J155" s="99">
        <v>4.2974458401433244</v>
      </c>
      <c r="K155" s="99">
        <v>3.7192190639064981</v>
      </c>
      <c r="L155" s="99">
        <v>5.0257137948835835</v>
      </c>
      <c r="M155" s="99">
        <v>5.1563092239405073</v>
      </c>
      <c r="N155" s="99">
        <v>5.0287661673364958</v>
      </c>
      <c r="O155" s="99">
        <v>5.7011686822770313</v>
      </c>
      <c r="P155" s="99">
        <v>5.262479896246373</v>
      </c>
      <c r="Q155" s="99">
        <v>5.6112957982800715</v>
      </c>
      <c r="R155" s="99">
        <v>5.5744376833733149</v>
      </c>
      <c r="S155" s="99">
        <v>5.0321025799405676</v>
      </c>
      <c r="T155" s="99">
        <v>5.0762526952458238</v>
      </c>
      <c r="U155" s="99">
        <v>5.1697994092176742</v>
      </c>
      <c r="V155" s="99">
        <v>5.1490298310743503</v>
      </c>
      <c r="W155" s="99">
        <v>5.1643969683345121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3.4808654799055923</v>
      </c>
      <c r="D156" s="99">
        <v>3.4767832072830496</v>
      </c>
      <c r="E156" s="99">
        <v>3.4274833159904552</v>
      </c>
      <c r="F156" s="99">
        <v>3.5262899016910723</v>
      </c>
      <c r="G156" s="99">
        <v>3.5202122127105153</v>
      </c>
      <c r="H156" s="99">
        <v>3.5508035460164109</v>
      </c>
      <c r="I156" s="99">
        <v>3.4266551509442995</v>
      </c>
      <c r="J156" s="99">
        <v>3.6457757517393454</v>
      </c>
      <c r="K156" s="99">
        <v>3.8226035127262437</v>
      </c>
      <c r="L156" s="99">
        <v>3.8335056673066252</v>
      </c>
      <c r="M156" s="99">
        <v>4.0098720835737849</v>
      </c>
      <c r="N156" s="99">
        <v>4.1019189134871681</v>
      </c>
      <c r="O156" s="99">
        <v>4.134140004221984</v>
      </c>
      <c r="P156" s="99">
        <v>4.1891079473562751</v>
      </c>
      <c r="Q156" s="99">
        <v>4.2353943866122661</v>
      </c>
      <c r="R156" s="99">
        <v>4.1915926522894509</v>
      </c>
      <c r="S156" s="99">
        <v>4.1808848806024663</v>
      </c>
      <c r="T156" s="99">
        <v>4.1512733195074007</v>
      </c>
      <c r="U156" s="99">
        <v>4.0811293294010502</v>
      </c>
      <c r="V156" s="99">
        <v>4.0217132394035611</v>
      </c>
      <c r="W156" s="99">
        <v>3.9628986288092971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1.8594902867639802</v>
      </c>
      <c r="D157" s="123">
        <v>1.8890603873008656</v>
      </c>
      <c r="E157" s="123">
        <v>1.8795001575638108</v>
      </c>
      <c r="F157" s="123">
        <v>1.8896627736677678</v>
      </c>
      <c r="G157" s="123">
        <v>1.9197657532347916</v>
      </c>
      <c r="H157" s="123">
        <v>1.982946173062367</v>
      </c>
      <c r="I157" s="123">
        <v>1.9634675087091207</v>
      </c>
      <c r="J157" s="123">
        <v>2.0051498520227304</v>
      </c>
      <c r="K157" s="123">
        <v>2.0168638283080562</v>
      </c>
      <c r="L157" s="123">
        <v>2.2487851398452605</v>
      </c>
      <c r="M157" s="123">
        <v>2.2005670739839687</v>
      </c>
      <c r="N157" s="123">
        <v>2.1908431915917754</v>
      </c>
      <c r="O157" s="123">
        <v>2.3478886989979104</v>
      </c>
      <c r="P157" s="123">
        <v>2.38209755235905</v>
      </c>
      <c r="Q157" s="123">
        <v>2.4232316101889246</v>
      </c>
      <c r="R157" s="123">
        <v>2.4941774978338107</v>
      </c>
      <c r="S157" s="123">
        <v>2.429637089940023</v>
      </c>
      <c r="T157" s="123">
        <v>2.4361046881689328</v>
      </c>
      <c r="U157" s="123">
        <v>2.4384924418655394</v>
      </c>
      <c r="V157" s="123">
        <v>2.5714309552249475</v>
      </c>
      <c r="W157" s="123">
        <v>2.6207715708104442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1.8594902867639802</v>
      </c>
      <c r="D159" s="110">
        <v>1.8890603873008656</v>
      </c>
      <c r="E159" s="110">
        <v>1.8795001575638108</v>
      </c>
      <c r="F159" s="110">
        <v>1.8896627736677678</v>
      </c>
      <c r="G159" s="110">
        <v>1.9197657532347916</v>
      </c>
      <c r="H159" s="110">
        <v>1.982946173062367</v>
      </c>
      <c r="I159" s="110">
        <v>1.9634675087091207</v>
      </c>
      <c r="J159" s="110">
        <v>2.0051498520227304</v>
      </c>
      <c r="K159" s="110">
        <v>2.0168638283080562</v>
      </c>
      <c r="L159" s="110">
        <v>2.2487851398452605</v>
      </c>
      <c r="M159" s="110">
        <v>2.2005670739839687</v>
      </c>
      <c r="N159" s="110">
        <v>2.1908431915917754</v>
      </c>
      <c r="O159" s="110">
        <v>2.3478886989979104</v>
      </c>
      <c r="P159" s="110">
        <v>2.38209755235905</v>
      </c>
      <c r="Q159" s="110">
        <v>2.4232316101889246</v>
      </c>
      <c r="R159" s="110">
        <v>2.4941774978338107</v>
      </c>
      <c r="S159" s="110">
        <v>2.429637089940023</v>
      </c>
      <c r="T159" s="110">
        <v>2.4361046881689328</v>
      </c>
      <c r="U159" s="110">
        <v>2.4384924418655394</v>
      </c>
      <c r="V159" s="110">
        <v>2.5714309552249475</v>
      </c>
      <c r="W159" s="110">
        <v>2.6207715708104442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25.537476519768862</v>
      </c>
      <c r="K161" s="118">
        <f t="shared" si="54"/>
        <v>11.500590537855437</v>
      </c>
      <c r="L161" s="118">
        <f t="shared" si="54"/>
        <v>77.15882892367307</v>
      </c>
      <c r="M161" s="118">
        <f t="shared" si="54"/>
        <v>54.405692360142432</v>
      </c>
      <c r="N161" s="118">
        <f t="shared" si="54"/>
        <v>68.571589282712338</v>
      </c>
      <c r="O161" s="118">
        <f t="shared" si="54"/>
        <v>123.59186906587577</v>
      </c>
      <c r="P161" s="118">
        <f t="shared" si="54"/>
        <v>69.030535264242118</v>
      </c>
      <c r="Q161" s="118">
        <f t="shared" si="54"/>
        <v>123.50131671321252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20.720315880795518</v>
      </c>
      <c r="W161" s="118">
        <f t="shared" ref="W161" si="56">W162+W164+W166+W175</f>
        <v>81.710283261278363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15.120394458024057</v>
      </c>
      <c r="K162" s="123">
        <f t="shared" si="57"/>
        <v>1.4147338457054179</v>
      </c>
      <c r="L162" s="123">
        <f t="shared" si="57"/>
        <v>65.508934641053855</v>
      </c>
      <c r="M162" s="123">
        <f t="shared" si="57"/>
        <v>42.366413232118738</v>
      </c>
      <c r="N162" s="123">
        <f t="shared" si="57"/>
        <v>56.518295712386312</v>
      </c>
      <c r="O162" s="123">
        <f t="shared" si="57"/>
        <v>110.71552596329643</v>
      </c>
      <c r="P162" s="123">
        <f t="shared" si="57"/>
        <v>56.679985957400596</v>
      </c>
      <c r="Q162" s="123">
        <f t="shared" si="57"/>
        <v>110.49057071042286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7.8304293943762255</v>
      </c>
      <c r="W162" s="123">
        <f t="shared" si="57"/>
        <v>69.237716548673347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15.120394458024057</v>
      </c>
      <c r="K163" s="110">
        <v>1.4147338457054179</v>
      </c>
      <c r="L163" s="110">
        <v>65.508934641053855</v>
      </c>
      <c r="M163" s="110">
        <v>42.366413232118738</v>
      </c>
      <c r="N163" s="110">
        <v>56.518295712386312</v>
      </c>
      <c r="O163" s="110">
        <v>110.71552596329643</v>
      </c>
      <c r="P163" s="110">
        <v>56.679985957400596</v>
      </c>
      <c r="Q163" s="110">
        <v>110.49057071042286</v>
      </c>
      <c r="R163" s="110">
        <v>0</v>
      </c>
      <c r="S163" s="110">
        <v>0</v>
      </c>
      <c r="T163" s="110">
        <v>0</v>
      </c>
      <c r="U163" s="110">
        <v>0</v>
      </c>
      <c r="V163" s="110">
        <v>7.8304293943762255</v>
      </c>
      <c r="W163" s="110">
        <v>69.237716548673347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0.47157000292492868</v>
      </c>
      <c r="K164" s="123">
        <f t="shared" si="58"/>
        <v>0.52608385933261481</v>
      </c>
      <c r="L164" s="123">
        <f t="shared" si="58"/>
        <v>0.57463860793911192</v>
      </c>
      <c r="M164" s="123">
        <f t="shared" si="58"/>
        <v>0.6343596877173896</v>
      </c>
      <c r="N164" s="123">
        <f t="shared" si="58"/>
        <v>0.69241532446561838</v>
      </c>
      <c r="O164" s="123">
        <f t="shared" si="58"/>
        <v>0.7166927613538745</v>
      </c>
      <c r="P164" s="123">
        <f t="shared" si="58"/>
        <v>0.59357472510401921</v>
      </c>
      <c r="Q164" s="123">
        <f t="shared" si="58"/>
        <v>0.75520078692616233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1.1688690910117558</v>
      </c>
      <c r="W164" s="123">
        <f t="shared" si="58"/>
        <v>0.6755541587141094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</v>
      </c>
      <c r="J165" s="99">
        <f>RES_hhdet_in_tesh!J165/RES_summary!J$21</f>
        <v>0.47157000292492868</v>
      </c>
      <c r="K165" s="99">
        <f>RES_hhdet_in_tesh!K165/RES_summary!K$21</f>
        <v>0.52608385933261481</v>
      </c>
      <c r="L165" s="99">
        <f>RES_hhdet_in_tesh!L165/RES_summary!L$21</f>
        <v>0.57463860793911192</v>
      </c>
      <c r="M165" s="99">
        <f>RES_hhdet_in_tesh!M165/RES_summary!M$21</f>
        <v>0.6343596877173896</v>
      </c>
      <c r="N165" s="99">
        <f>RES_hhdet_in_tesh!N165/RES_summary!N$21</f>
        <v>0.69241532446561838</v>
      </c>
      <c r="O165" s="99">
        <f>RES_hhdet_in_tesh!O165/RES_summary!O$21</f>
        <v>0.7166927613538745</v>
      </c>
      <c r="P165" s="99">
        <f>RES_hhdet_in_tesh!P165/RES_summary!P$21</f>
        <v>0.59357472510401921</v>
      </c>
      <c r="Q165" s="99">
        <f>RES_hhdet_in_tesh!Q165/RES_summary!Q$21</f>
        <v>0.75520078692616233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1.1688690910117558</v>
      </c>
      <c r="W165" s="99">
        <f>RES_hhdet_in_tesh!W165/RES_summary!W$21</f>
        <v>0.6755541587141094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7.9403622067971487</v>
      </c>
      <c r="K166" s="123">
        <v>7.5429090045093492</v>
      </c>
      <c r="L166" s="123">
        <v>8.8264705348348578</v>
      </c>
      <c r="M166" s="123">
        <v>9.2043523663223326</v>
      </c>
      <c r="N166" s="123">
        <v>9.1700350542686273</v>
      </c>
      <c r="O166" s="123">
        <v>9.8117616422275695</v>
      </c>
      <c r="P166" s="123">
        <v>9.3748770293784496</v>
      </c>
      <c r="Q166" s="123">
        <v>9.8323136056745639</v>
      </c>
      <c r="R166" s="123">
        <v>0</v>
      </c>
      <c r="S166" s="123">
        <v>0</v>
      </c>
      <c r="T166" s="123">
        <v>0</v>
      </c>
      <c r="U166" s="123">
        <v>0</v>
      </c>
      <c r="V166" s="123">
        <v>9.1495864401825884</v>
      </c>
      <c r="W166" s="123">
        <v>9.1762409830804632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7.9115667021166294</v>
      </c>
      <c r="K167" s="99">
        <v>7.5778528299915191</v>
      </c>
      <c r="L167" s="99">
        <v>8.4272984430246041</v>
      </c>
      <c r="M167" s="99">
        <v>9.5712769779817535</v>
      </c>
      <c r="N167" s="99">
        <v>9.5957178578504685</v>
      </c>
      <c r="O167" s="99">
        <v>9.4786404311541119</v>
      </c>
      <c r="P167" s="99">
        <v>8.3510966617864035</v>
      </c>
      <c r="Q167" s="99">
        <v>9.711380468556241</v>
      </c>
      <c r="R167" s="99">
        <v>0</v>
      </c>
      <c r="S167" s="99">
        <v>0</v>
      </c>
      <c r="T167" s="99">
        <v>0</v>
      </c>
      <c r="U167" s="99">
        <v>0</v>
      </c>
      <c r="V167" s="99">
        <v>9.0103920943336178</v>
      </c>
      <c r="W167" s="99">
        <v>9.4940747798952074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7.5801603216743434</v>
      </c>
      <c r="L168" s="99">
        <v>0</v>
      </c>
      <c r="M168" s="99">
        <v>9.572653425008351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9.4968156228030267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3.7451493611224427</v>
      </c>
      <c r="L169" s="102">
        <v>0</v>
      </c>
      <c r="M169" s="102">
        <v>5.3923071083309422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5.3745511254443912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3.8350109605519007</v>
      </c>
      <c r="L170" s="105">
        <v>0</v>
      </c>
      <c r="M170" s="105">
        <v>4.1803463166774089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4.1222644973586373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7.9408159596068799</v>
      </c>
      <c r="K171" s="102">
        <v>7.5383375474258267</v>
      </c>
      <c r="L171" s="102">
        <v>8.8566327601967352</v>
      </c>
      <c r="M171" s="102">
        <v>9.1652987570825637</v>
      </c>
      <c r="N171" s="102">
        <v>9.1327513135462759</v>
      </c>
      <c r="O171" s="102">
        <v>9.8388773020261091</v>
      </c>
      <c r="P171" s="102">
        <v>9.4567624941213939</v>
      </c>
      <c r="Q171" s="102">
        <v>9.8475720506637483</v>
      </c>
      <c r="R171" s="102">
        <v>0</v>
      </c>
      <c r="S171" s="102">
        <v>0</v>
      </c>
      <c r="T171" s="102">
        <v>0</v>
      </c>
      <c r="U171" s="102">
        <v>0</v>
      </c>
      <c r="V171" s="102">
        <v>9.1689894260879115</v>
      </c>
      <c r="W171" s="102">
        <v>9.1278065673730016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7.9432215918826712</v>
      </c>
      <c r="K172" s="105">
        <v>7.5418225766327414</v>
      </c>
      <c r="L172" s="105">
        <v>8.8592194621902074</v>
      </c>
      <c r="M172" s="105">
        <v>9.1661813075142913</v>
      </c>
      <c r="N172" s="105">
        <v>9.1306850808236657</v>
      </c>
      <c r="O172" s="105">
        <v>9.8353086864990171</v>
      </c>
      <c r="P172" s="105">
        <v>9.451587843602649</v>
      </c>
      <c r="Q172" s="105">
        <v>9.8466901848923385</v>
      </c>
      <c r="R172" s="105">
        <v>0</v>
      </c>
      <c r="S172" s="105">
        <v>0</v>
      </c>
      <c r="T172" s="105">
        <v>0</v>
      </c>
      <c r="U172" s="105">
        <v>0</v>
      </c>
      <c r="V172" s="105">
        <v>9.1707430704779132</v>
      </c>
      <c r="W172" s="105">
        <v>9.1272955971438101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4.2974458401433253</v>
      </c>
      <c r="K173" s="99">
        <v>3.7192190639064981</v>
      </c>
      <c r="L173" s="99">
        <v>5.0257137948835835</v>
      </c>
      <c r="M173" s="99">
        <v>5.1563092239405073</v>
      </c>
      <c r="N173" s="99">
        <v>5.0287661673364967</v>
      </c>
      <c r="O173" s="99">
        <v>5.7011686822770322</v>
      </c>
      <c r="P173" s="99">
        <v>5.262479896246373</v>
      </c>
      <c r="Q173" s="99">
        <v>5.6112957982800715</v>
      </c>
      <c r="R173" s="99">
        <v>0</v>
      </c>
      <c r="S173" s="99">
        <v>0</v>
      </c>
      <c r="T173" s="99">
        <v>0</v>
      </c>
      <c r="U173" s="99">
        <v>0</v>
      </c>
      <c r="V173" s="99">
        <v>5.1490298310743503</v>
      </c>
      <c r="W173" s="99">
        <v>5.1643969683345139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3.6457757517393459</v>
      </c>
      <c r="K174" s="110">
        <v>3.8226035127262437</v>
      </c>
      <c r="L174" s="110">
        <v>3.8335056673066239</v>
      </c>
      <c r="M174" s="110">
        <v>4.0098720835737867</v>
      </c>
      <c r="N174" s="110">
        <v>4.1019189134871681</v>
      </c>
      <c r="O174" s="110">
        <v>4.1341400042219831</v>
      </c>
      <c r="P174" s="110">
        <v>4.1891079473562751</v>
      </c>
      <c r="Q174" s="110">
        <v>4.2353943866122661</v>
      </c>
      <c r="R174" s="110">
        <v>0</v>
      </c>
      <c r="S174" s="110">
        <v>0</v>
      </c>
      <c r="T174" s="110">
        <v>0</v>
      </c>
      <c r="U174" s="110">
        <v>0</v>
      </c>
      <c r="V174" s="110">
        <v>4.0217132394035628</v>
      </c>
      <c r="W174" s="110">
        <v>3.9628986288092967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2.00514985202273</v>
      </c>
      <c r="K175" s="123">
        <v>2.0168638283080562</v>
      </c>
      <c r="L175" s="123">
        <v>2.2487851398452605</v>
      </c>
      <c r="M175" s="123">
        <v>2.2005670739839687</v>
      </c>
      <c r="N175" s="123">
        <v>2.1908431915917763</v>
      </c>
      <c r="O175" s="123">
        <v>2.3478886989979095</v>
      </c>
      <c r="P175" s="123">
        <v>2.38209755235905</v>
      </c>
      <c r="Q175" s="123">
        <v>2.4232316101889242</v>
      </c>
      <c r="R175" s="123">
        <v>0</v>
      </c>
      <c r="S175" s="123">
        <v>0</v>
      </c>
      <c r="T175" s="123">
        <v>0</v>
      </c>
      <c r="U175" s="123">
        <v>0</v>
      </c>
      <c r="V175" s="123">
        <v>2.5714309552249475</v>
      </c>
      <c r="W175" s="123">
        <v>2.6207715708104442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2.00514985202273</v>
      </c>
      <c r="K177" s="110">
        <v>2.0168638283080562</v>
      </c>
      <c r="L177" s="110">
        <v>2.2487851398452605</v>
      </c>
      <c r="M177" s="110">
        <v>2.2005670739839687</v>
      </c>
      <c r="N177" s="110">
        <v>2.1908431915917763</v>
      </c>
      <c r="O177" s="110">
        <v>2.3478886989979095</v>
      </c>
      <c r="P177" s="110">
        <v>2.38209755235905</v>
      </c>
      <c r="Q177" s="110">
        <v>2.4232316101889242</v>
      </c>
      <c r="R177" s="110">
        <v>0</v>
      </c>
      <c r="S177" s="110">
        <v>0</v>
      </c>
      <c r="T177" s="110">
        <v>0</v>
      </c>
      <c r="U177" s="110">
        <v>0</v>
      </c>
      <c r="V177" s="110">
        <v>2.5714309552249475</v>
      </c>
      <c r="W177" s="110">
        <v>2.6207715708104442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35.229741661601132</v>
      </c>
      <c r="D24" s="118">
        <f t="shared" si="7"/>
        <v>30.776673801141204</v>
      </c>
      <c r="E24" s="118">
        <f t="shared" si="7"/>
        <v>32.162949701946239</v>
      </c>
      <c r="F24" s="118">
        <f t="shared" si="7"/>
        <v>31.982180928788246</v>
      </c>
      <c r="G24" s="118">
        <f t="shared" si="7"/>
        <v>31.462734224153568</v>
      </c>
      <c r="H24" s="118">
        <f t="shared" si="7"/>
        <v>32.865398733626073</v>
      </c>
      <c r="I24" s="118">
        <f t="shared" si="7"/>
        <v>32.25714448031939</v>
      </c>
      <c r="J24" s="118">
        <f t="shared" si="7"/>
        <v>29.493734861756401</v>
      </c>
      <c r="K24" s="118">
        <f t="shared" si="7"/>
        <v>26.710196522921589</v>
      </c>
      <c r="L24" s="118">
        <f t="shared" si="7"/>
        <v>30.990722843495433</v>
      </c>
      <c r="M24" s="118">
        <f t="shared" si="7"/>
        <v>29.191603012989738</v>
      </c>
      <c r="N24" s="118">
        <f t="shared" si="7"/>
        <v>26.292814989327439</v>
      </c>
      <c r="O24" s="118">
        <f t="shared" si="7"/>
        <v>23.262127512298086</v>
      </c>
      <c r="P24" s="118">
        <f t="shared" si="7"/>
        <v>16.613531647161459</v>
      </c>
      <c r="Q24" s="118">
        <f t="shared" si="7"/>
        <v>21.531109920301482</v>
      </c>
      <c r="R24" s="118">
        <f t="shared" ref="R24:V24" si="8">R25+R28+R30+R39</f>
        <v>21.176398046728732</v>
      </c>
      <c r="S24" s="118">
        <f t="shared" si="8"/>
        <v>20.423874584790685</v>
      </c>
      <c r="T24" s="118">
        <f t="shared" si="8"/>
        <v>19.090927486094589</v>
      </c>
      <c r="U24" s="118">
        <f t="shared" si="8"/>
        <v>16.73280894775894</v>
      </c>
      <c r="V24" s="118">
        <f t="shared" si="8"/>
        <v>15.205069214841316</v>
      </c>
      <c r="W24" s="118">
        <f t="shared" ref="W24" si="9">W25+W28+W30+W39</f>
        <v>13.993548680179789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34.976185893325486</v>
      </c>
      <c r="D25" s="123">
        <f t="shared" si="10"/>
        <v>30.553672498641536</v>
      </c>
      <c r="E25" s="123">
        <f t="shared" si="10"/>
        <v>31.875403475440276</v>
      </c>
      <c r="F25" s="123">
        <f t="shared" si="10"/>
        <v>31.675579811781972</v>
      </c>
      <c r="G25" s="123">
        <f t="shared" si="10"/>
        <v>31.148706647211608</v>
      </c>
      <c r="H25" s="123">
        <f t="shared" si="10"/>
        <v>32.543818358780477</v>
      </c>
      <c r="I25" s="123">
        <f t="shared" si="10"/>
        <v>32.027931850224448</v>
      </c>
      <c r="J25" s="123">
        <f t="shared" si="10"/>
        <v>29.288761448882685</v>
      </c>
      <c r="K25" s="123">
        <f t="shared" si="10"/>
        <v>26.574918635107604</v>
      </c>
      <c r="L25" s="123">
        <f t="shared" si="10"/>
        <v>30.781751841157924</v>
      </c>
      <c r="M25" s="123">
        <f t="shared" si="10"/>
        <v>28.893290907914732</v>
      </c>
      <c r="N25" s="123">
        <f t="shared" si="10"/>
        <v>26.04333084569436</v>
      </c>
      <c r="O25" s="123">
        <f t="shared" si="10"/>
        <v>23.05720550713264</v>
      </c>
      <c r="P25" s="123">
        <f t="shared" si="10"/>
        <v>16.439915697324821</v>
      </c>
      <c r="Q25" s="123">
        <f t="shared" si="10"/>
        <v>21.229719183344919</v>
      </c>
      <c r="R25" s="123">
        <f t="shared" ref="R25:V25" si="11">SUM(R26:R27)</f>
        <v>20.843339587063593</v>
      </c>
      <c r="S25" s="123">
        <f t="shared" si="11"/>
        <v>20.071246622559762</v>
      </c>
      <c r="T25" s="123">
        <f t="shared" si="11"/>
        <v>18.799671438356249</v>
      </c>
      <c r="U25" s="123">
        <f t="shared" si="11"/>
        <v>16.388892796866159</v>
      </c>
      <c r="V25" s="123">
        <f t="shared" si="11"/>
        <v>14.907046106316857</v>
      </c>
      <c r="W25" s="123">
        <f t="shared" ref="W25" si="12">SUM(W26:W27)</f>
        <v>13.666107526860021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34.976185893325486</v>
      </c>
      <c r="D26" s="99">
        <v>30.553672498641536</v>
      </c>
      <c r="E26" s="99">
        <v>31.875403475440276</v>
      </c>
      <c r="F26" s="99">
        <v>31.675579811781972</v>
      </c>
      <c r="G26" s="99">
        <v>31.148706647211608</v>
      </c>
      <c r="H26" s="99">
        <v>32.543818358780477</v>
      </c>
      <c r="I26" s="99">
        <v>32.027931850224448</v>
      </c>
      <c r="J26" s="99">
        <v>29.288761448882685</v>
      </c>
      <c r="K26" s="99">
        <v>26.574918635107604</v>
      </c>
      <c r="L26" s="99">
        <v>30.781751841157924</v>
      </c>
      <c r="M26" s="99">
        <v>28.893290907914732</v>
      </c>
      <c r="N26" s="99">
        <v>26.04333084569436</v>
      </c>
      <c r="O26" s="99">
        <v>23.05720550713264</v>
      </c>
      <c r="P26" s="99">
        <v>16.439915697324821</v>
      </c>
      <c r="Q26" s="99">
        <v>21.229719183344919</v>
      </c>
      <c r="R26" s="99">
        <v>20.843339587063593</v>
      </c>
      <c r="S26" s="99">
        <v>20.071246622559762</v>
      </c>
      <c r="T26" s="99">
        <v>18.799671438356249</v>
      </c>
      <c r="U26" s="99">
        <v>16.388892796866159</v>
      </c>
      <c r="V26" s="99">
        <v>14.907046106316857</v>
      </c>
      <c r="W26" s="99">
        <v>13.666107526860021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0.25355576827564968</v>
      </c>
      <c r="D30" s="123">
        <v>0.2230013024996694</v>
      </c>
      <c r="E30" s="123">
        <v>0.2875462265059659</v>
      </c>
      <c r="F30" s="123">
        <v>0.30660111700627501</v>
      </c>
      <c r="G30" s="123">
        <v>0.31402757694196076</v>
      </c>
      <c r="H30" s="123">
        <v>0.32158037484559282</v>
      </c>
      <c r="I30" s="123">
        <v>0.22921263009494122</v>
      </c>
      <c r="J30" s="123">
        <v>0.2049734128737174</v>
      </c>
      <c r="K30" s="123">
        <v>0.13527788781398445</v>
      </c>
      <c r="L30" s="123">
        <v>0.2089710023375099</v>
      </c>
      <c r="M30" s="123">
        <v>0.29831210507500411</v>
      </c>
      <c r="N30" s="123">
        <v>0.24948414363307927</v>
      </c>
      <c r="O30" s="123">
        <v>0.20492200516544834</v>
      </c>
      <c r="P30" s="123">
        <v>0.17361594983663634</v>
      </c>
      <c r="Q30" s="123">
        <v>0.30139073695656254</v>
      </c>
      <c r="R30" s="123">
        <v>0.33305845966513847</v>
      </c>
      <c r="S30" s="123">
        <v>0.35262796223092341</v>
      </c>
      <c r="T30" s="123">
        <v>0.29125604773833946</v>
      </c>
      <c r="U30" s="123">
        <v>0.34391615089278138</v>
      </c>
      <c r="V30" s="123">
        <v>0.29802310852445885</v>
      </c>
      <c r="W30" s="123">
        <v>0.3274411533197677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2.8172863141738858</v>
      </c>
      <c r="D31" s="99">
        <v>2.5902458982653904</v>
      </c>
      <c r="E31" s="99">
        <v>2.6741799065054832</v>
      </c>
      <c r="F31" s="99">
        <v>2.7369758249828453</v>
      </c>
      <c r="G31" s="99">
        <v>2.696541149827707</v>
      </c>
      <c r="H31" s="99">
        <v>2.8390953093510904</v>
      </c>
      <c r="I31" s="99">
        <v>2.8422366131772714</v>
      </c>
      <c r="J31" s="99">
        <v>2.6646543673583265</v>
      </c>
      <c r="K31" s="99">
        <v>2.5364603965122083</v>
      </c>
      <c r="L31" s="99">
        <v>2.8002114313226327</v>
      </c>
      <c r="M31" s="99">
        <v>3.1322771032875427</v>
      </c>
      <c r="N31" s="99">
        <v>3.06311087460614</v>
      </c>
      <c r="O31" s="99">
        <v>2.9201385736076388</v>
      </c>
      <c r="P31" s="99">
        <v>2.4678267155350446</v>
      </c>
      <c r="Q31" s="99">
        <v>2.7673149484193469</v>
      </c>
      <c r="R31" s="99">
        <v>2.7165080616437853</v>
      </c>
      <c r="S31" s="99">
        <v>2.6025223785650411</v>
      </c>
      <c r="T31" s="99">
        <v>2.3990300774236912</v>
      </c>
      <c r="U31" s="99">
        <v>2.4289078156802684</v>
      </c>
      <c r="V31" s="99">
        <v>2.3371285879023351</v>
      </c>
      <c r="W31" s="99">
        <v>2.4492598268318622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1.4236044367054894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1.4236044367054894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43.785259556366299</v>
      </c>
      <c r="D43" s="118">
        <f t="shared" si="14"/>
        <v>41.816997302085845</v>
      </c>
      <c r="E43" s="118">
        <f t="shared" si="14"/>
        <v>40.451008845430948</v>
      </c>
      <c r="F43" s="118">
        <f t="shared" si="14"/>
        <v>39.482107681852099</v>
      </c>
      <c r="G43" s="118">
        <f t="shared" si="14"/>
        <v>39.479489890099295</v>
      </c>
      <c r="H43" s="118">
        <f t="shared" si="14"/>
        <v>37.529247385930937</v>
      </c>
      <c r="I43" s="118">
        <f t="shared" si="14"/>
        <v>39.232162505795088</v>
      </c>
      <c r="J43" s="118">
        <f t="shared" si="14"/>
        <v>38.843142635133717</v>
      </c>
      <c r="K43" s="118">
        <f t="shared" si="14"/>
        <v>38.340839357944901</v>
      </c>
      <c r="L43" s="118">
        <f t="shared" si="14"/>
        <v>42.121413231504221</v>
      </c>
      <c r="M43" s="118">
        <f t="shared" si="14"/>
        <v>37.021049255160385</v>
      </c>
      <c r="N43" s="118">
        <f t="shared" si="14"/>
        <v>33.565902779189209</v>
      </c>
      <c r="O43" s="118">
        <f t="shared" si="14"/>
        <v>33.288137860845346</v>
      </c>
      <c r="P43" s="118">
        <f t="shared" si="14"/>
        <v>0</v>
      </c>
      <c r="Q43" s="118">
        <f t="shared" si="14"/>
        <v>27.509482606435522</v>
      </c>
      <c r="R43" s="118">
        <f t="shared" ref="R43:V43" si="15">R44+R47+R49+R58</f>
        <v>0</v>
      </c>
      <c r="S43" s="118">
        <f t="shared" si="15"/>
        <v>24.869505545343618</v>
      </c>
      <c r="T43" s="118">
        <f t="shared" si="15"/>
        <v>24.613243114874948</v>
      </c>
      <c r="U43" s="118">
        <f t="shared" si="15"/>
        <v>21.979376791043247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42.705319629594861</v>
      </c>
      <c r="D44" s="123">
        <f t="shared" si="17"/>
        <v>40.806348269873489</v>
      </c>
      <c r="E44" s="123">
        <f t="shared" si="17"/>
        <v>39.832667779506117</v>
      </c>
      <c r="F44" s="123">
        <f t="shared" si="17"/>
        <v>38.94576797998532</v>
      </c>
      <c r="G44" s="123">
        <f t="shared" si="17"/>
        <v>39.114896420493473</v>
      </c>
      <c r="H44" s="123">
        <f t="shared" si="17"/>
        <v>37.254380450545206</v>
      </c>
      <c r="I44" s="123">
        <f t="shared" si="17"/>
        <v>36.123342792198954</v>
      </c>
      <c r="J44" s="123">
        <f t="shared" si="17"/>
        <v>35.486637907177411</v>
      </c>
      <c r="K44" s="123">
        <f t="shared" si="17"/>
        <v>35.033458703695821</v>
      </c>
      <c r="L44" s="123">
        <f t="shared" si="17"/>
        <v>38.261808556727757</v>
      </c>
      <c r="M44" s="123">
        <f t="shared" si="17"/>
        <v>32.988165754760765</v>
      </c>
      <c r="N44" s="123">
        <f t="shared" si="17"/>
        <v>29.859342970157087</v>
      </c>
      <c r="O44" s="123">
        <f t="shared" si="17"/>
        <v>30.219529490141635</v>
      </c>
      <c r="P44" s="123">
        <f t="shared" si="17"/>
        <v>0</v>
      </c>
      <c r="Q44" s="123">
        <f t="shared" si="17"/>
        <v>24.253447179933204</v>
      </c>
      <c r="R44" s="123">
        <f t="shared" ref="R44:V44" si="18">SUM(R45:R46)</f>
        <v>0</v>
      </c>
      <c r="S44" s="123">
        <f t="shared" si="18"/>
        <v>21.883439309559101</v>
      </c>
      <c r="T44" s="123">
        <f t="shared" si="18"/>
        <v>21.66509633689698</v>
      </c>
      <c r="U44" s="123">
        <f t="shared" si="18"/>
        <v>19.493842156885634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42.705319629594861</v>
      </c>
      <c r="D45" s="99">
        <v>40.806348269873489</v>
      </c>
      <c r="E45" s="99">
        <v>39.832667779506117</v>
      </c>
      <c r="F45" s="99">
        <v>38.94576797998532</v>
      </c>
      <c r="G45" s="99">
        <v>39.114896420493473</v>
      </c>
      <c r="H45" s="99">
        <v>37.254380450545206</v>
      </c>
      <c r="I45" s="99">
        <v>36.123342792198954</v>
      </c>
      <c r="J45" s="99">
        <v>35.486637907177411</v>
      </c>
      <c r="K45" s="99">
        <v>35.033458703695821</v>
      </c>
      <c r="L45" s="99">
        <v>38.261808556727757</v>
      </c>
      <c r="M45" s="99">
        <v>32.988165754760765</v>
      </c>
      <c r="N45" s="99">
        <v>29.859342970157087</v>
      </c>
      <c r="O45" s="99">
        <v>30.219529490141635</v>
      </c>
      <c r="P45" s="99">
        <v>0</v>
      </c>
      <c r="Q45" s="99">
        <v>24.253447179933204</v>
      </c>
      <c r="R45" s="99">
        <v>0</v>
      </c>
      <c r="S45" s="99">
        <v>21.883439309559101</v>
      </c>
      <c r="T45" s="99">
        <v>21.66509633689698</v>
      </c>
      <c r="U45" s="99">
        <v>19.493842156885634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1.0799399267714387</v>
      </c>
      <c r="D49" s="123">
        <v>1.010649032212356</v>
      </c>
      <c r="E49" s="123">
        <v>0.61834106592483118</v>
      </c>
      <c r="F49" s="123">
        <v>0.53633970186678293</v>
      </c>
      <c r="G49" s="123">
        <v>0.36459346960581873</v>
      </c>
      <c r="H49" s="123">
        <v>0.27486693538573304</v>
      </c>
      <c r="I49" s="123">
        <v>3.1088197135961355</v>
      </c>
      <c r="J49" s="123">
        <v>3.3565047279563047</v>
      </c>
      <c r="K49" s="123">
        <v>3.30738065424908</v>
      </c>
      <c r="L49" s="123">
        <v>3.8596046747764645</v>
      </c>
      <c r="M49" s="123">
        <v>4.0328835003996195</v>
      </c>
      <c r="N49" s="123">
        <v>3.7065598090321212</v>
      </c>
      <c r="O49" s="123">
        <v>3.0686083707037124</v>
      </c>
      <c r="P49" s="123">
        <v>0</v>
      </c>
      <c r="Q49" s="123">
        <v>3.2560354265023195</v>
      </c>
      <c r="R49" s="123">
        <v>0</v>
      </c>
      <c r="S49" s="123">
        <v>2.9860662357845169</v>
      </c>
      <c r="T49" s="123">
        <v>2.9481467779779664</v>
      </c>
      <c r="U49" s="123">
        <v>2.4855346341576134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3.598563690924796</v>
      </c>
      <c r="D50" s="99">
        <v>3.6274110584531689</v>
      </c>
      <c r="E50" s="99">
        <v>3.4775396555409417</v>
      </c>
      <c r="F50" s="99">
        <v>3.5900546138820295</v>
      </c>
      <c r="G50" s="99">
        <v>3.6206601436905856</v>
      </c>
      <c r="H50" s="99">
        <v>3.5287387897796769</v>
      </c>
      <c r="I50" s="99">
        <v>3.2410951779109003</v>
      </c>
      <c r="J50" s="99">
        <v>3.3687726755628353</v>
      </c>
      <c r="K50" s="99">
        <v>3.3273326194666679</v>
      </c>
      <c r="L50" s="99">
        <v>3.86738365664965</v>
      </c>
      <c r="M50" s="99">
        <v>4.044793188764074</v>
      </c>
      <c r="N50" s="99">
        <v>3.7079255322711737</v>
      </c>
      <c r="O50" s="99">
        <v>3.8897708144627283</v>
      </c>
      <c r="P50" s="99">
        <v>0</v>
      </c>
      <c r="Q50" s="99">
        <v>3.2560354265023195</v>
      </c>
      <c r="R50" s="99">
        <v>0</v>
      </c>
      <c r="S50" s="99">
        <v>2.9903341983167211</v>
      </c>
      <c r="T50" s="99">
        <v>3.0228665571048881</v>
      </c>
      <c r="U50" s="99">
        <v>2.9918472448193496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2.013695502912908</v>
      </c>
      <c r="D51" s="99">
        <v>2.0532144647877018</v>
      </c>
      <c r="E51" s="99">
        <v>1.9430608378471619</v>
      </c>
      <c r="F51" s="99">
        <v>1.9988641185667688</v>
      </c>
      <c r="G51" s="99">
        <v>2.0475264927192196</v>
      </c>
      <c r="H51" s="99">
        <v>1.9992889196938577</v>
      </c>
      <c r="I51" s="99">
        <v>1.8070668912145749</v>
      </c>
      <c r="J51" s="99">
        <v>1.821299470497262</v>
      </c>
      <c r="K51" s="99">
        <v>1.6459260961299795</v>
      </c>
      <c r="L51" s="99">
        <v>2.1987920448514147</v>
      </c>
      <c r="M51" s="99">
        <v>2.2796072347466372</v>
      </c>
      <c r="N51" s="99">
        <v>2.0458403503436879</v>
      </c>
      <c r="O51" s="99">
        <v>2.2549665278009106</v>
      </c>
      <c r="P51" s="99">
        <v>0</v>
      </c>
      <c r="Q51" s="99">
        <v>0</v>
      </c>
      <c r="R51" s="99">
        <v>0</v>
      </c>
      <c r="S51" s="99">
        <v>1.6331221130758662</v>
      </c>
      <c r="T51" s="99">
        <v>1.6613621090539483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2.013695502912908</v>
      </c>
      <c r="D52" s="102">
        <v>2.0532144647877018</v>
      </c>
      <c r="E52" s="102">
        <v>1.9430608378471619</v>
      </c>
      <c r="F52" s="102">
        <v>1.9988641185667688</v>
      </c>
      <c r="G52" s="102">
        <v>2.0475264927192196</v>
      </c>
      <c r="H52" s="102">
        <v>1.9992889196938577</v>
      </c>
      <c r="I52" s="102">
        <v>1.8070668912145749</v>
      </c>
      <c r="J52" s="102">
        <v>1.821299470497262</v>
      </c>
      <c r="K52" s="102">
        <v>1.6459260961299795</v>
      </c>
      <c r="L52" s="102">
        <v>2.1987920448514147</v>
      </c>
      <c r="M52" s="102">
        <v>2.2796072347466372</v>
      </c>
      <c r="N52" s="102">
        <v>2.0458403503436879</v>
      </c>
      <c r="O52" s="102">
        <v>2.2549665278009106</v>
      </c>
      <c r="P52" s="102">
        <v>0</v>
      </c>
      <c r="Q52" s="102">
        <v>0</v>
      </c>
      <c r="R52" s="102">
        <v>0</v>
      </c>
      <c r="S52" s="102">
        <v>1.6331221130758662</v>
      </c>
      <c r="T52" s="102">
        <v>1.6613621090539483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29.990124409740481</v>
      </c>
      <c r="D62" s="118">
        <f t="shared" si="21"/>
        <v>27.907669270753594</v>
      </c>
      <c r="E62" s="118">
        <f t="shared" si="21"/>
        <v>28.809156766197741</v>
      </c>
      <c r="F62" s="118">
        <f t="shared" si="21"/>
        <v>28.016140566410051</v>
      </c>
      <c r="G62" s="118">
        <f t="shared" si="21"/>
        <v>27.506721437571038</v>
      </c>
      <c r="H62" s="118">
        <f t="shared" si="21"/>
        <v>26.768686345247591</v>
      </c>
      <c r="I62" s="118">
        <f t="shared" si="21"/>
        <v>25.276005860663386</v>
      </c>
      <c r="J62" s="118">
        <f t="shared" si="21"/>
        <v>25.081679613064541</v>
      </c>
      <c r="K62" s="118">
        <f t="shared" si="21"/>
        <v>24.645669883775344</v>
      </c>
      <c r="L62" s="118">
        <f t="shared" si="21"/>
        <v>27.969959567627718</v>
      </c>
      <c r="M62" s="118">
        <f t="shared" si="21"/>
        <v>23.551104880969078</v>
      </c>
      <c r="N62" s="118">
        <f t="shared" si="21"/>
        <v>22.919763457468576</v>
      </c>
      <c r="O62" s="118">
        <f t="shared" si="21"/>
        <v>22.410479441455148</v>
      </c>
      <c r="P62" s="118">
        <f t="shared" si="21"/>
        <v>18.647541210331919</v>
      </c>
      <c r="Q62" s="118">
        <f t="shared" si="21"/>
        <v>18.945464396160244</v>
      </c>
      <c r="R62" s="118">
        <f t="shared" ref="R62:V62" si="22">R63+R66+R68+R77</f>
        <v>19.075792922719444</v>
      </c>
      <c r="S62" s="118">
        <f t="shared" si="22"/>
        <v>18.084698720348353</v>
      </c>
      <c r="T62" s="118">
        <f t="shared" si="22"/>
        <v>16.858005079541314</v>
      </c>
      <c r="U62" s="118">
        <f t="shared" si="22"/>
        <v>15.97592468757855</v>
      </c>
      <c r="V62" s="118">
        <f t="shared" si="22"/>
        <v>14.476976586512471</v>
      </c>
      <c r="W62" s="118">
        <f t="shared" ref="W62" si="23">W63+W66+W68+W77</f>
        <v>13.050369414362436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27.677877913603286</v>
      </c>
      <c r="D63" s="123">
        <f t="shared" si="24"/>
        <v>25.622454538759502</v>
      </c>
      <c r="E63" s="123">
        <f t="shared" si="24"/>
        <v>26.496503242611993</v>
      </c>
      <c r="F63" s="123">
        <f t="shared" si="24"/>
        <v>25.679744998765848</v>
      </c>
      <c r="G63" s="123">
        <f t="shared" si="24"/>
        <v>25.26673201866592</v>
      </c>
      <c r="H63" s="123">
        <f t="shared" si="24"/>
        <v>24.626526540575298</v>
      </c>
      <c r="I63" s="123">
        <f t="shared" si="24"/>
        <v>23.272958158888276</v>
      </c>
      <c r="J63" s="123">
        <f t="shared" si="24"/>
        <v>22.900634973807808</v>
      </c>
      <c r="K63" s="123">
        <f t="shared" si="24"/>
        <v>22.52726039320364</v>
      </c>
      <c r="L63" s="123">
        <f t="shared" si="24"/>
        <v>25.48590718420586</v>
      </c>
      <c r="M63" s="123">
        <f t="shared" si="24"/>
        <v>21.080482951501931</v>
      </c>
      <c r="N63" s="123">
        <f t="shared" si="24"/>
        <v>20.455327472914508</v>
      </c>
      <c r="O63" s="123">
        <f t="shared" si="24"/>
        <v>19.918584993642298</v>
      </c>
      <c r="P63" s="123">
        <f t="shared" si="24"/>
        <v>16.609585185439414</v>
      </c>
      <c r="Q63" s="123">
        <f t="shared" si="24"/>
        <v>16.871929745722429</v>
      </c>
      <c r="R63" s="123">
        <f t="shared" ref="R63:V63" si="25">SUM(R64:R65)</f>
        <v>16.940778039998801</v>
      </c>
      <c r="S63" s="123">
        <f t="shared" si="25"/>
        <v>16.0115921310299</v>
      </c>
      <c r="T63" s="123">
        <f t="shared" si="25"/>
        <v>14.896918854506055</v>
      </c>
      <c r="U63" s="123">
        <f t="shared" si="25"/>
        <v>13.954704870749</v>
      </c>
      <c r="V63" s="123">
        <f t="shared" si="25"/>
        <v>12.511220999922758</v>
      </c>
      <c r="W63" s="123">
        <f t="shared" ref="W63" si="26">SUM(W64:W65)</f>
        <v>11.11169947965907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27.677877913603286</v>
      </c>
      <c r="D64" s="99">
        <v>25.622454538759502</v>
      </c>
      <c r="E64" s="99">
        <v>26.496503242611993</v>
      </c>
      <c r="F64" s="99">
        <v>25.679744998765848</v>
      </c>
      <c r="G64" s="99">
        <v>25.26673201866592</v>
      </c>
      <c r="H64" s="99">
        <v>24.626526540575298</v>
      </c>
      <c r="I64" s="99">
        <v>23.272958158888276</v>
      </c>
      <c r="J64" s="99">
        <v>22.900634973807808</v>
      </c>
      <c r="K64" s="99">
        <v>22.52726039320364</v>
      </c>
      <c r="L64" s="99">
        <v>25.48590718420586</v>
      </c>
      <c r="M64" s="99">
        <v>21.080482951501931</v>
      </c>
      <c r="N64" s="99">
        <v>20.455327472914508</v>
      </c>
      <c r="O64" s="99">
        <v>19.918584993642298</v>
      </c>
      <c r="P64" s="99">
        <v>16.609585185439414</v>
      </c>
      <c r="Q64" s="99">
        <v>16.871929745722429</v>
      </c>
      <c r="R64" s="99">
        <v>16.940778039998801</v>
      </c>
      <c r="S64" s="99">
        <v>16.0115921310299</v>
      </c>
      <c r="T64" s="99">
        <v>14.896918854506055</v>
      </c>
      <c r="U64" s="99">
        <v>13.954704870749</v>
      </c>
      <c r="V64" s="99">
        <v>12.511220999922758</v>
      </c>
      <c r="W64" s="99">
        <v>11.11169947965907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2.2965963538222791</v>
      </c>
      <c r="D68" s="123">
        <v>2.2597065117715456</v>
      </c>
      <c r="E68" s="123">
        <v>2.2797448782390677</v>
      </c>
      <c r="F68" s="123">
        <v>2.3036715315070544</v>
      </c>
      <c r="G68" s="123">
        <v>2.2091401506312112</v>
      </c>
      <c r="H68" s="123">
        <v>2.1120638192648409</v>
      </c>
      <c r="I68" s="123">
        <v>1.985110452170322</v>
      </c>
      <c r="J68" s="123">
        <v>2.115575967904304</v>
      </c>
      <c r="K68" s="123">
        <v>2.0599445850984113</v>
      </c>
      <c r="L68" s="123">
        <v>2.4171848114756176</v>
      </c>
      <c r="M68" s="123">
        <v>2.4038829020637031</v>
      </c>
      <c r="N68" s="123">
        <v>2.3981231677382064</v>
      </c>
      <c r="O68" s="123">
        <v>2.4295120563368222</v>
      </c>
      <c r="P68" s="123">
        <v>2.0010602240129374</v>
      </c>
      <c r="Q68" s="123">
        <v>2.0384360283543295</v>
      </c>
      <c r="R68" s="123">
        <v>2.0930214354975512</v>
      </c>
      <c r="S68" s="123">
        <v>2.0241844127742752</v>
      </c>
      <c r="T68" s="123">
        <v>1.9139576648109045</v>
      </c>
      <c r="U68" s="123">
        <v>1.9751241742084238</v>
      </c>
      <c r="V68" s="123">
        <v>1.9321403119273479</v>
      </c>
      <c r="W68" s="123">
        <v>1.8778071146224506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2.4631748475953628</v>
      </c>
      <c r="D69" s="99">
        <v>2.3919552652202336</v>
      </c>
      <c r="E69" s="99">
        <v>2.4177007777444022</v>
      </c>
      <c r="F69" s="99">
        <v>2.4620888788813051</v>
      </c>
      <c r="G69" s="99">
        <v>2.4205049845724504</v>
      </c>
      <c r="H69" s="99">
        <v>2.4030842614324772</v>
      </c>
      <c r="I69" s="99">
        <v>2.1416003764142379</v>
      </c>
      <c r="J69" s="99">
        <v>2.2188150950672414</v>
      </c>
      <c r="K69" s="99">
        <v>2.1735292040359657</v>
      </c>
      <c r="L69" s="99">
        <v>2.5919960010101382</v>
      </c>
      <c r="M69" s="99">
        <v>2.5523150829082555</v>
      </c>
      <c r="N69" s="99">
        <v>2.5401968327599049</v>
      </c>
      <c r="O69" s="99">
        <v>2.5720947763365252</v>
      </c>
      <c r="P69" s="99">
        <v>2.3588712439683492</v>
      </c>
      <c r="Q69" s="99">
        <v>2.2499691853660888</v>
      </c>
      <c r="R69" s="99">
        <v>2.2562962077348163</v>
      </c>
      <c r="S69" s="99">
        <v>2.1692297037329147</v>
      </c>
      <c r="T69" s="99">
        <v>2.0605677377721254</v>
      </c>
      <c r="U69" s="99">
        <v>2.1167416290562331</v>
      </c>
      <c r="V69" s="99">
        <v>2.0827335866595464</v>
      </c>
      <c r="W69" s="99">
        <v>1.9650555712265354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1.3783491925889346</v>
      </c>
      <c r="D70" s="99">
        <v>1.3536226453321902</v>
      </c>
      <c r="E70" s="99">
        <v>1.3512679571409398</v>
      </c>
      <c r="F70" s="99">
        <v>1.3711519388148057</v>
      </c>
      <c r="G70" s="99">
        <v>1.3689610739717535</v>
      </c>
      <c r="H70" s="99">
        <v>1.3619132366327094</v>
      </c>
      <c r="I70" s="99">
        <v>1.1940404376356764</v>
      </c>
      <c r="J70" s="99">
        <v>1.1995818247817913</v>
      </c>
      <c r="K70" s="99">
        <v>1.0750065804908862</v>
      </c>
      <c r="L70" s="99">
        <v>1.4742668911737038</v>
      </c>
      <c r="M70" s="99">
        <v>1.4378514595700675</v>
      </c>
      <c r="N70" s="99">
        <v>1.4023757265289467</v>
      </c>
      <c r="O70" s="99">
        <v>0</v>
      </c>
      <c r="P70" s="99">
        <v>0</v>
      </c>
      <c r="Q70" s="99">
        <v>0</v>
      </c>
      <c r="R70" s="99">
        <v>1.2858018648600564</v>
      </c>
      <c r="S70" s="99">
        <v>1.1853797897824532</v>
      </c>
      <c r="T70" s="99">
        <v>1.131813436293984</v>
      </c>
      <c r="U70" s="99">
        <v>1.1833920913280431</v>
      </c>
      <c r="V70" s="99">
        <v>1.1702834666731143</v>
      </c>
      <c r="W70" s="99">
        <v>1.1118363011914985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1.3783491925889346</v>
      </c>
      <c r="D71" s="102">
        <v>1.3536226453321902</v>
      </c>
      <c r="E71" s="102">
        <v>1.3512679571409398</v>
      </c>
      <c r="F71" s="102">
        <v>1.3711519388148057</v>
      </c>
      <c r="G71" s="102">
        <v>1.3689610739717535</v>
      </c>
      <c r="H71" s="102">
        <v>1.3619132366327094</v>
      </c>
      <c r="I71" s="102">
        <v>1.1940404376356764</v>
      </c>
      <c r="J71" s="102">
        <v>1.1995818247817913</v>
      </c>
      <c r="K71" s="102">
        <v>1.0750065804908862</v>
      </c>
      <c r="L71" s="102">
        <v>1.4742668911737038</v>
      </c>
      <c r="M71" s="102">
        <v>1.4378514595700675</v>
      </c>
      <c r="N71" s="102">
        <v>1.4023757265289467</v>
      </c>
      <c r="O71" s="102">
        <v>0</v>
      </c>
      <c r="P71" s="102">
        <v>0</v>
      </c>
      <c r="Q71" s="102">
        <v>0</v>
      </c>
      <c r="R71" s="102">
        <v>1.2858018648600564</v>
      </c>
      <c r="S71" s="102">
        <v>1.1853797897824532</v>
      </c>
      <c r="T71" s="102">
        <v>1.131813436293984</v>
      </c>
      <c r="U71" s="102">
        <v>1.1833920913280431</v>
      </c>
      <c r="V71" s="102">
        <v>1.1702834666731143</v>
      </c>
      <c r="W71" s="102">
        <v>1.1118363011914985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1.5650142314918861E-2</v>
      </c>
      <c r="D77" s="123">
        <v>2.5508220222546573E-2</v>
      </c>
      <c r="E77" s="123">
        <v>3.2908645346679234E-2</v>
      </c>
      <c r="F77" s="123">
        <v>3.2724036137149706E-2</v>
      </c>
      <c r="G77" s="123">
        <v>3.0849268273908062E-2</v>
      </c>
      <c r="H77" s="123">
        <v>3.0095985407452331E-2</v>
      </c>
      <c r="I77" s="123">
        <v>1.793724960478699E-2</v>
      </c>
      <c r="J77" s="123">
        <v>6.546867135243023E-2</v>
      </c>
      <c r="K77" s="123">
        <v>5.8464905473292382E-2</v>
      </c>
      <c r="L77" s="123">
        <v>6.6867571946241156E-2</v>
      </c>
      <c r="M77" s="123">
        <v>6.6739027403442036E-2</v>
      </c>
      <c r="N77" s="123">
        <v>6.6312816815864484E-2</v>
      </c>
      <c r="O77" s="123">
        <v>6.238239147602636E-2</v>
      </c>
      <c r="P77" s="123">
        <v>3.6895800879565434E-2</v>
      </c>
      <c r="Q77" s="123">
        <v>3.5098622083485131E-2</v>
      </c>
      <c r="R77" s="123">
        <v>4.1993447223090827E-2</v>
      </c>
      <c r="S77" s="123">
        <v>4.8922176544179123E-2</v>
      </c>
      <c r="T77" s="123">
        <v>4.7128560224353348E-2</v>
      </c>
      <c r="U77" s="123">
        <v>4.609564262112701E-2</v>
      </c>
      <c r="V77" s="123">
        <v>3.3615274662364678E-2</v>
      </c>
      <c r="W77" s="123">
        <v>6.0862820080915057E-2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0.607315236010466</v>
      </c>
      <c r="D78" s="99">
        <v>0.60603046286973294</v>
      </c>
      <c r="E78" s="99">
        <v>0.62332379994793163</v>
      </c>
      <c r="F78" s="99">
        <v>0.62556295667013528</v>
      </c>
      <c r="G78" s="99">
        <v>0.63327060151975223</v>
      </c>
      <c r="H78" s="99">
        <v>0.65073761090026527</v>
      </c>
      <c r="I78" s="99">
        <v>0.62128921267923898</v>
      </c>
      <c r="J78" s="99">
        <v>0.64565856044634251</v>
      </c>
      <c r="K78" s="99">
        <v>0.65628629592810184</v>
      </c>
      <c r="L78" s="99">
        <v>0.73705354030775005</v>
      </c>
      <c r="M78" s="99">
        <v>0.71272451468840314</v>
      </c>
      <c r="N78" s="99">
        <v>0.72172479544125479</v>
      </c>
      <c r="O78" s="99">
        <v>0.77449573793706605</v>
      </c>
      <c r="P78" s="99">
        <v>0.76650685960130405</v>
      </c>
      <c r="Q78" s="99">
        <v>0.77664208643456845</v>
      </c>
      <c r="R78" s="99">
        <v>0.80723667385674591</v>
      </c>
      <c r="S78" s="99">
        <v>0.80083115434522356</v>
      </c>
      <c r="T78" s="99">
        <v>0.80146874833458592</v>
      </c>
      <c r="U78" s="99">
        <v>0.79987463858310659</v>
      </c>
      <c r="V78" s="99">
        <v>0.79542037828275514</v>
      </c>
      <c r="W78" s="99">
        <v>0.84284910083617914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0.2302581844908507</v>
      </c>
      <c r="D81" s="118">
        <f t="shared" si="28"/>
        <v>0.16610571572018443</v>
      </c>
      <c r="E81" s="118">
        <f t="shared" si="28"/>
        <v>0.20313815973126012</v>
      </c>
      <c r="F81" s="118">
        <f t="shared" si="28"/>
        <v>0.20700210908509062</v>
      </c>
      <c r="G81" s="118">
        <f t="shared" si="28"/>
        <v>0.2016185101588242</v>
      </c>
      <c r="H81" s="118">
        <f t="shared" si="28"/>
        <v>0.21004878128141113</v>
      </c>
      <c r="I81" s="118">
        <f t="shared" si="28"/>
        <v>0.11395981015729632</v>
      </c>
      <c r="J81" s="118">
        <f t="shared" si="28"/>
        <v>7.4324106039165158E-2</v>
      </c>
      <c r="K81" s="118">
        <f t="shared" si="28"/>
        <v>7.6399743729376024E-2</v>
      </c>
      <c r="L81" s="118">
        <f t="shared" si="28"/>
        <v>0.12447708641292238</v>
      </c>
      <c r="M81" s="118">
        <f t="shared" si="28"/>
        <v>0.18827644535423987</v>
      </c>
      <c r="N81" s="118">
        <f t="shared" si="28"/>
        <v>0.16270755494507572</v>
      </c>
      <c r="O81" s="118">
        <f t="shared" si="28"/>
        <v>0.13016635567802309</v>
      </c>
      <c r="P81" s="118">
        <f t="shared" si="28"/>
        <v>0.10182681854148121</v>
      </c>
      <c r="Q81" s="118">
        <f t="shared" si="28"/>
        <v>0.15977652981559806</v>
      </c>
      <c r="R81" s="118">
        <f t="shared" ref="R81:V81" si="29">R82+R85+R87+R100</f>
        <v>0.14305389032140739</v>
      </c>
      <c r="S81" s="118">
        <f t="shared" si="29"/>
        <v>0.14045735619821087</v>
      </c>
      <c r="T81" s="118">
        <f t="shared" si="29"/>
        <v>8.2571696856877555E-2</v>
      </c>
      <c r="U81" s="118">
        <f t="shared" si="29"/>
        <v>1.4030262785756156E-2</v>
      </c>
      <c r="V81" s="118">
        <f t="shared" si="29"/>
        <v>9.8253724267194555E-3</v>
      </c>
      <c r="W81" s="118">
        <f t="shared" ref="W81" si="30">W82+W85+W87+W100</f>
        <v>8.8719719961730212E-2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0.2302581844908507</v>
      </c>
      <c r="D87" s="123">
        <v>0.16610571572018443</v>
      </c>
      <c r="E87" s="123">
        <v>0.20313815973126012</v>
      </c>
      <c r="F87" s="123">
        <v>0.20700210908509062</v>
      </c>
      <c r="G87" s="123">
        <v>0.2016185101588242</v>
      </c>
      <c r="H87" s="123">
        <v>0.21004878128141113</v>
      </c>
      <c r="I87" s="123">
        <v>0.11395981015729632</v>
      </c>
      <c r="J87" s="123">
        <v>7.4324106039165158E-2</v>
      </c>
      <c r="K87" s="123">
        <v>7.6399743729376024E-2</v>
      </c>
      <c r="L87" s="123">
        <v>0.12447708641292238</v>
      </c>
      <c r="M87" s="123">
        <v>0.18827644535423987</v>
      </c>
      <c r="N87" s="123">
        <v>0.16270755494507572</v>
      </c>
      <c r="O87" s="123">
        <v>0.13016635567802309</v>
      </c>
      <c r="P87" s="123">
        <v>0.10182681854148121</v>
      </c>
      <c r="Q87" s="123">
        <v>0.15977652981559806</v>
      </c>
      <c r="R87" s="123">
        <v>0.14305389032140739</v>
      </c>
      <c r="S87" s="123">
        <v>0.14045735619821087</v>
      </c>
      <c r="T87" s="123">
        <v>8.2571696856877555E-2</v>
      </c>
      <c r="U87" s="123">
        <v>1.4030262785756156E-2</v>
      </c>
      <c r="V87" s="123">
        <v>9.8253724267194555E-3</v>
      </c>
      <c r="W87" s="123">
        <v>8.8719719961730212E-2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2.8172863141738853</v>
      </c>
      <c r="D92" s="102">
        <v>2.5902458982653904</v>
      </c>
      <c r="E92" s="102">
        <v>2.6741799065054828</v>
      </c>
      <c r="F92" s="102">
        <v>2.7369758249828444</v>
      </c>
      <c r="G92" s="102">
        <v>2.6965411498277065</v>
      </c>
      <c r="H92" s="102">
        <v>2.8390953093510904</v>
      </c>
      <c r="I92" s="102">
        <v>2.8422366131772714</v>
      </c>
      <c r="J92" s="102">
        <v>2.6646543673583265</v>
      </c>
      <c r="K92" s="102">
        <v>2.5364603965122083</v>
      </c>
      <c r="L92" s="102">
        <v>2.8002114313226318</v>
      </c>
      <c r="M92" s="102">
        <v>3.1322771032875423</v>
      </c>
      <c r="N92" s="102">
        <v>3.06311087460614</v>
      </c>
      <c r="O92" s="102">
        <v>2.9201385736076397</v>
      </c>
      <c r="P92" s="102">
        <v>2.4678267155350446</v>
      </c>
      <c r="Q92" s="102">
        <v>2.7673149484193469</v>
      </c>
      <c r="R92" s="102">
        <v>2.7165080616437853</v>
      </c>
      <c r="S92" s="102">
        <v>2.6025223785650411</v>
      </c>
      <c r="T92" s="102">
        <v>2.3990300774236917</v>
      </c>
      <c r="U92" s="102">
        <v>2.4289078156802679</v>
      </c>
      <c r="V92" s="102">
        <v>2.3371285879023347</v>
      </c>
      <c r="W92" s="102">
        <v>2.4492598268318626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1.5766406147432723</v>
      </c>
      <c r="D93" s="105">
        <v>1.4653866353732086</v>
      </c>
      <c r="E93" s="105">
        <v>1.4940445161138556</v>
      </c>
      <c r="F93" s="105">
        <v>1.5236561839874108</v>
      </c>
      <c r="G93" s="105">
        <v>1.5243982774478655</v>
      </c>
      <c r="H93" s="105">
        <v>1.6089300269300393</v>
      </c>
      <c r="I93" s="105">
        <v>1.5867013658835873</v>
      </c>
      <c r="J93" s="105">
        <v>1.4406591848106138</v>
      </c>
      <c r="K93" s="105">
        <v>1.2535771341340114</v>
      </c>
      <c r="L93" s="105">
        <v>0</v>
      </c>
      <c r="M93" s="105">
        <v>1.764675719674055</v>
      </c>
      <c r="N93" s="105">
        <v>1.690857740548305</v>
      </c>
      <c r="O93" s="105">
        <v>1.6918041182044872</v>
      </c>
      <c r="P93" s="105">
        <v>1.3726827309346836</v>
      </c>
      <c r="Q93" s="105">
        <v>1.5765867207190769</v>
      </c>
      <c r="R93" s="105">
        <v>1.5501612058320076</v>
      </c>
      <c r="S93" s="105">
        <v>1.4236044367054894</v>
      </c>
      <c r="T93" s="105">
        <v>1.3182357886761158</v>
      </c>
      <c r="U93" s="105">
        <v>1.3577851841371529</v>
      </c>
      <c r="V93" s="105">
        <v>0</v>
      </c>
      <c r="W93" s="105">
        <v>1.3865144802398763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1.5766406147432723</v>
      </c>
      <c r="D94" s="99">
        <v>1.4653866353732086</v>
      </c>
      <c r="E94" s="99">
        <v>1.4940445161138556</v>
      </c>
      <c r="F94" s="99">
        <v>1.5236561839874108</v>
      </c>
      <c r="G94" s="99">
        <v>1.5243982774478655</v>
      </c>
      <c r="H94" s="99">
        <v>1.6089300269300393</v>
      </c>
      <c r="I94" s="99">
        <v>1.5867013658835873</v>
      </c>
      <c r="J94" s="99">
        <v>1.4406591848106138</v>
      </c>
      <c r="K94" s="99">
        <v>1.2535771341340114</v>
      </c>
      <c r="L94" s="99">
        <v>0</v>
      </c>
      <c r="M94" s="99">
        <v>1.764675719674055</v>
      </c>
      <c r="N94" s="99">
        <v>1.690857740548305</v>
      </c>
      <c r="O94" s="99">
        <v>1.6918041182044872</v>
      </c>
      <c r="P94" s="99">
        <v>1.3726827309346836</v>
      </c>
      <c r="Q94" s="99">
        <v>1.5765867207190769</v>
      </c>
      <c r="R94" s="99">
        <v>1.5501612058320076</v>
      </c>
      <c r="S94" s="99">
        <v>1.4236044367054894</v>
      </c>
      <c r="T94" s="99">
        <v>1.3182357886761158</v>
      </c>
      <c r="U94" s="99">
        <v>1.3577851841371529</v>
      </c>
      <c r="V94" s="99">
        <v>0</v>
      </c>
      <c r="W94" s="99">
        <v>1.3865144802398763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0.26486567267282118</v>
      </c>
      <c r="D143" s="118">
        <f t="shared" si="49"/>
        <v>0.22589854476632815</v>
      </c>
      <c r="E143" s="118">
        <f t="shared" si="49"/>
        <v>0.28837007239298762</v>
      </c>
      <c r="F143" s="118">
        <f t="shared" si="49"/>
        <v>0.30561260592081446</v>
      </c>
      <c r="G143" s="118">
        <f t="shared" si="49"/>
        <v>0.3118500033602275</v>
      </c>
      <c r="H143" s="118">
        <f t="shared" si="49"/>
        <v>0.31849505744773787</v>
      </c>
      <c r="I143" s="118">
        <f t="shared" si="49"/>
        <v>0.22638100637629752</v>
      </c>
      <c r="J143" s="118">
        <f t="shared" si="49"/>
        <v>0.18539112925813428</v>
      </c>
      <c r="K143" s="118">
        <f t="shared" si="49"/>
        <v>0.1463869933246259</v>
      </c>
      <c r="L143" s="118">
        <f t="shared" si="49"/>
        <v>0.20634414535103918</v>
      </c>
      <c r="M143" s="118">
        <f t="shared" si="49"/>
        <v>0.29794039300451108</v>
      </c>
      <c r="N143" s="118">
        <f t="shared" si="49"/>
        <v>0.25029780231874121</v>
      </c>
      <c r="O143" s="118">
        <f t="shared" si="49"/>
        <v>0.20685540280931755</v>
      </c>
      <c r="P143" s="118">
        <f t="shared" si="49"/>
        <v>0.17679713586173587</v>
      </c>
      <c r="Q143" s="118">
        <f t="shared" si="49"/>
        <v>0.30210171542671677</v>
      </c>
      <c r="R143" s="118">
        <f t="shared" ref="R143:V143" si="50">R144+R146+R148+R157</f>
        <v>0.33017853300485894</v>
      </c>
      <c r="S143" s="118">
        <f t="shared" si="50"/>
        <v>0.35484115232770042</v>
      </c>
      <c r="T143" s="118">
        <f t="shared" si="50"/>
        <v>0.28971438106842812</v>
      </c>
      <c r="U143" s="118">
        <f t="shared" si="50"/>
        <v>0.34150064484680015</v>
      </c>
      <c r="V143" s="118">
        <f t="shared" si="50"/>
        <v>0.29468082306118448</v>
      </c>
      <c r="W143" s="118">
        <f t="shared" ref="W143" si="51">W144+W146+W148+W157</f>
        <v>0.3230481179935199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0.26486567267282118</v>
      </c>
      <c r="D148" s="123">
        <v>0.22589854476632815</v>
      </c>
      <c r="E148" s="123">
        <v>0.28837007239298762</v>
      </c>
      <c r="F148" s="123">
        <v>0.30561260592081446</v>
      </c>
      <c r="G148" s="123">
        <v>0.3118500033602275</v>
      </c>
      <c r="H148" s="123">
        <v>0.31849505744773787</v>
      </c>
      <c r="I148" s="123">
        <v>0.22638100637629752</v>
      </c>
      <c r="J148" s="123">
        <v>0.18539112925813428</v>
      </c>
      <c r="K148" s="123">
        <v>0.1463869933246259</v>
      </c>
      <c r="L148" s="123">
        <v>0.20634414535103918</v>
      </c>
      <c r="M148" s="123">
        <v>0.29794039300451108</v>
      </c>
      <c r="N148" s="123">
        <v>0.25029780231874121</v>
      </c>
      <c r="O148" s="123">
        <v>0.20685540280931755</v>
      </c>
      <c r="P148" s="123">
        <v>0.17679713586173587</v>
      </c>
      <c r="Q148" s="123">
        <v>0.30210171542671677</v>
      </c>
      <c r="R148" s="123">
        <v>0.33017853300485894</v>
      </c>
      <c r="S148" s="123">
        <v>0.35484115232770042</v>
      </c>
      <c r="T148" s="123">
        <v>0.28971438106842812</v>
      </c>
      <c r="U148" s="123">
        <v>0.34150064484680015</v>
      </c>
      <c r="V148" s="123">
        <v>0.29468082306118448</v>
      </c>
      <c r="W148" s="123">
        <v>0.3230481179935199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2.8172863141738862</v>
      </c>
      <c r="D149" s="99">
        <v>2.5902458982653904</v>
      </c>
      <c r="E149" s="99">
        <v>2.6741799065054828</v>
      </c>
      <c r="F149" s="99">
        <v>2.7369758249828449</v>
      </c>
      <c r="G149" s="99">
        <v>2.6965411498277074</v>
      </c>
      <c r="H149" s="99">
        <v>2.8390953093510904</v>
      </c>
      <c r="I149" s="99">
        <v>2.8422366131772718</v>
      </c>
      <c r="J149" s="99">
        <v>2.6646543673583265</v>
      </c>
      <c r="K149" s="99">
        <v>2.5364603965122088</v>
      </c>
      <c r="L149" s="99">
        <v>2.8002114313226318</v>
      </c>
      <c r="M149" s="99">
        <v>3.1322771032875432</v>
      </c>
      <c r="N149" s="99">
        <v>3.0631108746061404</v>
      </c>
      <c r="O149" s="99">
        <v>2.9201385736076388</v>
      </c>
      <c r="P149" s="99">
        <v>2.4678267155350455</v>
      </c>
      <c r="Q149" s="99">
        <v>2.7673149484193469</v>
      </c>
      <c r="R149" s="99">
        <v>2.7165080616437844</v>
      </c>
      <c r="S149" s="99">
        <v>2.6025223785650415</v>
      </c>
      <c r="T149" s="99">
        <v>2.3990300774236917</v>
      </c>
      <c r="U149" s="99">
        <v>2.4289078156802684</v>
      </c>
      <c r="V149" s="99">
        <v>2.3371285879023351</v>
      </c>
      <c r="W149" s="99">
        <v>2.4492598268318626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1.5766406147432723</v>
      </c>
      <c r="D150" s="99">
        <v>1.4653866353732086</v>
      </c>
      <c r="E150" s="99">
        <v>1.4940445161138558</v>
      </c>
      <c r="F150" s="99">
        <v>1.5236561839874105</v>
      </c>
      <c r="G150" s="99">
        <v>1.5243982774478659</v>
      </c>
      <c r="H150" s="99">
        <v>1.6089300269300386</v>
      </c>
      <c r="I150" s="99">
        <v>1.5867013658835876</v>
      </c>
      <c r="J150" s="99">
        <v>1.4406591848106138</v>
      </c>
      <c r="K150" s="99">
        <v>1.2535771341340114</v>
      </c>
      <c r="L150" s="99">
        <v>0</v>
      </c>
      <c r="M150" s="99">
        <v>1.764675719674055</v>
      </c>
      <c r="N150" s="99">
        <v>1.690857740548305</v>
      </c>
      <c r="O150" s="99">
        <v>1.6918041182044872</v>
      </c>
      <c r="P150" s="99">
        <v>1.3726827309346836</v>
      </c>
      <c r="Q150" s="99">
        <v>1.5765867207190776</v>
      </c>
      <c r="R150" s="99">
        <v>1.5501612058320073</v>
      </c>
      <c r="S150" s="99">
        <v>1.4236044367054896</v>
      </c>
      <c r="T150" s="99">
        <v>1.3182357886761156</v>
      </c>
      <c r="U150" s="99">
        <v>1.3577851841371531</v>
      </c>
      <c r="V150" s="99">
        <v>1.311703192994784</v>
      </c>
      <c r="W150" s="99">
        <v>1.3865144802398761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1.5766406147432723</v>
      </c>
      <c r="D151" s="102">
        <v>1.4653866353732086</v>
      </c>
      <c r="E151" s="102">
        <v>1.4940445161138558</v>
      </c>
      <c r="F151" s="102">
        <v>1.5236561839874105</v>
      </c>
      <c r="G151" s="102">
        <v>1.5243982774478659</v>
      </c>
      <c r="H151" s="102">
        <v>1.6089300269300386</v>
      </c>
      <c r="I151" s="102">
        <v>1.5867013658835876</v>
      </c>
      <c r="J151" s="102">
        <v>1.4406591848106138</v>
      </c>
      <c r="K151" s="102">
        <v>1.2535771341340114</v>
      </c>
      <c r="L151" s="102">
        <v>0</v>
      </c>
      <c r="M151" s="102">
        <v>1.764675719674055</v>
      </c>
      <c r="N151" s="102">
        <v>1.690857740548305</v>
      </c>
      <c r="O151" s="102">
        <v>1.6918041182044872</v>
      </c>
      <c r="P151" s="102">
        <v>1.3726827309346836</v>
      </c>
      <c r="Q151" s="102">
        <v>1.5765867207190776</v>
      </c>
      <c r="R151" s="102">
        <v>1.5501612058320073</v>
      </c>
      <c r="S151" s="102">
        <v>1.4236044367054896</v>
      </c>
      <c r="T151" s="102">
        <v>1.3182357886761156</v>
      </c>
      <c r="U151" s="102">
        <v>1.3577851841371531</v>
      </c>
      <c r="V151" s="102">
        <v>1.311703192994784</v>
      </c>
      <c r="W151" s="102">
        <v>1.3865144802398761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0.17982330086467233</v>
      </c>
      <c r="K161" s="118">
        <f t="shared" si="54"/>
        <v>0.14572995850984763</v>
      </c>
      <c r="L161" s="118">
        <f t="shared" si="54"/>
        <v>0.20517152956773696</v>
      </c>
      <c r="M161" s="118">
        <f t="shared" si="54"/>
        <v>0.29708999340892989</v>
      </c>
      <c r="N161" s="118">
        <f t="shared" si="54"/>
        <v>0.2519308843708159</v>
      </c>
      <c r="O161" s="118">
        <f t="shared" si="54"/>
        <v>0.20714941826507277</v>
      </c>
      <c r="P161" s="118">
        <f t="shared" si="54"/>
        <v>0.17789548409531766</v>
      </c>
      <c r="Q161" s="118">
        <f t="shared" si="54"/>
        <v>0.30131222934078855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0.29772338699392803</v>
      </c>
      <c r="W161" s="118">
        <f t="shared" ref="W161" si="56">W162+W164+W166+W175</f>
        <v>0.32410125073057111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0.17982330086467233</v>
      </c>
      <c r="K166" s="123">
        <v>0.14572995850984763</v>
      </c>
      <c r="L166" s="123">
        <v>0.20517152956773696</v>
      </c>
      <c r="M166" s="123">
        <v>0.29708999340892989</v>
      </c>
      <c r="N166" s="123">
        <v>0.2519308843708159</v>
      </c>
      <c r="O166" s="123">
        <v>0.20714941826507277</v>
      </c>
      <c r="P166" s="123">
        <v>0.17789548409531766</v>
      </c>
      <c r="Q166" s="123">
        <v>0.30131222934078855</v>
      </c>
      <c r="R166" s="123">
        <v>0</v>
      </c>
      <c r="S166" s="123">
        <v>0</v>
      </c>
      <c r="T166" s="123">
        <v>0</v>
      </c>
      <c r="U166" s="123">
        <v>0</v>
      </c>
      <c r="V166" s="123">
        <v>0.29772338699392803</v>
      </c>
      <c r="W166" s="123">
        <v>0.32410125073057111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2.6646543673583265</v>
      </c>
      <c r="K167" s="99">
        <v>2.5364603965122083</v>
      </c>
      <c r="L167" s="99">
        <v>2.8002114313226323</v>
      </c>
      <c r="M167" s="99">
        <v>3.1322771032875423</v>
      </c>
      <c r="N167" s="99">
        <v>3.0631108746061395</v>
      </c>
      <c r="O167" s="99">
        <v>2.9201385736076388</v>
      </c>
      <c r="P167" s="99">
        <v>2.4678267155350446</v>
      </c>
      <c r="Q167" s="99">
        <v>2.7673149484193473</v>
      </c>
      <c r="R167" s="99">
        <v>0</v>
      </c>
      <c r="S167" s="99">
        <v>0</v>
      </c>
      <c r="T167" s="99">
        <v>0</v>
      </c>
      <c r="U167" s="99">
        <v>0</v>
      </c>
      <c r="V167" s="99">
        <v>2.3371285879023351</v>
      </c>
      <c r="W167" s="99">
        <v>2.4492598268318622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1.2535771341340114</v>
      </c>
      <c r="L168" s="99">
        <v>0</v>
      </c>
      <c r="M168" s="99">
        <v>1.7646757196740557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1.3865144802398761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1.2535771341340114</v>
      </c>
      <c r="L169" s="102">
        <v>0</v>
      </c>
      <c r="M169" s="102">
        <v>1.7646757196740557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1.3865144802398761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7457</v>
      </c>
      <c r="C5" s="120">
        <v>7156</v>
      </c>
      <c r="D5" s="120">
        <v>6994</v>
      </c>
      <c r="E5" s="120">
        <v>7184</v>
      </c>
      <c r="F5" s="120">
        <v>7672</v>
      </c>
      <c r="G5" s="120">
        <v>8275</v>
      </c>
      <c r="H5" s="120">
        <v>8779</v>
      </c>
      <c r="I5" s="120">
        <v>8766</v>
      </c>
      <c r="J5" s="120">
        <v>8340</v>
      </c>
      <c r="K5" s="120">
        <v>7929</v>
      </c>
      <c r="L5" s="120">
        <v>7946</v>
      </c>
      <c r="M5" s="120">
        <v>7967</v>
      </c>
      <c r="N5" s="120">
        <v>8025</v>
      </c>
      <c r="O5" s="120">
        <v>8104</v>
      </c>
      <c r="P5" s="120">
        <v>8173</v>
      </c>
      <c r="Q5" s="120">
        <v>8430</v>
      </c>
      <c r="R5" s="120">
        <v>9248</v>
      </c>
      <c r="S5" s="120">
        <v>10003</v>
      </c>
      <c r="T5" s="120">
        <v>10253</v>
      </c>
      <c r="U5" s="120">
        <v>10090</v>
      </c>
      <c r="V5" s="120">
        <v>9816</v>
      </c>
      <c r="W5" s="120">
        <v>9613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7457</v>
      </c>
      <c r="C7" s="52">
        <v>7156</v>
      </c>
      <c r="D7" s="52">
        <v>6994</v>
      </c>
      <c r="E7" s="52">
        <v>7184</v>
      </c>
      <c r="F7" s="52">
        <v>7672</v>
      </c>
      <c r="G7" s="52">
        <v>8275</v>
      </c>
      <c r="H7" s="52">
        <v>8779</v>
      </c>
      <c r="I7" s="52">
        <v>8766</v>
      </c>
      <c r="J7" s="52">
        <v>8340</v>
      </c>
      <c r="K7" s="52">
        <v>7929</v>
      </c>
      <c r="L7" s="52">
        <v>7946</v>
      </c>
      <c r="M7" s="52">
        <v>7967</v>
      </c>
      <c r="N7" s="52">
        <v>8025</v>
      </c>
      <c r="O7" s="52">
        <v>8104</v>
      </c>
      <c r="P7" s="52">
        <v>8173</v>
      </c>
      <c r="Q7" s="52">
        <v>8430</v>
      </c>
      <c r="R7" s="52">
        <v>9248</v>
      </c>
      <c r="S7" s="52">
        <v>10003</v>
      </c>
      <c r="T7" s="52">
        <v>10253</v>
      </c>
      <c r="U7" s="52">
        <v>10090</v>
      </c>
      <c r="V7" s="52">
        <v>9816</v>
      </c>
      <c r="W7" s="52">
        <v>9613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</v>
      </c>
      <c r="C9" s="52">
        <v>34</v>
      </c>
      <c r="D9" s="52">
        <v>36</v>
      </c>
      <c r="E9" s="52">
        <v>43</v>
      </c>
      <c r="F9" s="52">
        <v>61</v>
      </c>
      <c r="G9" s="52">
        <v>87</v>
      </c>
      <c r="H9" s="52">
        <v>124</v>
      </c>
      <c r="I9" s="52">
        <v>155</v>
      </c>
      <c r="J9" s="52">
        <v>168</v>
      </c>
      <c r="K9" s="52">
        <v>162</v>
      </c>
      <c r="L9" s="52">
        <v>155</v>
      </c>
      <c r="M9" s="52">
        <v>158</v>
      </c>
      <c r="N9" s="52">
        <v>159</v>
      </c>
      <c r="O9" s="52">
        <v>163</v>
      </c>
      <c r="P9" s="52">
        <v>160</v>
      </c>
      <c r="Q9" s="52">
        <v>166</v>
      </c>
      <c r="R9" s="52">
        <v>200</v>
      </c>
      <c r="S9" s="52">
        <v>250</v>
      </c>
      <c r="T9" s="52">
        <v>311</v>
      </c>
      <c r="U9" s="52">
        <v>333</v>
      </c>
      <c r="V9" s="52">
        <v>354</v>
      </c>
      <c r="W9" s="52">
        <v>345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814</v>
      </c>
      <c r="C11" s="52">
        <v>768</v>
      </c>
      <c r="D11" s="52">
        <v>728</v>
      </c>
      <c r="E11" s="52">
        <v>746</v>
      </c>
      <c r="F11" s="52">
        <v>805</v>
      </c>
      <c r="G11" s="52">
        <v>885</v>
      </c>
      <c r="H11" s="52">
        <v>947</v>
      </c>
      <c r="I11" s="52">
        <v>920</v>
      </c>
      <c r="J11" s="52">
        <v>860</v>
      </c>
      <c r="K11" s="52">
        <v>786</v>
      </c>
      <c r="L11" s="52">
        <v>744</v>
      </c>
      <c r="M11" s="52">
        <v>729</v>
      </c>
      <c r="N11" s="52">
        <v>690</v>
      </c>
      <c r="O11" s="52">
        <v>650</v>
      </c>
      <c r="P11" s="52">
        <v>633</v>
      </c>
      <c r="Q11" s="52">
        <v>689</v>
      </c>
      <c r="R11" s="52">
        <v>835</v>
      </c>
      <c r="S11" s="52">
        <v>1010</v>
      </c>
      <c r="T11" s="52">
        <v>1090</v>
      </c>
      <c r="U11" s="52">
        <v>1156</v>
      </c>
      <c r="V11" s="52">
        <v>1179</v>
      </c>
      <c r="W11" s="52">
        <v>1214</v>
      </c>
      <c r="DA11" s="63" t="s">
        <v>1070</v>
      </c>
    </row>
    <row r="12" spans="1:105" ht="12" customHeight="1" x14ac:dyDescent="0.25">
      <c r="A12" s="97" t="s">
        <v>140</v>
      </c>
      <c r="B12" s="52">
        <v>3</v>
      </c>
      <c r="C12" s="52">
        <v>3</v>
      </c>
      <c r="D12" s="52">
        <v>2</v>
      </c>
      <c r="E12" s="52">
        <v>2</v>
      </c>
      <c r="F12" s="52">
        <v>1</v>
      </c>
      <c r="G12" s="52">
        <v>1</v>
      </c>
      <c r="H12" s="52">
        <v>2</v>
      </c>
      <c r="I12" s="52">
        <v>3</v>
      </c>
      <c r="J12" s="52">
        <v>3</v>
      </c>
      <c r="K12" s="52">
        <v>3</v>
      </c>
      <c r="L12" s="52">
        <v>3</v>
      </c>
      <c r="M12" s="52">
        <v>3</v>
      </c>
      <c r="N12" s="52">
        <v>3</v>
      </c>
      <c r="O12" s="52">
        <v>1</v>
      </c>
      <c r="P12" s="52">
        <v>0</v>
      </c>
      <c r="Q12" s="52">
        <v>0</v>
      </c>
      <c r="R12" s="52">
        <v>0</v>
      </c>
      <c r="S12" s="52">
        <v>2</v>
      </c>
      <c r="T12" s="52">
        <v>2</v>
      </c>
      <c r="U12" s="52">
        <v>2</v>
      </c>
      <c r="V12" s="52">
        <v>2</v>
      </c>
      <c r="W12" s="52">
        <v>2</v>
      </c>
      <c r="DA12" s="63" t="s">
        <v>1071</v>
      </c>
    </row>
    <row r="13" spans="1:105" ht="12" customHeight="1" x14ac:dyDescent="0.25">
      <c r="A13" s="97" t="s">
        <v>122</v>
      </c>
      <c r="B13" s="52">
        <v>4650</v>
      </c>
      <c r="C13" s="52">
        <v>4327</v>
      </c>
      <c r="D13" s="52">
        <v>4149</v>
      </c>
      <c r="E13" s="52">
        <v>4114</v>
      </c>
      <c r="F13" s="52">
        <v>4364</v>
      </c>
      <c r="G13" s="52">
        <v>4516</v>
      </c>
      <c r="H13" s="52">
        <v>4634</v>
      </c>
      <c r="I13" s="52">
        <v>4279</v>
      </c>
      <c r="J13" s="52">
        <v>3945</v>
      </c>
      <c r="K13" s="52">
        <v>3559</v>
      </c>
      <c r="L13" s="52">
        <v>3435</v>
      </c>
      <c r="M13" s="52">
        <v>3417</v>
      </c>
      <c r="N13" s="52">
        <v>3515</v>
      </c>
      <c r="O13" s="52">
        <v>3624</v>
      </c>
      <c r="P13" s="52">
        <v>3766</v>
      </c>
      <c r="Q13" s="52">
        <v>3925</v>
      </c>
      <c r="R13" s="52">
        <v>4187</v>
      </c>
      <c r="S13" s="52">
        <v>4410</v>
      </c>
      <c r="T13" s="52">
        <v>4419</v>
      </c>
      <c r="U13" s="52">
        <v>4181</v>
      </c>
      <c r="V13" s="52">
        <v>3951</v>
      </c>
      <c r="W13" s="52">
        <v>3814</v>
      </c>
      <c r="DA13" s="63" t="s">
        <v>1072</v>
      </c>
    </row>
    <row r="14" spans="1:105" ht="12" customHeight="1" x14ac:dyDescent="0.25">
      <c r="A14" s="97" t="s">
        <v>121</v>
      </c>
      <c r="B14" s="52">
        <v>1990</v>
      </c>
      <c r="C14" s="52">
        <v>2058</v>
      </c>
      <c r="D14" s="52">
        <v>2115</v>
      </c>
      <c r="E14" s="52">
        <v>2322</v>
      </c>
      <c r="F14" s="52">
        <v>2502</v>
      </c>
      <c r="G14" s="52">
        <v>2873</v>
      </c>
      <c r="H14" s="52">
        <v>3196</v>
      </c>
      <c r="I14" s="52">
        <v>3564</v>
      </c>
      <c r="J14" s="52">
        <v>3532</v>
      </c>
      <c r="K14" s="52">
        <v>3581</v>
      </c>
      <c r="L14" s="52">
        <v>3764</v>
      </c>
      <c r="M14" s="52">
        <v>3818</v>
      </c>
      <c r="N14" s="52">
        <v>3817</v>
      </c>
      <c r="O14" s="52">
        <v>3829</v>
      </c>
      <c r="P14" s="52">
        <v>3774</v>
      </c>
      <c r="Q14" s="52">
        <v>3816</v>
      </c>
      <c r="R14" s="52">
        <v>4226</v>
      </c>
      <c r="S14" s="52">
        <v>4581</v>
      </c>
      <c r="T14" s="52">
        <v>4742</v>
      </c>
      <c r="U14" s="52">
        <v>4751</v>
      </c>
      <c r="V14" s="52">
        <v>4684</v>
      </c>
      <c r="W14" s="52">
        <v>4583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7457</v>
      </c>
      <c r="C17" s="36">
        <v>7156</v>
      </c>
      <c r="D17" s="36">
        <v>6994</v>
      </c>
      <c r="E17" s="36">
        <v>7184</v>
      </c>
      <c r="F17" s="36">
        <v>7672</v>
      </c>
      <c r="G17" s="36">
        <v>8275</v>
      </c>
      <c r="H17" s="36">
        <v>8779</v>
      </c>
      <c r="I17" s="36">
        <v>8766</v>
      </c>
      <c r="J17" s="36">
        <v>8340</v>
      </c>
      <c r="K17" s="36">
        <v>7929</v>
      </c>
      <c r="L17" s="36">
        <v>7946</v>
      </c>
      <c r="M17" s="36">
        <v>7967</v>
      </c>
      <c r="N17" s="36">
        <v>8025</v>
      </c>
      <c r="O17" s="36">
        <v>8104</v>
      </c>
      <c r="P17" s="36">
        <v>8173</v>
      </c>
      <c r="Q17" s="36">
        <v>8430</v>
      </c>
      <c r="R17" s="36">
        <v>9248</v>
      </c>
      <c r="S17" s="36">
        <v>10003</v>
      </c>
      <c r="T17" s="36">
        <v>10253</v>
      </c>
      <c r="U17" s="36">
        <v>10090</v>
      </c>
      <c r="V17" s="36">
        <v>9816</v>
      </c>
      <c r="W17" s="36">
        <v>9613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583</v>
      </c>
      <c r="D21" s="52">
        <v>582</v>
      </c>
      <c r="E21" s="52">
        <v>583</v>
      </c>
      <c r="F21" s="52">
        <v>585</v>
      </c>
      <c r="G21" s="52">
        <v>590</v>
      </c>
      <c r="H21" s="52">
        <v>594</v>
      </c>
      <c r="I21" s="52">
        <v>611</v>
      </c>
      <c r="J21" s="52">
        <v>630</v>
      </c>
      <c r="K21" s="52">
        <v>656</v>
      </c>
      <c r="L21" s="52">
        <v>692</v>
      </c>
      <c r="M21" s="52">
        <v>738</v>
      </c>
      <c r="N21" s="52">
        <v>792</v>
      </c>
      <c r="O21" s="52">
        <v>742</v>
      </c>
      <c r="P21" s="52">
        <v>352</v>
      </c>
      <c r="Q21" s="52">
        <v>439</v>
      </c>
      <c r="R21" s="52">
        <v>549</v>
      </c>
      <c r="S21" s="52">
        <v>670</v>
      </c>
      <c r="T21" s="52">
        <v>745</v>
      </c>
      <c r="U21" s="52">
        <v>817</v>
      </c>
      <c r="V21" s="52">
        <v>810</v>
      </c>
      <c r="W21" s="52">
        <v>760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</v>
      </c>
      <c r="D23" s="52">
        <v>4</v>
      </c>
      <c r="E23" s="52">
        <v>5</v>
      </c>
      <c r="F23" s="52">
        <v>5</v>
      </c>
      <c r="G23" s="52">
        <v>5</v>
      </c>
      <c r="H23" s="52">
        <v>7</v>
      </c>
      <c r="I23" s="52">
        <v>6</v>
      </c>
      <c r="J23" s="52">
        <v>6</v>
      </c>
      <c r="K23" s="52">
        <v>17</v>
      </c>
      <c r="L23" s="52">
        <v>18</v>
      </c>
      <c r="M23" s="52">
        <v>22</v>
      </c>
      <c r="N23" s="52">
        <v>30</v>
      </c>
      <c r="O23" s="52">
        <v>36</v>
      </c>
      <c r="P23" s="52">
        <v>29</v>
      </c>
      <c r="Q23" s="52">
        <v>24</v>
      </c>
      <c r="R23" s="52">
        <v>15</v>
      </c>
      <c r="S23" s="52">
        <v>18</v>
      </c>
      <c r="T23" s="52">
        <v>24</v>
      </c>
      <c r="U23" s="52">
        <v>30</v>
      </c>
      <c r="V23" s="52">
        <v>41</v>
      </c>
      <c r="W23" s="52">
        <v>37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127</v>
      </c>
      <c r="D25" s="52">
        <v>127</v>
      </c>
      <c r="E25" s="52">
        <v>129</v>
      </c>
      <c r="F25" s="52">
        <v>131</v>
      </c>
      <c r="G25" s="52">
        <v>139</v>
      </c>
      <c r="H25" s="52">
        <v>151</v>
      </c>
      <c r="I25" s="52">
        <v>97</v>
      </c>
      <c r="J25" s="52">
        <v>98</v>
      </c>
      <c r="K25" s="52">
        <v>118</v>
      </c>
      <c r="L25" s="52">
        <v>144</v>
      </c>
      <c r="M25" s="52">
        <v>165</v>
      </c>
      <c r="N25" s="52">
        <v>178</v>
      </c>
      <c r="O25" s="52">
        <v>150</v>
      </c>
      <c r="P25" s="52">
        <v>91</v>
      </c>
      <c r="Q25" s="52">
        <v>69</v>
      </c>
      <c r="R25" s="52">
        <v>71</v>
      </c>
      <c r="S25" s="52">
        <v>93</v>
      </c>
      <c r="T25" s="52">
        <v>125</v>
      </c>
      <c r="U25" s="52">
        <v>135</v>
      </c>
      <c r="V25" s="52">
        <v>141</v>
      </c>
      <c r="W25" s="52">
        <v>138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1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727</v>
      </c>
      <c r="D27" s="52">
        <v>727</v>
      </c>
      <c r="E27" s="52">
        <v>733</v>
      </c>
      <c r="F27" s="52">
        <v>748</v>
      </c>
      <c r="G27" s="52">
        <v>791</v>
      </c>
      <c r="H27" s="52">
        <v>852</v>
      </c>
      <c r="I27" s="52">
        <v>532</v>
      </c>
      <c r="J27" s="52">
        <v>493</v>
      </c>
      <c r="K27" s="52">
        <v>612</v>
      </c>
      <c r="L27" s="52">
        <v>718</v>
      </c>
      <c r="M27" s="52">
        <v>793</v>
      </c>
      <c r="N27" s="52">
        <v>824</v>
      </c>
      <c r="O27" s="52">
        <v>682</v>
      </c>
      <c r="P27" s="52">
        <v>383</v>
      </c>
      <c r="Q27" s="52">
        <v>310</v>
      </c>
      <c r="R27" s="52">
        <v>402</v>
      </c>
      <c r="S27" s="52">
        <v>543</v>
      </c>
      <c r="T27" s="52">
        <v>714</v>
      </c>
      <c r="U27" s="52">
        <v>782</v>
      </c>
      <c r="V27" s="52">
        <v>767</v>
      </c>
      <c r="W27" s="52">
        <v>668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311</v>
      </c>
      <c r="D28" s="52">
        <v>311</v>
      </c>
      <c r="E28" s="52">
        <v>317</v>
      </c>
      <c r="F28" s="52">
        <v>330</v>
      </c>
      <c r="G28" s="52">
        <v>361</v>
      </c>
      <c r="H28" s="52">
        <v>412</v>
      </c>
      <c r="I28" s="52">
        <v>303</v>
      </c>
      <c r="J28" s="52">
        <v>365</v>
      </c>
      <c r="K28" s="52">
        <v>455</v>
      </c>
      <c r="L28" s="52">
        <v>517</v>
      </c>
      <c r="M28" s="52">
        <v>606</v>
      </c>
      <c r="N28" s="52">
        <v>662</v>
      </c>
      <c r="O28" s="52">
        <v>686</v>
      </c>
      <c r="P28" s="52">
        <v>493</v>
      </c>
      <c r="Q28" s="52">
        <v>529</v>
      </c>
      <c r="R28" s="52">
        <v>521</v>
      </c>
      <c r="S28" s="52">
        <v>613</v>
      </c>
      <c r="T28" s="52">
        <v>676</v>
      </c>
      <c r="U28" s="52">
        <v>689</v>
      </c>
      <c r="V28" s="52">
        <v>690</v>
      </c>
      <c r="W28" s="52">
        <v>707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1165</v>
      </c>
      <c r="D31" s="36">
        <v>1166</v>
      </c>
      <c r="E31" s="36">
        <v>1180</v>
      </c>
      <c r="F31" s="36">
        <v>1214</v>
      </c>
      <c r="G31" s="36">
        <v>1286</v>
      </c>
      <c r="H31" s="36">
        <v>1419</v>
      </c>
      <c r="I31" s="36">
        <v>929</v>
      </c>
      <c r="J31" s="36">
        <v>961</v>
      </c>
      <c r="K31" s="36">
        <v>1187</v>
      </c>
      <c r="L31" s="36">
        <v>1384</v>
      </c>
      <c r="M31" s="36">
        <v>1570</v>
      </c>
      <c r="N31" s="36">
        <v>1666</v>
      </c>
      <c r="O31" s="36">
        <v>1518</v>
      </c>
      <c r="P31" s="36">
        <v>979</v>
      </c>
      <c r="Q31" s="36">
        <v>899</v>
      </c>
      <c r="R31" s="36">
        <v>994</v>
      </c>
      <c r="S31" s="36">
        <v>1272</v>
      </c>
      <c r="T31" s="36">
        <v>1515</v>
      </c>
      <c r="U31" s="36">
        <v>1603</v>
      </c>
      <c r="V31" s="36">
        <v>1603</v>
      </c>
      <c r="W31" s="36">
        <v>1517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282</v>
      </c>
      <c r="D35" s="52">
        <v>420</v>
      </c>
      <c r="E35" s="52">
        <v>773</v>
      </c>
      <c r="F35" s="52">
        <v>1073</v>
      </c>
      <c r="G35" s="52">
        <v>1193</v>
      </c>
      <c r="H35" s="52">
        <v>1098</v>
      </c>
      <c r="I35" s="52">
        <v>598</v>
      </c>
      <c r="J35" s="52">
        <v>204</v>
      </c>
      <c r="K35" s="52">
        <v>245</v>
      </c>
      <c r="L35" s="52">
        <v>709</v>
      </c>
      <c r="M35" s="52">
        <v>759</v>
      </c>
      <c r="N35" s="52">
        <v>850</v>
      </c>
      <c r="O35" s="52">
        <v>821</v>
      </c>
      <c r="P35" s="52">
        <v>421</v>
      </c>
      <c r="Q35" s="52">
        <v>696</v>
      </c>
      <c r="R35" s="52">
        <v>1367</v>
      </c>
      <c r="S35" s="52">
        <v>1425</v>
      </c>
      <c r="T35" s="52">
        <v>995</v>
      </c>
      <c r="U35" s="52">
        <v>654</v>
      </c>
      <c r="V35" s="52">
        <v>536</v>
      </c>
      <c r="W35" s="52">
        <v>557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</v>
      </c>
      <c r="D37" s="52">
        <v>6</v>
      </c>
      <c r="E37" s="52">
        <v>12</v>
      </c>
      <c r="F37" s="52">
        <v>23</v>
      </c>
      <c r="G37" s="52">
        <v>31</v>
      </c>
      <c r="H37" s="52">
        <v>44</v>
      </c>
      <c r="I37" s="52">
        <v>37</v>
      </c>
      <c r="J37" s="52">
        <v>19</v>
      </c>
      <c r="K37" s="52">
        <v>11</v>
      </c>
      <c r="L37" s="52">
        <v>11</v>
      </c>
      <c r="M37" s="52">
        <v>25</v>
      </c>
      <c r="N37" s="52">
        <v>31</v>
      </c>
      <c r="O37" s="52">
        <v>40</v>
      </c>
      <c r="P37" s="52">
        <v>26</v>
      </c>
      <c r="Q37" s="52">
        <v>30</v>
      </c>
      <c r="R37" s="52">
        <v>49</v>
      </c>
      <c r="S37" s="52">
        <v>68</v>
      </c>
      <c r="T37" s="52">
        <v>85</v>
      </c>
      <c r="U37" s="52">
        <v>52</v>
      </c>
      <c r="V37" s="52">
        <v>62</v>
      </c>
      <c r="W37" s="52">
        <v>28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81</v>
      </c>
      <c r="D39" s="52">
        <v>87</v>
      </c>
      <c r="E39" s="52">
        <v>147</v>
      </c>
      <c r="F39" s="52">
        <v>190</v>
      </c>
      <c r="G39" s="52">
        <v>219</v>
      </c>
      <c r="H39" s="52">
        <v>213</v>
      </c>
      <c r="I39" s="52">
        <v>70</v>
      </c>
      <c r="J39" s="52">
        <v>38</v>
      </c>
      <c r="K39" s="52">
        <v>44</v>
      </c>
      <c r="L39" s="52">
        <v>102</v>
      </c>
      <c r="M39" s="52">
        <v>150</v>
      </c>
      <c r="N39" s="52">
        <v>139</v>
      </c>
      <c r="O39" s="52">
        <v>110</v>
      </c>
      <c r="P39" s="52">
        <v>74</v>
      </c>
      <c r="Q39" s="52">
        <v>125</v>
      </c>
      <c r="R39" s="52">
        <v>217</v>
      </c>
      <c r="S39" s="52">
        <v>268</v>
      </c>
      <c r="T39" s="52">
        <v>205</v>
      </c>
      <c r="U39" s="52">
        <v>201</v>
      </c>
      <c r="V39" s="52">
        <v>164</v>
      </c>
      <c r="W39" s="52">
        <v>173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1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2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404</v>
      </c>
      <c r="D41" s="52">
        <v>549</v>
      </c>
      <c r="E41" s="52">
        <v>698</v>
      </c>
      <c r="F41" s="52">
        <v>998</v>
      </c>
      <c r="G41" s="52">
        <v>943</v>
      </c>
      <c r="H41" s="52">
        <v>970</v>
      </c>
      <c r="I41" s="52">
        <v>177</v>
      </c>
      <c r="J41" s="52">
        <v>159</v>
      </c>
      <c r="K41" s="52">
        <v>226</v>
      </c>
      <c r="L41" s="52">
        <v>594</v>
      </c>
      <c r="M41" s="52">
        <v>775</v>
      </c>
      <c r="N41" s="52">
        <v>922</v>
      </c>
      <c r="O41" s="52">
        <v>791</v>
      </c>
      <c r="P41" s="52">
        <v>525</v>
      </c>
      <c r="Q41" s="52">
        <v>469</v>
      </c>
      <c r="R41" s="52">
        <v>664</v>
      </c>
      <c r="S41" s="52">
        <v>766</v>
      </c>
      <c r="T41" s="52">
        <v>723</v>
      </c>
      <c r="U41" s="52">
        <v>544</v>
      </c>
      <c r="V41" s="52">
        <v>537</v>
      </c>
      <c r="W41" s="52">
        <v>531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379</v>
      </c>
      <c r="D42" s="52">
        <v>368</v>
      </c>
      <c r="E42" s="52">
        <v>524</v>
      </c>
      <c r="F42" s="52">
        <v>510</v>
      </c>
      <c r="G42" s="52">
        <v>732</v>
      </c>
      <c r="H42" s="52">
        <v>735</v>
      </c>
      <c r="I42" s="52">
        <v>671</v>
      </c>
      <c r="J42" s="52">
        <v>333</v>
      </c>
      <c r="K42" s="52">
        <v>504</v>
      </c>
      <c r="L42" s="52">
        <v>700</v>
      </c>
      <c r="M42" s="52">
        <v>660</v>
      </c>
      <c r="N42" s="52">
        <v>661</v>
      </c>
      <c r="O42" s="52">
        <v>698</v>
      </c>
      <c r="P42" s="52">
        <v>438</v>
      </c>
      <c r="Q42" s="52">
        <v>571</v>
      </c>
      <c r="R42" s="52">
        <v>931</v>
      </c>
      <c r="S42" s="52">
        <v>968</v>
      </c>
      <c r="T42" s="52">
        <v>837</v>
      </c>
      <c r="U42" s="52">
        <v>698</v>
      </c>
      <c r="V42" s="52">
        <v>623</v>
      </c>
      <c r="W42" s="52">
        <v>606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864</v>
      </c>
      <c r="D45" s="36">
        <v>1004</v>
      </c>
      <c r="E45" s="36">
        <v>1370</v>
      </c>
      <c r="F45" s="36">
        <v>1702</v>
      </c>
      <c r="G45" s="36">
        <v>1889</v>
      </c>
      <c r="H45" s="36">
        <v>1923</v>
      </c>
      <c r="I45" s="36">
        <v>916</v>
      </c>
      <c r="J45" s="36">
        <v>535</v>
      </c>
      <c r="K45" s="36">
        <v>776</v>
      </c>
      <c r="L45" s="36">
        <v>1401</v>
      </c>
      <c r="M45" s="36">
        <v>1591</v>
      </c>
      <c r="N45" s="36">
        <v>1724</v>
      </c>
      <c r="O45" s="36">
        <v>1597</v>
      </c>
      <c r="P45" s="36">
        <v>1048</v>
      </c>
      <c r="Q45" s="36">
        <v>1156</v>
      </c>
      <c r="R45" s="36">
        <v>1812</v>
      </c>
      <c r="S45" s="36">
        <v>2027</v>
      </c>
      <c r="T45" s="36">
        <v>1765</v>
      </c>
      <c r="U45" s="36">
        <v>1440</v>
      </c>
      <c r="V45" s="36">
        <v>1329</v>
      </c>
      <c r="W45" s="36">
        <v>1314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100</v>
      </c>
      <c r="D49" s="52">
        <v>151</v>
      </c>
      <c r="E49" s="52">
        <v>279</v>
      </c>
      <c r="F49" s="52">
        <v>366</v>
      </c>
      <c r="G49" s="52">
        <v>395</v>
      </c>
      <c r="H49" s="52">
        <v>309</v>
      </c>
      <c r="I49" s="52">
        <v>186</v>
      </c>
      <c r="J49" s="52">
        <v>65</v>
      </c>
      <c r="K49" s="52">
        <v>75</v>
      </c>
      <c r="L49" s="52">
        <v>201</v>
      </c>
      <c r="M49" s="52">
        <v>210</v>
      </c>
      <c r="N49" s="52">
        <v>221</v>
      </c>
      <c r="O49" s="52">
        <v>228</v>
      </c>
      <c r="P49" s="52">
        <v>199</v>
      </c>
      <c r="Q49" s="52">
        <v>303</v>
      </c>
      <c r="R49" s="52">
        <v>522</v>
      </c>
      <c r="S49" s="52">
        <v>469</v>
      </c>
      <c r="T49" s="52">
        <v>313</v>
      </c>
      <c r="U49" s="52">
        <v>226</v>
      </c>
      <c r="V49" s="52">
        <v>149</v>
      </c>
      <c r="W49" s="52">
        <v>187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1</v>
      </c>
      <c r="E51" s="52">
        <v>6</v>
      </c>
      <c r="F51" s="52">
        <v>12</v>
      </c>
      <c r="G51" s="52">
        <v>13</v>
      </c>
      <c r="H51" s="52">
        <v>16</v>
      </c>
      <c r="I51" s="52">
        <v>10</v>
      </c>
      <c r="J51" s="52">
        <v>2</v>
      </c>
      <c r="K51" s="52">
        <v>2</v>
      </c>
      <c r="L51" s="52">
        <v>5</v>
      </c>
      <c r="M51" s="52">
        <v>8</v>
      </c>
      <c r="N51" s="52">
        <v>8</v>
      </c>
      <c r="O51" s="52">
        <v>7</v>
      </c>
      <c r="P51" s="52">
        <v>5</v>
      </c>
      <c r="Q51" s="52">
        <v>9</v>
      </c>
      <c r="R51" s="52">
        <v>20</v>
      </c>
      <c r="S51" s="52">
        <v>17</v>
      </c>
      <c r="T51" s="52">
        <v>12</v>
      </c>
      <c r="U51" s="52">
        <v>5</v>
      </c>
      <c r="V51" s="52">
        <v>10</v>
      </c>
      <c r="W51" s="52">
        <v>6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9</v>
      </c>
      <c r="D53" s="52">
        <v>13</v>
      </c>
      <c r="E53" s="52">
        <v>30</v>
      </c>
      <c r="F53" s="52">
        <v>41</v>
      </c>
      <c r="G53" s="52">
        <v>46</v>
      </c>
      <c r="H53" s="52">
        <v>35</v>
      </c>
      <c r="I53" s="52">
        <v>15</v>
      </c>
      <c r="J53" s="52">
        <v>5</v>
      </c>
      <c r="K53" s="52">
        <v>4</v>
      </c>
      <c r="L53" s="52">
        <v>15</v>
      </c>
      <c r="M53" s="52">
        <v>20</v>
      </c>
      <c r="N53" s="52">
        <v>18</v>
      </c>
      <c r="O53" s="52">
        <v>16</v>
      </c>
      <c r="P53" s="52">
        <v>14</v>
      </c>
      <c r="Q53" s="52">
        <v>33</v>
      </c>
      <c r="R53" s="52">
        <v>64</v>
      </c>
      <c r="S53" s="52">
        <v>63</v>
      </c>
      <c r="T53" s="52">
        <v>38</v>
      </c>
      <c r="U53" s="52">
        <v>32</v>
      </c>
      <c r="V53" s="52">
        <v>19</v>
      </c>
      <c r="W53" s="52">
        <v>25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47</v>
      </c>
      <c r="D55" s="52">
        <v>83</v>
      </c>
      <c r="E55" s="52">
        <v>142</v>
      </c>
      <c r="F55" s="52">
        <v>215</v>
      </c>
      <c r="G55" s="52">
        <v>197</v>
      </c>
      <c r="H55" s="52">
        <v>156</v>
      </c>
      <c r="I55" s="52">
        <v>36</v>
      </c>
      <c r="J55" s="52">
        <v>19</v>
      </c>
      <c r="K55" s="52">
        <v>22</v>
      </c>
      <c r="L55" s="52">
        <v>86</v>
      </c>
      <c r="M55" s="52">
        <v>102</v>
      </c>
      <c r="N55" s="52">
        <v>118</v>
      </c>
      <c r="O55" s="52">
        <v>112</v>
      </c>
      <c r="P55" s="52">
        <v>101</v>
      </c>
      <c r="Q55" s="52">
        <v>122</v>
      </c>
      <c r="R55" s="52">
        <v>192</v>
      </c>
      <c r="S55" s="52">
        <v>181</v>
      </c>
      <c r="T55" s="52">
        <v>129</v>
      </c>
      <c r="U55" s="52">
        <v>86</v>
      </c>
      <c r="V55" s="52">
        <v>62</v>
      </c>
      <c r="W55" s="52">
        <v>79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44</v>
      </c>
      <c r="D56" s="52">
        <v>55</v>
      </c>
      <c r="E56" s="52">
        <v>107</v>
      </c>
      <c r="F56" s="52">
        <v>110</v>
      </c>
      <c r="G56" s="52">
        <v>152</v>
      </c>
      <c r="H56" s="52">
        <v>118</v>
      </c>
      <c r="I56" s="52">
        <v>135</v>
      </c>
      <c r="J56" s="52">
        <v>41</v>
      </c>
      <c r="K56" s="52">
        <v>49</v>
      </c>
      <c r="L56" s="52">
        <v>100</v>
      </c>
      <c r="M56" s="52">
        <v>88</v>
      </c>
      <c r="N56" s="52">
        <v>85</v>
      </c>
      <c r="O56" s="52">
        <v>100</v>
      </c>
      <c r="P56" s="52">
        <v>84</v>
      </c>
      <c r="Q56" s="52">
        <v>148</v>
      </c>
      <c r="R56" s="52">
        <v>266</v>
      </c>
      <c r="S56" s="52">
        <v>224</v>
      </c>
      <c r="T56" s="52">
        <v>146</v>
      </c>
      <c r="U56" s="52">
        <v>108</v>
      </c>
      <c r="V56" s="52">
        <v>68</v>
      </c>
      <c r="W56" s="52">
        <v>83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100</v>
      </c>
      <c r="D59" s="36">
        <v>151</v>
      </c>
      <c r="E59" s="36">
        <v>279</v>
      </c>
      <c r="F59" s="36">
        <v>366</v>
      </c>
      <c r="G59" s="36">
        <v>395</v>
      </c>
      <c r="H59" s="36">
        <v>309</v>
      </c>
      <c r="I59" s="36">
        <v>186</v>
      </c>
      <c r="J59" s="36">
        <v>65</v>
      </c>
      <c r="K59" s="36">
        <v>75</v>
      </c>
      <c r="L59" s="36">
        <v>201</v>
      </c>
      <c r="M59" s="36">
        <v>210</v>
      </c>
      <c r="N59" s="36">
        <v>221</v>
      </c>
      <c r="O59" s="36">
        <v>228</v>
      </c>
      <c r="P59" s="36">
        <v>199</v>
      </c>
      <c r="Q59" s="36">
        <v>303</v>
      </c>
      <c r="R59" s="36">
        <v>522</v>
      </c>
      <c r="S59" s="36">
        <v>469</v>
      </c>
      <c r="T59" s="36">
        <v>313</v>
      </c>
      <c r="U59" s="36">
        <v>226</v>
      </c>
      <c r="V59" s="36">
        <v>149</v>
      </c>
      <c r="W59" s="36">
        <v>187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182</v>
      </c>
      <c r="D63" s="52">
        <v>269</v>
      </c>
      <c r="E63" s="52">
        <v>494</v>
      </c>
      <c r="F63" s="52">
        <v>707</v>
      </c>
      <c r="G63" s="52">
        <v>798</v>
      </c>
      <c r="H63" s="52">
        <v>789</v>
      </c>
      <c r="I63" s="52">
        <v>412</v>
      </c>
      <c r="J63" s="52">
        <v>139</v>
      </c>
      <c r="K63" s="52">
        <v>170</v>
      </c>
      <c r="L63" s="52">
        <v>508</v>
      </c>
      <c r="M63" s="52">
        <v>549</v>
      </c>
      <c r="N63" s="52">
        <v>629</v>
      </c>
      <c r="O63" s="52">
        <v>593</v>
      </c>
      <c r="P63" s="52">
        <v>222</v>
      </c>
      <c r="Q63" s="52">
        <v>393</v>
      </c>
      <c r="R63" s="52">
        <v>845</v>
      </c>
      <c r="S63" s="52">
        <v>956</v>
      </c>
      <c r="T63" s="52">
        <v>682</v>
      </c>
      <c r="U63" s="52">
        <v>428</v>
      </c>
      <c r="V63" s="52">
        <v>387</v>
      </c>
      <c r="W63" s="52">
        <v>370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5</v>
      </c>
      <c r="E65" s="52">
        <v>6</v>
      </c>
      <c r="F65" s="52">
        <v>11</v>
      </c>
      <c r="G65" s="52">
        <v>18</v>
      </c>
      <c r="H65" s="52">
        <v>28</v>
      </c>
      <c r="I65" s="52">
        <v>27</v>
      </c>
      <c r="J65" s="52">
        <v>17</v>
      </c>
      <c r="K65" s="52">
        <v>9</v>
      </c>
      <c r="L65" s="52">
        <v>6</v>
      </c>
      <c r="M65" s="52">
        <v>17</v>
      </c>
      <c r="N65" s="52">
        <v>23</v>
      </c>
      <c r="O65" s="52">
        <v>33</v>
      </c>
      <c r="P65" s="52">
        <v>21</v>
      </c>
      <c r="Q65" s="52">
        <v>21</v>
      </c>
      <c r="R65" s="52">
        <v>29</v>
      </c>
      <c r="S65" s="52">
        <v>51</v>
      </c>
      <c r="T65" s="52">
        <v>73</v>
      </c>
      <c r="U65" s="52">
        <v>47</v>
      </c>
      <c r="V65" s="52">
        <v>52</v>
      </c>
      <c r="W65" s="52">
        <v>22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72</v>
      </c>
      <c r="D67" s="52">
        <f t="shared" si="0"/>
        <v>74</v>
      </c>
      <c r="E67" s="52">
        <f t="shared" si="0"/>
        <v>117</v>
      </c>
      <c r="F67" s="52">
        <f t="shared" si="0"/>
        <v>149</v>
      </c>
      <c r="G67" s="52">
        <f t="shared" si="0"/>
        <v>173</v>
      </c>
      <c r="H67" s="52">
        <f t="shared" si="0"/>
        <v>178</v>
      </c>
      <c r="I67" s="52">
        <f t="shared" si="0"/>
        <v>55</v>
      </c>
      <c r="J67" s="52">
        <f t="shared" si="0"/>
        <v>33</v>
      </c>
      <c r="K67" s="52">
        <f t="shared" si="0"/>
        <v>40</v>
      </c>
      <c r="L67" s="52">
        <f t="shared" si="0"/>
        <v>87</v>
      </c>
      <c r="M67" s="52">
        <f t="shared" si="0"/>
        <v>130</v>
      </c>
      <c r="N67" s="52">
        <f t="shared" si="0"/>
        <v>121</v>
      </c>
      <c r="O67" s="52">
        <f t="shared" si="0"/>
        <v>94</v>
      </c>
      <c r="P67" s="52">
        <f t="shared" si="0"/>
        <v>60</v>
      </c>
      <c r="Q67" s="52">
        <f t="shared" si="0"/>
        <v>92</v>
      </c>
      <c r="R67" s="52">
        <f t="shared" ref="R67:V67" si="1">R39-R53</f>
        <v>153</v>
      </c>
      <c r="S67" s="52">
        <f t="shared" si="1"/>
        <v>205</v>
      </c>
      <c r="T67" s="52">
        <f t="shared" si="1"/>
        <v>167</v>
      </c>
      <c r="U67" s="52">
        <f t="shared" si="1"/>
        <v>169</v>
      </c>
      <c r="V67" s="52">
        <f t="shared" si="1"/>
        <v>145</v>
      </c>
      <c r="W67" s="52">
        <f t="shared" ref="W67" si="2">W39-W53</f>
        <v>148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2</v>
      </c>
      <c r="I68" s="52">
        <f t="shared" si="3"/>
        <v>1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1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357</v>
      </c>
      <c r="D69" s="52">
        <f t="shared" si="6"/>
        <v>466</v>
      </c>
      <c r="E69" s="52">
        <f t="shared" si="6"/>
        <v>556</v>
      </c>
      <c r="F69" s="52">
        <f t="shared" si="6"/>
        <v>783</v>
      </c>
      <c r="G69" s="52">
        <f t="shared" si="6"/>
        <v>746</v>
      </c>
      <c r="H69" s="52">
        <f t="shared" si="6"/>
        <v>814</v>
      </c>
      <c r="I69" s="52">
        <f t="shared" si="6"/>
        <v>141</v>
      </c>
      <c r="J69" s="52">
        <f t="shared" si="6"/>
        <v>140</v>
      </c>
      <c r="K69" s="52">
        <f t="shared" si="6"/>
        <v>204</v>
      </c>
      <c r="L69" s="52">
        <f t="shared" si="6"/>
        <v>508</v>
      </c>
      <c r="M69" s="52">
        <f t="shared" si="6"/>
        <v>673</v>
      </c>
      <c r="N69" s="52">
        <f t="shared" si="6"/>
        <v>804</v>
      </c>
      <c r="O69" s="52">
        <f t="shared" si="6"/>
        <v>679</v>
      </c>
      <c r="P69" s="52">
        <f t="shared" si="6"/>
        <v>424</v>
      </c>
      <c r="Q69" s="52">
        <f t="shared" si="6"/>
        <v>347</v>
      </c>
      <c r="R69" s="52">
        <f t="shared" ref="R69:V69" si="7">R41-R55</f>
        <v>472</v>
      </c>
      <c r="S69" s="52">
        <f t="shared" si="7"/>
        <v>585</v>
      </c>
      <c r="T69" s="52">
        <f t="shared" si="7"/>
        <v>594</v>
      </c>
      <c r="U69" s="52">
        <f t="shared" si="7"/>
        <v>458</v>
      </c>
      <c r="V69" s="52">
        <f t="shared" si="7"/>
        <v>475</v>
      </c>
      <c r="W69" s="52">
        <f t="shared" ref="W69" si="8">W41-W55</f>
        <v>452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335</v>
      </c>
      <c r="D70" s="52">
        <f t="shared" si="9"/>
        <v>313</v>
      </c>
      <c r="E70" s="52">
        <f t="shared" si="9"/>
        <v>417</v>
      </c>
      <c r="F70" s="52">
        <f t="shared" si="9"/>
        <v>400</v>
      </c>
      <c r="G70" s="52">
        <f t="shared" si="9"/>
        <v>580</v>
      </c>
      <c r="H70" s="52">
        <f t="shared" si="9"/>
        <v>617</v>
      </c>
      <c r="I70" s="52">
        <f t="shared" si="9"/>
        <v>536</v>
      </c>
      <c r="J70" s="52">
        <f t="shared" si="9"/>
        <v>292</v>
      </c>
      <c r="K70" s="52">
        <f t="shared" si="9"/>
        <v>455</v>
      </c>
      <c r="L70" s="52">
        <f t="shared" si="9"/>
        <v>600</v>
      </c>
      <c r="M70" s="52">
        <f t="shared" si="9"/>
        <v>572</v>
      </c>
      <c r="N70" s="52">
        <f t="shared" si="9"/>
        <v>576</v>
      </c>
      <c r="O70" s="52">
        <f t="shared" si="9"/>
        <v>598</v>
      </c>
      <c r="P70" s="52">
        <f t="shared" si="9"/>
        <v>354</v>
      </c>
      <c r="Q70" s="52">
        <f t="shared" si="9"/>
        <v>423</v>
      </c>
      <c r="R70" s="52">
        <f t="shared" ref="R70:V70" si="10">R42-R56</f>
        <v>665</v>
      </c>
      <c r="S70" s="52">
        <f t="shared" si="10"/>
        <v>744</v>
      </c>
      <c r="T70" s="52">
        <f t="shared" si="10"/>
        <v>691</v>
      </c>
      <c r="U70" s="52">
        <f t="shared" si="10"/>
        <v>590</v>
      </c>
      <c r="V70" s="52">
        <f t="shared" si="10"/>
        <v>555</v>
      </c>
      <c r="W70" s="52">
        <f t="shared" ref="W70" si="11">W42-W56</f>
        <v>523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764</v>
      </c>
      <c r="D73" s="36">
        <v>853</v>
      </c>
      <c r="E73" s="36">
        <v>1091</v>
      </c>
      <c r="F73" s="36">
        <v>1336</v>
      </c>
      <c r="G73" s="36">
        <v>1494</v>
      </c>
      <c r="H73" s="36">
        <v>1614</v>
      </c>
      <c r="I73" s="36">
        <v>730</v>
      </c>
      <c r="J73" s="36">
        <v>470</v>
      </c>
      <c r="K73" s="36">
        <v>701</v>
      </c>
      <c r="L73" s="36">
        <v>1200</v>
      </c>
      <c r="M73" s="36">
        <v>1381</v>
      </c>
      <c r="N73" s="36">
        <v>1503</v>
      </c>
      <c r="O73" s="36">
        <v>1369</v>
      </c>
      <c r="P73" s="36">
        <v>849</v>
      </c>
      <c r="Q73" s="36">
        <v>853</v>
      </c>
      <c r="R73" s="36">
        <v>1290</v>
      </c>
      <c r="S73" s="36">
        <v>1558</v>
      </c>
      <c r="T73" s="36">
        <v>1452</v>
      </c>
      <c r="U73" s="36">
        <v>1214</v>
      </c>
      <c r="V73" s="36">
        <v>1180</v>
      </c>
      <c r="W73" s="36">
        <v>1127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193</v>
      </c>
      <c r="I79" s="52">
        <f>RES_hhdet_numvin!I26</f>
        <v>197</v>
      </c>
      <c r="J79" s="52">
        <f>RES_hhdet_numvin!J26</f>
        <v>94</v>
      </c>
      <c r="K79" s="52">
        <f>RES_hhdet_numvin!K26</f>
        <v>142</v>
      </c>
      <c r="L79" s="52">
        <f>RES_hhdet_numvin!L26</f>
        <v>480</v>
      </c>
      <c r="M79" s="52">
        <f>RES_hhdet_numvin!M26</f>
        <v>575</v>
      </c>
      <c r="N79" s="52">
        <f>RES_hhdet_numvin!N26</f>
        <v>698</v>
      </c>
      <c r="O79" s="52">
        <f>RES_hhdet_numvin!O26</f>
        <v>721</v>
      </c>
      <c r="P79" s="52">
        <f>RES_hhdet_numvin!P26</f>
        <v>384</v>
      </c>
      <c r="Q79" s="52">
        <f>RES_hhdet_numvin!Q26</f>
        <v>660</v>
      </c>
      <c r="R79" s="52">
        <f>RES_hhdet_numvin!R26</f>
        <v>1326</v>
      </c>
      <c r="S79" s="52">
        <f>RES_hhdet_numvin!S26</f>
        <v>1405</v>
      </c>
      <c r="T79" s="52">
        <f>RES_hhdet_numvin!T26</f>
        <v>991</v>
      </c>
      <c r="U79" s="52">
        <f>RES_hhdet_numvin!U26</f>
        <v>654</v>
      </c>
      <c r="V79" s="52">
        <f>RES_hhdet_numvin!V26</f>
        <v>536</v>
      </c>
      <c r="W79" s="52">
        <f>RES_hhdet_numvin!W26</f>
        <v>557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</v>
      </c>
      <c r="Q82" s="138">
        <f>RES_hhdet_numvin!Q29</f>
        <v>17</v>
      </c>
      <c r="R82" s="138">
        <f>RES_hhdet_numvin!R29</f>
        <v>37</v>
      </c>
      <c r="S82" s="138">
        <f>RES_hhdet_numvin!S29</f>
        <v>60</v>
      </c>
      <c r="T82" s="138">
        <f>RES_hhdet_numvin!T29</f>
        <v>80</v>
      </c>
      <c r="U82" s="138">
        <f>RES_hhdet_numvin!U29</f>
        <v>52</v>
      </c>
      <c r="V82" s="138">
        <f>RES_hhdet_numvin!V29</f>
        <v>62</v>
      </c>
      <c r="W82" s="138">
        <f>RES_hhdet_numvin!W29</f>
        <v>28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22</v>
      </c>
      <c r="Q84" s="138">
        <f>RES_hhdet_numvin!Q31</f>
        <v>74</v>
      </c>
      <c r="R84" s="138">
        <f>RES_hhdet_numvin!R31</f>
        <v>164</v>
      </c>
      <c r="S84" s="138">
        <f>RES_hhdet_numvin!S31</f>
        <v>231</v>
      </c>
      <c r="T84" s="138">
        <f>RES_hhdet_numvin!T31</f>
        <v>190</v>
      </c>
      <c r="U84" s="138">
        <f>RES_hhdet_numvin!U31</f>
        <v>196</v>
      </c>
      <c r="V84" s="138">
        <f>RES_hhdet_numvin!V31</f>
        <v>164</v>
      </c>
      <c r="W84" s="138">
        <f>RES_hhdet_numvin!W31</f>
        <v>173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2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165</v>
      </c>
      <c r="Q88" s="138">
        <f>RES_hhdet_numvin!Q35</f>
        <v>265</v>
      </c>
      <c r="R88" s="138">
        <f>RES_hhdet_numvin!R35</f>
        <v>490</v>
      </c>
      <c r="S88" s="138">
        <f>RES_hhdet_numvin!S35</f>
        <v>650</v>
      </c>
      <c r="T88" s="138">
        <f>RES_hhdet_numvin!T35</f>
        <v>656</v>
      </c>
      <c r="U88" s="138">
        <f>RES_hhdet_numvin!U35</f>
        <v>522</v>
      </c>
      <c r="V88" s="138">
        <f>RES_hhdet_numvin!V35</f>
        <v>535</v>
      </c>
      <c r="W88" s="138">
        <f>RES_hhdet_numvin!W35</f>
        <v>531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142</v>
      </c>
      <c r="Q89" s="138">
        <f>RES_hhdet_numvin!Q36</f>
        <v>319</v>
      </c>
      <c r="R89" s="138">
        <f>RES_hhdet_numvin!R36</f>
        <v>682</v>
      </c>
      <c r="S89" s="138">
        <f>RES_hhdet_numvin!S36</f>
        <v>818</v>
      </c>
      <c r="T89" s="138">
        <f>RES_hhdet_numvin!T36</f>
        <v>746</v>
      </c>
      <c r="U89" s="138">
        <f>RES_hhdet_numvin!U36</f>
        <v>660</v>
      </c>
      <c r="V89" s="138">
        <f>RES_hhdet_numvin!V36</f>
        <v>610</v>
      </c>
      <c r="W89" s="138">
        <f>RES_hhdet_numvin!W36</f>
        <v>606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333</v>
      </c>
      <c r="Q94" s="39">
        <f>RES_hhdet_numvin!Q41</f>
        <v>650</v>
      </c>
      <c r="R94" s="39">
        <f>RES_hhdet_numvin!R41</f>
        <v>1334</v>
      </c>
      <c r="S94" s="39">
        <f>RES_hhdet_numvin!S41</f>
        <v>1706</v>
      </c>
      <c r="T94" s="39">
        <f>RES_hhdet_numvin!T41</f>
        <v>1588</v>
      </c>
      <c r="U94" s="39">
        <f>RES_hhdet_numvin!U41</f>
        <v>1370</v>
      </c>
      <c r="V94" s="39">
        <f>RES_hhdet_numvin!V41</f>
        <v>1318</v>
      </c>
      <c r="W94" s="39">
        <f>RES_hhdet_numvin!W41</f>
        <v>1314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13.385582587954833</v>
      </c>
      <c r="C98" s="117">
        <f t="shared" si="12"/>
        <v>13.570453892486004</v>
      </c>
      <c r="D98" s="117">
        <f t="shared" si="12"/>
        <v>11.839589169462521</v>
      </c>
      <c r="E98" s="117">
        <f t="shared" si="12"/>
        <v>12.700250743286274</v>
      </c>
      <c r="F98" s="117">
        <f t="shared" si="12"/>
        <v>13.540732789263735</v>
      </c>
      <c r="G98" s="117">
        <f t="shared" si="12"/>
        <v>14.445193975872156</v>
      </c>
      <c r="H98" s="117">
        <f t="shared" si="12"/>
        <v>16.096861669262108</v>
      </c>
      <c r="I98" s="117">
        <f t="shared" si="12"/>
        <v>16.014011244161129</v>
      </c>
      <c r="J98" s="117">
        <f t="shared" si="12"/>
        <v>14.32509725668471</v>
      </c>
      <c r="K98" s="117">
        <f t="shared" si="12"/>
        <v>12.67162800740655</v>
      </c>
      <c r="L98" s="117">
        <f t="shared" si="12"/>
        <v>14.958948396052158</v>
      </c>
      <c r="M98" s="117">
        <f t="shared" si="12"/>
        <v>14.502604192614596</v>
      </c>
      <c r="N98" s="117">
        <f t="shared" si="12"/>
        <v>13.658851786385613</v>
      </c>
      <c r="O98" s="117">
        <f t="shared" si="12"/>
        <v>12.909271009426794</v>
      </c>
      <c r="P98" s="117">
        <f t="shared" si="12"/>
        <v>10.170753772431814</v>
      </c>
      <c r="Q98" s="117">
        <f t="shared" si="12"/>
        <v>13.864956922716473</v>
      </c>
      <c r="R98" s="117">
        <f t="shared" ref="R98:V98" si="13">R99+R102+R104+R113</f>
        <v>15.294391136635173</v>
      </c>
      <c r="S98" s="117">
        <f t="shared" si="13"/>
        <v>16.323659771100235</v>
      </c>
      <c r="T98" s="117">
        <f t="shared" si="13"/>
        <v>16.358119315646196</v>
      </c>
      <c r="U98" s="117">
        <f t="shared" si="13"/>
        <v>14.89774999529396</v>
      </c>
      <c r="V98" s="117">
        <f t="shared" si="13"/>
        <v>14.100729228850078</v>
      </c>
      <c r="W98" s="117">
        <f t="shared" ref="W98" si="14">W99+W102+W104+W113</f>
        <v>14.339292601406942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12.33808086839832</v>
      </c>
      <c r="C99" s="122">
        <f t="shared" si="15"/>
        <v>12.621510941878736</v>
      </c>
      <c r="D99" s="122">
        <f t="shared" si="15"/>
        <v>10.910144040131518</v>
      </c>
      <c r="E99" s="122">
        <f t="shared" si="15"/>
        <v>11.770288109564737</v>
      </c>
      <c r="F99" s="122">
        <f t="shared" si="15"/>
        <v>12.529735068945225</v>
      </c>
      <c r="G99" s="122">
        <f t="shared" si="15"/>
        <v>13.341210190838575</v>
      </c>
      <c r="H99" s="122">
        <f t="shared" si="15"/>
        <v>14.905970078544886</v>
      </c>
      <c r="I99" s="122">
        <f t="shared" si="15"/>
        <v>14.87637697986094</v>
      </c>
      <c r="J99" s="122">
        <f t="shared" si="15"/>
        <v>13.226573711976474</v>
      </c>
      <c r="K99" s="122">
        <f t="shared" si="15"/>
        <v>11.671997258728068</v>
      </c>
      <c r="L99" s="122">
        <f t="shared" si="15"/>
        <v>13.792919068523485</v>
      </c>
      <c r="M99" s="122">
        <f t="shared" si="15"/>
        <v>13.296077919151546</v>
      </c>
      <c r="N99" s="122">
        <f t="shared" si="15"/>
        <v>12.450014863065709</v>
      </c>
      <c r="O99" s="122">
        <f t="shared" si="15"/>
        <v>11.603793347985901</v>
      </c>
      <c r="P99" s="122">
        <f t="shared" si="15"/>
        <v>8.9020573516156958</v>
      </c>
      <c r="Q99" s="122">
        <f t="shared" si="15"/>
        <v>12.498553428253366</v>
      </c>
      <c r="R99" s="122">
        <f t="shared" ref="R99:V99" si="16">SUM(R100:R101)</f>
        <v>13.805277236924047</v>
      </c>
      <c r="S99" s="122">
        <f t="shared" si="16"/>
        <v>14.803598834976036</v>
      </c>
      <c r="T99" s="122">
        <f t="shared" si="16"/>
        <v>14.814571817821925</v>
      </c>
      <c r="U99" s="122">
        <f t="shared" si="16"/>
        <v>13.380703359911907</v>
      </c>
      <c r="V99" s="122">
        <f t="shared" si="16"/>
        <v>12.628692478690072</v>
      </c>
      <c r="W99" s="122">
        <f t="shared" ref="W99" si="17">SUM(W100:W101)</f>
        <v>12.884531317047916</v>
      </c>
      <c r="DA99" s="130" t="s">
        <v>1592</v>
      </c>
    </row>
    <row r="100" spans="1:105" ht="12" customHeight="1" x14ac:dyDescent="0.25">
      <c r="A100" s="97" t="s">
        <v>74</v>
      </c>
      <c r="B100" s="98">
        <v>12.220569424192117</v>
      </c>
      <c r="C100" s="98">
        <v>12.501191892256779</v>
      </c>
      <c r="D100" s="98">
        <v>10.808274316848626</v>
      </c>
      <c r="E100" s="98">
        <v>11.659685847058755</v>
      </c>
      <c r="F100" s="98">
        <v>12.411664620165713</v>
      </c>
      <c r="G100" s="98">
        <v>13.214631302555032</v>
      </c>
      <c r="H100" s="98">
        <v>14.763906608231142</v>
      </c>
      <c r="I100" s="98">
        <v>14.734052624386894</v>
      </c>
      <c r="J100" s="98">
        <v>13.101293723722609</v>
      </c>
      <c r="K100" s="98">
        <v>11.561555592646849</v>
      </c>
      <c r="L100" s="98">
        <v>13.655477399887257</v>
      </c>
      <c r="M100" s="98">
        <v>13.163977741328409</v>
      </c>
      <c r="N100" s="98">
        <v>12.323479570341396</v>
      </c>
      <c r="O100" s="98">
        <v>11.482964483229072</v>
      </c>
      <c r="P100" s="98">
        <v>8.8119441855815399</v>
      </c>
      <c r="Q100" s="98">
        <v>12.368877137341398</v>
      </c>
      <c r="R100" s="98">
        <v>13.659426361738726</v>
      </c>
      <c r="S100" s="98">
        <v>14.643590382255825</v>
      </c>
      <c r="T100" s="98">
        <v>14.652163943823435</v>
      </c>
      <c r="U100" s="98">
        <v>13.233725040603787</v>
      </c>
      <c r="V100" s="98">
        <v>12.487704213241598</v>
      </c>
      <c r="W100" s="98">
        <v>12.73821534346038</v>
      </c>
      <c r="DA100" s="63" t="s">
        <v>1593</v>
      </c>
    </row>
    <row r="101" spans="1:105" ht="12" customHeight="1" x14ac:dyDescent="0.25">
      <c r="A101" s="97" t="s">
        <v>53</v>
      </c>
      <c r="B101" s="98">
        <v>0.11751144420620338</v>
      </c>
      <c r="C101" s="98">
        <v>0.12031904962195726</v>
      </c>
      <c r="D101" s="98">
        <v>0.10186972328289265</v>
      </c>
      <c r="E101" s="98">
        <v>0.11060226250598147</v>
      </c>
      <c r="F101" s="98">
        <v>0.11807044877951214</v>
      </c>
      <c r="G101" s="98">
        <v>0.12657888828354269</v>
      </c>
      <c r="H101" s="98">
        <v>0.14206347031374306</v>
      </c>
      <c r="I101" s="98">
        <v>0.14232435547404576</v>
      </c>
      <c r="J101" s="98">
        <v>0.12527998825386616</v>
      </c>
      <c r="K101" s="98">
        <v>0.11044166608121786</v>
      </c>
      <c r="L101" s="98">
        <v>0.13744166863622823</v>
      </c>
      <c r="M101" s="98">
        <v>0.13210017782313677</v>
      </c>
      <c r="N101" s="98">
        <v>0.12653529272431199</v>
      </c>
      <c r="O101" s="98">
        <v>0.12082886475682876</v>
      </c>
      <c r="P101" s="98">
        <v>9.0113166034156755E-2</v>
      </c>
      <c r="Q101" s="98">
        <v>0.12967629091196747</v>
      </c>
      <c r="R101" s="98">
        <v>0.14585087518532061</v>
      </c>
      <c r="S101" s="98">
        <v>0.16000845272021083</v>
      </c>
      <c r="T101" s="98">
        <v>0.1624078739984898</v>
      </c>
      <c r="U101" s="98">
        <v>0.14697831930812047</v>
      </c>
      <c r="V101" s="98">
        <v>0.1409882654484734</v>
      </c>
      <c r="W101" s="98">
        <v>0.14631597358753487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4.6621609140323799E-4</v>
      </c>
      <c r="C102" s="122">
        <f t="shared" si="18"/>
        <v>5.2666779732534245E-4</v>
      </c>
      <c r="D102" s="122">
        <f t="shared" si="18"/>
        <v>5.4932725585241462E-4</v>
      </c>
      <c r="E102" s="122">
        <f t="shared" si="18"/>
        <v>6.3365350836344745E-4</v>
      </c>
      <c r="F102" s="122">
        <f t="shared" si="18"/>
        <v>8.5636020736347147E-4</v>
      </c>
      <c r="G102" s="122">
        <f t="shared" si="18"/>
        <v>1.1845654111784757E-3</v>
      </c>
      <c r="H102" s="122">
        <f t="shared" si="18"/>
        <v>1.650868086214951E-3</v>
      </c>
      <c r="I102" s="122">
        <f t="shared" si="18"/>
        <v>2.0566495976575149E-3</v>
      </c>
      <c r="J102" s="122">
        <f t="shared" si="18"/>
        <v>2.25462894781787E-3</v>
      </c>
      <c r="K102" s="122">
        <f t="shared" si="18"/>
        <v>2.1999266883039586E-3</v>
      </c>
      <c r="L102" s="122">
        <f t="shared" si="18"/>
        <v>2.1635502201410792E-3</v>
      </c>
      <c r="M102" s="122">
        <f t="shared" si="18"/>
        <v>2.1372724120453054E-3</v>
      </c>
      <c r="N102" s="122">
        <f t="shared" si="18"/>
        <v>2.0943277021549774E-3</v>
      </c>
      <c r="O102" s="122">
        <f t="shared" si="18"/>
        <v>2.0568347159836426E-3</v>
      </c>
      <c r="P102" s="122">
        <f t="shared" si="18"/>
        <v>1.9762217859936706E-3</v>
      </c>
      <c r="Q102" s="122">
        <f t="shared" si="18"/>
        <v>1.9551581378779927E-3</v>
      </c>
      <c r="R102" s="122">
        <f t="shared" si="18"/>
        <v>2.3267511543779724E-3</v>
      </c>
      <c r="S102" s="122">
        <f t="shared" si="18"/>
        <v>2.7724247468980542E-3</v>
      </c>
      <c r="T102" s="122">
        <f t="shared" si="18"/>
        <v>3.8958577826919689E-3</v>
      </c>
      <c r="U102" s="122">
        <f t="shared" si="18"/>
        <v>3.5318658585145692E-3</v>
      </c>
      <c r="V102" s="122">
        <f t="shared" si="18"/>
        <v>3.5852305135731424E-3</v>
      </c>
      <c r="W102" s="122">
        <f t="shared" si="18"/>
        <v>3.478864877631071E-3</v>
      </c>
      <c r="DA102" s="130" t="s">
        <v>1595</v>
      </c>
    </row>
    <row r="103" spans="1:105" ht="12" customHeight="1" x14ac:dyDescent="0.25">
      <c r="A103" s="97" t="s">
        <v>53</v>
      </c>
      <c r="B103" s="98">
        <v>4.6621609140323799E-4</v>
      </c>
      <c r="C103" s="98">
        <v>5.2666779732534245E-4</v>
      </c>
      <c r="D103" s="98">
        <v>5.4932725585241462E-4</v>
      </c>
      <c r="E103" s="98">
        <v>6.3365350836344745E-4</v>
      </c>
      <c r="F103" s="98">
        <v>8.5636020736347147E-4</v>
      </c>
      <c r="G103" s="98">
        <v>1.1845654111784757E-3</v>
      </c>
      <c r="H103" s="98">
        <v>1.650868086214951E-3</v>
      </c>
      <c r="I103" s="98">
        <v>2.0566495976575149E-3</v>
      </c>
      <c r="J103" s="98">
        <v>2.25462894781787E-3</v>
      </c>
      <c r="K103" s="98">
        <v>2.1999266883039586E-3</v>
      </c>
      <c r="L103" s="98">
        <v>2.1635502201410792E-3</v>
      </c>
      <c r="M103" s="98">
        <v>2.1372724120453054E-3</v>
      </c>
      <c r="N103" s="98">
        <v>2.0943277021549774E-3</v>
      </c>
      <c r="O103" s="98">
        <v>2.0568347159836426E-3</v>
      </c>
      <c r="P103" s="98">
        <v>1.9762217859936706E-3</v>
      </c>
      <c r="Q103" s="98">
        <v>1.9551581378779927E-3</v>
      </c>
      <c r="R103" s="98">
        <v>2.3267511543779724E-3</v>
      </c>
      <c r="S103" s="98">
        <v>2.7724247468980542E-3</v>
      </c>
      <c r="T103" s="98">
        <v>3.8958577826919689E-3</v>
      </c>
      <c r="U103" s="98">
        <v>3.5318658585145692E-3</v>
      </c>
      <c r="V103" s="98">
        <v>3.5852305135731424E-3</v>
      </c>
      <c r="W103" s="98">
        <v>3.478864877631071E-3</v>
      </c>
      <c r="DA103" s="63" t="s">
        <v>1596</v>
      </c>
    </row>
    <row r="104" spans="1:105" ht="12" customHeight="1" x14ac:dyDescent="0.25">
      <c r="A104" s="121" t="s">
        <v>55</v>
      </c>
      <c r="B104" s="122">
        <v>0.8617262056440822</v>
      </c>
      <c r="C104" s="122">
        <v>0.77409925591253259</v>
      </c>
      <c r="D104" s="122">
        <v>0.75617780047493799</v>
      </c>
      <c r="E104" s="122">
        <v>0.75342225334745117</v>
      </c>
      <c r="F104" s="122">
        <v>0.82174116179318069</v>
      </c>
      <c r="G104" s="122">
        <v>0.89691686127211612</v>
      </c>
      <c r="H104" s="122">
        <v>0.96430806108040179</v>
      </c>
      <c r="I104" s="122">
        <v>0.91349898461268642</v>
      </c>
      <c r="J104" s="122">
        <v>0.88047821067620502</v>
      </c>
      <c r="K104" s="122">
        <v>0.791075525751605</v>
      </c>
      <c r="L104" s="122">
        <v>0.93357551141830153</v>
      </c>
      <c r="M104" s="122">
        <v>0.97875933977407858</v>
      </c>
      <c r="N104" s="122">
        <v>0.98102081820443221</v>
      </c>
      <c r="O104" s="122">
        <v>1.059998206345909</v>
      </c>
      <c r="P104" s="122">
        <v>1.0182981209766018</v>
      </c>
      <c r="Q104" s="122">
        <v>1.104683520154776</v>
      </c>
      <c r="R104" s="122">
        <v>1.1955283402542438</v>
      </c>
      <c r="S104" s="122">
        <v>1.2133978924256041</v>
      </c>
      <c r="T104" s="122">
        <v>1.2306412591194875</v>
      </c>
      <c r="U104" s="122">
        <v>1.2125641401374629</v>
      </c>
      <c r="V104" s="122">
        <v>1.163505330913124</v>
      </c>
      <c r="W104" s="122">
        <v>1.150026096907202</v>
      </c>
      <c r="DA104" s="130" t="s">
        <v>1597</v>
      </c>
    </row>
    <row r="105" spans="1:105" ht="12" customHeight="1" x14ac:dyDescent="0.25">
      <c r="A105" s="97" t="s">
        <v>141</v>
      </c>
      <c r="B105" s="98">
        <v>0.10633498549023465</v>
      </c>
      <c r="C105" s="98">
        <v>9.7964494710363531E-2</v>
      </c>
      <c r="D105" s="98">
        <v>8.5492565290502046E-2</v>
      </c>
      <c r="E105" s="98">
        <v>9.0319883044336594E-2</v>
      </c>
      <c r="F105" s="98">
        <v>9.9652629815409705E-2</v>
      </c>
      <c r="G105" s="98">
        <v>0.10785857695015148</v>
      </c>
      <c r="H105" s="98">
        <v>0.12152618979317664</v>
      </c>
      <c r="I105" s="98">
        <v>0.11876499386629952</v>
      </c>
      <c r="J105" s="98">
        <v>0.10497623776795699</v>
      </c>
      <c r="K105" s="98">
        <v>9.2211273004897662E-2</v>
      </c>
      <c r="L105" s="98">
        <v>9.7119532705521913E-2</v>
      </c>
      <c r="M105" s="98">
        <v>0.10769597142739544</v>
      </c>
      <c r="N105" s="98">
        <v>0.10133928360510701</v>
      </c>
      <c r="O105" s="98">
        <v>9.3099784407843153E-2</v>
      </c>
      <c r="P105" s="98">
        <v>7.9065594857800833E-2</v>
      </c>
      <c r="Q105" s="98">
        <v>9.820506064618828E-2</v>
      </c>
      <c r="R105" s="98">
        <v>0.1161448947239065</v>
      </c>
      <c r="S105" s="98">
        <v>0.13375205974335222</v>
      </c>
      <c r="T105" s="98">
        <v>0.13294094848871474</v>
      </c>
      <c r="U105" s="98">
        <v>0.14247024764333832</v>
      </c>
      <c r="V105" s="98">
        <v>0.13999856977172298</v>
      </c>
      <c r="W105" s="98">
        <v>0.15213263286444897</v>
      </c>
      <c r="DA105" s="63" t="s">
        <v>1598</v>
      </c>
    </row>
    <row r="106" spans="1:105" ht="12" customHeight="1" x14ac:dyDescent="0.25">
      <c r="A106" s="97" t="s">
        <v>140</v>
      </c>
      <c r="B106" s="98">
        <v>3.3045084489165136E-4</v>
      </c>
      <c r="C106" s="98">
        <v>3.2236695003567251E-4</v>
      </c>
      <c r="D106" s="98">
        <v>1.9928012259665578E-4</v>
      </c>
      <c r="E106" s="98">
        <v>2.0642147215739742E-4</v>
      </c>
      <c r="F106" s="98">
        <v>1.0640732172003878E-4</v>
      </c>
      <c r="G106" s="98">
        <v>1.0613941474498173E-4</v>
      </c>
      <c r="H106" s="98">
        <v>2.1819737955409811E-4</v>
      </c>
      <c r="I106" s="98">
        <v>3.2917288087409152E-4</v>
      </c>
      <c r="J106" s="98">
        <v>3.0956717322607049E-4</v>
      </c>
      <c r="K106" s="98">
        <v>2.9283105535281111E-4</v>
      </c>
      <c r="L106" s="98">
        <v>3.3707435692101193E-4</v>
      </c>
      <c r="M106" s="98">
        <v>3.8471091725565118E-4</v>
      </c>
      <c r="N106" s="98">
        <v>3.8656914544388785E-4</v>
      </c>
      <c r="O106" s="98">
        <v>1.2919571073257845E-4</v>
      </c>
      <c r="P106" s="98">
        <v>0</v>
      </c>
      <c r="Q106" s="98">
        <v>0</v>
      </c>
      <c r="R106" s="98">
        <v>0</v>
      </c>
      <c r="S106" s="98">
        <v>2.236776522935269E-4</v>
      </c>
      <c r="T106" s="98">
        <v>2.1237655285369079E-4</v>
      </c>
      <c r="U106" s="98">
        <v>2.2109242602382542E-4</v>
      </c>
      <c r="V106" s="98">
        <v>2.1737134547339198E-4</v>
      </c>
      <c r="W106" s="98">
        <v>2.3331704995273395E-4</v>
      </c>
      <c r="DA106" s="63" t="s">
        <v>1599</v>
      </c>
    </row>
    <row r="107" spans="1:105" ht="12" customHeight="1" x14ac:dyDescent="0.25">
      <c r="A107" s="100" t="s">
        <v>50</v>
      </c>
      <c r="B107" s="101">
        <v>2.2336487617146037E-4</v>
      </c>
      <c r="C107" s="101">
        <v>2.1490794424820428E-4</v>
      </c>
      <c r="D107" s="101">
        <v>1.3394699308971636E-4</v>
      </c>
      <c r="E107" s="101">
        <v>1.3743439112745914E-4</v>
      </c>
      <c r="F107" s="101">
        <v>7.0654437935778439E-5</v>
      </c>
      <c r="G107" s="101">
        <v>7.1301441351671898E-5</v>
      </c>
      <c r="H107" s="101">
        <v>1.4442411331361333E-4</v>
      </c>
      <c r="I107" s="101">
        <v>2.1519715526585874E-4</v>
      </c>
      <c r="J107" s="101">
        <v>1.9735239348469359E-4</v>
      </c>
      <c r="K107" s="101">
        <v>1.7377849477179897E-4</v>
      </c>
      <c r="L107" s="101">
        <v>2.2335502613627213E-4</v>
      </c>
      <c r="M107" s="101">
        <v>2.5332258561437161E-4</v>
      </c>
      <c r="N107" s="101">
        <v>2.5054906971609957E-4</v>
      </c>
      <c r="O107" s="101">
        <v>8.6905238359772684E-5</v>
      </c>
      <c r="P107" s="101">
        <v>0</v>
      </c>
      <c r="Q107" s="101">
        <v>0</v>
      </c>
      <c r="R107" s="101">
        <v>0</v>
      </c>
      <c r="S107" s="101">
        <v>1.3216596769636695E-4</v>
      </c>
      <c r="T107" s="101">
        <v>1.2602868331929859E-4</v>
      </c>
      <c r="U107" s="101">
        <v>1.3322092777712043E-4</v>
      </c>
      <c r="V107" s="101">
        <v>1.3149495111591878E-4</v>
      </c>
      <c r="W107" s="101">
        <v>1.4223450889211414E-4</v>
      </c>
      <c r="DA107" s="131" t="s">
        <v>1600</v>
      </c>
    </row>
    <row r="108" spans="1:105" ht="12" customHeight="1" x14ac:dyDescent="0.25">
      <c r="A108" s="103" t="s">
        <v>52</v>
      </c>
      <c r="B108" s="104">
        <v>1.07085968720191E-4</v>
      </c>
      <c r="C108" s="104">
        <v>1.0745900578746822E-4</v>
      </c>
      <c r="D108" s="104">
        <v>6.5333129506939413E-5</v>
      </c>
      <c r="E108" s="104">
        <v>6.8987081029938261E-5</v>
      </c>
      <c r="F108" s="104">
        <v>3.575288378426034E-5</v>
      </c>
      <c r="G108" s="104">
        <v>3.4837973393309836E-5</v>
      </c>
      <c r="H108" s="104">
        <v>7.3773266240484777E-5</v>
      </c>
      <c r="I108" s="104">
        <v>1.1397572560823275E-4</v>
      </c>
      <c r="J108" s="104">
        <v>1.122147797413769E-4</v>
      </c>
      <c r="K108" s="104">
        <v>1.1905256058101211E-4</v>
      </c>
      <c r="L108" s="104">
        <v>1.137193307847398E-4</v>
      </c>
      <c r="M108" s="104">
        <v>1.3138833164127957E-4</v>
      </c>
      <c r="N108" s="104">
        <v>1.3602007572778831E-4</v>
      </c>
      <c r="O108" s="104">
        <v>4.2290472372805778E-5</v>
      </c>
      <c r="P108" s="104">
        <v>0</v>
      </c>
      <c r="Q108" s="104">
        <v>0</v>
      </c>
      <c r="R108" s="104">
        <v>0</v>
      </c>
      <c r="S108" s="104">
        <v>9.1511684597159952E-5</v>
      </c>
      <c r="T108" s="104">
        <v>8.6347869534392208E-5</v>
      </c>
      <c r="U108" s="104">
        <v>8.7871498246704988E-5</v>
      </c>
      <c r="V108" s="104">
        <v>8.5876394357473193E-5</v>
      </c>
      <c r="W108" s="104">
        <v>9.1082541060619817E-5</v>
      </c>
      <c r="DA108" s="132" t="s">
        <v>1601</v>
      </c>
    </row>
    <row r="109" spans="1:105" ht="12" customHeight="1" x14ac:dyDescent="0.25">
      <c r="A109" s="106" t="s">
        <v>122</v>
      </c>
      <c r="B109" s="101">
        <v>0.54915152042573123</v>
      </c>
      <c r="C109" s="101">
        <v>0.47762363640695094</v>
      </c>
      <c r="D109" s="101">
        <v>0.46363588435088576</v>
      </c>
      <c r="E109" s="101">
        <v>0.44380511662587729</v>
      </c>
      <c r="F109" s="101">
        <v>0.480313700119197</v>
      </c>
      <c r="G109" s="101">
        <v>0.50520106754934357</v>
      </c>
      <c r="H109" s="101">
        <v>0.52286030974045516</v>
      </c>
      <c r="I109" s="101">
        <v>0.45726530291699702</v>
      </c>
      <c r="J109" s="101">
        <v>0.43341350028940323</v>
      </c>
      <c r="K109" s="101">
        <v>0.37276931242736372</v>
      </c>
      <c r="L109" s="101">
        <v>0.42366819105571907</v>
      </c>
      <c r="M109" s="101">
        <v>0.43669134653777736</v>
      </c>
      <c r="N109" s="101">
        <v>0.44712207916496938</v>
      </c>
      <c r="O109" s="101">
        <v>0.49542749878288705</v>
      </c>
      <c r="P109" s="101">
        <v>0.49458046865939737</v>
      </c>
      <c r="Q109" s="101">
        <v>0.53661746253483955</v>
      </c>
      <c r="R109" s="101">
        <v>0.56527748839506586</v>
      </c>
      <c r="S109" s="101">
        <v>0.55833547332698563</v>
      </c>
      <c r="T109" s="101">
        <v>0.55704690908920884</v>
      </c>
      <c r="U109" s="101">
        <v>0.52563465014957567</v>
      </c>
      <c r="V109" s="101">
        <v>0.49004109441585431</v>
      </c>
      <c r="W109" s="101">
        <v>0.47284894566566854</v>
      </c>
      <c r="DA109" s="131" t="s">
        <v>1602</v>
      </c>
    </row>
    <row r="110" spans="1:105" ht="12" customHeight="1" x14ac:dyDescent="0.25">
      <c r="A110" s="107" t="s">
        <v>121</v>
      </c>
      <c r="B110" s="104">
        <v>0.20590924888322476</v>
      </c>
      <c r="C110" s="104">
        <v>0.19818875784518242</v>
      </c>
      <c r="D110" s="104">
        <v>0.20685007071095357</v>
      </c>
      <c r="E110" s="104">
        <v>0.21909083220507986</v>
      </c>
      <c r="F110" s="104">
        <v>0.24166842453685389</v>
      </c>
      <c r="G110" s="104">
        <v>0.28375107735787602</v>
      </c>
      <c r="H110" s="104">
        <v>0.31970336416721584</v>
      </c>
      <c r="I110" s="104">
        <v>0.33713951494851579</v>
      </c>
      <c r="J110" s="104">
        <v>0.34177890544561867</v>
      </c>
      <c r="K110" s="104">
        <v>0.32580210926399078</v>
      </c>
      <c r="L110" s="104">
        <v>0.41245071330013955</v>
      </c>
      <c r="M110" s="104">
        <v>0.4339873108916501</v>
      </c>
      <c r="N110" s="104">
        <v>0.43217288628891187</v>
      </c>
      <c r="O110" s="104">
        <v>0.47134172744444619</v>
      </c>
      <c r="P110" s="104">
        <v>0.44465205745940373</v>
      </c>
      <c r="Q110" s="104">
        <v>0.46986099697374811</v>
      </c>
      <c r="R110" s="104">
        <v>0.51410595713527141</v>
      </c>
      <c r="S110" s="104">
        <v>0.5210866817029729</v>
      </c>
      <c r="T110" s="104">
        <v>0.54044102498871016</v>
      </c>
      <c r="U110" s="104">
        <v>0.54423814991852515</v>
      </c>
      <c r="V110" s="104">
        <v>0.53324829538007334</v>
      </c>
      <c r="W110" s="104">
        <v>0.52481120132713177</v>
      </c>
      <c r="DA110" s="132" t="s">
        <v>1603</v>
      </c>
    </row>
    <row r="111" spans="1:105" ht="12" customHeight="1" x14ac:dyDescent="0.25">
      <c r="A111" s="108" t="s">
        <v>53</v>
      </c>
      <c r="B111" s="98">
        <v>0.13400772764244231</v>
      </c>
      <c r="C111" s="98">
        <v>0.126691241605737</v>
      </c>
      <c r="D111" s="98">
        <v>0.13323367943607126</v>
      </c>
      <c r="E111" s="98">
        <v>0.1391849182324324</v>
      </c>
      <c r="F111" s="98">
        <v>0.15267847328090264</v>
      </c>
      <c r="G111" s="98">
        <v>0.181284070211155</v>
      </c>
      <c r="H111" s="98">
        <v>0.2042144401894401</v>
      </c>
      <c r="I111" s="98">
        <v>0.21239095444734898</v>
      </c>
      <c r="J111" s="98">
        <v>0.20965163379258092</v>
      </c>
      <c r="K111" s="98">
        <v>0.18460581070802343</v>
      </c>
      <c r="L111" s="98">
        <v>0.26287413785320873</v>
      </c>
      <c r="M111" s="98">
        <v>0.27435241338677319</v>
      </c>
      <c r="N111" s="98">
        <v>0.2679410161263312</v>
      </c>
      <c r="O111" s="98">
        <v>0.30439284416585483</v>
      </c>
      <c r="P111" s="98">
        <v>0.27693471710571982</v>
      </c>
      <c r="Q111" s="98">
        <v>0.29748185386253256</v>
      </c>
      <c r="R111" s="98">
        <v>0.32437797893633807</v>
      </c>
      <c r="S111" s="98">
        <v>0.31480459755817902</v>
      </c>
      <c r="T111" s="98">
        <v>0.3268760761546044</v>
      </c>
      <c r="U111" s="98">
        <v>0.33228022581017652</v>
      </c>
      <c r="V111" s="98">
        <v>0.32563934939382339</v>
      </c>
      <c r="W111" s="98">
        <v>0.32157282845307544</v>
      </c>
      <c r="DA111" s="63" t="s">
        <v>1604</v>
      </c>
    </row>
    <row r="112" spans="1:105" ht="12" customHeight="1" x14ac:dyDescent="0.25">
      <c r="A112" s="108" t="s">
        <v>52</v>
      </c>
      <c r="B112" s="98">
        <v>7.1901521240782432E-2</v>
      </c>
      <c r="C112" s="98">
        <v>7.1497516239445405E-2</v>
      </c>
      <c r="D112" s="98">
        <v>7.3616391274882315E-2</v>
      </c>
      <c r="E112" s="98">
        <v>7.9905913972647472E-2</v>
      </c>
      <c r="F112" s="98">
        <v>8.8989951255951244E-2</v>
      </c>
      <c r="G112" s="98">
        <v>0.10246700714672102</v>
      </c>
      <c r="H112" s="98">
        <v>0.11548892397777573</v>
      </c>
      <c r="I112" s="98">
        <v>0.12474856050116678</v>
      </c>
      <c r="J112" s="98">
        <v>0.13212727165303775</v>
      </c>
      <c r="K112" s="98">
        <v>0.14119629855596733</v>
      </c>
      <c r="L112" s="98">
        <v>0.14957657544693082</v>
      </c>
      <c r="M112" s="98">
        <v>0.15963489750487692</v>
      </c>
      <c r="N112" s="98">
        <v>0.16423187016258067</v>
      </c>
      <c r="O112" s="98">
        <v>0.16694888327859136</v>
      </c>
      <c r="P112" s="98">
        <v>0.16771734035368388</v>
      </c>
      <c r="Q112" s="98">
        <v>0.17237914311121555</v>
      </c>
      <c r="R112" s="98">
        <v>0.18972797819893331</v>
      </c>
      <c r="S112" s="98">
        <v>0.2062820841447939</v>
      </c>
      <c r="T112" s="98">
        <v>0.21356494883410579</v>
      </c>
      <c r="U112" s="98">
        <v>0.2119579241083486</v>
      </c>
      <c r="V112" s="98">
        <v>0.20760894598624996</v>
      </c>
      <c r="W112" s="98">
        <v>0.20323837287405636</v>
      </c>
      <c r="DA112" s="63" t="s">
        <v>1605</v>
      </c>
    </row>
    <row r="113" spans="1:105" ht="12" customHeight="1" x14ac:dyDescent="0.25">
      <c r="A113" s="121" t="s">
        <v>54</v>
      </c>
      <c r="B113" s="122">
        <v>0.18530929782102742</v>
      </c>
      <c r="C113" s="122">
        <v>0.17431702689740827</v>
      </c>
      <c r="D113" s="122">
        <v>0.1727180016002135</v>
      </c>
      <c r="E113" s="122">
        <v>0.17590672686572223</v>
      </c>
      <c r="F113" s="122">
        <v>0.1884001983179657</v>
      </c>
      <c r="G113" s="122">
        <v>0.20588235835028748</v>
      </c>
      <c r="H113" s="122">
        <v>0.2249326615506051</v>
      </c>
      <c r="I113" s="122">
        <v>0.22207863008984646</v>
      </c>
      <c r="J113" s="122">
        <v>0.21579070508421361</v>
      </c>
      <c r="K113" s="122">
        <v>0.20635529623857435</v>
      </c>
      <c r="L113" s="122">
        <v>0.23029026589023022</v>
      </c>
      <c r="M113" s="122">
        <v>0.22562966127692394</v>
      </c>
      <c r="N113" s="122">
        <v>0.22572177741331706</v>
      </c>
      <c r="O113" s="122">
        <v>0.24342262037900059</v>
      </c>
      <c r="P113" s="122">
        <v>0.24842207805352451</v>
      </c>
      <c r="Q113" s="122">
        <v>0.25976481617045277</v>
      </c>
      <c r="R113" s="122">
        <v>0.29125880830250539</v>
      </c>
      <c r="S113" s="122">
        <v>0.30389061895169917</v>
      </c>
      <c r="T113" s="122">
        <v>0.30901038092209343</v>
      </c>
      <c r="U113" s="122">
        <v>0.30095062938607636</v>
      </c>
      <c r="V113" s="122">
        <v>0.30494618873330914</v>
      </c>
      <c r="W113" s="122">
        <v>0.30125632257419283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0.18530929782102742</v>
      </c>
      <c r="C115" s="33">
        <v>0.17431702689740827</v>
      </c>
      <c r="D115" s="33">
        <v>0.1727180016002135</v>
      </c>
      <c r="E115" s="33">
        <v>0.17590672686572223</v>
      </c>
      <c r="F115" s="33">
        <v>0.1884001983179657</v>
      </c>
      <c r="G115" s="33">
        <v>0.20588235835028748</v>
      </c>
      <c r="H115" s="33">
        <v>0.2249326615506051</v>
      </c>
      <c r="I115" s="33">
        <v>0.22207863008984646</v>
      </c>
      <c r="J115" s="33">
        <v>0.21579070508421361</v>
      </c>
      <c r="K115" s="33">
        <v>0.20635529623857435</v>
      </c>
      <c r="L115" s="33">
        <v>0.23029026589023022</v>
      </c>
      <c r="M115" s="33">
        <v>0.22562966127692394</v>
      </c>
      <c r="N115" s="33">
        <v>0.22572177741331706</v>
      </c>
      <c r="O115" s="33">
        <v>0.24342262037900059</v>
      </c>
      <c r="P115" s="33">
        <v>0.24842207805352451</v>
      </c>
      <c r="Q115" s="33">
        <v>0.25976481617045277</v>
      </c>
      <c r="R115" s="33">
        <v>0.29125880830250539</v>
      </c>
      <c r="S115" s="33">
        <v>0.30389061895169917</v>
      </c>
      <c r="T115" s="33">
        <v>0.30901038092209343</v>
      </c>
      <c r="U115" s="33">
        <v>0.30095062938607636</v>
      </c>
      <c r="V115" s="33">
        <v>0.30494618873330914</v>
      </c>
      <c r="W115" s="33">
        <v>0.30125632257419283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7.2432702102417528</v>
      </c>
      <c r="C117" s="117">
        <f t="shared" si="19"/>
        <v>7.3557242296811571</v>
      </c>
      <c r="D117" s="117">
        <f t="shared" si="19"/>
        <v>6.487989897473013</v>
      </c>
      <c r="E117" s="117">
        <f t="shared" si="19"/>
        <v>7.0428071378860624</v>
      </c>
      <c r="F117" s="117">
        <f t="shared" si="19"/>
        <v>7.6480693183849278</v>
      </c>
      <c r="G117" s="117">
        <f t="shared" si="19"/>
        <v>8.3160314606930612</v>
      </c>
      <c r="H117" s="117">
        <f t="shared" si="19"/>
        <v>9.413237909534649</v>
      </c>
      <c r="I117" s="117">
        <f t="shared" si="19"/>
        <v>9.467064338446443</v>
      </c>
      <c r="J117" s="117">
        <f t="shared" si="19"/>
        <v>8.5588769690979714</v>
      </c>
      <c r="K117" s="117">
        <f t="shared" si="19"/>
        <v>7.6571956211679728</v>
      </c>
      <c r="L117" s="117">
        <f t="shared" si="19"/>
        <v>9.1778630868617643</v>
      </c>
      <c r="M117" s="117">
        <f t="shared" si="19"/>
        <v>9.0713899451882529</v>
      </c>
      <c r="N117" s="117">
        <f t="shared" si="19"/>
        <v>8.7420515473404965</v>
      </c>
      <c r="O117" s="117">
        <f t="shared" si="19"/>
        <v>8.467399351237253</v>
      </c>
      <c r="P117" s="117">
        <f t="shared" si="19"/>
        <v>6.7598303307080112</v>
      </c>
      <c r="Q117" s="117">
        <f t="shared" si="19"/>
        <v>9.2732590628448168</v>
      </c>
      <c r="R117" s="117">
        <f t="shared" ref="R117:V117" si="20">R118+R121+R123+R132</f>
        <v>10.460166014496384</v>
      </c>
      <c r="S117" s="117">
        <f t="shared" si="20"/>
        <v>11.417372496708442</v>
      </c>
      <c r="T117" s="117">
        <f t="shared" si="20"/>
        <v>11.662190712820678</v>
      </c>
      <c r="U117" s="117">
        <f t="shared" si="20"/>
        <v>10.806352974050496</v>
      </c>
      <c r="V117" s="117">
        <f t="shared" si="20"/>
        <v>10.393276226388924</v>
      </c>
      <c r="W117" s="117">
        <f t="shared" ref="W117" si="21">W118+W121+W123+W132</f>
        <v>10.715382122163309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6.4756034449133937</v>
      </c>
      <c r="C118" s="122">
        <f t="shared" si="22"/>
        <v>6.6558425889283326</v>
      </c>
      <c r="D118" s="122">
        <f t="shared" si="22"/>
        <v>5.7975759781773304</v>
      </c>
      <c r="E118" s="122">
        <f t="shared" si="22"/>
        <v>6.3463696405263104</v>
      </c>
      <c r="F118" s="122">
        <f t="shared" si="22"/>
        <v>6.8852287863165511</v>
      </c>
      <c r="G118" s="122">
        <f t="shared" si="22"/>
        <v>7.4756179029909582</v>
      </c>
      <c r="H118" s="122">
        <f t="shared" si="22"/>
        <v>8.4991486603968376</v>
      </c>
      <c r="I118" s="122">
        <f t="shared" si="22"/>
        <v>8.5864202792121223</v>
      </c>
      <c r="J118" s="122">
        <f t="shared" si="22"/>
        <v>7.7032745998919436</v>
      </c>
      <c r="K118" s="122">
        <f t="shared" si="22"/>
        <v>6.8711562560390949</v>
      </c>
      <c r="L118" s="122">
        <f t="shared" si="22"/>
        <v>8.2634307183559805</v>
      </c>
      <c r="M118" s="122">
        <f t="shared" si="22"/>
        <v>8.1218141766598944</v>
      </c>
      <c r="N118" s="122">
        <f t="shared" si="22"/>
        <v>7.7841872143785178</v>
      </c>
      <c r="O118" s="122">
        <f t="shared" si="22"/>
        <v>7.4282967504186441</v>
      </c>
      <c r="P118" s="122">
        <f t="shared" si="22"/>
        <v>5.7421186968150444</v>
      </c>
      <c r="Q118" s="122">
        <f t="shared" si="22"/>
        <v>8.1731030355856333</v>
      </c>
      <c r="R118" s="122">
        <f t="shared" ref="R118:V118" si="23">SUM(R119:R120)</f>
        <v>9.2477921936763234</v>
      </c>
      <c r="S118" s="122">
        <f t="shared" si="23"/>
        <v>10.160614658102489</v>
      </c>
      <c r="T118" s="122">
        <f t="shared" si="23"/>
        <v>10.36491235743649</v>
      </c>
      <c r="U118" s="122">
        <f t="shared" si="23"/>
        <v>9.51755110520857</v>
      </c>
      <c r="V118" s="122">
        <f t="shared" si="23"/>
        <v>9.1278124008543529</v>
      </c>
      <c r="W118" s="122">
        <f t="shared" ref="W118" si="24">SUM(W119:W120)</f>
        <v>9.4535264351544619</v>
      </c>
      <c r="DA118" s="130" t="s">
        <v>1760</v>
      </c>
    </row>
    <row r="119" spans="1:105" ht="12" customHeight="1" x14ac:dyDescent="0.25">
      <c r="A119" s="97" t="s">
        <v>74</v>
      </c>
      <c r="B119" s="98">
        <v>6.3580920007071899</v>
      </c>
      <c r="C119" s="98">
        <v>6.5355235393063751</v>
      </c>
      <c r="D119" s="98">
        <v>5.6957062548944375</v>
      </c>
      <c r="E119" s="98">
        <v>6.2357673780203289</v>
      </c>
      <c r="F119" s="98">
        <v>6.7671583375370385</v>
      </c>
      <c r="G119" s="98">
        <v>7.3490390147074152</v>
      </c>
      <c r="H119" s="98">
        <v>8.3570851900830938</v>
      </c>
      <c r="I119" s="98">
        <v>8.444095923738077</v>
      </c>
      <c r="J119" s="98">
        <v>7.5779946116380774</v>
      </c>
      <c r="K119" s="98">
        <v>6.7607145899578773</v>
      </c>
      <c r="L119" s="98">
        <v>8.1259890497197524</v>
      </c>
      <c r="M119" s="98">
        <v>7.9897139988367583</v>
      </c>
      <c r="N119" s="98">
        <v>7.6576519216542058</v>
      </c>
      <c r="O119" s="98">
        <v>7.3074678856618149</v>
      </c>
      <c r="P119" s="98">
        <v>5.6520055307808876</v>
      </c>
      <c r="Q119" s="98">
        <v>8.0434267446736651</v>
      </c>
      <c r="R119" s="98">
        <v>9.1019413184910025</v>
      </c>
      <c r="S119" s="98">
        <v>10.000606205382278</v>
      </c>
      <c r="T119" s="98">
        <v>10.202504483438</v>
      </c>
      <c r="U119" s="98">
        <v>9.3705727859004497</v>
      </c>
      <c r="V119" s="98">
        <v>8.9868241354058789</v>
      </c>
      <c r="W119" s="98">
        <v>9.3072104615669264</v>
      </c>
      <c r="DA119" s="63" t="s">
        <v>1761</v>
      </c>
    </row>
    <row r="120" spans="1:105" ht="12" customHeight="1" x14ac:dyDescent="0.25">
      <c r="A120" s="97" t="s">
        <v>53</v>
      </c>
      <c r="B120" s="98">
        <v>0.11751144420620338</v>
      </c>
      <c r="C120" s="98">
        <v>0.12031904962195726</v>
      </c>
      <c r="D120" s="98">
        <v>0.10186972328289265</v>
      </c>
      <c r="E120" s="98">
        <v>0.11060226250598147</v>
      </c>
      <c r="F120" s="98">
        <v>0.11807044877951214</v>
      </c>
      <c r="G120" s="98">
        <v>0.12657888828354269</v>
      </c>
      <c r="H120" s="98">
        <v>0.14206347031374306</v>
      </c>
      <c r="I120" s="98">
        <v>0.14232435547404576</v>
      </c>
      <c r="J120" s="98">
        <v>0.12527998825386616</v>
      </c>
      <c r="K120" s="98">
        <v>0.11044166608121786</v>
      </c>
      <c r="L120" s="98">
        <v>0.13744166863622823</v>
      </c>
      <c r="M120" s="98">
        <v>0.13210017782313677</v>
      </c>
      <c r="N120" s="98">
        <v>0.12653529272431199</v>
      </c>
      <c r="O120" s="98">
        <v>0.12082886475682876</v>
      </c>
      <c r="P120" s="98">
        <v>9.0113166034156755E-2</v>
      </c>
      <c r="Q120" s="98">
        <v>0.12967629091196747</v>
      </c>
      <c r="R120" s="98">
        <v>0.14585087518532061</v>
      </c>
      <c r="S120" s="98">
        <v>0.16000845272021083</v>
      </c>
      <c r="T120" s="98">
        <v>0.1624078739984898</v>
      </c>
      <c r="U120" s="98">
        <v>0.14697831930812047</v>
      </c>
      <c r="V120" s="98">
        <v>0.1409882654484734</v>
      </c>
      <c r="W120" s="98">
        <v>0.14631597358753487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1.0529592726439304E-3</v>
      </c>
      <c r="C121" s="122">
        <f t="shared" si="25"/>
        <v>1.2734846344170916E-3</v>
      </c>
      <c r="D121" s="122">
        <f t="shared" si="25"/>
        <v>1.3916718826407887E-3</v>
      </c>
      <c r="E121" s="122">
        <f t="shared" si="25"/>
        <v>1.7351875774535494E-3</v>
      </c>
      <c r="F121" s="122">
        <f t="shared" si="25"/>
        <v>2.5684724944736916E-3</v>
      </c>
      <c r="G121" s="122">
        <f t="shared" si="25"/>
        <v>3.7973128237267094E-3</v>
      </c>
      <c r="H121" s="122">
        <f t="shared" si="25"/>
        <v>5.6120443791621176E-3</v>
      </c>
      <c r="I121" s="122">
        <f t="shared" si="25"/>
        <v>7.2045214402354819E-3</v>
      </c>
      <c r="J121" s="122">
        <f t="shared" si="25"/>
        <v>8.0069399609233906E-3</v>
      </c>
      <c r="K121" s="122">
        <f t="shared" si="25"/>
        <v>7.933684434054596E-3</v>
      </c>
      <c r="L121" s="122">
        <f t="shared" si="25"/>
        <v>7.9216923535200719E-3</v>
      </c>
      <c r="M121" s="122">
        <f t="shared" si="25"/>
        <v>8.0653330231371615E-3</v>
      </c>
      <c r="N121" s="122">
        <f t="shared" si="25"/>
        <v>8.2505928847608524E-3</v>
      </c>
      <c r="O121" s="122">
        <f t="shared" si="25"/>
        <v>8.5809436027288848E-3</v>
      </c>
      <c r="P121" s="122">
        <f t="shared" si="25"/>
        <v>8.6544768176103262E-3</v>
      </c>
      <c r="Q121" s="122">
        <f t="shared" si="25"/>
        <v>8.968572263539051E-3</v>
      </c>
      <c r="R121" s="122">
        <f t="shared" si="25"/>
        <v>1.1106801049258461E-2</v>
      </c>
      <c r="S121" s="122">
        <f t="shared" si="25"/>
        <v>1.373438934703515E-2</v>
      </c>
      <c r="T121" s="122">
        <f t="shared" si="25"/>
        <v>1.9987018568603097E-2</v>
      </c>
      <c r="U121" s="122">
        <f t="shared" si="25"/>
        <v>1.8532797016314728E-2</v>
      </c>
      <c r="V121" s="122">
        <f t="shared" si="25"/>
        <v>1.9277869317604713E-2</v>
      </c>
      <c r="W121" s="122">
        <f t="shared" si="25"/>
        <v>1.8942764855177426E-2</v>
      </c>
      <c r="DA121" s="130" t="s">
        <v>1763</v>
      </c>
    </row>
    <row r="122" spans="1:105" ht="12" customHeight="1" x14ac:dyDescent="0.25">
      <c r="A122" s="97" t="s">
        <v>53</v>
      </c>
      <c r="B122" s="98">
        <v>1.0529592726439304E-3</v>
      </c>
      <c r="C122" s="98">
        <v>1.2734846344170916E-3</v>
      </c>
      <c r="D122" s="98">
        <v>1.3916718826407887E-3</v>
      </c>
      <c r="E122" s="98">
        <v>1.7351875774535494E-3</v>
      </c>
      <c r="F122" s="98">
        <v>2.5684724944736916E-3</v>
      </c>
      <c r="G122" s="98">
        <v>3.7973128237267094E-3</v>
      </c>
      <c r="H122" s="98">
        <v>5.6120443791621176E-3</v>
      </c>
      <c r="I122" s="98">
        <v>7.2045214402354819E-3</v>
      </c>
      <c r="J122" s="98">
        <v>8.0069399609233906E-3</v>
      </c>
      <c r="K122" s="98">
        <v>7.933684434054596E-3</v>
      </c>
      <c r="L122" s="98">
        <v>7.9216923535200719E-3</v>
      </c>
      <c r="M122" s="98">
        <v>8.0653330231371615E-3</v>
      </c>
      <c r="N122" s="98">
        <v>8.2505928847608524E-3</v>
      </c>
      <c r="O122" s="98">
        <v>8.5809436027288848E-3</v>
      </c>
      <c r="P122" s="98">
        <v>8.6544768176103262E-3</v>
      </c>
      <c r="Q122" s="98">
        <v>8.968572263539051E-3</v>
      </c>
      <c r="R122" s="98">
        <v>1.1106801049258461E-2</v>
      </c>
      <c r="S122" s="98">
        <v>1.373438934703515E-2</v>
      </c>
      <c r="T122" s="98">
        <v>1.9987018568603097E-2</v>
      </c>
      <c r="U122" s="98">
        <v>1.8532797016314728E-2</v>
      </c>
      <c r="V122" s="98">
        <v>1.9277869317604713E-2</v>
      </c>
      <c r="W122" s="98">
        <v>1.8942764855177426E-2</v>
      </c>
      <c r="DA122" s="63" t="s">
        <v>1764</v>
      </c>
    </row>
    <row r="123" spans="1:105" ht="12" customHeight="1" x14ac:dyDescent="0.25">
      <c r="A123" s="121" t="s">
        <v>55</v>
      </c>
      <c r="B123" s="122">
        <v>0.62602781124150952</v>
      </c>
      <c r="C123" s="122">
        <v>0.56606060672010694</v>
      </c>
      <c r="D123" s="122">
        <v>0.55729436437798396</v>
      </c>
      <c r="E123" s="122">
        <v>0.55998898818674725</v>
      </c>
      <c r="F123" s="122">
        <v>0.61531079076468009</v>
      </c>
      <c r="G123" s="122">
        <v>0.67745562096219603</v>
      </c>
      <c r="H123" s="122">
        <v>0.73379588074069257</v>
      </c>
      <c r="I123" s="122">
        <v>0.70061312732794079</v>
      </c>
      <c r="J123" s="122">
        <v>0.67953098499389042</v>
      </c>
      <c r="K123" s="122">
        <v>0.61716900482211834</v>
      </c>
      <c r="L123" s="122">
        <v>0.72649152925506877</v>
      </c>
      <c r="M123" s="122">
        <v>0.76460355531375312</v>
      </c>
      <c r="N123" s="122">
        <v>0.77195908968532634</v>
      </c>
      <c r="O123" s="122">
        <v>0.83811662947802712</v>
      </c>
      <c r="P123" s="122">
        <v>0.81204803192299235</v>
      </c>
      <c r="Q123" s="122">
        <v>0.88431274587615449</v>
      </c>
      <c r="R123" s="122">
        <v>0.96756165017249718</v>
      </c>
      <c r="S123" s="122">
        <v>0.9966563450291267</v>
      </c>
      <c r="T123" s="122">
        <v>1.0238621586057839</v>
      </c>
      <c r="U123" s="122">
        <v>1.0205107047379978</v>
      </c>
      <c r="V123" s="122">
        <v>0.98998311665627725</v>
      </c>
      <c r="W123" s="122">
        <v>0.98675639266668347</v>
      </c>
      <c r="DA123" s="130" t="s">
        <v>1765</v>
      </c>
    </row>
    <row r="124" spans="1:105" ht="12" customHeight="1" x14ac:dyDescent="0.25">
      <c r="A124" s="97" t="s">
        <v>141</v>
      </c>
      <c r="B124" s="98">
        <v>6.7565271208335123E-2</v>
      </c>
      <c r="C124" s="98">
        <v>6.2463725065460836E-2</v>
      </c>
      <c r="D124" s="98">
        <v>5.4755384042073044E-2</v>
      </c>
      <c r="E124" s="98">
        <v>5.8279855212751988E-2</v>
      </c>
      <c r="F124" s="98">
        <v>6.4864681288655399E-2</v>
      </c>
      <c r="G124" s="98">
        <v>7.0825409625917102E-2</v>
      </c>
      <c r="H124" s="98">
        <v>8.0462600307242893E-2</v>
      </c>
      <c r="I124" s="98">
        <v>7.8911722235813386E-2</v>
      </c>
      <c r="J124" s="98">
        <v>6.9833382226262647E-2</v>
      </c>
      <c r="K124" s="98">
        <v>6.1464169045146982E-2</v>
      </c>
      <c r="L124" s="98">
        <v>6.5029256360341889E-2</v>
      </c>
      <c r="M124" s="98">
        <v>7.2777539151370918E-2</v>
      </c>
      <c r="N124" s="98">
        <v>6.9454861577052593E-2</v>
      </c>
      <c r="O124" s="98">
        <v>6.4974274264133727E-2</v>
      </c>
      <c r="P124" s="98">
        <v>5.6071553085282964E-2</v>
      </c>
      <c r="Q124" s="98">
        <v>7.1335378503963917E-2</v>
      </c>
      <c r="R124" s="98">
        <v>8.7240689962272813E-2</v>
      </c>
      <c r="S124" s="98">
        <v>0.10395878048086371</v>
      </c>
      <c r="T124" s="98">
        <v>0.10628031949964194</v>
      </c>
      <c r="U124" s="98">
        <v>0.11686804314819069</v>
      </c>
      <c r="V124" s="98">
        <v>0.11699760388105794</v>
      </c>
      <c r="W124" s="98">
        <v>0.12894026072486625</v>
      </c>
      <c r="DA124" s="63" t="s">
        <v>1766</v>
      </c>
    </row>
    <row r="125" spans="1:105" ht="12" customHeight="1" x14ac:dyDescent="0.25">
      <c r="A125" s="97" t="s">
        <v>140</v>
      </c>
      <c r="B125" s="98">
        <v>2.4901205605037518E-4</v>
      </c>
      <c r="C125" s="98">
        <v>2.440115568694371E-4</v>
      </c>
      <c r="D125" s="98">
        <v>1.5044307590815281E-4</v>
      </c>
      <c r="E125" s="98">
        <v>1.5631292084708809E-4</v>
      </c>
      <c r="F125" s="98">
        <v>8.0646727886413876E-5</v>
      </c>
      <c r="G125" s="98">
        <v>8.0142923596301414E-5</v>
      </c>
      <c r="H125" s="98">
        <v>1.702564394787374E-4</v>
      </c>
      <c r="I125" s="98">
        <v>2.5794896241279261E-4</v>
      </c>
      <c r="J125" s="98">
        <v>2.4424934518912141E-4</v>
      </c>
      <c r="K125" s="98">
        <v>2.353154932782899E-4</v>
      </c>
      <c r="L125" s="98">
        <v>2.6315042354095488E-4</v>
      </c>
      <c r="M125" s="98">
        <v>3.0086860456377006E-4</v>
      </c>
      <c r="N125" s="98">
        <v>3.0364478480367587E-4</v>
      </c>
      <c r="O125" s="98">
        <v>1.0060284645519498E-4</v>
      </c>
      <c r="P125" s="98">
        <v>0</v>
      </c>
      <c r="Q125" s="98">
        <v>0</v>
      </c>
      <c r="R125" s="98">
        <v>0</v>
      </c>
      <c r="S125" s="98">
        <v>2.0185757038442196E-4</v>
      </c>
      <c r="T125" s="98">
        <v>1.9156971247825171E-4</v>
      </c>
      <c r="U125" s="98">
        <v>1.9909817435094469E-4</v>
      </c>
      <c r="V125" s="98">
        <v>1.9566204576490151E-4</v>
      </c>
      <c r="W125" s="98">
        <v>2.0983469145741186E-4</v>
      </c>
      <c r="DA125" s="63" t="s">
        <v>1767</v>
      </c>
    </row>
    <row r="126" spans="1:105" ht="12" customHeight="1" x14ac:dyDescent="0.25">
      <c r="A126" s="100" t="s">
        <v>50</v>
      </c>
      <c r="B126" s="101">
        <v>1.4192608733018419E-4</v>
      </c>
      <c r="C126" s="101">
        <v>1.3655255108196887E-4</v>
      </c>
      <c r="D126" s="101">
        <v>8.5109946401213407E-5</v>
      </c>
      <c r="E126" s="101">
        <v>8.7325839817149832E-5</v>
      </c>
      <c r="F126" s="101">
        <v>4.4893844102153529E-5</v>
      </c>
      <c r="G126" s="101">
        <v>4.5304950202991579E-5</v>
      </c>
      <c r="H126" s="101">
        <v>9.6483173238252619E-5</v>
      </c>
      <c r="I126" s="101">
        <v>1.4397323680455983E-4</v>
      </c>
      <c r="J126" s="101">
        <v>1.3203456544774448E-4</v>
      </c>
      <c r="K126" s="101">
        <v>1.1626293269727777E-4</v>
      </c>
      <c r="L126" s="101">
        <v>1.4943109275621506E-4</v>
      </c>
      <c r="M126" s="101">
        <v>1.6948027292249047E-4</v>
      </c>
      <c r="N126" s="101">
        <v>1.6762470907588753E-4</v>
      </c>
      <c r="O126" s="101">
        <v>5.8312374082389211E-5</v>
      </c>
      <c r="P126" s="101">
        <v>0</v>
      </c>
      <c r="Q126" s="101">
        <v>0</v>
      </c>
      <c r="R126" s="101">
        <v>0</v>
      </c>
      <c r="S126" s="101">
        <v>1.1034588578726201E-4</v>
      </c>
      <c r="T126" s="101">
        <v>1.052218429438595E-4</v>
      </c>
      <c r="U126" s="101">
        <v>1.1122667610423969E-4</v>
      </c>
      <c r="V126" s="101">
        <v>1.0978565140742832E-4</v>
      </c>
      <c r="W126" s="101">
        <v>1.1875215039679204E-4</v>
      </c>
      <c r="DA126" s="131" t="s">
        <v>1768</v>
      </c>
    </row>
    <row r="127" spans="1:105" ht="12" customHeight="1" x14ac:dyDescent="0.25">
      <c r="A127" s="103" t="s">
        <v>52</v>
      </c>
      <c r="B127" s="104">
        <v>1.07085968720191E-4</v>
      </c>
      <c r="C127" s="104">
        <v>1.0745900578746822E-4</v>
      </c>
      <c r="D127" s="104">
        <v>6.5333129506939413E-5</v>
      </c>
      <c r="E127" s="104">
        <v>6.8987081029938261E-5</v>
      </c>
      <c r="F127" s="104">
        <v>3.575288378426034E-5</v>
      </c>
      <c r="G127" s="104">
        <v>3.4837973393309836E-5</v>
      </c>
      <c r="H127" s="104">
        <v>7.3773266240484777E-5</v>
      </c>
      <c r="I127" s="104">
        <v>1.1397572560823275E-4</v>
      </c>
      <c r="J127" s="104">
        <v>1.122147797413769E-4</v>
      </c>
      <c r="K127" s="104">
        <v>1.1905256058101211E-4</v>
      </c>
      <c r="L127" s="104">
        <v>1.137193307847398E-4</v>
      </c>
      <c r="M127" s="104">
        <v>1.3138833164127957E-4</v>
      </c>
      <c r="N127" s="104">
        <v>1.3602007572778831E-4</v>
      </c>
      <c r="O127" s="104">
        <v>4.2290472372805778E-5</v>
      </c>
      <c r="P127" s="104">
        <v>0</v>
      </c>
      <c r="Q127" s="104">
        <v>0</v>
      </c>
      <c r="R127" s="104">
        <v>0</v>
      </c>
      <c r="S127" s="104">
        <v>9.1511684597159952E-5</v>
      </c>
      <c r="T127" s="104">
        <v>8.6347869534392208E-5</v>
      </c>
      <c r="U127" s="104">
        <v>8.7871498246704988E-5</v>
      </c>
      <c r="V127" s="104">
        <v>8.5876394357473193E-5</v>
      </c>
      <c r="W127" s="104">
        <v>9.1082541060619817E-5</v>
      </c>
      <c r="DA127" s="132" t="s">
        <v>1769</v>
      </c>
    </row>
    <row r="128" spans="1:105" ht="12" customHeight="1" x14ac:dyDescent="0.25">
      <c r="A128" s="106" t="s">
        <v>122</v>
      </c>
      <c r="B128" s="101">
        <v>0.39091760618879917</v>
      </c>
      <c r="C128" s="101">
        <v>0.34109468231370038</v>
      </c>
      <c r="D128" s="101">
        <v>0.33273641473425397</v>
      </c>
      <c r="E128" s="101">
        <v>0.32057437304661607</v>
      </c>
      <c r="F128" s="101">
        <v>0.34978251673674676</v>
      </c>
      <c r="G128" s="101">
        <v>0.37068997470235387</v>
      </c>
      <c r="H128" s="101">
        <v>0.38655053832122438</v>
      </c>
      <c r="I128" s="101">
        <v>0.33907197219489299</v>
      </c>
      <c r="J128" s="101">
        <v>0.32158150706155164</v>
      </c>
      <c r="K128" s="101">
        <v>0.27689565599429639</v>
      </c>
      <c r="L128" s="101">
        <v>0.31552813009771341</v>
      </c>
      <c r="M128" s="101">
        <v>0.32661514967278543</v>
      </c>
      <c r="N128" s="101">
        <v>0.33662790421499128</v>
      </c>
      <c r="O128" s="101">
        <v>0.37586270177061343</v>
      </c>
      <c r="P128" s="101">
        <v>0.37756771134613504</v>
      </c>
      <c r="Q128" s="101">
        <v>0.41222035123253986</v>
      </c>
      <c r="R128" s="101">
        <v>0.43827199593343652</v>
      </c>
      <c r="S128" s="101">
        <v>0.43793302256193978</v>
      </c>
      <c r="T128" s="101">
        <v>0.44267420771069133</v>
      </c>
      <c r="U128" s="101">
        <v>0.4229864415629469</v>
      </c>
      <c r="V128" s="101">
        <v>0.39937760340199863</v>
      </c>
      <c r="W128" s="101">
        <v>0.38951037059240068</v>
      </c>
      <c r="DA128" s="131" t="s">
        <v>1770</v>
      </c>
    </row>
    <row r="129" spans="1:105" ht="12" customHeight="1" x14ac:dyDescent="0.25">
      <c r="A129" s="107" t="s">
        <v>121</v>
      </c>
      <c r="B129" s="104">
        <v>0.16729592178832484</v>
      </c>
      <c r="C129" s="104">
        <v>0.1622581877840763</v>
      </c>
      <c r="D129" s="104">
        <v>0.16965212252574879</v>
      </c>
      <c r="E129" s="104">
        <v>0.18097844700653204</v>
      </c>
      <c r="F129" s="104">
        <v>0.20058294601139154</v>
      </c>
      <c r="G129" s="104">
        <v>0.23586009371032873</v>
      </c>
      <c r="H129" s="104">
        <v>0.26661248567274659</v>
      </c>
      <c r="I129" s="104">
        <v>0.28237148393482153</v>
      </c>
      <c r="J129" s="104">
        <v>0.28787184636088703</v>
      </c>
      <c r="K129" s="104">
        <v>0.27857386428939668</v>
      </c>
      <c r="L129" s="104">
        <v>0.34567099237347254</v>
      </c>
      <c r="M129" s="104">
        <v>0.36490999788503303</v>
      </c>
      <c r="N129" s="104">
        <v>0.36557267910847874</v>
      </c>
      <c r="O129" s="104">
        <v>0.39717905059682479</v>
      </c>
      <c r="P129" s="104">
        <v>0.37840876749157432</v>
      </c>
      <c r="Q129" s="104">
        <v>0.4007570161396507</v>
      </c>
      <c r="R129" s="104">
        <v>0.44204896427678786</v>
      </c>
      <c r="S129" s="104">
        <v>0.45456268441593883</v>
      </c>
      <c r="T129" s="104">
        <v>0.47471606168297253</v>
      </c>
      <c r="U129" s="104">
        <v>0.48045712185250922</v>
      </c>
      <c r="V129" s="104">
        <v>0.47341224732745579</v>
      </c>
      <c r="W129" s="104">
        <v>0.46809592665795907</v>
      </c>
      <c r="DA129" s="132" t="s">
        <v>1771</v>
      </c>
    </row>
    <row r="130" spans="1:105" ht="12" customHeight="1" x14ac:dyDescent="0.25">
      <c r="A130" s="108" t="s">
        <v>53</v>
      </c>
      <c r="B130" s="98">
        <v>9.5394400547542405E-2</v>
      </c>
      <c r="C130" s="98">
        <v>9.0760671544630883E-2</v>
      </c>
      <c r="D130" s="98">
        <v>9.6035731250866466E-2</v>
      </c>
      <c r="E130" s="98">
        <v>0.10107253303388457</v>
      </c>
      <c r="F130" s="98">
        <v>0.11159299475544029</v>
      </c>
      <c r="G130" s="98">
        <v>0.13339308656360771</v>
      </c>
      <c r="H130" s="98">
        <v>0.15112356169497085</v>
      </c>
      <c r="I130" s="98">
        <v>0.15762292343365475</v>
      </c>
      <c r="J130" s="98">
        <v>0.1557445747078493</v>
      </c>
      <c r="K130" s="98">
        <v>0.13737756573342932</v>
      </c>
      <c r="L130" s="98">
        <v>0.1960944169265417</v>
      </c>
      <c r="M130" s="98">
        <v>0.20527510038015612</v>
      </c>
      <c r="N130" s="98">
        <v>0.20134080894589806</v>
      </c>
      <c r="O130" s="98">
        <v>0.23023016731823345</v>
      </c>
      <c r="P130" s="98">
        <v>0.21069142713789044</v>
      </c>
      <c r="Q130" s="98">
        <v>0.22837787302843515</v>
      </c>
      <c r="R130" s="98">
        <v>0.25232098607785458</v>
      </c>
      <c r="S130" s="98">
        <v>0.24828060027114493</v>
      </c>
      <c r="T130" s="98">
        <v>0.26115111284886672</v>
      </c>
      <c r="U130" s="98">
        <v>0.26849919774416064</v>
      </c>
      <c r="V130" s="98">
        <v>0.26580330134120583</v>
      </c>
      <c r="W130" s="98">
        <v>0.26485755378390274</v>
      </c>
      <c r="DA130" s="63" t="s">
        <v>1772</v>
      </c>
    </row>
    <row r="131" spans="1:105" ht="12" customHeight="1" x14ac:dyDescent="0.25">
      <c r="A131" s="108" t="s">
        <v>52</v>
      </c>
      <c r="B131" s="98">
        <v>7.1901521240782432E-2</v>
      </c>
      <c r="C131" s="98">
        <v>7.1497516239445405E-2</v>
      </c>
      <c r="D131" s="98">
        <v>7.3616391274882315E-2</v>
      </c>
      <c r="E131" s="98">
        <v>7.9905913972647472E-2</v>
      </c>
      <c r="F131" s="98">
        <v>8.8989951255951244E-2</v>
      </c>
      <c r="G131" s="98">
        <v>0.10246700714672102</v>
      </c>
      <c r="H131" s="98">
        <v>0.11548892397777573</v>
      </c>
      <c r="I131" s="98">
        <v>0.12474856050116678</v>
      </c>
      <c r="J131" s="98">
        <v>0.13212727165303775</v>
      </c>
      <c r="K131" s="98">
        <v>0.14119629855596733</v>
      </c>
      <c r="L131" s="98">
        <v>0.14957657544693082</v>
      </c>
      <c r="M131" s="98">
        <v>0.15963489750487692</v>
      </c>
      <c r="N131" s="98">
        <v>0.16423187016258067</v>
      </c>
      <c r="O131" s="98">
        <v>0.16694888327859136</v>
      </c>
      <c r="P131" s="98">
        <v>0.16771734035368388</v>
      </c>
      <c r="Q131" s="98">
        <v>0.17237914311121555</v>
      </c>
      <c r="R131" s="98">
        <v>0.18972797819893331</v>
      </c>
      <c r="S131" s="98">
        <v>0.2062820841447939</v>
      </c>
      <c r="T131" s="98">
        <v>0.21356494883410579</v>
      </c>
      <c r="U131" s="98">
        <v>0.2119579241083486</v>
      </c>
      <c r="V131" s="98">
        <v>0.20760894598624996</v>
      </c>
      <c r="W131" s="98">
        <v>0.20323837287405636</v>
      </c>
      <c r="DA131" s="63" t="s">
        <v>1773</v>
      </c>
    </row>
    <row r="132" spans="1:105" ht="12" customHeight="1" x14ac:dyDescent="0.25">
      <c r="A132" s="121" t="s">
        <v>54</v>
      </c>
      <c r="B132" s="122">
        <v>0.14058599481420625</v>
      </c>
      <c r="C132" s="122">
        <v>0.13254754939829974</v>
      </c>
      <c r="D132" s="122">
        <v>0.13172788303505714</v>
      </c>
      <c r="E132" s="122">
        <v>0.1347133215955513</v>
      </c>
      <c r="F132" s="122">
        <v>0.14496126880922211</v>
      </c>
      <c r="G132" s="122">
        <v>0.15916062391618122</v>
      </c>
      <c r="H132" s="122">
        <v>0.17468132401795494</v>
      </c>
      <c r="I132" s="122">
        <v>0.17282641046614594</v>
      </c>
      <c r="J132" s="122">
        <v>0.16806444425121536</v>
      </c>
      <c r="K132" s="122">
        <v>0.16093667587270527</v>
      </c>
      <c r="L132" s="122">
        <v>0.18001914689719389</v>
      </c>
      <c r="M132" s="122">
        <v>0.17690688019146877</v>
      </c>
      <c r="N132" s="122">
        <v>0.17765465039189124</v>
      </c>
      <c r="O132" s="122">
        <v>0.19240502773785331</v>
      </c>
      <c r="P132" s="122">
        <v>0.19700912515236432</v>
      </c>
      <c r="Q132" s="122">
        <v>0.2068747091194893</v>
      </c>
      <c r="R132" s="122">
        <v>0.2337053695983044</v>
      </c>
      <c r="S132" s="122">
        <v>0.24636710422979011</v>
      </c>
      <c r="T132" s="122">
        <v>0.25342917820980149</v>
      </c>
      <c r="U132" s="122">
        <v>0.24975836708761306</v>
      </c>
      <c r="V132" s="122">
        <v>0.25620283956068807</v>
      </c>
      <c r="W132" s="122">
        <v>0.25615652948698642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0.14058599481420625</v>
      </c>
      <c r="C134" s="33">
        <v>0.13254754939829974</v>
      </c>
      <c r="D134" s="33">
        <v>0.13172788303505714</v>
      </c>
      <c r="E134" s="33">
        <v>0.1347133215955513</v>
      </c>
      <c r="F134" s="33">
        <v>0.14496126880922211</v>
      </c>
      <c r="G134" s="33">
        <v>0.15916062391618122</v>
      </c>
      <c r="H134" s="33">
        <v>0.17468132401795494</v>
      </c>
      <c r="I134" s="33">
        <v>0.17282641046614594</v>
      </c>
      <c r="J134" s="33">
        <v>0.16806444425121536</v>
      </c>
      <c r="K134" s="33">
        <v>0.16093667587270527</v>
      </c>
      <c r="L134" s="33">
        <v>0.18001914689719389</v>
      </c>
      <c r="M134" s="33">
        <v>0.17690688019146877</v>
      </c>
      <c r="N134" s="33">
        <v>0.17765465039189124</v>
      </c>
      <c r="O134" s="33">
        <v>0.19240502773785331</v>
      </c>
      <c r="P134" s="33">
        <v>0.19700912515236432</v>
      </c>
      <c r="Q134" s="33">
        <v>0.2068747091194893</v>
      </c>
      <c r="R134" s="33">
        <v>0.2337053695983044</v>
      </c>
      <c r="S134" s="33">
        <v>0.24636710422979011</v>
      </c>
      <c r="T134" s="33">
        <v>0.25342917820980149</v>
      </c>
      <c r="U134" s="33">
        <v>0.24975836708761306</v>
      </c>
      <c r="V134" s="33">
        <v>0.25620283956068807</v>
      </c>
      <c r="W134" s="33">
        <v>0.25615652948698642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0.54112476335245141</v>
      </c>
      <c r="C136" s="119">
        <f t="shared" si="26"/>
        <v>0.54203966116078406</v>
      </c>
      <c r="D136" s="119">
        <f t="shared" si="26"/>
        <v>0.54799113420314283</v>
      </c>
      <c r="E136" s="119">
        <f t="shared" si="26"/>
        <v>0.55454079452794247</v>
      </c>
      <c r="F136" s="119">
        <f t="shared" si="26"/>
        <v>0.56481945529927147</v>
      </c>
      <c r="G136" s="119">
        <f t="shared" si="26"/>
        <v>0.57569538177080548</v>
      </c>
      <c r="H136" s="119">
        <f t="shared" si="26"/>
        <v>0.58478715310760065</v>
      </c>
      <c r="I136" s="119">
        <f t="shared" si="26"/>
        <v>0.59117382859951662</v>
      </c>
      <c r="J136" s="119">
        <f t="shared" si="26"/>
        <v>0.59747426601966203</v>
      </c>
      <c r="K136" s="119">
        <f t="shared" si="26"/>
        <v>0.60427875697521671</v>
      </c>
      <c r="L136" s="119">
        <f t="shared" si="26"/>
        <v>0.6135366500284144</v>
      </c>
      <c r="M136" s="119">
        <f t="shared" si="26"/>
        <v>0.6255007600502418</v>
      </c>
      <c r="N136" s="119">
        <f t="shared" si="26"/>
        <v>0.64002828964394276</v>
      </c>
      <c r="O136" s="119">
        <f t="shared" si="26"/>
        <v>0.65591615088521005</v>
      </c>
      <c r="P136" s="119">
        <f t="shared" si="26"/>
        <v>0.66463415415981941</v>
      </c>
      <c r="Q136" s="119">
        <f t="shared" si="26"/>
        <v>0.66882710956363833</v>
      </c>
      <c r="R136" s="119">
        <f t="shared" ref="R136:V136" si="27">IF(R117=0,"",R117/R98)</f>
        <v>0.68392170182183931</v>
      </c>
      <c r="S136" s="119">
        <f t="shared" si="27"/>
        <v>0.69943705374955245</v>
      </c>
      <c r="T136" s="119">
        <f t="shared" si="27"/>
        <v>0.71292979882265795</v>
      </c>
      <c r="U136" s="119">
        <f t="shared" si="27"/>
        <v>0.72536812454659982</v>
      </c>
      <c r="V136" s="119">
        <f t="shared" si="27"/>
        <v>0.73707366886559955</v>
      </c>
      <c r="W136" s="119">
        <f t="shared" ref="W136" si="28">IF(W117=0,"",W117/W98)</f>
        <v>0.74727411037779767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0.52484689588146871</v>
      </c>
      <c r="C137" s="124">
        <f t="shared" si="29"/>
        <v>0.52734118914748551</v>
      </c>
      <c r="D137" s="124">
        <f t="shared" si="29"/>
        <v>0.53139316555782545</v>
      </c>
      <c r="E137" s="124">
        <f t="shared" si="29"/>
        <v>0.53918558164851904</v>
      </c>
      <c r="F137" s="124">
        <f t="shared" si="29"/>
        <v>0.5495111228154772</v>
      </c>
      <c r="G137" s="124">
        <f t="shared" si="29"/>
        <v>0.56034031366393389</v>
      </c>
      <c r="H137" s="124">
        <f t="shared" si="29"/>
        <v>0.57018420241096579</v>
      </c>
      <c r="I137" s="124">
        <f t="shared" si="29"/>
        <v>0.57718490804824885</v>
      </c>
      <c r="J137" s="124">
        <f t="shared" si="29"/>
        <v>0.5824089267288276</v>
      </c>
      <c r="K137" s="124">
        <f t="shared" si="29"/>
        <v>0.58868727465652826</v>
      </c>
      <c r="L137" s="124">
        <f t="shared" si="29"/>
        <v>0.59910673565929728</v>
      </c>
      <c r="M137" s="124">
        <f t="shared" si="29"/>
        <v>0.61084285351256173</v>
      </c>
      <c r="N137" s="124">
        <f t="shared" si="29"/>
        <v>0.62523517441502308</v>
      </c>
      <c r="O137" s="124">
        <f t="shared" si="29"/>
        <v>0.64016106868259526</v>
      </c>
      <c r="P137" s="124">
        <f t="shared" si="29"/>
        <v>0.64503276827045686</v>
      </c>
      <c r="Q137" s="124">
        <f t="shared" si="29"/>
        <v>0.65392391867606703</v>
      </c>
      <c r="R137" s="124">
        <f t="shared" ref="R137:V137" si="30">IF(R118=0,"",R118/R99)</f>
        <v>0.66987370372699762</v>
      </c>
      <c r="S137" s="124">
        <f t="shared" si="30"/>
        <v>0.6863611187636548</v>
      </c>
      <c r="T137" s="124">
        <f t="shared" si="30"/>
        <v>0.69964305988023923</v>
      </c>
      <c r="U137" s="124">
        <f t="shared" si="30"/>
        <v>0.71128929841780975</v>
      </c>
      <c r="V137" s="124">
        <f t="shared" si="30"/>
        <v>0.722783646545897</v>
      </c>
      <c r="W137" s="124">
        <f t="shared" ref="W137" si="31">IF(W118=0,"",W118/W99)</f>
        <v>0.73371131650293042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0.52027788395200036</v>
      </c>
      <c r="C138" s="111">
        <f t="shared" si="32"/>
        <v>0.52279203420231224</v>
      </c>
      <c r="D138" s="111">
        <f t="shared" si="32"/>
        <v>0.52697647079660148</v>
      </c>
      <c r="E138" s="111">
        <f t="shared" si="32"/>
        <v>0.53481435604831062</v>
      </c>
      <c r="F138" s="111">
        <f t="shared" si="32"/>
        <v>0.54522568443737784</v>
      </c>
      <c r="G138" s="111">
        <f t="shared" si="32"/>
        <v>0.55612894877259933</v>
      </c>
      <c r="H138" s="111">
        <f t="shared" si="32"/>
        <v>0.56604836455846108</v>
      </c>
      <c r="I138" s="111">
        <f t="shared" si="32"/>
        <v>0.57310070345221453</v>
      </c>
      <c r="J138" s="111">
        <f t="shared" si="32"/>
        <v>0.57841574820328978</v>
      </c>
      <c r="K138" s="111">
        <f t="shared" si="32"/>
        <v>0.58475821318177046</v>
      </c>
      <c r="L138" s="111">
        <f t="shared" si="32"/>
        <v>0.59507176583858157</v>
      </c>
      <c r="M138" s="111">
        <f t="shared" si="32"/>
        <v>0.60693767156358747</v>
      </c>
      <c r="N138" s="111">
        <f t="shared" si="32"/>
        <v>0.62138715595258354</v>
      </c>
      <c r="O138" s="111">
        <f t="shared" si="32"/>
        <v>0.63637468323919399</v>
      </c>
      <c r="P138" s="111">
        <f t="shared" si="32"/>
        <v>0.64140278373856796</v>
      </c>
      <c r="Q138" s="111">
        <f t="shared" si="32"/>
        <v>0.6502956295354182</v>
      </c>
      <c r="R138" s="111">
        <f t="shared" ref="R138:V138" si="33">IF(R119=0,"",R119/R100)</f>
        <v>0.6663487233978107</v>
      </c>
      <c r="S138" s="111">
        <f t="shared" si="33"/>
        <v>0.68293403081667581</v>
      </c>
      <c r="T138" s="111">
        <f t="shared" si="33"/>
        <v>0.69631383613741415</v>
      </c>
      <c r="U138" s="111">
        <f t="shared" si="33"/>
        <v>0.70808277768728056</v>
      </c>
      <c r="V138" s="111">
        <f t="shared" si="33"/>
        <v>0.71965382763282559</v>
      </c>
      <c r="W138" s="111">
        <f t="shared" ref="W138" si="34">IF(W119=0,"",W119/W100)</f>
        <v>0.73065262366954065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2.4180036085069627</v>
      </c>
      <c r="D140" s="124">
        <f t="shared" si="38"/>
        <v>2.5334113095867998</v>
      </c>
      <c r="E140" s="124">
        <f t="shared" si="38"/>
        <v>2.7383854970440566</v>
      </c>
      <c r="F140" s="124">
        <f t="shared" si="38"/>
        <v>2.9992898693663088</v>
      </c>
      <c r="G140" s="124">
        <f t="shared" si="38"/>
        <v>3.2056590441459187</v>
      </c>
      <c r="H140" s="124">
        <f t="shared" si="38"/>
        <v>3.3994505230452448</v>
      </c>
      <c r="I140" s="124">
        <f t="shared" si="38"/>
        <v>3.5030378769632398</v>
      </c>
      <c r="J140" s="124">
        <f t="shared" si="38"/>
        <v>3.5513337876163003</v>
      </c>
      <c r="K140" s="124">
        <f t="shared" si="38"/>
        <v>3.6063403731744801</v>
      </c>
      <c r="L140" s="124">
        <f t="shared" si="38"/>
        <v>3.6614321589463823</v>
      </c>
      <c r="M140" s="124">
        <f t="shared" si="38"/>
        <v>3.7736570114704659</v>
      </c>
      <c r="N140" s="124">
        <f t="shared" si="38"/>
        <v>3.9394947009827215</v>
      </c>
      <c r="O140" s="124">
        <f t="shared" si="38"/>
        <v>4.1719169440531392</v>
      </c>
      <c r="P140" s="124">
        <f t="shared" si="38"/>
        <v>4.3793044277460691</v>
      </c>
      <c r="Q140" s="124">
        <f t="shared" si="38"/>
        <v>4.5871339457344265</v>
      </c>
      <c r="R140" s="124">
        <f t="shared" ref="R140:V140" si="39">IF(R121=0,"",R121/R102)</f>
        <v>4.7735233861859738</v>
      </c>
      <c r="S140" s="124">
        <f t="shared" si="39"/>
        <v>4.9539268333259407</v>
      </c>
      <c r="T140" s="124">
        <f t="shared" si="39"/>
        <v>5.1303255106998336</v>
      </c>
      <c r="U140" s="124">
        <f t="shared" si="39"/>
        <v>5.2473105601211154</v>
      </c>
      <c r="V140" s="124">
        <f t="shared" si="39"/>
        <v>5.3770236654579406</v>
      </c>
      <c r="W140" s="124">
        <f t="shared" ref="W140" si="40">IF(W121=0,"",W121/W102)</f>
        <v>5.4450993417359976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2.4180036085069627</v>
      </c>
      <c r="D141" s="111">
        <f t="shared" si="41"/>
        <v>2.5334113095867998</v>
      </c>
      <c r="E141" s="111">
        <f t="shared" si="41"/>
        <v>2.7383854970440566</v>
      </c>
      <c r="F141" s="111">
        <f t="shared" si="41"/>
        <v>2.9992898693663088</v>
      </c>
      <c r="G141" s="111">
        <f t="shared" si="41"/>
        <v>3.2056590441459187</v>
      </c>
      <c r="H141" s="111">
        <f t="shared" si="41"/>
        <v>3.3994505230452448</v>
      </c>
      <c r="I141" s="111">
        <f t="shared" si="41"/>
        <v>3.5030378769632398</v>
      </c>
      <c r="J141" s="111">
        <f t="shared" si="41"/>
        <v>3.5513337876163003</v>
      </c>
      <c r="K141" s="111">
        <f t="shared" si="41"/>
        <v>3.6063403731744801</v>
      </c>
      <c r="L141" s="111">
        <f t="shared" si="41"/>
        <v>3.6614321589463823</v>
      </c>
      <c r="M141" s="111">
        <f t="shared" si="41"/>
        <v>3.7736570114704659</v>
      </c>
      <c r="N141" s="111">
        <f t="shared" si="41"/>
        <v>3.9394947009827215</v>
      </c>
      <c r="O141" s="111">
        <f t="shared" si="41"/>
        <v>4.1719169440531392</v>
      </c>
      <c r="P141" s="111">
        <f t="shared" si="41"/>
        <v>4.3793044277460691</v>
      </c>
      <c r="Q141" s="111">
        <f t="shared" si="41"/>
        <v>4.5871339457344265</v>
      </c>
      <c r="R141" s="111">
        <f t="shared" ref="R141:V141" si="42">IF(R122=0,"",R122/R103)</f>
        <v>4.7735233861859738</v>
      </c>
      <c r="S141" s="111">
        <f t="shared" si="42"/>
        <v>4.9539268333259407</v>
      </c>
      <c r="T141" s="111">
        <f t="shared" si="42"/>
        <v>5.1303255106998336</v>
      </c>
      <c r="U141" s="111">
        <f t="shared" si="42"/>
        <v>5.2473105601211154</v>
      </c>
      <c r="V141" s="111">
        <f t="shared" si="42"/>
        <v>5.3770236654579406</v>
      </c>
      <c r="W141" s="111">
        <f t="shared" ref="W141" si="43">IF(W122=0,"",W122/W103)</f>
        <v>5.4450993417359976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0.7264811109853575</v>
      </c>
      <c r="C142" s="124">
        <f t="shared" si="44"/>
        <v>0.73125067928507026</v>
      </c>
      <c r="D142" s="124">
        <f t="shared" si="44"/>
        <v>0.73698852839631113</v>
      </c>
      <c r="E142" s="124">
        <f t="shared" si="44"/>
        <v>0.74326048334611705</v>
      </c>
      <c r="F142" s="124">
        <f t="shared" si="44"/>
        <v>0.74878905837206211</v>
      </c>
      <c r="G142" s="124">
        <f t="shared" si="44"/>
        <v>0.7553159609479817</v>
      </c>
      <c r="H142" s="124">
        <f t="shared" si="44"/>
        <v>0.76095587121666752</v>
      </c>
      <c r="I142" s="124">
        <f t="shared" si="44"/>
        <v>0.76695556221662697</v>
      </c>
      <c r="J142" s="124">
        <f t="shared" si="44"/>
        <v>0.77177490226818035</v>
      </c>
      <c r="K142" s="124">
        <f t="shared" si="44"/>
        <v>0.7801644529904308</v>
      </c>
      <c r="L142" s="124">
        <f t="shared" si="44"/>
        <v>0.77818186142369161</v>
      </c>
      <c r="M142" s="124">
        <f t="shared" si="44"/>
        <v>0.78119668874908743</v>
      </c>
      <c r="N142" s="124">
        <f t="shared" si="44"/>
        <v>0.78689368804450788</v>
      </c>
      <c r="O142" s="124">
        <f t="shared" si="44"/>
        <v>0.79067740347149673</v>
      </c>
      <c r="P142" s="124">
        <f t="shared" si="44"/>
        <v>0.79745608402399415</v>
      </c>
      <c r="Q142" s="124">
        <f t="shared" si="44"/>
        <v>0.80051230034847842</v>
      </c>
      <c r="R142" s="124">
        <f t="shared" ref="R142:V142" si="45">IF(R123=0,"",R123/R104)</f>
        <v>0.80931720110184358</v>
      </c>
      <c r="S142" s="124">
        <f t="shared" si="45"/>
        <v>0.82137636075565679</v>
      </c>
      <c r="T142" s="124">
        <f t="shared" si="45"/>
        <v>0.83197451005205836</v>
      </c>
      <c r="U142" s="124">
        <f t="shared" si="45"/>
        <v>0.84161379258857771</v>
      </c>
      <c r="V142" s="124">
        <f t="shared" si="45"/>
        <v>0.85086255331493343</v>
      </c>
      <c r="W142" s="124">
        <f t="shared" ref="W142" si="46">IF(W123=0,"",W123/W104)</f>
        <v>0.85802956586845769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0.6354002015126059</v>
      </c>
      <c r="C143" s="111">
        <f t="shared" si="47"/>
        <v>0.63761595719079311</v>
      </c>
      <c r="D143" s="111">
        <f t="shared" si="47"/>
        <v>0.64046954090119224</v>
      </c>
      <c r="E143" s="111">
        <f t="shared" si="47"/>
        <v>0.64526052568229453</v>
      </c>
      <c r="F143" s="111">
        <f t="shared" si="47"/>
        <v>0.65090787276569295</v>
      </c>
      <c r="G143" s="111">
        <f t="shared" si="47"/>
        <v>0.65665069601882631</v>
      </c>
      <c r="H143" s="111">
        <f t="shared" si="47"/>
        <v>0.66210090552646161</v>
      </c>
      <c r="I143" s="111">
        <f t="shared" si="47"/>
        <v>0.66443587177420971</v>
      </c>
      <c r="J143" s="111">
        <f t="shared" si="47"/>
        <v>0.66523037699850418</v>
      </c>
      <c r="K143" s="111">
        <f t="shared" si="47"/>
        <v>0.66655807952984669</v>
      </c>
      <c r="L143" s="111">
        <f t="shared" si="47"/>
        <v>0.66957958454679145</v>
      </c>
      <c r="M143" s="111">
        <f t="shared" si="47"/>
        <v>0.67576844506607003</v>
      </c>
      <c r="N143" s="111">
        <f t="shared" si="47"/>
        <v>0.68536957343906468</v>
      </c>
      <c r="O143" s="111">
        <f t="shared" si="47"/>
        <v>0.69789929888022384</v>
      </c>
      <c r="P143" s="111">
        <f t="shared" si="47"/>
        <v>0.70917765415067624</v>
      </c>
      <c r="Q143" s="111">
        <f t="shared" si="47"/>
        <v>0.72639208238941932</v>
      </c>
      <c r="R143" s="111">
        <f t="shared" ref="R143:V143" si="48">IF(R124=0,"",R124/R105)</f>
        <v>0.7511366743209571</v>
      </c>
      <c r="S143" s="111">
        <f t="shared" si="48"/>
        <v>0.77724994052684637</v>
      </c>
      <c r="T143" s="111">
        <f t="shared" si="48"/>
        <v>0.79945510174138701</v>
      </c>
      <c r="U143" s="111">
        <f t="shared" si="48"/>
        <v>0.82029788732282904</v>
      </c>
      <c r="V143" s="111">
        <f t="shared" si="48"/>
        <v>0.83570570807852074</v>
      </c>
      <c r="W143" s="111">
        <f t="shared" ref="W143" si="49">IF(W124=0,"",W124/W105)</f>
        <v>0.84755162845142329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0.75355248715439527</v>
      </c>
      <c r="C144" s="111">
        <f t="shared" si="50"/>
        <v>0.75693726308616704</v>
      </c>
      <c r="D144" s="111">
        <f t="shared" si="50"/>
        <v>0.75493267440752498</v>
      </c>
      <c r="E144" s="111">
        <f t="shared" si="50"/>
        <v>0.75725126467414539</v>
      </c>
      <c r="F144" s="111">
        <f t="shared" si="50"/>
        <v>0.7579058149644825</v>
      </c>
      <c r="G144" s="111">
        <f t="shared" si="50"/>
        <v>0.7550722207095133</v>
      </c>
      <c r="H144" s="111">
        <f t="shared" si="50"/>
        <v>0.78028636194746503</v>
      </c>
      <c r="I144" s="111">
        <f t="shared" si="50"/>
        <v>0.78362762366034022</v>
      </c>
      <c r="J144" s="111">
        <f t="shared" si="50"/>
        <v>0.78900273127716669</v>
      </c>
      <c r="K144" s="111">
        <f t="shared" si="50"/>
        <v>0.8035879015453985</v>
      </c>
      <c r="L144" s="111">
        <f t="shared" si="50"/>
        <v>0.78068953670842434</v>
      </c>
      <c r="M144" s="111">
        <f t="shared" si="50"/>
        <v>0.78206411897542916</v>
      </c>
      <c r="N144" s="111">
        <f t="shared" si="50"/>
        <v>0.78548634411835438</v>
      </c>
      <c r="O144" s="111">
        <f t="shared" si="50"/>
        <v>0.77868565360836406</v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>
        <f t="shared" si="51"/>
        <v>0.90244853839725137</v>
      </c>
      <c r="T144" s="111">
        <f t="shared" si="51"/>
        <v>0.90202854271877553</v>
      </c>
      <c r="U144" s="111">
        <f t="shared" si="51"/>
        <v>0.90052010343171784</v>
      </c>
      <c r="V144" s="111">
        <f t="shared" si="51"/>
        <v>0.90012805201526502</v>
      </c>
      <c r="W144" s="111">
        <f t="shared" ref="W144" si="52">IF(W125=0,"",W125/W106)</f>
        <v>0.89935429708167824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0.6354002015126059</v>
      </c>
      <c r="C145" s="112">
        <f t="shared" si="53"/>
        <v>0.6354002015126059</v>
      </c>
      <c r="D145" s="112">
        <f t="shared" si="53"/>
        <v>0.6354002015126059</v>
      </c>
      <c r="E145" s="112">
        <f t="shared" si="53"/>
        <v>0.6354002015126059</v>
      </c>
      <c r="F145" s="112">
        <f t="shared" si="53"/>
        <v>0.6354002015126059</v>
      </c>
      <c r="G145" s="112">
        <f t="shared" si="53"/>
        <v>0.6354002015126059</v>
      </c>
      <c r="H145" s="112">
        <f t="shared" si="53"/>
        <v>0.66805446143707203</v>
      </c>
      <c r="I145" s="112">
        <f t="shared" si="53"/>
        <v>0.66902946103861127</v>
      </c>
      <c r="J145" s="112">
        <f t="shared" si="53"/>
        <v>0.66902946103861127</v>
      </c>
      <c r="K145" s="112">
        <f t="shared" si="53"/>
        <v>0.66902946103861116</v>
      </c>
      <c r="L145" s="112">
        <f t="shared" si="53"/>
        <v>0.66902946103861116</v>
      </c>
      <c r="M145" s="112">
        <f t="shared" si="53"/>
        <v>0.66902946103861116</v>
      </c>
      <c r="N145" s="112">
        <f t="shared" si="53"/>
        <v>0.66902946103861127</v>
      </c>
      <c r="O145" s="112">
        <f t="shared" si="53"/>
        <v>0.67098802308079575</v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>
        <f t="shared" si="54"/>
        <v>0.83490392958621873</v>
      </c>
      <c r="T145" s="112">
        <f t="shared" si="54"/>
        <v>0.83490392958621851</v>
      </c>
      <c r="U145" s="112">
        <f t="shared" si="54"/>
        <v>0.83490392958621873</v>
      </c>
      <c r="V145" s="112">
        <f t="shared" si="54"/>
        <v>0.83490392958621862</v>
      </c>
      <c r="W145" s="112">
        <f t="shared" ref="W145" si="55">IF(W126=0,"",W126/W107)</f>
        <v>0.83490392958621862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0.71414950248206843</v>
      </c>
      <c r="D147" s="112">
        <f t="shared" si="59"/>
        <v>0.71766751876874713</v>
      </c>
      <c r="E147" s="112">
        <f t="shared" si="59"/>
        <v>0.72233140411685848</v>
      </c>
      <c r="F147" s="112">
        <f t="shared" si="59"/>
        <v>0.72823764271130098</v>
      </c>
      <c r="G147" s="112">
        <f t="shared" si="59"/>
        <v>0.73374740972048358</v>
      </c>
      <c r="H147" s="112">
        <f t="shared" si="59"/>
        <v>0.73929983041379799</v>
      </c>
      <c r="I147" s="112">
        <f t="shared" si="59"/>
        <v>0.74152132259298376</v>
      </c>
      <c r="J147" s="112">
        <f t="shared" si="59"/>
        <v>0.74197390447418454</v>
      </c>
      <c r="K147" s="112">
        <f t="shared" si="59"/>
        <v>0.7428070035895219</v>
      </c>
      <c r="L147" s="112">
        <f t="shared" si="59"/>
        <v>0.74475293816952259</v>
      </c>
      <c r="M147" s="112">
        <f t="shared" si="59"/>
        <v>0.74793135303067093</v>
      </c>
      <c r="N147" s="112">
        <f t="shared" si="59"/>
        <v>0.75287694323587551</v>
      </c>
      <c r="O147" s="112">
        <f t="shared" si="59"/>
        <v>0.75866338201652606</v>
      </c>
      <c r="P147" s="112">
        <f t="shared" si="59"/>
        <v>0.76341007231758384</v>
      </c>
      <c r="Q147" s="112">
        <f t="shared" si="59"/>
        <v>0.7681828863438761</v>
      </c>
      <c r="R147" s="112">
        <f t="shared" ref="R147:V147" si="60">IF(R128=0,"",R128/R109)</f>
        <v>0.7753218639181565</v>
      </c>
      <c r="S147" s="112">
        <f t="shared" si="60"/>
        <v>0.78435464605607652</v>
      </c>
      <c r="T147" s="112">
        <f t="shared" si="60"/>
        <v>0.79468030517300436</v>
      </c>
      <c r="U147" s="112">
        <f t="shared" si="60"/>
        <v>0.80471567360062934</v>
      </c>
      <c r="V147" s="112">
        <f t="shared" si="60"/>
        <v>0.81498798356507296</v>
      </c>
      <c r="W147" s="112">
        <f t="shared" ref="W147" si="61">IF(W128=0,"",W128/W109)</f>
        <v>0.82375222396669345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0.81870530674008402</v>
      </c>
      <c r="D148" s="113">
        <f t="shared" si="62"/>
        <v>0.82016951670669658</v>
      </c>
      <c r="E148" s="113">
        <f t="shared" si="62"/>
        <v>0.82604299406342696</v>
      </c>
      <c r="F148" s="113">
        <f t="shared" si="62"/>
        <v>0.82999235996923992</v>
      </c>
      <c r="G148" s="113">
        <f t="shared" si="62"/>
        <v>0.83122184383058528</v>
      </c>
      <c r="H148" s="113">
        <f t="shared" si="62"/>
        <v>0.8339370665280178</v>
      </c>
      <c r="I148" s="113">
        <f t="shared" si="62"/>
        <v>0.8375508399777527</v>
      </c>
      <c r="J148" s="113">
        <f t="shared" si="62"/>
        <v>0.84227505493808497</v>
      </c>
      <c r="K148" s="113">
        <f t="shared" si="62"/>
        <v>0.85504008834907197</v>
      </c>
      <c r="L148" s="113">
        <f t="shared" si="62"/>
        <v>0.83809042202317263</v>
      </c>
      <c r="M148" s="113">
        <f t="shared" si="62"/>
        <v>0.84083103060157671</v>
      </c>
      <c r="N148" s="113">
        <f t="shared" si="62"/>
        <v>0.84589452671977616</v>
      </c>
      <c r="O148" s="113">
        <f t="shared" si="62"/>
        <v>0.8426562459264495</v>
      </c>
      <c r="P148" s="113">
        <f t="shared" si="62"/>
        <v>0.85102218947029751</v>
      </c>
      <c r="Q148" s="113">
        <f t="shared" si="62"/>
        <v>0.85292675646802329</v>
      </c>
      <c r="R148" s="113">
        <f t="shared" ref="R148:V148" si="63">IF(R129=0,"",R129/R110)</f>
        <v>0.85984019080423935</v>
      </c>
      <c r="S148" s="113">
        <f t="shared" si="63"/>
        <v>0.87233602465212545</v>
      </c>
      <c r="T148" s="113">
        <f t="shared" si="63"/>
        <v>0.87838642836725689</v>
      </c>
      <c r="U148" s="113">
        <f t="shared" si="63"/>
        <v>0.88280676744994035</v>
      </c>
      <c r="V148" s="113">
        <f t="shared" si="63"/>
        <v>0.88778951837066944</v>
      </c>
      <c r="W148" s="113">
        <f t="shared" ref="W148" si="64">IF(W129=0,"",W129/W110)</f>
        <v>0.8919320423692324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0.71639262820612326</v>
      </c>
      <c r="D149" s="111">
        <f t="shared" si="65"/>
        <v>0.72080671837143651</v>
      </c>
      <c r="E149" s="111">
        <f t="shared" si="65"/>
        <v>0.72617446141038133</v>
      </c>
      <c r="F149" s="111">
        <f t="shared" si="65"/>
        <v>0.73090195596944441</v>
      </c>
      <c r="G149" s="111">
        <f t="shared" si="65"/>
        <v>0.73582354151820895</v>
      </c>
      <c r="H149" s="111">
        <f t="shared" si="65"/>
        <v>0.74002387664055813</v>
      </c>
      <c r="I149" s="111">
        <f t="shared" si="65"/>
        <v>0.74213576488601807</v>
      </c>
      <c r="J149" s="111">
        <f t="shared" si="65"/>
        <v>0.7428731743723751</v>
      </c>
      <c r="K149" s="111">
        <f t="shared" si="65"/>
        <v>0.7441670725669014</v>
      </c>
      <c r="L149" s="111">
        <f t="shared" si="65"/>
        <v>0.74596313858780039</v>
      </c>
      <c r="M149" s="111">
        <f t="shared" si="65"/>
        <v>0.74821685672859706</v>
      </c>
      <c r="N149" s="111">
        <f t="shared" si="65"/>
        <v>0.75143705826273388</v>
      </c>
      <c r="O149" s="111">
        <f t="shared" si="65"/>
        <v>0.7563586717984333</v>
      </c>
      <c r="P149" s="111">
        <f t="shared" si="65"/>
        <v>0.7607981741684593</v>
      </c>
      <c r="Q149" s="111">
        <f t="shared" si="65"/>
        <v>0.76770354246201988</v>
      </c>
      <c r="R149" s="111">
        <f t="shared" ref="R149:V149" si="66">IF(R130=0,"",R130/R111)</f>
        <v>0.77786102159349946</v>
      </c>
      <c r="S149" s="111">
        <f t="shared" si="66"/>
        <v>0.78868162090695071</v>
      </c>
      <c r="T149" s="111">
        <f t="shared" si="66"/>
        <v>0.79893002853273554</v>
      </c>
      <c r="U149" s="111">
        <f t="shared" si="66"/>
        <v>0.80805048536817714</v>
      </c>
      <c r="V149" s="111">
        <f t="shared" si="66"/>
        <v>0.81625056012425357</v>
      </c>
      <c r="W149" s="111">
        <f t="shared" ref="W149" si="67">IF(W130=0,"",W130/W111)</f>
        <v>0.82363163286524776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0.75865591455634818</v>
      </c>
      <c r="C151" s="124">
        <f t="shared" si="71"/>
        <v>0.76038211388442656</v>
      </c>
      <c r="D151" s="124">
        <f t="shared" si="71"/>
        <v>0.76267604890406693</v>
      </c>
      <c r="E151" s="124">
        <f t="shared" si="71"/>
        <v>0.76582245600183463</v>
      </c>
      <c r="F151" s="124">
        <f t="shared" si="71"/>
        <v>0.76943267631050427</v>
      </c>
      <c r="G151" s="124">
        <f t="shared" si="71"/>
        <v>0.77306586728225601</v>
      </c>
      <c r="H151" s="124">
        <f t="shared" si="71"/>
        <v>0.7765938606415117</v>
      </c>
      <c r="I151" s="124">
        <f t="shared" si="71"/>
        <v>0.77822170641193833</v>
      </c>
      <c r="J151" s="124">
        <f t="shared" si="71"/>
        <v>0.77883078506846348</v>
      </c>
      <c r="K151" s="124">
        <f t="shared" si="71"/>
        <v>0.77990087391137719</v>
      </c>
      <c r="L151" s="124">
        <f t="shared" si="71"/>
        <v>0.78170541078363043</v>
      </c>
      <c r="M151" s="124">
        <f t="shared" si="71"/>
        <v>0.78405861707315239</v>
      </c>
      <c r="N151" s="124">
        <f t="shared" si="71"/>
        <v>0.78705144194655818</v>
      </c>
      <c r="O151" s="124">
        <f t="shared" si="71"/>
        <v>0.79041556383825529</v>
      </c>
      <c r="P151" s="124">
        <f t="shared" si="71"/>
        <v>0.7930419336960749</v>
      </c>
      <c r="Q151" s="124">
        <f t="shared" si="71"/>
        <v>0.79639233738160298</v>
      </c>
      <c r="R151" s="124">
        <f t="shared" ref="R151:V151" si="72">IF(R132=0,"",R132/R113)</f>
        <v>0.80239760287549755</v>
      </c>
      <c r="S151" s="124">
        <f t="shared" si="72"/>
        <v>0.81070980433571094</v>
      </c>
      <c r="T151" s="124">
        <f t="shared" si="72"/>
        <v>0.82013160028334164</v>
      </c>
      <c r="U151" s="124">
        <f t="shared" si="72"/>
        <v>0.82989813843256333</v>
      </c>
      <c r="V151" s="124">
        <f t="shared" si="72"/>
        <v>0.8401575393511489</v>
      </c>
      <c r="W151" s="124">
        <f t="shared" ref="W151" si="73">IF(W132=0,"",W132/W113)</f>
        <v>0.85029428527230555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0.75865591455634818</v>
      </c>
      <c r="C153" s="45">
        <f t="shared" si="77"/>
        <v>0.76038211388442656</v>
      </c>
      <c r="D153" s="45">
        <f t="shared" si="77"/>
        <v>0.76267604890406693</v>
      </c>
      <c r="E153" s="45">
        <f t="shared" si="77"/>
        <v>0.76582245600183463</v>
      </c>
      <c r="F153" s="45">
        <f t="shared" si="77"/>
        <v>0.76943267631050427</v>
      </c>
      <c r="G153" s="45">
        <f t="shared" si="77"/>
        <v>0.77306586728225601</v>
      </c>
      <c r="H153" s="45">
        <f t="shared" si="77"/>
        <v>0.7765938606415117</v>
      </c>
      <c r="I153" s="45">
        <f t="shared" si="77"/>
        <v>0.77822170641193833</v>
      </c>
      <c r="J153" s="45">
        <f t="shared" si="77"/>
        <v>0.77883078506846348</v>
      </c>
      <c r="K153" s="45">
        <f t="shared" si="77"/>
        <v>0.77990087391137719</v>
      </c>
      <c r="L153" s="45">
        <f t="shared" si="77"/>
        <v>0.78170541078363043</v>
      </c>
      <c r="M153" s="45">
        <f t="shared" si="77"/>
        <v>0.78405861707315239</v>
      </c>
      <c r="N153" s="45">
        <f t="shared" si="77"/>
        <v>0.78705144194655818</v>
      </c>
      <c r="O153" s="45">
        <f t="shared" si="77"/>
        <v>0.79041556383825529</v>
      </c>
      <c r="P153" s="45">
        <f t="shared" si="77"/>
        <v>0.7930419336960749</v>
      </c>
      <c r="Q153" s="45">
        <f t="shared" si="77"/>
        <v>0.79639233738160298</v>
      </c>
      <c r="R153" s="45">
        <f t="shared" ref="R153:V153" si="78">IF(R134=0,"",R134/R115)</f>
        <v>0.80239760287549755</v>
      </c>
      <c r="S153" s="45">
        <f t="shared" si="78"/>
        <v>0.81070980433571094</v>
      </c>
      <c r="T153" s="45">
        <f t="shared" si="78"/>
        <v>0.82013160028334164</v>
      </c>
      <c r="U153" s="45">
        <f t="shared" si="78"/>
        <v>0.82989813843256333</v>
      </c>
      <c r="V153" s="45">
        <f t="shared" si="78"/>
        <v>0.8401575393511489</v>
      </c>
      <c r="W153" s="45">
        <f t="shared" ref="W153" si="79">IF(W134=0,"",W134/W115)</f>
        <v>0.85029428527230555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32.566678915475151</v>
      </c>
      <c r="C155" s="117">
        <f t="shared" si="80"/>
        <v>33.285911122384597</v>
      </c>
      <c r="D155" s="117">
        <f t="shared" si="80"/>
        <v>28.780278498580202</v>
      </c>
      <c r="E155" s="117">
        <f t="shared" si="80"/>
        <v>31.042360122096881</v>
      </c>
      <c r="F155" s="117">
        <f t="shared" si="80"/>
        <v>33.053470372157904</v>
      </c>
      <c r="G155" s="117">
        <f t="shared" si="80"/>
        <v>35.196485365156178</v>
      </c>
      <c r="H155" s="117">
        <f t="shared" si="80"/>
        <v>39.325771804310534</v>
      </c>
      <c r="I155" s="117">
        <f t="shared" si="80"/>
        <v>39.239793686469412</v>
      </c>
      <c r="J155" s="117">
        <f t="shared" si="80"/>
        <v>34.889780367704716</v>
      </c>
      <c r="K155" s="117">
        <f t="shared" si="80"/>
        <v>30.788205492703881</v>
      </c>
      <c r="L155" s="117">
        <f t="shared" si="80"/>
        <v>36.333174335508019</v>
      </c>
      <c r="M155" s="117">
        <f t="shared" si="80"/>
        <v>35.062716494399069</v>
      </c>
      <c r="N155" s="117">
        <f t="shared" si="80"/>
        <v>32.825428043801985</v>
      </c>
      <c r="O155" s="117">
        <f t="shared" si="80"/>
        <v>30.582695760004945</v>
      </c>
      <c r="P155" s="117">
        <f t="shared" si="80"/>
        <v>23.488899121457109</v>
      </c>
      <c r="Q155" s="117">
        <f t="shared" si="80"/>
        <v>32.936420420063229</v>
      </c>
      <c r="R155" s="117">
        <f t="shared" ref="R155:V155" si="81">R156+R159+R161+R170</f>
        <v>36.393279455767946</v>
      </c>
      <c r="S155" s="117">
        <f t="shared" si="81"/>
        <v>39.040178664529137</v>
      </c>
      <c r="T155" s="117">
        <f t="shared" si="81"/>
        <v>39.060669841435043</v>
      </c>
      <c r="U155" s="117">
        <f t="shared" si="81"/>
        <v>35.338531699596707</v>
      </c>
      <c r="V155" s="117">
        <f t="shared" si="81"/>
        <v>33.361106646193335</v>
      </c>
      <c r="W155" s="117">
        <f t="shared" ref="W155" si="82">W156+W159+W161+W170</f>
        <v>34.055009685687459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32.28516552114597</v>
      </c>
      <c r="C156" s="122">
        <f t="shared" si="83"/>
        <v>33.026533825349937</v>
      </c>
      <c r="D156" s="122">
        <f t="shared" si="83"/>
        <v>28.554064316072338</v>
      </c>
      <c r="E156" s="122">
        <f t="shared" si="83"/>
        <v>30.803383576517795</v>
      </c>
      <c r="F156" s="122">
        <f t="shared" si="83"/>
        <v>32.790014339408891</v>
      </c>
      <c r="G156" s="122">
        <f t="shared" si="83"/>
        <v>34.911348570986114</v>
      </c>
      <c r="H156" s="122">
        <f t="shared" si="83"/>
        <v>39.004333762212902</v>
      </c>
      <c r="I156" s="122">
        <f t="shared" si="83"/>
        <v>38.925463394031112</v>
      </c>
      <c r="J156" s="122">
        <f t="shared" si="83"/>
        <v>34.611925330926034</v>
      </c>
      <c r="K156" s="122">
        <f t="shared" si="83"/>
        <v>30.544136122790409</v>
      </c>
      <c r="L156" s="122">
        <f t="shared" si="83"/>
        <v>36.076007002822074</v>
      </c>
      <c r="M156" s="122">
        <f t="shared" si="83"/>
        <v>34.777528406665482</v>
      </c>
      <c r="N156" s="122">
        <f t="shared" si="83"/>
        <v>32.557040831281483</v>
      </c>
      <c r="O156" s="122">
        <f t="shared" si="83"/>
        <v>30.336508565679978</v>
      </c>
      <c r="P156" s="122">
        <f t="shared" si="83"/>
        <v>23.280018035117656</v>
      </c>
      <c r="Q156" s="122">
        <f t="shared" si="83"/>
        <v>32.676975337929832</v>
      </c>
      <c r="R156" s="122">
        <f t="shared" ref="R156:V156" si="84">SUM(R157:R158)</f>
        <v>36.086439649827781</v>
      </c>
      <c r="S156" s="122">
        <f t="shared" si="84"/>
        <v>38.686473838042509</v>
      </c>
      <c r="T156" s="122">
        <f t="shared" si="84"/>
        <v>38.709124079999981</v>
      </c>
      <c r="U156" s="122">
        <f t="shared" si="84"/>
        <v>34.961791759999961</v>
      </c>
      <c r="V156" s="122">
        <f t="shared" si="84"/>
        <v>32.990901119999954</v>
      </c>
      <c r="W156" s="122">
        <f t="shared" ref="W156" si="85">SUM(W157:W158)</f>
        <v>33.652719159999954</v>
      </c>
      <c r="DA156" s="130" t="s">
        <v>2096</v>
      </c>
    </row>
    <row r="157" spans="1:105" ht="12" customHeight="1" x14ac:dyDescent="0.25">
      <c r="A157" s="97" t="s">
        <v>74</v>
      </c>
      <c r="B157" s="98">
        <v>32.28516552114597</v>
      </c>
      <c r="C157" s="98">
        <v>33.026533825349937</v>
      </c>
      <c r="D157" s="98">
        <v>28.554064316072338</v>
      </c>
      <c r="E157" s="98">
        <v>30.803383576517795</v>
      </c>
      <c r="F157" s="98">
        <v>32.790014339408891</v>
      </c>
      <c r="G157" s="98">
        <v>34.911348570986114</v>
      </c>
      <c r="H157" s="98">
        <v>39.004333762212902</v>
      </c>
      <c r="I157" s="98">
        <v>38.925463394031112</v>
      </c>
      <c r="J157" s="98">
        <v>34.611925330926034</v>
      </c>
      <c r="K157" s="98">
        <v>30.544136122790409</v>
      </c>
      <c r="L157" s="98">
        <v>36.076007002822074</v>
      </c>
      <c r="M157" s="98">
        <v>34.777528406665482</v>
      </c>
      <c r="N157" s="98">
        <v>32.557040831281483</v>
      </c>
      <c r="O157" s="98">
        <v>30.336508565679978</v>
      </c>
      <c r="P157" s="98">
        <v>23.280018035117656</v>
      </c>
      <c r="Q157" s="98">
        <v>32.676975337929832</v>
      </c>
      <c r="R157" s="98">
        <v>36.086439649827781</v>
      </c>
      <c r="S157" s="98">
        <v>38.686473838042509</v>
      </c>
      <c r="T157" s="98">
        <v>38.709124079999981</v>
      </c>
      <c r="U157" s="98">
        <v>34.961791759999961</v>
      </c>
      <c r="V157" s="98">
        <v>32.990901119999954</v>
      </c>
      <c r="W157" s="98">
        <v>33.652719159999954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0.28151339432917766</v>
      </c>
      <c r="C161" s="122">
        <v>0.25937729703466128</v>
      </c>
      <c r="D161" s="122">
        <v>0.22621418250786243</v>
      </c>
      <c r="E161" s="122">
        <v>0.2389765455790834</v>
      </c>
      <c r="F161" s="122">
        <v>0.26345603274901325</v>
      </c>
      <c r="G161" s="122">
        <v>0.28513679417006316</v>
      </c>
      <c r="H161" s="122">
        <v>0.32143804209763055</v>
      </c>
      <c r="I161" s="122">
        <v>0.3143302924382958</v>
      </c>
      <c r="J161" s="122">
        <v>0.27785503677868012</v>
      </c>
      <c r="K161" s="122">
        <v>0.244069369913473</v>
      </c>
      <c r="L161" s="122">
        <v>0.25716733268594605</v>
      </c>
      <c r="M161" s="122">
        <v>0.2851880877335855</v>
      </c>
      <c r="N161" s="122">
        <v>0.26838721252050107</v>
      </c>
      <c r="O161" s="122">
        <v>0.24618719432496589</v>
      </c>
      <c r="P161" s="122">
        <v>0.20888108633945421</v>
      </c>
      <c r="Q161" s="122">
        <v>0.25944508213339401</v>
      </c>
      <c r="R161" s="122">
        <v>0.30683980594016269</v>
      </c>
      <c r="S161" s="122">
        <v>0.35370482648662854</v>
      </c>
      <c r="T161" s="122">
        <v>0.35154576143506339</v>
      </c>
      <c r="U161" s="122">
        <v>0.37673993959674767</v>
      </c>
      <c r="V161" s="122">
        <v>0.37020552619337826</v>
      </c>
      <c r="W161" s="122">
        <v>0.40229052568750256</v>
      </c>
      <c r="DA161" s="130" t="s">
        <v>2101</v>
      </c>
    </row>
    <row r="162" spans="1:105" ht="12" customHeight="1" x14ac:dyDescent="0.25">
      <c r="A162" s="97" t="s">
        <v>141</v>
      </c>
      <c r="B162" s="98">
        <v>0.28092329318507464</v>
      </c>
      <c r="C162" s="98">
        <v>0.25880953801206391</v>
      </c>
      <c r="D162" s="98">
        <v>0.2258603118580709</v>
      </c>
      <c r="E162" s="98">
        <v>0.23861346167424799</v>
      </c>
      <c r="F162" s="98">
        <v>0.26326937285254032</v>
      </c>
      <c r="G162" s="98">
        <v>0.28494842497415829</v>
      </c>
      <c r="H162" s="98">
        <v>0.32105649224985144</v>
      </c>
      <c r="I162" s="98">
        <v>0.31376176935755584</v>
      </c>
      <c r="J162" s="98">
        <v>0.27733365725302278</v>
      </c>
      <c r="K162" s="98">
        <v>0.24361026958246743</v>
      </c>
      <c r="L162" s="98">
        <v>0.25657725756436339</v>
      </c>
      <c r="M162" s="98">
        <v>0.2845188421916704</v>
      </c>
      <c r="N162" s="98">
        <v>0.26772529424925096</v>
      </c>
      <c r="O162" s="98">
        <v>0.24595760191337615</v>
      </c>
      <c r="P162" s="98">
        <v>0.20888108633945421</v>
      </c>
      <c r="Q162" s="98">
        <v>0.25944508213339401</v>
      </c>
      <c r="R162" s="98">
        <v>0.30683980594016269</v>
      </c>
      <c r="S162" s="98">
        <v>0.35335566107581778</v>
      </c>
      <c r="T162" s="98">
        <v>0.35121280993663967</v>
      </c>
      <c r="U162" s="98">
        <v>0.37638798711770438</v>
      </c>
      <c r="V162" s="98">
        <v>0.36985813352167768</v>
      </c>
      <c r="W162" s="98">
        <v>0.40191476049170816</v>
      </c>
      <c r="DA162" s="63" t="s">
        <v>2102</v>
      </c>
    </row>
    <row r="163" spans="1:105" ht="12" customHeight="1" x14ac:dyDescent="0.25">
      <c r="A163" s="97" t="s">
        <v>140</v>
      </c>
      <c r="B163" s="98">
        <v>5.90101144102997E-4</v>
      </c>
      <c r="C163" s="98">
        <v>5.6775902259735892E-4</v>
      </c>
      <c r="D163" s="98">
        <v>3.5387064979152348E-4</v>
      </c>
      <c r="E163" s="98">
        <v>3.6308390483541346E-4</v>
      </c>
      <c r="F163" s="98">
        <v>1.8665989647294537E-4</v>
      </c>
      <c r="G163" s="98">
        <v>1.8836919590489455E-4</v>
      </c>
      <c r="H163" s="98">
        <v>3.8154984777912638E-4</v>
      </c>
      <c r="I163" s="98">
        <v>5.6852308073993853E-4</v>
      </c>
      <c r="J163" s="98">
        <v>5.2137952565732234E-4</v>
      </c>
      <c r="K163" s="98">
        <v>4.5910033100556843E-4</v>
      </c>
      <c r="L163" s="98">
        <v>5.9007512158265423E-4</v>
      </c>
      <c r="M163" s="98">
        <v>6.6924554191510855E-4</v>
      </c>
      <c r="N163" s="98">
        <v>6.6191827125012788E-4</v>
      </c>
      <c r="O163" s="98">
        <v>2.2959241158972338E-4</v>
      </c>
      <c r="P163" s="98">
        <v>0</v>
      </c>
      <c r="Q163" s="98">
        <v>0</v>
      </c>
      <c r="R163" s="98">
        <v>0</v>
      </c>
      <c r="S163" s="98">
        <v>3.4916541081077518E-4</v>
      </c>
      <c r="T163" s="98">
        <v>3.3295149842370206E-4</v>
      </c>
      <c r="U163" s="98">
        <v>3.5195247904328344E-4</v>
      </c>
      <c r="V163" s="98">
        <v>3.4739267170057328E-4</v>
      </c>
      <c r="W163" s="98">
        <v>3.7576519579441678E-4</v>
      </c>
      <c r="DA163" s="63" t="s">
        <v>2103</v>
      </c>
    </row>
    <row r="164" spans="1:105" ht="12" customHeight="1" x14ac:dyDescent="0.25">
      <c r="A164" s="100" t="s">
        <v>50</v>
      </c>
      <c r="B164" s="101">
        <v>5.90101144102997E-4</v>
      </c>
      <c r="C164" s="101">
        <v>5.6775902259735892E-4</v>
      </c>
      <c r="D164" s="101">
        <v>3.5387064979152348E-4</v>
      </c>
      <c r="E164" s="101">
        <v>3.6308390483541346E-4</v>
      </c>
      <c r="F164" s="101">
        <v>1.8665989647294537E-4</v>
      </c>
      <c r="G164" s="101">
        <v>1.8836919590489455E-4</v>
      </c>
      <c r="H164" s="101">
        <v>3.8154984777912638E-4</v>
      </c>
      <c r="I164" s="101">
        <v>5.6852308073993853E-4</v>
      </c>
      <c r="J164" s="101">
        <v>5.2137952565732234E-4</v>
      </c>
      <c r="K164" s="101">
        <v>4.5910033100556843E-4</v>
      </c>
      <c r="L164" s="101">
        <v>5.9007512158265423E-4</v>
      </c>
      <c r="M164" s="101">
        <v>6.6924554191510855E-4</v>
      </c>
      <c r="N164" s="101">
        <v>6.6191827125012788E-4</v>
      </c>
      <c r="O164" s="101">
        <v>2.2959241158972338E-4</v>
      </c>
      <c r="P164" s="101">
        <v>0</v>
      </c>
      <c r="Q164" s="101">
        <v>0</v>
      </c>
      <c r="R164" s="101">
        <v>0</v>
      </c>
      <c r="S164" s="101">
        <v>3.4916541081077518E-4</v>
      </c>
      <c r="T164" s="101">
        <v>3.3295149842370206E-4</v>
      </c>
      <c r="U164" s="101">
        <v>3.5195247904328344E-4</v>
      </c>
      <c r="V164" s="101">
        <v>3.4739267170057328E-4</v>
      </c>
      <c r="W164" s="101">
        <v>3.7576519579441678E-4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20876.26733242788</v>
      </c>
      <c r="C174" s="117">
        <f t="shared" si="87"/>
        <v>22054.832136614339</v>
      </c>
      <c r="D174" s="117">
        <f t="shared" si="87"/>
        <v>19687.506725886353</v>
      </c>
      <c r="E174" s="117">
        <f t="shared" si="87"/>
        <v>20560.121957742111</v>
      </c>
      <c r="F174" s="117">
        <f t="shared" si="87"/>
        <v>20526.423662556987</v>
      </c>
      <c r="G174" s="117">
        <f t="shared" si="87"/>
        <v>20301.825491165335</v>
      </c>
      <c r="H174" s="117">
        <f t="shared" si="87"/>
        <v>21324.353709251434</v>
      </c>
      <c r="I174" s="117">
        <f t="shared" si="87"/>
        <v>21246.058723430746</v>
      </c>
      <c r="J174" s="117">
        <f t="shared" si="87"/>
        <v>19976.124831563931</v>
      </c>
      <c r="K174" s="117">
        <f t="shared" si="87"/>
        <v>18586.332920436143</v>
      </c>
      <c r="L174" s="117">
        <f t="shared" si="87"/>
        <v>21894.358148261588</v>
      </c>
      <c r="M174" s="117">
        <f t="shared" si="87"/>
        <v>21170.489112602954</v>
      </c>
      <c r="N174" s="117">
        <f t="shared" si="87"/>
        <v>19794.697355223012</v>
      </c>
      <c r="O174" s="117">
        <f t="shared" si="87"/>
        <v>18526.014540922213</v>
      </c>
      <c r="P174" s="117">
        <f t="shared" si="87"/>
        <v>14472.759864600761</v>
      </c>
      <c r="Q174" s="117">
        <f t="shared" si="87"/>
        <v>19128.04851852818</v>
      </c>
      <c r="R174" s="117">
        <f t="shared" ref="R174:V174" si="88">R175+R178+R180+R189</f>
        <v>19233.755289691508</v>
      </c>
      <c r="S174" s="117">
        <f t="shared" si="88"/>
        <v>18978.722696980483</v>
      </c>
      <c r="T174" s="117">
        <f t="shared" si="88"/>
        <v>18555.049999118819</v>
      </c>
      <c r="U174" s="117">
        <f t="shared" si="88"/>
        <v>17171.539390016726</v>
      </c>
      <c r="V174" s="117">
        <f t="shared" si="88"/>
        <v>16706.548587156314</v>
      </c>
      <c r="W174" s="117">
        <f t="shared" ref="W174" si="89">W175+W178+W180+W189</f>
        <v>17347.963482197309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19242.574828948967</v>
      </c>
      <c r="C175" s="122">
        <f t="shared" si="90"/>
        <v>20512.600929856024</v>
      </c>
      <c r="D175" s="122">
        <f t="shared" si="90"/>
        <v>18141.975291210976</v>
      </c>
      <c r="E175" s="122">
        <f t="shared" si="90"/>
        <v>19054.628440177876</v>
      </c>
      <c r="F175" s="122">
        <f t="shared" si="90"/>
        <v>18993.850215306695</v>
      </c>
      <c r="G175" s="122">
        <f t="shared" si="90"/>
        <v>18750.244654918744</v>
      </c>
      <c r="H175" s="122">
        <f t="shared" si="90"/>
        <v>19746.717395315758</v>
      </c>
      <c r="I175" s="122">
        <f t="shared" si="90"/>
        <v>19736.740163789953</v>
      </c>
      <c r="J175" s="122">
        <f t="shared" si="90"/>
        <v>18444.250871736978</v>
      </c>
      <c r="K175" s="122">
        <f t="shared" si="90"/>
        <v>17120.106964183051</v>
      </c>
      <c r="L175" s="122">
        <f t="shared" si="90"/>
        <v>20187.72322765267</v>
      </c>
      <c r="M175" s="122">
        <f t="shared" si="90"/>
        <v>19409.23637501349</v>
      </c>
      <c r="N175" s="122">
        <f t="shared" si="90"/>
        <v>18042.825278187436</v>
      </c>
      <c r="O175" s="122">
        <f t="shared" si="90"/>
        <v>16652.531667951138</v>
      </c>
      <c r="P175" s="122">
        <f t="shared" si="90"/>
        <v>12667.432643985141</v>
      </c>
      <c r="Q175" s="122">
        <f t="shared" si="90"/>
        <v>17242.962796036372</v>
      </c>
      <c r="R175" s="122">
        <f t="shared" ref="R175:V175" si="91">SUM(R176:R177)</f>
        <v>17361.091507939735</v>
      </c>
      <c r="S175" s="122">
        <f t="shared" si="91"/>
        <v>17211.422018471589</v>
      </c>
      <c r="T175" s="122">
        <f t="shared" si="91"/>
        <v>16804.200745271526</v>
      </c>
      <c r="U175" s="122">
        <f t="shared" si="91"/>
        <v>15422.95144457636</v>
      </c>
      <c r="V175" s="122">
        <f t="shared" si="91"/>
        <v>14962.478965685157</v>
      </c>
      <c r="W175" s="122">
        <f t="shared" ref="W175" si="92">SUM(W176:W177)</f>
        <v>15587.964133700954</v>
      </c>
      <c r="DA175" s="130" t="s">
        <v>2264</v>
      </c>
    </row>
    <row r="176" spans="1:105" ht="12" customHeight="1" x14ac:dyDescent="0.25">
      <c r="A176" s="97" t="s">
        <v>74</v>
      </c>
      <c r="B176" s="98">
        <v>19059.302990928565</v>
      </c>
      <c r="C176" s="98">
        <v>20317.057253625815</v>
      </c>
      <c r="D176" s="98">
        <v>17972.580827130329</v>
      </c>
      <c r="E176" s="98">
        <v>18875.57717167223</v>
      </c>
      <c r="F176" s="98">
        <v>18814.866988077065</v>
      </c>
      <c r="G176" s="98">
        <v>18572.345866914202</v>
      </c>
      <c r="H176" s="98">
        <v>19558.51849341932</v>
      </c>
      <c r="I176" s="98">
        <v>19547.916041708828</v>
      </c>
      <c r="J176" s="98">
        <v>18269.549880922536</v>
      </c>
      <c r="K176" s="98">
        <v>16958.114710869322</v>
      </c>
      <c r="L176" s="98">
        <v>19986.559547028541</v>
      </c>
      <c r="M176" s="98">
        <v>19216.400292663409</v>
      </c>
      <c r="N176" s="98">
        <v>17859.44765147295</v>
      </c>
      <c r="O176" s="98">
        <v>16479.130915591573</v>
      </c>
      <c r="P176" s="98">
        <v>12539.203582321463</v>
      </c>
      <c r="Q176" s="98">
        <v>17064.061815810255</v>
      </c>
      <c r="R176" s="98">
        <v>17177.673938908021</v>
      </c>
      <c r="S176" s="98">
        <v>17025.387998164075</v>
      </c>
      <c r="T176" s="98">
        <v>16619.981143730278</v>
      </c>
      <c r="U176" s="98">
        <v>15253.540358991282</v>
      </c>
      <c r="V176" s="98">
        <v>14795.436022819862</v>
      </c>
      <c r="W176" s="98">
        <v>15410.948137360267</v>
      </c>
      <c r="DA176" s="63" t="s">
        <v>2265</v>
      </c>
    </row>
    <row r="177" spans="1:105" ht="12" customHeight="1" x14ac:dyDescent="0.25">
      <c r="A177" s="97" t="s">
        <v>53</v>
      </c>
      <c r="B177" s="98">
        <v>183.27183802040304</v>
      </c>
      <c r="C177" s="98">
        <v>195.54367623020724</v>
      </c>
      <c r="D177" s="98">
        <v>169.39446408064646</v>
      </c>
      <c r="E177" s="98">
        <v>179.0512685056465</v>
      </c>
      <c r="F177" s="98">
        <v>178.98322722963064</v>
      </c>
      <c r="G177" s="98">
        <v>177.89878800454397</v>
      </c>
      <c r="H177" s="98">
        <v>188.19890189643829</v>
      </c>
      <c r="I177" s="98">
        <v>188.82412208112621</v>
      </c>
      <c r="J177" s="98">
        <v>174.70099081444405</v>
      </c>
      <c r="K177" s="98">
        <v>161.9922533137298</v>
      </c>
      <c r="L177" s="98">
        <v>201.16368062412965</v>
      </c>
      <c r="M177" s="98">
        <v>192.83608235007915</v>
      </c>
      <c r="N177" s="98">
        <v>183.37762671448581</v>
      </c>
      <c r="O177" s="98">
        <v>173.40075235956544</v>
      </c>
      <c r="P177" s="98">
        <v>128.22906166367832</v>
      </c>
      <c r="Q177" s="98">
        <v>178.90098022611883</v>
      </c>
      <c r="R177" s="98">
        <v>183.41756903171267</v>
      </c>
      <c r="S177" s="98">
        <v>186.03402030751295</v>
      </c>
      <c r="T177" s="98">
        <v>184.21960154125</v>
      </c>
      <c r="U177" s="98">
        <v>169.41108558507841</v>
      </c>
      <c r="V177" s="98">
        <v>167.042942865296</v>
      </c>
      <c r="W177" s="98">
        <v>177.01599634068768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0.72711454244597795</v>
      </c>
      <c r="C178" s="122">
        <f t="shared" si="93"/>
        <v>0.85594556776044328</v>
      </c>
      <c r="D178" s="122">
        <f t="shared" si="93"/>
        <v>0.91345095589985448</v>
      </c>
      <c r="E178" s="122">
        <f t="shared" si="93"/>
        <v>1.0258059997587547</v>
      </c>
      <c r="F178" s="122">
        <f t="shared" si="93"/>
        <v>1.298158134989204</v>
      </c>
      <c r="G178" s="122">
        <f t="shared" si="93"/>
        <v>1.6648333210882986</v>
      </c>
      <c r="H178" s="122">
        <f t="shared" si="93"/>
        <v>2.1869912111493197</v>
      </c>
      <c r="I178" s="122">
        <f t="shared" si="93"/>
        <v>2.7285916975538327</v>
      </c>
      <c r="J178" s="122">
        <f t="shared" si="93"/>
        <v>3.1440449236357106</v>
      </c>
      <c r="K178" s="122">
        <f t="shared" si="93"/>
        <v>3.2267811054325941</v>
      </c>
      <c r="L178" s="122">
        <f t="shared" si="93"/>
        <v>3.1666359250240057</v>
      </c>
      <c r="M178" s="122">
        <f t="shared" si="93"/>
        <v>3.1199294781080584</v>
      </c>
      <c r="N178" s="122">
        <f t="shared" si="93"/>
        <v>3.035144071783475</v>
      </c>
      <c r="O178" s="122">
        <f t="shared" si="93"/>
        <v>2.9517507091423694</v>
      </c>
      <c r="P178" s="122">
        <f t="shared" si="93"/>
        <v>2.8121203194795532</v>
      </c>
      <c r="Q178" s="122">
        <f t="shared" si="93"/>
        <v>2.6973296730155463</v>
      </c>
      <c r="R178" s="122">
        <f t="shared" si="93"/>
        <v>2.9260505974714337</v>
      </c>
      <c r="S178" s="122">
        <f t="shared" si="93"/>
        <v>3.2233629717509116</v>
      </c>
      <c r="T178" s="122">
        <f t="shared" si="93"/>
        <v>4.41907988029919</v>
      </c>
      <c r="U178" s="122">
        <f t="shared" si="93"/>
        <v>4.0709216981689238</v>
      </c>
      <c r="V178" s="122">
        <f t="shared" si="93"/>
        <v>4.2477822812607622</v>
      </c>
      <c r="W178" s="122">
        <f t="shared" si="93"/>
        <v>4.2088004292987993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0.72711454244597795</v>
      </c>
      <c r="C179" s="98">
        <f>RES_hhdet_fech!C29</f>
        <v>0.85594556776044328</v>
      </c>
      <c r="D179" s="98">
        <f>RES_hhdet_fech!D29</f>
        <v>0.91345095589985448</v>
      </c>
      <c r="E179" s="98">
        <f>RES_hhdet_fech!E29</f>
        <v>1.0258059997587547</v>
      </c>
      <c r="F179" s="98">
        <f>RES_hhdet_fech!F29</f>
        <v>1.298158134989204</v>
      </c>
      <c r="G179" s="98">
        <f>RES_hhdet_fech!G29</f>
        <v>1.6648333210882986</v>
      </c>
      <c r="H179" s="98">
        <f>RES_hhdet_fech!H29</f>
        <v>2.1869912111493197</v>
      </c>
      <c r="I179" s="98">
        <f>RES_hhdet_fech!I29</f>
        <v>2.7285916975538327</v>
      </c>
      <c r="J179" s="98">
        <f>RES_hhdet_fech!J29</f>
        <v>3.1440449236357106</v>
      </c>
      <c r="K179" s="98">
        <f>RES_hhdet_fech!K29</f>
        <v>3.2267811054325941</v>
      </c>
      <c r="L179" s="98">
        <f>RES_hhdet_fech!L29</f>
        <v>3.1666359250240057</v>
      </c>
      <c r="M179" s="98">
        <f>RES_hhdet_fech!M29</f>
        <v>3.1199294781080584</v>
      </c>
      <c r="N179" s="98">
        <f>RES_hhdet_fech!N29</f>
        <v>3.035144071783475</v>
      </c>
      <c r="O179" s="98">
        <f>RES_hhdet_fech!O29</f>
        <v>2.9517507091423694</v>
      </c>
      <c r="P179" s="98">
        <f>RES_hhdet_fech!P29</f>
        <v>2.8121203194795532</v>
      </c>
      <c r="Q179" s="98">
        <f>RES_hhdet_fech!Q29</f>
        <v>2.6973296730155463</v>
      </c>
      <c r="R179" s="98">
        <f>RES_hhdet_fech!R29</f>
        <v>2.9260505974714337</v>
      </c>
      <c r="S179" s="98">
        <f>RES_hhdet_fech!S29</f>
        <v>3.2233629717509116</v>
      </c>
      <c r="T179" s="98">
        <f>RES_hhdet_fech!T29</f>
        <v>4.41907988029919</v>
      </c>
      <c r="U179" s="98">
        <f>RES_hhdet_fech!U29</f>
        <v>4.0709216981689238</v>
      </c>
      <c r="V179" s="98">
        <f>RES_hhdet_fech!V29</f>
        <v>4.2477822812607622</v>
      </c>
      <c r="W179" s="98">
        <f>RES_hhdet_fech!W29</f>
        <v>4.2088004292987993</v>
      </c>
      <c r="DA179" s="63" t="s">
        <v>2268</v>
      </c>
    </row>
    <row r="180" spans="1:105" ht="12" customHeight="1" x14ac:dyDescent="0.25">
      <c r="A180" s="121" t="s">
        <v>55</v>
      </c>
      <c r="B180" s="122">
        <v>1343.9554474508082</v>
      </c>
      <c r="C180" s="122">
        <v>1258.0735531390096</v>
      </c>
      <c r="D180" s="122">
        <v>1257.413185519521</v>
      </c>
      <c r="E180" s="122">
        <v>1219.6966601379256</v>
      </c>
      <c r="F180" s="122">
        <v>1245.6790552208929</v>
      </c>
      <c r="G180" s="122">
        <v>1260.5610992863701</v>
      </c>
      <c r="H180" s="122">
        <v>1277.4692733073325</v>
      </c>
      <c r="I180" s="122">
        <v>1211.9545050245886</v>
      </c>
      <c r="J180" s="122">
        <v>1227.8131403074658</v>
      </c>
      <c r="K180" s="122">
        <v>1160.3239203545422</v>
      </c>
      <c r="L180" s="122">
        <v>1366.4086581669831</v>
      </c>
      <c r="M180" s="122">
        <v>1428.7650460113639</v>
      </c>
      <c r="N180" s="122">
        <v>1421.7161514912832</v>
      </c>
      <c r="O180" s="122">
        <v>1521.1968336380703</v>
      </c>
      <c r="P180" s="122">
        <v>1449.0159240129549</v>
      </c>
      <c r="Q180" s="122">
        <v>1524.017715231322</v>
      </c>
      <c r="R180" s="122">
        <v>1503.4596233949887</v>
      </c>
      <c r="S180" s="122">
        <v>1410.7585213345772</v>
      </c>
      <c r="T180" s="122">
        <v>1395.9190328254792</v>
      </c>
      <c r="U180" s="122">
        <v>1397.6333944299995</v>
      </c>
      <c r="V180" s="122">
        <v>1378.5214953667107</v>
      </c>
      <c r="W180" s="122">
        <v>1391.3246132352813</v>
      </c>
      <c r="DA180" s="130" t="s">
        <v>2269</v>
      </c>
    </row>
    <row r="181" spans="1:105" ht="12" customHeight="1" x14ac:dyDescent="0.25">
      <c r="A181" s="97" t="s">
        <v>141</v>
      </c>
      <c r="B181" s="98">
        <v>1519.2578393752199</v>
      </c>
      <c r="C181" s="98">
        <v>1483.4987935957395</v>
      </c>
      <c r="D181" s="98">
        <v>1365.7672174842564</v>
      </c>
      <c r="E181" s="98">
        <v>1408.070026549108</v>
      </c>
      <c r="F181" s="98">
        <v>1439.701968637534</v>
      </c>
      <c r="G181" s="98">
        <v>1417.3957626330644</v>
      </c>
      <c r="H181" s="98">
        <v>1492.4494058021589</v>
      </c>
      <c r="I181" s="98">
        <v>1501.3444333315906</v>
      </c>
      <c r="J181" s="98">
        <v>1419.6205177224881</v>
      </c>
      <c r="K181" s="98">
        <v>1364.3983524770479</v>
      </c>
      <c r="L181" s="98">
        <v>1518.145383555403</v>
      </c>
      <c r="M181" s="98">
        <v>1718.112685460369</v>
      </c>
      <c r="N181" s="98">
        <v>1708.0809685904269</v>
      </c>
      <c r="O181" s="98">
        <v>1665.7699887126398</v>
      </c>
      <c r="P181" s="98">
        <v>1452.6585595516963</v>
      </c>
      <c r="Q181" s="98">
        <v>1657.6558132295643</v>
      </c>
      <c r="R181" s="98">
        <v>1617.6827851964465</v>
      </c>
      <c r="S181" s="98">
        <v>1540.1351037774123</v>
      </c>
      <c r="T181" s="98">
        <v>1418.4433311227085</v>
      </c>
      <c r="U181" s="98">
        <v>1433.3295675536544</v>
      </c>
      <c r="V181" s="98">
        <v>1380.9867399873947</v>
      </c>
      <c r="W181" s="98">
        <v>1457.4155850193918</v>
      </c>
      <c r="DA181" s="63" t="s">
        <v>2270</v>
      </c>
    </row>
    <row r="182" spans="1:105" ht="12" customHeight="1" x14ac:dyDescent="0.25">
      <c r="A182" s="97" t="s">
        <v>140</v>
      </c>
      <c r="B182" s="98">
        <v>1281.0477753633018</v>
      </c>
      <c r="C182" s="98">
        <v>1249.7092096382905</v>
      </c>
      <c r="D182" s="98">
        <v>1158.8139128995533</v>
      </c>
      <c r="E182" s="98">
        <v>1200.3408605952659</v>
      </c>
      <c r="F182" s="98">
        <v>1237.5171516040512</v>
      </c>
      <c r="G182" s="98">
        <v>1234.4013934841375</v>
      </c>
      <c r="H182" s="98">
        <v>1268.8177621070804</v>
      </c>
      <c r="I182" s="98">
        <v>1276.0935348552282</v>
      </c>
      <c r="J182" s="98">
        <v>1200.0887415397333</v>
      </c>
      <c r="K182" s="98">
        <v>1135.2083912510645</v>
      </c>
      <c r="L182" s="98">
        <v>1306.7249236637897</v>
      </c>
      <c r="M182" s="98">
        <v>1491.395989227741</v>
      </c>
      <c r="N182" s="98">
        <v>1498.5997205041385</v>
      </c>
      <c r="O182" s="98">
        <v>1502.5461158198873</v>
      </c>
      <c r="P182" s="98">
        <v>0</v>
      </c>
      <c r="Q182" s="98">
        <v>0</v>
      </c>
      <c r="R182" s="98">
        <v>0</v>
      </c>
      <c r="S182" s="98">
        <v>1300.6855480868589</v>
      </c>
      <c r="T182" s="98">
        <v>1234.9696548442118</v>
      </c>
      <c r="U182" s="98">
        <v>1285.6524573285449</v>
      </c>
      <c r="V182" s="98">
        <v>1264.0143739277742</v>
      </c>
      <c r="W182" s="98">
        <v>1356.7386454751479</v>
      </c>
      <c r="DA182" s="63" t="s">
        <v>2271</v>
      </c>
    </row>
    <row r="183" spans="1:105" ht="12" customHeight="1" x14ac:dyDescent="0.25">
      <c r="A183" s="100" t="s">
        <v>50</v>
      </c>
      <c r="B183" s="101">
        <v>865.91116995802804</v>
      </c>
      <c r="C183" s="101">
        <v>833.12646386887184</v>
      </c>
      <c r="D183" s="101">
        <v>778.90176481670062</v>
      </c>
      <c r="E183" s="101">
        <v>799.18098440617496</v>
      </c>
      <c r="F183" s="101">
        <v>821.7111131931033</v>
      </c>
      <c r="G183" s="101">
        <v>829.23576291994414</v>
      </c>
      <c r="H183" s="101">
        <v>839.82621891866154</v>
      </c>
      <c r="I183" s="101">
        <v>834.24763858064568</v>
      </c>
      <c r="J183" s="101">
        <v>765.06944540899542</v>
      </c>
      <c r="K183" s="101">
        <v>673.68129806534068</v>
      </c>
      <c r="L183" s="101">
        <v>865.87298465494825</v>
      </c>
      <c r="M183" s="101">
        <v>982.04722356504726</v>
      </c>
      <c r="N183" s="101">
        <v>971.295226932746</v>
      </c>
      <c r="O183" s="101">
        <v>1010.7079221241564</v>
      </c>
      <c r="P183" s="101">
        <v>0</v>
      </c>
      <c r="Q183" s="101">
        <v>0</v>
      </c>
      <c r="R183" s="101">
        <v>0</v>
      </c>
      <c r="S183" s="101">
        <v>768.54510215437381</v>
      </c>
      <c r="T183" s="101">
        <v>732.85679350172131</v>
      </c>
      <c r="U183" s="101">
        <v>774.67969502395533</v>
      </c>
      <c r="V183" s="101">
        <v>764.64314073906769</v>
      </c>
      <c r="W183" s="101">
        <v>827.09366920764376</v>
      </c>
      <c r="DA183" s="131" t="s">
        <v>2272</v>
      </c>
    </row>
    <row r="184" spans="1:105" ht="12" customHeight="1" x14ac:dyDescent="0.25">
      <c r="A184" s="103" t="s">
        <v>52</v>
      </c>
      <c r="B184" s="104">
        <v>415.13660540527377</v>
      </c>
      <c r="C184" s="104">
        <v>416.58274576941841</v>
      </c>
      <c r="D184" s="104">
        <v>379.9121480828527</v>
      </c>
      <c r="E184" s="104">
        <v>401.15987618909099</v>
      </c>
      <c r="F184" s="104">
        <v>415.80603841094779</v>
      </c>
      <c r="G184" s="104">
        <v>405.16563056419341</v>
      </c>
      <c r="H184" s="104">
        <v>428.99154318841897</v>
      </c>
      <c r="I184" s="104">
        <v>441.84589627458234</v>
      </c>
      <c r="J184" s="104">
        <v>435.01929613073776</v>
      </c>
      <c r="K184" s="104">
        <v>461.52709318572357</v>
      </c>
      <c r="L184" s="104">
        <v>440.85193900884133</v>
      </c>
      <c r="M184" s="104">
        <v>509.34876566269372</v>
      </c>
      <c r="N184" s="104">
        <v>527.30449357139275</v>
      </c>
      <c r="O184" s="104">
        <v>491.83819369573115</v>
      </c>
      <c r="P184" s="104">
        <v>0</v>
      </c>
      <c r="Q184" s="104">
        <v>0</v>
      </c>
      <c r="R184" s="104">
        <v>0</v>
      </c>
      <c r="S184" s="104">
        <v>532.14044593248514</v>
      </c>
      <c r="T184" s="104">
        <v>502.11286134249065</v>
      </c>
      <c r="U184" s="104">
        <v>510.97276230458954</v>
      </c>
      <c r="V184" s="104">
        <v>499.37123318870664</v>
      </c>
      <c r="W184" s="104">
        <v>529.64497626750426</v>
      </c>
      <c r="DA184" s="132" t="s">
        <v>2273</v>
      </c>
    </row>
    <row r="185" spans="1:105" ht="12" customHeight="1" x14ac:dyDescent="0.25">
      <c r="A185" s="106" t="s">
        <v>122</v>
      </c>
      <c r="B185" s="101">
        <v>1373.4692865701622</v>
      </c>
      <c r="C185" s="101">
        <v>1283.7446016669376</v>
      </c>
      <c r="D185" s="101">
        <v>1299.6108303207523</v>
      </c>
      <c r="E185" s="101">
        <v>1254.6070749535618</v>
      </c>
      <c r="F185" s="101">
        <v>1280.029407054597</v>
      </c>
      <c r="G185" s="101">
        <v>1301.0381788305726</v>
      </c>
      <c r="H185" s="101">
        <v>1312.2281834875903</v>
      </c>
      <c r="I185" s="101">
        <v>1242.8126835533246</v>
      </c>
      <c r="J185" s="101">
        <v>1277.7183798138808</v>
      </c>
      <c r="K185" s="101">
        <v>1218.1250642119248</v>
      </c>
      <c r="L185" s="101">
        <v>1434.4282567621578</v>
      </c>
      <c r="M185" s="101">
        <v>1486.3097337531024</v>
      </c>
      <c r="N185" s="101">
        <v>1479.3825834106954</v>
      </c>
      <c r="O185" s="101">
        <v>1589.9066806967373</v>
      </c>
      <c r="P185" s="101">
        <v>1527.3422332737098</v>
      </c>
      <c r="Q185" s="101">
        <v>1590.0283030013209</v>
      </c>
      <c r="R185" s="101">
        <v>1570.1402412310999</v>
      </c>
      <c r="S185" s="101">
        <v>1472.4357267103951</v>
      </c>
      <c r="T185" s="101">
        <v>1466.0456104791806</v>
      </c>
      <c r="U185" s="101">
        <v>1462.1217367231679</v>
      </c>
      <c r="V185" s="101">
        <v>1442.4646742739526</v>
      </c>
      <c r="W185" s="101">
        <v>1441.8545459076363</v>
      </c>
      <c r="DA185" s="131" t="s">
        <v>2274</v>
      </c>
    </row>
    <row r="186" spans="1:105" ht="12" customHeight="1" x14ac:dyDescent="0.25">
      <c r="A186" s="107" t="s">
        <v>121</v>
      </c>
      <c r="B186" s="104">
        <v>1203.3791781466853</v>
      </c>
      <c r="C186" s="104">
        <v>1119.9879755779746</v>
      </c>
      <c r="D186" s="104">
        <v>1137.4308852805625</v>
      </c>
      <c r="E186" s="104">
        <v>1097.341248296761</v>
      </c>
      <c r="F186" s="104">
        <v>1123.3428366761034</v>
      </c>
      <c r="G186" s="104">
        <v>1148.6338425590318</v>
      </c>
      <c r="H186" s="104">
        <v>1163.3761343131166</v>
      </c>
      <c r="I186" s="104">
        <v>1100.1494272871041</v>
      </c>
      <c r="J186" s="104">
        <v>1125.3931682708226</v>
      </c>
      <c r="K186" s="104">
        <v>1058.1062638202216</v>
      </c>
      <c r="L186" s="104">
        <v>1274.3894249948521</v>
      </c>
      <c r="M186" s="104">
        <v>1321.9676337532451</v>
      </c>
      <c r="N186" s="104">
        <v>1316.7856084726341</v>
      </c>
      <c r="O186" s="104">
        <v>1431.6281771164556</v>
      </c>
      <c r="P186" s="104">
        <v>1370.2446815720364</v>
      </c>
      <c r="Q186" s="104">
        <v>1431.9925038796359</v>
      </c>
      <c r="R186" s="104">
        <v>1414.8254333845734</v>
      </c>
      <c r="S186" s="104">
        <v>1322.9072491171305</v>
      </c>
      <c r="T186" s="104">
        <v>1325.4595361912061</v>
      </c>
      <c r="U186" s="104">
        <v>1332.2436715538724</v>
      </c>
      <c r="V186" s="104">
        <v>1324.0131672225134</v>
      </c>
      <c r="W186" s="104">
        <v>1331.7814251439106</v>
      </c>
      <c r="DA186" s="132" t="s">
        <v>2275</v>
      </c>
    </row>
    <row r="187" spans="1:105" ht="12" customHeight="1" x14ac:dyDescent="0.25">
      <c r="A187" s="108" t="s">
        <v>53</v>
      </c>
      <c r="B187" s="98">
        <v>783.17079019176083</v>
      </c>
      <c r="C187" s="98">
        <v>715.94710392357695</v>
      </c>
      <c r="D187" s="98">
        <v>732.62775027967314</v>
      </c>
      <c r="E187" s="98">
        <v>697.12342766717859</v>
      </c>
      <c r="F187" s="98">
        <v>709.6925036997992</v>
      </c>
      <c r="G187" s="98">
        <v>733.84397374024809</v>
      </c>
      <c r="H187" s="98">
        <v>743.12075700975856</v>
      </c>
      <c r="I187" s="98">
        <v>693.0714927673032</v>
      </c>
      <c r="J187" s="98">
        <v>690.33083267489133</v>
      </c>
      <c r="K187" s="98">
        <v>599.54358518132153</v>
      </c>
      <c r="L187" s="98">
        <v>812.22800829777293</v>
      </c>
      <c r="M187" s="98">
        <v>835.70418221272189</v>
      </c>
      <c r="N187" s="98">
        <v>816.38826763144664</v>
      </c>
      <c r="O187" s="98">
        <v>924.54655984562339</v>
      </c>
      <c r="P187" s="98">
        <v>853.40507682552243</v>
      </c>
      <c r="Q187" s="98">
        <v>906.63363742695333</v>
      </c>
      <c r="R187" s="98">
        <v>892.69188240170661</v>
      </c>
      <c r="S187" s="98">
        <v>799.20922715599693</v>
      </c>
      <c r="T187" s="98">
        <v>801.6804651366615</v>
      </c>
      <c r="U187" s="98">
        <v>813.39066010784109</v>
      </c>
      <c r="V187" s="98">
        <v>808.53664249576559</v>
      </c>
      <c r="W187" s="98">
        <v>816.0357833098991</v>
      </c>
      <c r="DA187" s="63" t="s">
        <v>2276</v>
      </c>
    </row>
    <row r="188" spans="1:105" ht="12" customHeight="1" x14ac:dyDescent="0.25">
      <c r="A188" s="108" t="s">
        <v>52</v>
      </c>
      <c r="B188" s="98">
        <v>420.20838795492449</v>
      </c>
      <c r="C188" s="98">
        <v>404.04087165439756</v>
      </c>
      <c r="D188" s="98">
        <v>404.80313500088948</v>
      </c>
      <c r="E188" s="98">
        <v>400.21782062958232</v>
      </c>
      <c r="F188" s="98">
        <v>413.65033297630418</v>
      </c>
      <c r="G188" s="98">
        <v>414.78986881878359</v>
      </c>
      <c r="H188" s="98">
        <v>420.25537730335782</v>
      </c>
      <c r="I188" s="98">
        <v>407.07793451980075</v>
      </c>
      <c r="J188" s="98">
        <v>435.06233559593119</v>
      </c>
      <c r="K188" s="98">
        <v>458.5626786388998</v>
      </c>
      <c r="L188" s="98">
        <v>462.16141669707901</v>
      </c>
      <c r="M188" s="98">
        <v>486.26345154052342</v>
      </c>
      <c r="N188" s="98">
        <v>500.3973408411876</v>
      </c>
      <c r="O188" s="98">
        <v>507.08161727083251</v>
      </c>
      <c r="P188" s="98">
        <v>516.83960474651394</v>
      </c>
      <c r="Q188" s="98">
        <v>525.35886645268261</v>
      </c>
      <c r="R188" s="98">
        <v>522.13355098286672</v>
      </c>
      <c r="S188" s="98">
        <v>523.69802196113369</v>
      </c>
      <c r="T188" s="98">
        <v>523.7790710545446</v>
      </c>
      <c r="U188" s="98">
        <v>518.85301144603125</v>
      </c>
      <c r="V188" s="98">
        <v>515.47652472674793</v>
      </c>
      <c r="W188" s="98">
        <v>515.74564183401162</v>
      </c>
      <c r="DA188" s="63" t="s">
        <v>2277</v>
      </c>
    </row>
    <row r="189" spans="1:105" ht="12" customHeight="1" x14ac:dyDescent="0.25">
      <c r="A189" s="121" t="s">
        <v>54</v>
      </c>
      <c r="B189" s="122">
        <v>289.00994148565769</v>
      </c>
      <c r="C189" s="122">
        <v>283.30170805154529</v>
      </c>
      <c r="D189" s="122">
        <v>287.20479819995467</v>
      </c>
      <c r="E189" s="122">
        <v>284.77105142655199</v>
      </c>
      <c r="F189" s="122">
        <v>285.59623389441361</v>
      </c>
      <c r="G189" s="122">
        <v>289.3549036391351</v>
      </c>
      <c r="H189" s="122">
        <v>297.98004941719296</v>
      </c>
      <c r="I189" s="122">
        <v>294.63546291865327</v>
      </c>
      <c r="J189" s="122">
        <v>300.91677459585185</v>
      </c>
      <c r="K189" s="122">
        <v>302.67525479311638</v>
      </c>
      <c r="L189" s="122">
        <v>337.05962651691129</v>
      </c>
      <c r="M189" s="122">
        <v>329.36776209999061</v>
      </c>
      <c r="N189" s="122">
        <v>327.1207814725081</v>
      </c>
      <c r="O189" s="122">
        <v>349.33428862386188</v>
      </c>
      <c r="P189" s="122">
        <v>353.49917628318735</v>
      </c>
      <c r="Q189" s="122">
        <v>358.37067758746929</v>
      </c>
      <c r="R189" s="122">
        <v>366.2781077593142</v>
      </c>
      <c r="S189" s="122">
        <v>353.31879420256536</v>
      </c>
      <c r="T189" s="122">
        <v>350.51114114151432</v>
      </c>
      <c r="U189" s="122">
        <v>346.883629312197</v>
      </c>
      <c r="V189" s="122">
        <v>361.30034382318519</v>
      </c>
      <c r="W189" s="122">
        <v>364.465934831776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289.00994148565769</v>
      </c>
      <c r="C191" s="33">
        <v>283.30170805154529</v>
      </c>
      <c r="D191" s="33">
        <v>287.20479819995467</v>
      </c>
      <c r="E191" s="33">
        <v>284.77105142655199</v>
      </c>
      <c r="F191" s="33">
        <v>285.59623389441361</v>
      </c>
      <c r="G191" s="33">
        <v>289.3549036391351</v>
      </c>
      <c r="H191" s="33">
        <v>297.98004941719296</v>
      </c>
      <c r="I191" s="33">
        <v>294.63546291865327</v>
      </c>
      <c r="J191" s="33">
        <v>300.91677459585185</v>
      </c>
      <c r="K191" s="33">
        <v>302.67525479311638</v>
      </c>
      <c r="L191" s="33">
        <v>337.05962651691129</v>
      </c>
      <c r="M191" s="33">
        <v>329.36776209999061</v>
      </c>
      <c r="N191" s="33">
        <v>327.1207814725081</v>
      </c>
      <c r="O191" s="33">
        <v>349.33428862386188</v>
      </c>
      <c r="P191" s="33">
        <v>353.49917628318735</v>
      </c>
      <c r="Q191" s="33">
        <v>358.37067758746929</v>
      </c>
      <c r="R191" s="33">
        <v>366.2781077593142</v>
      </c>
      <c r="S191" s="33">
        <v>353.31879420256536</v>
      </c>
      <c r="T191" s="33">
        <v>350.51114114151432</v>
      </c>
      <c r="U191" s="33">
        <v>346.883629312197</v>
      </c>
      <c r="V191" s="33">
        <v>361.30034382318519</v>
      </c>
      <c r="W191" s="33">
        <v>364.465934831776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11296.665219942548</v>
      </c>
      <c r="C193" s="117">
        <f t="shared" si="94"/>
        <v>11954.593738288406</v>
      </c>
      <c r="D193" s="117">
        <f t="shared" si="94"/>
        <v>10788.579140350461</v>
      </c>
      <c r="E193" s="117">
        <f t="shared" si="94"/>
        <v>11401.426366037711</v>
      </c>
      <c r="F193" s="117">
        <f t="shared" si="94"/>
        <v>11593.723432327513</v>
      </c>
      <c r="G193" s="117">
        <f t="shared" si="94"/>
        <v>11687.6671767807</v>
      </c>
      <c r="H193" s="117">
        <f t="shared" si="94"/>
        <v>12470.208097492647</v>
      </c>
      <c r="I193" s="117">
        <f t="shared" si="94"/>
        <v>12560.113878180715</v>
      </c>
      <c r="J193" s="117">
        <f t="shared" si="94"/>
        <v>11935.220521655807</v>
      </c>
      <c r="K193" s="117">
        <f t="shared" si="94"/>
        <v>11231.326153888704</v>
      </c>
      <c r="L193" s="117">
        <f t="shared" si="94"/>
        <v>13432.991152806735</v>
      </c>
      <c r="M193" s="117">
        <f t="shared" si="94"/>
        <v>13242.15703056852</v>
      </c>
      <c r="N193" s="117">
        <f t="shared" si="94"/>
        <v>12669.166292282864</v>
      </c>
      <c r="O193" s="117">
        <f t="shared" si="94"/>
        <v>12151.512148925127</v>
      </c>
      <c r="P193" s="117">
        <f t="shared" si="94"/>
        <v>9619.0905109671057</v>
      </c>
      <c r="Q193" s="117">
        <f t="shared" si="94"/>
        <v>12793.357402240237</v>
      </c>
      <c r="R193" s="117">
        <f t="shared" ref="R193:V193" si="95">R194+R197+R199+R208</f>
        <v>13154.382650150619</v>
      </c>
      <c r="S193" s="117">
        <f t="shared" si="95"/>
        <v>13274.421887105786</v>
      </c>
      <c r="T193" s="117">
        <f t="shared" si="95"/>
        <v>13228.44806301614</v>
      </c>
      <c r="U193" s="117">
        <f t="shared" si="95"/>
        <v>12455.687322914497</v>
      </c>
      <c r="V193" s="117">
        <f t="shared" si="95"/>
        <v>12313.957061216703</v>
      </c>
      <c r="W193" s="117">
        <f t="shared" ref="W193" si="96">W194+W197+W199+W208</f>
        <v>12963.683978025514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10099.405667740748</v>
      </c>
      <c r="C194" s="122">
        <f t="shared" si="97"/>
        <v>10817.139366858091</v>
      </c>
      <c r="D194" s="122">
        <f t="shared" si="97"/>
        <v>9640.5216794684511</v>
      </c>
      <c r="E194" s="122">
        <f t="shared" si="97"/>
        <v>10273.980918613724</v>
      </c>
      <c r="F194" s="122">
        <f t="shared" si="97"/>
        <v>10437.331958402174</v>
      </c>
      <c r="G194" s="122">
        <f t="shared" si="97"/>
        <v>10506.517971212668</v>
      </c>
      <c r="H194" s="122">
        <f t="shared" si="97"/>
        <v>11259.266308282859</v>
      </c>
      <c r="I194" s="122">
        <f t="shared" si="97"/>
        <v>11391.748556609284</v>
      </c>
      <c r="J194" s="122">
        <f t="shared" si="97"/>
        <v>10742.096354525576</v>
      </c>
      <c r="K194" s="122">
        <f t="shared" si="97"/>
        <v>10078.389110573171</v>
      </c>
      <c r="L194" s="122">
        <f t="shared" si="97"/>
        <v>12094.600963312367</v>
      </c>
      <c r="M194" s="122">
        <f t="shared" si="97"/>
        <v>11855.993331813052</v>
      </c>
      <c r="N194" s="122">
        <f t="shared" si="97"/>
        <v>11281.009009747311</v>
      </c>
      <c r="O194" s="122">
        <f t="shared" si="97"/>
        <v>10660.302468826359</v>
      </c>
      <c r="P194" s="122">
        <f t="shared" si="97"/>
        <v>8170.909145229286</v>
      </c>
      <c r="Q194" s="122">
        <f t="shared" si="97"/>
        <v>11275.58580116974</v>
      </c>
      <c r="R194" s="122">
        <f t="shared" ref="R194:V194" si="98">SUM(R195:R196)</f>
        <v>11629.738669166916</v>
      </c>
      <c r="S194" s="122">
        <f t="shared" si="98"/>
        <v>11813.250872111563</v>
      </c>
      <c r="T194" s="122">
        <f t="shared" si="98"/>
        <v>11756.942428263568</v>
      </c>
      <c r="U194" s="122">
        <f t="shared" si="98"/>
        <v>10970.180312544664</v>
      </c>
      <c r="V194" s="122">
        <f t="shared" si="98"/>
        <v>10814.6351081842</v>
      </c>
      <c r="W194" s="122">
        <f t="shared" ref="W194" si="99">SUM(W195:W196)</f>
        <v>11437.065686138185</v>
      </c>
      <c r="DA194" s="130" t="s">
        <v>2432</v>
      </c>
    </row>
    <row r="195" spans="1:105" ht="12" customHeight="1" x14ac:dyDescent="0.25">
      <c r="A195" s="97" t="s">
        <v>74</v>
      </c>
      <c r="B195" s="98">
        <v>9916.1338297203456</v>
      </c>
      <c r="C195" s="98">
        <v>10621.595690627884</v>
      </c>
      <c r="D195" s="98">
        <v>9471.1272153878053</v>
      </c>
      <c r="E195" s="98">
        <v>10094.929650108077</v>
      </c>
      <c r="F195" s="98">
        <v>10258.348731172544</v>
      </c>
      <c r="G195" s="98">
        <v>10328.619183208124</v>
      </c>
      <c r="H195" s="98">
        <v>11071.067406386421</v>
      </c>
      <c r="I195" s="98">
        <v>11202.924434528157</v>
      </c>
      <c r="J195" s="98">
        <v>10567.395363711132</v>
      </c>
      <c r="K195" s="98">
        <v>9916.3968572594404</v>
      </c>
      <c r="L195" s="98">
        <v>11893.437282688237</v>
      </c>
      <c r="M195" s="98">
        <v>11663.157249462973</v>
      </c>
      <c r="N195" s="98">
        <v>11097.631383032825</v>
      </c>
      <c r="O195" s="98">
        <v>10486.901716466795</v>
      </c>
      <c r="P195" s="98">
        <v>8042.6800835656077</v>
      </c>
      <c r="Q195" s="98">
        <v>11096.684820943621</v>
      </c>
      <c r="R195" s="98">
        <v>11446.321100135203</v>
      </c>
      <c r="S195" s="98">
        <v>11627.216851804049</v>
      </c>
      <c r="T195" s="98">
        <v>11572.722826722318</v>
      </c>
      <c r="U195" s="98">
        <v>10800.769226959586</v>
      </c>
      <c r="V195" s="98">
        <v>10647.592165318905</v>
      </c>
      <c r="W195" s="98">
        <v>11260.049689797497</v>
      </c>
      <c r="DA195" s="63" t="s">
        <v>2433</v>
      </c>
    </row>
    <row r="196" spans="1:105" ht="12" customHeight="1" x14ac:dyDescent="0.25">
      <c r="A196" s="97" t="s">
        <v>53</v>
      </c>
      <c r="B196" s="98">
        <v>183.27183802040304</v>
      </c>
      <c r="C196" s="98">
        <v>195.54367623020724</v>
      </c>
      <c r="D196" s="98">
        <v>169.39446408064646</v>
      </c>
      <c r="E196" s="98">
        <v>179.0512685056465</v>
      </c>
      <c r="F196" s="98">
        <v>178.98322722963064</v>
      </c>
      <c r="G196" s="98">
        <v>177.89878800454397</v>
      </c>
      <c r="H196" s="98">
        <v>188.19890189643829</v>
      </c>
      <c r="I196" s="98">
        <v>188.82412208112621</v>
      </c>
      <c r="J196" s="98">
        <v>174.70099081444405</v>
      </c>
      <c r="K196" s="98">
        <v>161.9922533137298</v>
      </c>
      <c r="L196" s="98">
        <v>201.16368062412965</v>
      </c>
      <c r="M196" s="98">
        <v>192.83608235007915</v>
      </c>
      <c r="N196" s="98">
        <v>183.37762671448581</v>
      </c>
      <c r="O196" s="98">
        <v>173.40075235956544</v>
      </c>
      <c r="P196" s="98">
        <v>128.22906166367832</v>
      </c>
      <c r="Q196" s="98">
        <v>178.90098022611883</v>
      </c>
      <c r="R196" s="98">
        <v>183.41756903171267</v>
      </c>
      <c r="S196" s="98">
        <v>186.03402030751295</v>
      </c>
      <c r="T196" s="98">
        <v>184.21960154125</v>
      </c>
      <c r="U196" s="98">
        <v>169.41108558507841</v>
      </c>
      <c r="V196" s="98">
        <v>167.042942865296</v>
      </c>
      <c r="W196" s="98">
        <v>177.01599634068768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1.6422041492354715</v>
      </c>
      <c r="C197" s="122">
        <f t="shared" si="100"/>
        <v>2.0696794715302929</v>
      </c>
      <c r="D197" s="122">
        <f t="shared" si="100"/>
        <v>2.3141469824295644</v>
      </c>
      <c r="E197" s="122">
        <f t="shared" si="100"/>
        <v>2.809052272520153</v>
      </c>
      <c r="F197" s="122">
        <f t="shared" si="100"/>
        <v>3.8935525431085809</v>
      </c>
      <c r="G197" s="122">
        <f t="shared" si="100"/>
        <v>5.3368879927421906</v>
      </c>
      <c r="H197" s="122">
        <f t="shared" si="100"/>
        <v>7.4345684166369095</v>
      </c>
      <c r="I197" s="122">
        <f t="shared" si="100"/>
        <v>9.5583600672984996</v>
      </c>
      <c r="J197" s="122">
        <f t="shared" si="100"/>
        <v>11.16555296709101</v>
      </c>
      <c r="K197" s="122">
        <f t="shared" si="100"/>
        <v>11.636870975918143</v>
      </c>
      <c r="L197" s="122">
        <f t="shared" si="100"/>
        <v>11.594422611557821</v>
      </c>
      <c r="M197" s="122">
        <f t="shared" si="100"/>
        <v>11.773543750355868</v>
      </c>
      <c r="N197" s="122">
        <f t="shared" si="100"/>
        <v>11.956933987510119</v>
      </c>
      <c r="O197" s="122">
        <f t="shared" si="100"/>
        <v>12.314458798091922</v>
      </c>
      <c r="P197" s="122">
        <f t="shared" si="100"/>
        <v>12.315130966451498</v>
      </c>
      <c r="Q197" s="122">
        <f t="shared" si="100"/>
        <v>12.373012505926352</v>
      </c>
      <c r="R197" s="122">
        <f t="shared" si="100"/>
        <v>13.967570956193329</v>
      </c>
      <c r="S197" s="122">
        <f t="shared" si="100"/>
        <v>15.968304319306087</v>
      </c>
      <c r="T197" s="122">
        <f t="shared" si="100"/>
        <v>22.671318243719302</v>
      </c>
      <c r="U197" s="122">
        <f t="shared" si="100"/>
        <v>21.361390416227977</v>
      </c>
      <c r="V197" s="122">
        <f t="shared" si="100"/>
        <v>22.840425852052039</v>
      </c>
      <c r="W197" s="122">
        <f t="shared" si="100"/>
        <v>22.917336447073076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1.6422041492354715</v>
      </c>
      <c r="C198" s="98">
        <f>RES_hhdet_tesh!C29</f>
        <v>2.0696794715302929</v>
      </c>
      <c r="D198" s="98">
        <f>RES_hhdet_tesh!D29</f>
        <v>2.3141469824295644</v>
      </c>
      <c r="E198" s="98">
        <f>RES_hhdet_tesh!E29</f>
        <v>2.809052272520153</v>
      </c>
      <c r="F198" s="98">
        <f>RES_hhdet_tesh!F29</f>
        <v>3.8935525431085809</v>
      </c>
      <c r="G198" s="98">
        <f>RES_hhdet_tesh!G29</f>
        <v>5.3368879927421906</v>
      </c>
      <c r="H198" s="98">
        <f>RES_hhdet_tesh!H29</f>
        <v>7.4345684166369095</v>
      </c>
      <c r="I198" s="98">
        <f>RES_hhdet_tesh!I29</f>
        <v>9.5583600672984996</v>
      </c>
      <c r="J198" s="98">
        <f>RES_hhdet_tesh!J29</f>
        <v>11.16555296709101</v>
      </c>
      <c r="K198" s="98">
        <f>RES_hhdet_tesh!K29</f>
        <v>11.636870975918143</v>
      </c>
      <c r="L198" s="98">
        <f>RES_hhdet_tesh!L29</f>
        <v>11.594422611557821</v>
      </c>
      <c r="M198" s="98">
        <f>RES_hhdet_tesh!M29</f>
        <v>11.773543750355868</v>
      </c>
      <c r="N198" s="98">
        <f>RES_hhdet_tesh!N29</f>
        <v>11.956933987510119</v>
      </c>
      <c r="O198" s="98">
        <f>RES_hhdet_tesh!O29</f>
        <v>12.314458798091922</v>
      </c>
      <c r="P198" s="98">
        <f>RES_hhdet_tesh!P29</f>
        <v>12.315130966451498</v>
      </c>
      <c r="Q198" s="98">
        <f>RES_hhdet_tesh!Q29</f>
        <v>12.373012505926352</v>
      </c>
      <c r="R198" s="98">
        <f>RES_hhdet_tesh!R29</f>
        <v>13.967570956193329</v>
      </c>
      <c r="S198" s="98">
        <f>RES_hhdet_tesh!S29</f>
        <v>15.968304319306087</v>
      </c>
      <c r="T198" s="98">
        <f>RES_hhdet_tesh!T29</f>
        <v>22.671318243719302</v>
      </c>
      <c r="U198" s="98">
        <f>RES_hhdet_tesh!U29</f>
        <v>21.361390416227977</v>
      </c>
      <c r="V198" s="98">
        <f>RES_hhdet_tesh!V29</f>
        <v>22.840425852052039</v>
      </c>
      <c r="W198" s="98">
        <f>RES_hhdet_tesh!W29</f>
        <v>22.917336447073076</v>
      </c>
      <c r="DA198" s="63" t="s">
        <v>2436</v>
      </c>
    </row>
    <row r="199" spans="1:105" ht="12" customHeight="1" x14ac:dyDescent="0.25">
      <c r="A199" s="121" t="s">
        <v>55</v>
      </c>
      <c r="B199" s="122">
        <v>976.35824657888645</v>
      </c>
      <c r="C199" s="122">
        <v>919.96714032348279</v>
      </c>
      <c r="D199" s="122">
        <v>926.69909318214957</v>
      </c>
      <c r="E199" s="122">
        <v>906.55232914975932</v>
      </c>
      <c r="F199" s="122">
        <v>932.7508467926524</v>
      </c>
      <c r="G199" s="122">
        <v>952.12191804112877</v>
      </c>
      <c r="H199" s="122">
        <v>972.09774382210446</v>
      </c>
      <c r="I199" s="122">
        <v>929.51524878210728</v>
      </c>
      <c r="J199" s="122">
        <v>947.5953663643819</v>
      </c>
      <c r="K199" s="122">
        <v>905.24347661511365</v>
      </c>
      <c r="L199" s="122">
        <v>1063.3144330778318</v>
      </c>
      <c r="M199" s="122">
        <v>1116.1465229445146</v>
      </c>
      <c r="N199" s="122">
        <v>1118.7394657994198</v>
      </c>
      <c r="O199" s="122">
        <v>1202.7759625900117</v>
      </c>
      <c r="P199" s="122">
        <v>1155.5265644517804</v>
      </c>
      <c r="Q199" s="122">
        <v>1219.9949269916581</v>
      </c>
      <c r="R199" s="122">
        <v>1216.7757343756641</v>
      </c>
      <c r="S199" s="122">
        <v>1158.7637001588269</v>
      </c>
      <c r="T199" s="122">
        <v>1161.3690534073214</v>
      </c>
      <c r="U199" s="122">
        <v>1176.2675417346793</v>
      </c>
      <c r="V199" s="122">
        <v>1172.9323193472396</v>
      </c>
      <c r="W199" s="122">
        <v>1193.7976538763685</v>
      </c>
      <c r="DA199" s="130" t="s">
        <v>2437</v>
      </c>
    </row>
    <row r="200" spans="1:105" ht="12" customHeight="1" x14ac:dyDescent="0.25">
      <c r="A200" s="97" t="s">
        <v>141</v>
      </c>
      <c r="B200" s="98">
        <v>965.33673728862107</v>
      </c>
      <c r="C200" s="98">
        <v>945.9025032699343</v>
      </c>
      <c r="D200" s="98">
        <v>874.7323027600404</v>
      </c>
      <c r="E200" s="98">
        <v>908.57200552855977</v>
      </c>
      <c r="F200" s="98">
        <v>937.11334582243751</v>
      </c>
      <c r="G200" s="98">
        <v>930.73391406713654</v>
      </c>
      <c r="H200" s="98">
        <v>988.15210303403887</v>
      </c>
      <c r="I200" s="98">
        <v>997.54709739403222</v>
      </c>
      <c r="J200" s="98">
        <v>944.37469219934269</v>
      </c>
      <c r="K200" s="98">
        <v>909.45074554078803</v>
      </c>
      <c r="L200" s="98">
        <v>1016.5191552026562</v>
      </c>
      <c r="M200" s="98">
        <v>1161.0463379018433</v>
      </c>
      <c r="N200" s="98">
        <v>1170.6667248422052</v>
      </c>
      <c r="O200" s="98">
        <v>1162.5397072182695</v>
      </c>
      <c r="P200" s="98">
        <v>1030.1929895447722</v>
      </c>
      <c r="Q200" s="98">
        <v>1204.1080580567495</v>
      </c>
      <c r="R200" s="98">
        <v>1215.1008673787221</v>
      </c>
      <c r="S200" s="98">
        <v>1197.069917814302</v>
      </c>
      <c r="T200" s="98">
        <v>1133.9817575970969</v>
      </c>
      <c r="U200" s="98">
        <v>1175.7572161016069</v>
      </c>
      <c r="V200" s="98">
        <v>1154.0985013882137</v>
      </c>
      <c r="W200" s="98">
        <v>1235.2349524136694</v>
      </c>
      <c r="DA200" s="63" t="s">
        <v>2438</v>
      </c>
    </row>
    <row r="201" spans="1:105" ht="12" customHeight="1" x14ac:dyDescent="0.25">
      <c r="A201" s="97" t="s">
        <v>140</v>
      </c>
      <c r="B201" s="98">
        <v>965.33673728862107</v>
      </c>
      <c r="C201" s="98">
        <v>945.95146879718448</v>
      </c>
      <c r="D201" s="98">
        <v>874.82648640590855</v>
      </c>
      <c r="E201" s="98">
        <v>908.9596347258173</v>
      </c>
      <c r="F201" s="98">
        <v>937.92144531899339</v>
      </c>
      <c r="G201" s="98">
        <v>932.06220142498546</v>
      </c>
      <c r="H201" s="98">
        <v>990.04119556885792</v>
      </c>
      <c r="I201" s="98">
        <v>999.98214428692597</v>
      </c>
      <c r="J201" s="98">
        <v>946.87329484982729</v>
      </c>
      <c r="K201" s="98">
        <v>912.23972894217047</v>
      </c>
      <c r="L201" s="98">
        <v>1020.1464752604352</v>
      </c>
      <c r="M201" s="98">
        <v>1166.367290358882</v>
      </c>
      <c r="N201" s="98">
        <v>1177.1296157555835</v>
      </c>
      <c r="O201" s="98">
        <v>1170.0111042739177</v>
      </c>
      <c r="P201" s="98">
        <v>0</v>
      </c>
      <c r="Q201" s="98">
        <v>0</v>
      </c>
      <c r="R201" s="98">
        <v>0</v>
      </c>
      <c r="S201" s="98">
        <v>1173.8017717854136</v>
      </c>
      <c r="T201" s="98">
        <v>1113.9778780610336</v>
      </c>
      <c r="U201" s="98">
        <v>1157.7558838507434</v>
      </c>
      <c r="V201" s="98">
        <v>1137.7747961229024</v>
      </c>
      <c r="W201" s="98">
        <v>1220.1887308248499</v>
      </c>
      <c r="DA201" s="63" t="s">
        <v>2439</v>
      </c>
    </row>
    <row r="202" spans="1:105" ht="12" customHeight="1" x14ac:dyDescent="0.25">
      <c r="A202" s="100" t="s">
        <v>50</v>
      </c>
      <c r="B202" s="101">
        <v>550.20013188334735</v>
      </c>
      <c r="C202" s="101">
        <v>529.3687230277659</v>
      </c>
      <c r="D202" s="101">
        <v>494.91433832305597</v>
      </c>
      <c r="E202" s="101">
        <v>507.7997585367263</v>
      </c>
      <c r="F202" s="101">
        <v>522.11540690804554</v>
      </c>
      <c r="G202" s="101">
        <v>526.89657086079217</v>
      </c>
      <c r="H202" s="101">
        <v>561.04965238043906</v>
      </c>
      <c r="I202" s="101">
        <v>558.13624801234357</v>
      </c>
      <c r="J202" s="101">
        <v>511.85399871908947</v>
      </c>
      <c r="K202" s="101">
        <v>450.71263575644684</v>
      </c>
      <c r="L202" s="101">
        <v>579.29453625159374</v>
      </c>
      <c r="M202" s="101">
        <v>657.01852469618814</v>
      </c>
      <c r="N202" s="101">
        <v>649.8251221841906</v>
      </c>
      <c r="O202" s="101">
        <v>678.17291057818647</v>
      </c>
      <c r="P202" s="101">
        <v>0</v>
      </c>
      <c r="Q202" s="101">
        <v>0</v>
      </c>
      <c r="R202" s="101">
        <v>0</v>
      </c>
      <c r="S202" s="101">
        <v>641.6613258529286</v>
      </c>
      <c r="T202" s="101">
        <v>611.86501671854296</v>
      </c>
      <c r="U202" s="101">
        <v>646.78312154615378</v>
      </c>
      <c r="V202" s="101">
        <v>638.40356293419563</v>
      </c>
      <c r="W202" s="101">
        <v>690.54375455734578</v>
      </c>
      <c r="DA202" s="131" t="s">
        <v>2440</v>
      </c>
    </row>
    <row r="203" spans="1:105" ht="12" customHeight="1" x14ac:dyDescent="0.25">
      <c r="A203" s="103" t="s">
        <v>52</v>
      </c>
      <c r="B203" s="104">
        <v>415.13660540527377</v>
      </c>
      <c r="C203" s="104">
        <v>416.58274576941841</v>
      </c>
      <c r="D203" s="104">
        <v>379.9121480828527</v>
      </c>
      <c r="E203" s="104">
        <v>401.15987618909099</v>
      </c>
      <c r="F203" s="104">
        <v>415.80603841094779</v>
      </c>
      <c r="G203" s="104">
        <v>405.16563056419341</v>
      </c>
      <c r="H203" s="104">
        <v>428.99154318841897</v>
      </c>
      <c r="I203" s="104">
        <v>441.84589627458234</v>
      </c>
      <c r="J203" s="104">
        <v>435.01929613073776</v>
      </c>
      <c r="K203" s="104">
        <v>461.52709318572357</v>
      </c>
      <c r="L203" s="104">
        <v>440.85193900884133</v>
      </c>
      <c r="M203" s="104">
        <v>509.34876566269372</v>
      </c>
      <c r="N203" s="104">
        <v>527.30449357139275</v>
      </c>
      <c r="O203" s="104">
        <v>491.83819369573115</v>
      </c>
      <c r="P203" s="104">
        <v>0</v>
      </c>
      <c r="Q203" s="104">
        <v>0</v>
      </c>
      <c r="R203" s="104">
        <v>0</v>
      </c>
      <c r="S203" s="104">
        <v>532.14044593248514</v>
      </c>
      <c r="T203" s="104">
        <v>502.11286134249065</v>
      </c>
      <c r="U203" s="104">
        <v>510.97276230458954</v>
      </c>
      <c r="V203" s="104">
        <v>499.37123318870664</v>
      </c>
      <c r="W203" s="104">
        <v>529.64497626750426</v>
      </c>
      <c r="DA203" s="132" t="s">
        <v>2441</v>
      </c>
    </row>
    <row r="204" spans="1:105" ht="12" customHeight="1" x14ac:dyDescent="0.25">
      <c r="A204" s="106" t="s">
        <v>122</v>
      </c>
      <c r="B204" s="101">
        <v>977.71435698402911</v>
      </c>
      <c r="C204" s="101">
        <v>916.78556859448463</v>
      </c>
      <c r="D204" s="101">
        <v>932.68847996128557</v>
      </c>
      <c r="E204" s="101">
        <v>906.24209006615092</v>
      </c>
      <c r="F204" s="101">
        <v>932.16559799458412</v>
      </c>
      <c r="G204" s="101">
        <v>954.633393664388</v>
      </c>
      <c r="H204" s="101">
        <v>970.13007351658155</v>
      </c>
      <c r="I204" s="101">
        <v>921.57210484379652</v>
      </c>
      <c r="J204" s="101">
        <v>948.03369508893422</v>
      </c>
      <c r="K204" s="101">
        <v>904.83182894455365</v>
      </c>
      <c r="L204" s="101">
        <v>1068.2946588170034</v>
      </c>
      <c r="M204" s="101">
        <v>1111.6576501886141</v>
      </c>
      <c r="N204" s="101">
        <v>1113.7930372746371</v>
      </c>
      <c r="O204" s="101">
        <v>1206.2039794680559</v>
      </c>
      <c r="P204" s="101">
        <v>1165.9884447571826</v>
      </c>
      <c r="Q204" s="101">
        <v>1221.4325311680097</v>
      </c>
      <c r="R204" s="101">
        <v>1217.3640584442001</v>
      </c>
      <c r="S204" s="101">
        <v>1154.9118032642539</v>
      </c>
      <c r="T204" s="101">
        <v>1165.0375731331387</v>
      </c>
      <c r="U204" s="101">
        <v>1176.5922782533059</v>
      </c>
      <c r="V204" s="101">
        <v>1175.5913762503783</v>
      </c>
      <c r="W204" s="101">
        <v>1187.7308888279024</v>
      </c>
      <c r="DA204" s="131" t="s">
        <v>2442</v>
      </c>
    </row>
    <row r="205" spans="1:105" ht="12" customHeight="1" x14ac:dyDescent="0.25">
      <c r="A205" s="107" t="s">
        <v>121</v>
      </c>
      <c r="B205" s="104">
        <v>977.71435698402911</v>
      </c>
      <c r="C205" s="104">
        <v>916.94009909077124</v>
      </c>
      <c r="D205" s="104">
        <v>932.88613946782903</v>
      </c>
      <c r="E205" s="104">
        <v>906.45105025235466</v>
      </c>
      <c r="F205" s="104">
        <v>932.3659720673395</v>
      </c>
      <c r="G205" s="104">
        <v>954.76954049812866</v>
      </c>
      <c r="H205" s="104">
        <v>970.18248071778567</v>
      </c>
      <c r="I205" s="104">
        <v>921.4310769253575</v>
      </c>
      <c r="J205" s="104">
        <v>947.89059263225272</v>
      </c>
      <c r="K205" s="104">
        <v>904.72327329954851</v>
      </c>
      <c r="L205" s="104">
        <v>1068.0535710158038</v>
      </c>
      <c r="M205" s="104">
        <v>1111.551407910669</v>
      </c>
      <c r="N205" s="104">
        <v>1113.8617390703714</v>
      </c>
      <c r="O205" s="104">
        <v>1206.3704252914788</v>
      </c>
      <c r="P205" s="104">
        <v>1166.108629021465</v>
      </c>
      <c r="Q205" s="104">
        <v>1221.3847216205811</v>
      </c>
      <c r="R205" s="104">
        <v>1216.5237705960822</v>
      </c>
      <c r="S205" s="104">
        <v>1154.0196506783166</v>
      </c>
      <c r="T205" s="104">
        <v>1164.2656679403144</v>
      </c>
      <c r="U205" s="104">
        <v>1176.1137291401142</v>
      </c>
      <c r="V205" s="104">
        <v>1175.4450120448998</v>
      </c>
      <c r="W205" s="104">
        <v>1187.8585265180152</v>
      </c>
      <c r="DA205" s="132" t="s">
        <v>2443</v>
      </c>
    </row>
    <row r="206" spans="1:105" ht="12" customHeight="1" x14ac:dyDescent="0.25">
      <c r="A206" s="108" t="s">
        <v>53</v>
      </c>
      <c r="B206" s="98">
        <v>557.50596902910456</v>
      </c>
      <c r="C206" s="98">
        <v>512.89922743637374</v>
      </c>
      <c r="D206" s="98">
        <v>528.08300446693954</v>
      </c>
      <c r="E206" s="98">
        <v>506.23322962277234</v>
      </c>
      <c r="F206" s="98">
        <v>518.71563909103543</v>
      </c>
      <c r="G206" s="98">
        <v>539.97967167934485</v>
      </c>
      <c r="H206" s="98">
        <v>549.92710341442773</v>
      </c>
      <c r="I206" s="98">
        <v>514.35314240555692</v>
      </c>
      <c r="J206" s="98">
        <v>512.82825703632147</v>
      </c>
      <c r="K206" s="98">
        <v>446.16059466064871</v>
      </c>
      <c r="L206" s="98">
        <v>605.89215431872481</v>
      </c>
      <c r="M206" s="98">
        <v>625.28795637014559</v>
      </c>
      <c r="N206" s="98">
        <v>613.46439822918387</v>
      </c>
      <c r="O206" s="98">
        <v>699.28880802064634</v>
      </c>
      <c r="P206" s="98">
        <v>649.26902427495111</v>
      </c>
      <c r="Q206" s="98">
        <v>696.02585516789861</v>
      </c>
      <c r="R206" s="98">
        <v>694.39021961321555</v>
      </c>
      <c r="S206" s="98">
        <v>630.32162871718299</v>
      </c>
      <c r="T206" s="98">
        <v>640.48659688576981</v>
      </c>
      <c r="U206" s="98">
        <v>657.26071769408293</v>
      </c>
      <c r="V206" s="98">
        <v>659.96848731815192</v>
      </c>
      <c r="W206" s="98">
        <v>672.11288468400369</v>
      </c>
      <c r="DA206" s="63" t="s">
        <v>2444</v>
      </c>
    </row>
    <row r="207" spans="1:105" ht="12" customHeight="1" x14ac:dyDescent="0.25">
      <c r="A207" s="108" t="s">
        <v>52</v>
      </c>
      <c r="B207" s="98">
        <v>420.20838795492449</v>
      </c>
      <c r="C207" s="98">
        <v>404.04087165439756</v>
      </c>
      <c r="D207" s="98">
        <v>404.80313500088948</v>
      </c>
      <c r="E207" s="98">
        <v>400.21782062958232</v>
      </c>
      <c r="F207" s="98">
        <v>413.65033297630418</v>
      </c>
      <c r="G207" s="98">
        <v>414.78986881878359</v>
      </c>
      <c r="H207" s="98">
        <v>420.25537730335782</v>
      </c>
      <c r="I207" s="98">
        <v>407.07793451980075</v>
      </c>
      <c r="J207" s="98">
        <v>435.06233559593119</v>
      </c>
      <c r="K207" s="98">
        <v>458.5626786388998</v>
      </c>
      <c r="L207" s="98">
        <v>462.16141669707901</v>
      </c>
      <c r="M207" s="98">
        <v>486.26345154052342</v>
      </c>
      <c r="N207" s="98">
        <v>500.3973408411876</v>
      </c>
      <c r="O207" s="98">
        <v>507.08161727083251</v>
      </c>
      <c r="P207" s="98">
        <v>516.83960474651394</v>
      </c>
      <c r="Q207" s="98">
        <v>525.35886645268261</v>
      </c>
      <c r="R207" s="98">
        <v>522.13355098286672</v>
      </c>
      <c r="S207" s="98">
        <v>523.69802196113369</v>
      </c>
      <c r="T207" s="98">
        <v>523.7790710545446</v>
      </c>
      <c r="U207" s="98">
        <v>518.85301144603125</v>
      </c>
      <c r="V207" s="98">
        <v>515.47652472674793</v>
      </c>
      <c r="W207" s="98">
        <v>515.74564183401162</v>
      </c>
      <c r="DA207" s="63" t="s">
        <v>2445</v>
      </c>
    </row>
    <row r="208" spans="1:105" ht="12" customHeight="1" x14ac:dyDescent="0.25">
      <c r="A208" s="121" t="s">
        <v>54</v>
      </c>
      <c r="B208" s="122">
        <v>219.25910147367824</v>
      </c>
      <c r="C208" s="122">
        <v>215.41755163530269</v>
      </c>
      <c r="D208" s="122">
        <v>219.0442207174313</v>
      </c>
      <c r="E208" s="122">
        <v>218.08406600170679</v>
      </c>
      <c r="F208" s="122">
        <v>219.7470745895794</v>
      </c>
      <c r="G208" s="122">
        <v>223.69039953416163</v>
      </c>
      <c r="H208" s="122">
        <v>231.40947697104636</v>
      </c>
      <c r="I208" s="122">
        <v>229.29171272202569</v>
      </c>
      <c r="J208" s="122">
        <v>234.36324779875716</v>
      </c>
      <c r="K208" s="122">
        <v>236.05669572450023</v>
      </c>
      <c r="L208" s="122">
        <v>263.48133380497922</v>
      </c>
      <c r="M208" s="122">
        <v>258.24363206059769</v>
      </c>
      <c r="N208" s="122">
        <v>257.46088274862245</v>
      </c>
      <c r="O208" s="122">
        <v>276.11925871066558</v>
      </c>
      <c r="P208" s="122">
        <v>280.33967031958855</v>
      </c>
      <c r="Q208" s="122">
        <v>285.40366157291345</v>
      </c>
      <c r="R208" s="122">
        <v>293.90067565184688</v>
      </c>
      <c r="S208" s="122">
        <v>286.43901051609106</v>
      </c>
      <c r="T208" s="122">
        <v>287.46526310153041</v>
      </c>
      <c r="U208" s="122">
        <v>287.87807821892369</v>
      </c>
      <c r="V208" s="122">
        <v>303.54920783321131</v>
      </c>
      <c r="W208" s="122">
        <v>309.90330156388762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219.25910147367824</v>
      </c>
      <c r="C210" s="33">
        <v>215.41755163530269</v>
      </c>
      <c r="D210" s="33">
        <v>219.0442207174313</v>
      </c>
      <c r="E210" s="33">
        <v>218.08406600170679</v>
      </c>
      <c r="F210" s="33">
        <v>219.7470745895794</v>
      </c>
      <c r="G210" s="33">
        <v>223.69039953416163</v>
      </c>
      <c r="H210" s="33">
        <v>231.40947697104636</v>
      </c>
      <c r="I210" s="33">
        <v>229.29171272202569</v>
      </c>
      <c r="J210" s="33">
        <v>234.36324779875716</v>
      </c>
      <c r="K210" s="33">
        <v>236.05669572450023</v>
      </c>
      <c r="L210" s="33">
        <v>263.48133380497922</v>
      </c>
      <c r="M210" s="33">
        <v>258.24363206059769</v>
      </c>
      <c r="N210" s="33">
        <v>257.46088274862245</v>
      </c>
      <c r="O210" s="33">
        <v>276.11925871066558</v>
      </c>
      <c r="P210" s="33">
        <v>280.33967031958855</v>
      </c>
      <c r="Q210" s="33">
        <v>285.40366157291345</v>
      </c>
      <c r="R210" s="33">
        <v>293.90067565184688</v>
      </c>
      <c r="S210" s="33">
        <v>286.43901051609106</v>
      </c>
      <c r="T210" s="33">
        <v>287.46526310153041</v>
      </c>
      <c r="U210" s="33">
        <v>287.87807821892369</v>
      </c>
      <c r="V210" s="33">
        <v>303.54920783321131</v>
      </c>
      <c r="W210" s="33">
        <v>309.90330156388762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4367.2628289493287</v>
      </c>
      <c r="C212" s="117">
        <f t="shared" si="101"/>
        <v>4651.4688544416713</v>
      </c>
      <c r="D212" s="117">
        <f t="shared" si="101"/>
        <v>4114.9954959365459</v>
      </c>
      <c r="E212" s="117">
        <f t="shared" si="101"/>
        <v>4321.0412196682737</v>
      </c>
      <c r="F212" s="117">
        <f t="shared" si="101"/>
        <v>4308.3251267150554</v>
      </c>
      <c r="G212" s="117">
        <f t="shared" si="101"/>
        <v>4253.3517057590543</v>
      </c>
      <c r="H212" s="117">
        <f t="shared" si="101"/>
        <v>4479.5274865372512</v>
      </c>
      <c r="I212" s="117">
        <f t="shared" si="101"/>
        <v>4476.3625013083974</v>
      </c>
      <c r="J212" s="117">
        <f t="shared" si="101"/>
        <v>4183.4269026024831</v>
      </c>
      <c r="K212" s="117">
        <f t="shared" si="101"/>
        <v>3882.9871979699683</v>
      </c>
      <c r="L212" s="117">
        <f t="shared" si="101"/>
        <v>4572.5112428275879</v>
      </c>
      <c r="M212" s="117">
        <f t="shared" si="101"/>
        <v>4400.9936606500651</v>
      </c>
      <c r="N212" s="117">
        <f t="shared" si="101"/>
        <v>4090.3960179192504</v>
      </c>
      <c r="O212" s="117">
        <f t="shared" si="101"/>
        <v>3773.7778578485863</v>
      </c>
      <c r="P212" s="117">
        <f t="shared" si="101"/>
        <v>2873.9629415706731</v>
      </c>
      <c r="Q212" s="117">
        <f t="shared" si="101"/>
        <v>3907.048685654001</v>
      </c>
      <c r="R212" s="117">
        <f t="shared" ref="R212:V212" si="102">R213+R216+R218+R227</f>
        <v>3935.2594567223118</v>
      </c>
      <c r="S212" s="117">
        <f t="shared" si="102"/>
        <v>3902.8470123492098</v>
      </c>
      <c r="T212" s="117">
        <f t="shared" si="102"/>
        <v>3809.6820288144977</v>
      </c>
      <c r="U212" s="117">
        <f t="shared" si="102"/>
        <v>3502.3321803366412</v>
      </c>
      <c r="V212" s="117">
        <f t="shared" si="102"/>
        <v>3398.6457463522138</v>
      </c>
      <c r="W212" s="117">
        <f t="shared" ref="W212" si="103">W213+W216+W218+W227</f>
        <v>3542.5995720053525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4329.5112674193333</v>
      </c>
      <c r="C213" s="122">
        <f t="shared" si="104"/>
        <v>4615.2227257336417</v>
      </c>
      <c r="D213" s="122">
        <f t="shared" si="104"/>
        <v>4082.6514606909263</v>
      </c>
      <c r="E213" s="122">
        <f t="shared" si="104"/>
        <v>4287.7761103170651</v>
      </c>
      <c r="F213" s="122">
        <f t="shared" si="104"/>
        <v>4273.9851850115865</v>
      </c>
      <c r="G213" s="122">
        <f t="shared" si="104"/>
        <v>4218.8940871282311</v>
      </c>
      <c r="H213" s="122">
        <f t="shared" si="104"/>
        <v>4442.9130609651329</v>
      </c>
      <c r="I213" s="122">
        <f t="shared" si="104"/>
        <v>4440.5046080345783</v>
      </c>
      <c r="J213" s="122">
        <f t="shared" si="104"/>
        <v>4150.1109509503631</v>
      </c>
      <c r="K213" s="122">
        <f t="shared" si="104"/>
        <v>3852.2053377210755</v>
      </c>
      <c r="L213" s="122">
        <f t="shared" si="104"/>
        <v>4540.146866703004</v>
      </c>
      <c r="M213" s="122">
        <f t="shared" si="104"/>
        <v>4365.1974904814215</v>
      </c>
      <c r="N213" s="122">
        <f t="shared" si="104"/>
        <v>4056.9521285085962</v>
      </c>
      <c r="O213" s="122">
        <f t="shared" si="104"/>
        <v>3743.3993787857821</v>
      </c>
      <c r="P213" s="122">
        <f t="shared" si="104"/>
        <v>2848.4054857601441</v>
      </c>
      <c r="Q213" s="122">
        <f t="shared" si="104"/>
        <v>3876.2722820794584</v>
      </c>
      <c r="R213" s="122">
        <f t="shared" ref="R213:V213" si="105">SUM(R214:R215)</f>
        <v>3902.0804119623463</v>
      </c>
      <c r="S213" s="122">
        <f t="shared" si="105"/>
        <v>3867.4871376629526</v>
      </c>
      <c r="T213" s="122">
        <f t="shared" si="105"/>
        <v>3775.3949166097709</v>
      </c>
      <c r="U213" s="122">
        <f t="shared" si="105"/>
        <v>3464.9942279484599</v>
      </c>
      <c r="V213" s="122">
        <f t="shared" si="105"/>
        <v>3360.9312469437605</v>
      </c>
      <c r="W213" s="122">
        <f t="shared" ref="W213" si="106">SUM(W214:W215)</f>
        <v>3500.7509788827579</v>
      </c>
      <c r="DA213" s="130" t="s">
        <v>2600</v>
      </c>
    </row>
    <row r="214" spans="1:105" ht="12" customHeight="1" x14ac:dyDescent="0.25">
      <c r="A214" s="97" t="s">
        <v>74</v>
      </c>
      <c r="B214" s="98">
        <v>4329.5112674193333</v>
      </c>
      <c r="C214" s="98">
        <v>4615.2227257336417</v>
      </c>
      <c r="D214" s="98">
        <v>4082.6514606909263</v>
      </c>
      <c r="E214" s="98">
        <v>4287.7761103170651</v>
      </c>
      <c r="F214" s="98">
        <v>4273.9851850115865</v>
      </c>
      <c r="G214" s="98">
        <v>4218.8940871282311</v>
      </c>
      <c r="H214" s="98">
        <v>4442.9130609651329</v>
      </c>
      <c r="I214" s="98">
        <v>4440.5046080345783</v>
      </c>
      <c r="J214" s="98">
        <v>4150.1109509503631</v>
      </c>
      <c r="K214" s="98">
        <v>3852.2053377210755</v>
      </c>
      <c r="L214" s="98">
        <v>4540.146866703004</v>
      </c>
      <c r="M214" s="98">
        <v>4365.1974904814215</v>
      </c>
      <c r="N214" s="98">
        <v>4056.9521285085962</v>
      </c>
      <c r="O214" s="98">
        <v>3743.3993787857821</v>
      </c>
      <c r="P214" s="98">
        <v>2848.4054857601441</v>
      </c>
      <c r="Q214" s="98">
        <v>3876.2722820794584</v>
      </c>
      <c r="R214" s="98">
        <v>3902.0804119623463</v>
      </c>
      <c r="S214" s="98">
        <v>3867.4871376629526</v>
      </c>
      <c r="T214" s="98">
        <v>3775.3949166097709</v>
      </c>
      <c r="U214" s="98">
        <v>3464.9942279484599</v>
      </c>
      <c r="V214" s="98">
        <v>3360.9312469437605</v>
      </c>
      <c r="W214" s="98">
        <v>3500.7509788827579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37.751561529995669</v>
      </c>
      <c r="C218" s="122">
        <v>36.246128708029808</v>
      </c>
      <c r="D218" s="122">
        <v>32.344035245619452</v>
      </c>
      <c r="E218" s="122">
        <v>33.265109351208714</v>
      </c>
      <c r="F218" s="122">
        <v>34.339941703468874</v>
      </c>
      <c r="G218" s="122">
        <v>34.45761863082334</v>
      </c>
      <c r="H218" s="122">
        <v>36.614425572118755</v>
      </c>
      <c r="I218" s="122">
        <v>35.857893273818824</v>
      </c>
      <c r="J218" s="122">
        <v>33.315951652119914</v>
      </c>
      <c r="K218" s="122">
        <v>30.78186024889305</v>
      </c>
      <c r="L218" s="122">
        <v>32.364376124584197</v>
      </c>
      <c r="M218" s="122">
        <v>35.796170168643847</v>
      </c>
      <c r="N218" s="122">
        <v>33.443889410654336</v>
      </c>
      <c r="O218" s="122">
        <v>30.378479062804278</v>
      </c>
      <c r="P218" s="122">
        <v>25.557455810529085</v>
      </c>
      <c r="Q218" s="122">
        <v>30.776403574542588</v>
      </c>
      <c r="R218" s="122">
        <v>33.179044759965684</v>
      </c>
      <c r="S218" s="122">
        <v>35.35987468625698</v>
      </c>
      <c r="T218" s="122">
        <v>34.287112204726753</v>
      </c>
      <c r="U218" s="122">
        <v>37.337952388181137</v>
      </c>
      <c r="V218" s="122">
        <v>37.714499408453371</v>
      </c>
      <c r="W218" s="122">
        <v>41.848593122594671</v>
      </c>
      <c r="DA218" s="130" t="s">
        <v>2605</v>
      </c>
    </row>
    <row r="219" spans="1:105" ht="12" customHeight="1" x14ac:dyDescent="0.25">
      <c r="A219" s="97" t="s">
        <v>141</v>
      </c>
      <c r="B219" s="98">
        <v>345.11461079247499</v>
      </c>
      <c r="C219" s="98">
        <v>336.99158595320824</v>
      </c>
      <c r="D219" s="98">
        <v>310.24768112372374</v>
      </c>
      <c r="E219" s="98">
        <v>319.85718723089542</v>
      </c>
      <c r="F219" s="98">
        <v>327.04269919570231</v>
      </c>
      <c r="G219" s="98">
        <v>321.97562143972686</v>
      </c>
      <c r="H219" s="98">
        <v>339.02480702201842</v>
      </c>
      <c r="I219" s="98">
        <v>341.04540147560419</v>
      </c>
      <c r="J219" s="98">
        <v>322.48099680584045</v>
      </c>
      <c r="K219" s="98">
        <v>309.93672974868628</v>
      </c>
      <c r="L219" s="98">
        <v>344.8619053284454</v>
      </c>
      <c r="M219" s="98">
        <v>390.28647762917745</v>
      </c>
      <c r="N219" s="98">
        <v>388.00767282500141</v>
      </c>
      <c r="O219" s="98">
        <v>378.39631063596335</v>
      </c>
      <c r="P219" s="98">
        <v>329.98591838776332</v>
      </c>
      <c r="Q219" s="98">
        <v>376.55309453322792</v>
      </c>
      <c r="R219" s="98">
        <v>367.47282148522476</v>
      </c>
      <c r="S219" s="98">
        <v>349.85709017407697</v>
      </c>
      <c r="T219" s="98">
        <v>322.21358709783459</v>
      </c>
      <c r="U219" s="98">
        <v>325.59514456548817</v>
      </c>
      <c r="V219" s="98">
        <v>313.70494785553666</v>
      </c>
      <c r="W219" s="98">
        <v>331.0665242930051</v>
      </c>
      <c r="DA219" s="63" t="s">
        <v>2606</v>
      </c>
    </row>
    <row r="220" spans="1:105" ht="12" customHeight="1" x14ac:dyDescent="0.25">
      <c r="A220" s="97" t="s">
        <v>140</v>
      </c>
      <c r="B220" s="98">
        <v>196.70038136766564</v>
      </c>
      <c r="C220" s="98">
        <v>189.25300753245298</v>
      </c>
      <c r="D220" s="98">
        <v>176.93532489576174</v>
      </c>
      <c r="E220" s="98">
        <v>181.54195241770674</v>
      </c>
      <c r="F220" s="98">
        <v>186.65989647294538</v>
      </c>
      <c r="G220" s="98">
        <v>188.36919590489455</v>
      </c>
      <c r="H220" s="98">
        <v>190.77492388956318</v>
      </c>
      <c r="I220" s="98">
        <v>189.50769357997953</v>
      </c>
      <c r="J220" s="98">
        <v>173.79317521910744</v>
      </c>
      <c r="K220" s="98">
        <v>153.03344366852281</v>
      </c>
      <c r="L220" s="98">
        <v>196.69170719421808</v>
      </c>
      <c r="M220" s="98">
        <v>223.08184730503618</v>
      </c>
      <c r="N220" s="98">
        <v>220.63942375004262</v>
      </c>
      <c r="O220" s="98">
        <v>229.59241158972338</v>
      </c>
      <c r="P220" s="98">
        <v>0</v>
      </c>
      <c r="Q220" s="98">
        <v>0</v>
      </c>
      <c r="R220" s="98">
        <v>0</v>
      </c>
      <c r="S220" s="98">
        <v>174.5827054053876</v>
      </c>
      <c r="T220" s="98">
        <v>166.47574921185102</v>
      </c>
      <c r="U220" s="98">
        <v>175.97623952164173</v>
      </c>
      <c r="V220" s="98">
        <v>173.69633585028663</v>
      </c>
      <c r="W220" s="98">
        <v>187.8825978972084</v>
      </c>
      <c r="DA220" s="63" t="s">
        <v>2607</v>
      </c>
    </row>
    <row r="221" spans="1:105" ht="12" customHeight="1" x14ac:dyDescent="0.25">
      <c r="A221" s="100" t="s">
        <v>50</v>
      </c>
      <c r="B221" s="101">
        <v>196.70038136766564</v>
      </c>
      <c r="C221" s="101">
        <v>189.25300753245298</v>
      </c>
      <c r="D221" s="101">
        <v>176.93532489576174</v>
      </c>
      <c r="E221" s="101">
        <v>181.54195241770674</v>
      </c>
      <c r="F221" s="101">
        <v>186.65989647294538</v>
      </c>
      <c r="G221" s="101">
        <v>188.36919590489455</v>
      </c>
      <c r="H221" s="101">
        <v>190.77492388956318</v>
      </c>
      <c r="I221" s="101">
        <v>189.50769357997953</v>
      </c>
      <c r="J221" s="101">
        <v>173.79317521910744</v>
      </c>
      <c r="K221" s="101">
        <v>153.03344366852281</v>
      </c>
      <c r="L221" s="101">
        <v>196.69170719421808</v>
      </c>
      <c r="M221" s="101">
        <v>223.08184730503618</v>
      </c>
      <c r="N221" s="101">
        <v>220.63942375004262</v>
      </c>
      <c r="O221" s="101">
        <v>229.59241158972338</v>
      </c>
      <c r="P221" s="101">
        <v>0</v>
      </c>
      <c r="Q221" s="101">
        <v>0</v>
      </c>
      <c r="R221" s="101">
        <v>0</v>
      </c>
      <c r="S221" s="101">
        <v>174.5827054053876</v>
      </c>
      <c r="T221" s="101">
        <v>166.47574921185102</v>
      </c>
      <c r="U221" s="101">
        <v>175.97623952164173</v>
      </c>
      <c r="V221" s="101">
        <v>173.69633585028663</v>
      </c>
      <c r="W221" s="101">
        <v>187.8825978972084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181.38433884773718</v>
      </c>
      <c r="C231" s="118">
        <f t="shared" si="108"/>
        <v>191.58410218547479</v>
      </c>
      <c r="D231" s="118">
        <f t="shared" si="108"/>
        <v>170.97919429095165</v>
      </c>
      <c r="E231" s="118">
        <f t="shared" si="108"/>
        <v>178.51262849571896</v>
      </c>
      <c r="F231" s="118">
        <f t="shared" si="108"/>
        <v>178.16883534390416</v>
      </c>
      <c r="G231" s="118">
        <f t="shared" si="108"/>
        <v>176.16118102415473</v>
      </c>
      <c r="H231" s="118">
        <f t="shared" si="108"/>
        <v>184.97785554462487</v>
      </c>
      <c r="I231" s="118">
        <f t="shared" si="108"/>
        <v>184.2306967280073</v>
      </c>
      <c r="J231" s="118">
        <f t="shared" si="108"/>
        <v>173.14546608529332</v>
      </c>
      <c r="K231" s="118">
        <f t="shared" si="108"/>
        <v>161.02562715086998</v>
      </c>
      <c r="L231" s="118">
        <f t="shared" si="108"/>
        <v>189.59850993766744</v>
      </c>
      <c r="M231" s="118">
        <f t="shared" si="108"/>
        <v>183.23577370408165</v>
      </c>
      <c r="N231" s="118">
        <f t="shared" si="108"/>
        <v>171.23440618705024</v>
      </c>
      <c r="O231" s="118">
        <f t="shared" si="108"/>
        <v>160.16978705104091</v>
      </c>
      <c r="P231" s="118">
        <f t="shared" si="108"/>
        <v>125.05900304962098</v>
      </c>
      <c r="Q231" s="118">
        <f t="shared" si="108"/>
        <v>165.18631107615732</v>
      </c>
      <c r="R231" s="118">
        <f t="shared" ref="R231:V231" si="109">R232+R235+R237+R246</f>
        <v>165.99651453992396</v>
      </c>
      <c r="S231" s="118">
        <f t="shared" si="109"/>
        <v>163.69160498317297</v>
      </c>
      <c r="T231" s="118">
        <f t="shared" si="109"/>
        <v>159.93838657605036</v>
      </c>
      <c r="U231" s="118">
        <f t="shared" si="109"/>
        <v>147.91083591288941</v>
      </c>
      <c r="V231" s="118">
        <f t="shared" si="109"/>
        <v>143.82615979990831</v>
      </c>
      <c r="W231" s="118">
        <f t="shared" ref="W231" si="110">W232+W235+W237+W246</f>
        <v>149.24151630240095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167.18993187328095</v>
      </c>
      <c r="C232" s="123">
        <f t="shared" si="111"/>
        <v>178.18717495977657</v>
      </c>
      <c r="D232" s="123">
        <f t="shared" si="111"/>
        <v>157.55678772970452</v>
      </c>
      <c r="E232" s="123">
        <f t="shared" si="111"/>
        <v>165.44122719002499</v>
      </c>
      <c r="F232" s="123">
        <f t="shared" si="111"/>
        <v>164.86613679960439</v>
      </c>
      <c r="G232" s="123">
        <f t="shared" si="111"/>
        <v>162.69794281995539</v>
      </c>
      <c r="H232" s="123">
        <f t="shared" si="111"/>
        <v>171.29266788735299</v>
      </c>
      <c r="I232" s="123">
        <f t="shared" si="111"/>
        <v>171.14296062378196</v>
      </c>
      <c r="J232" s="123">
        <f t="shared" si="111"/>
        <v>159.8677641789123</v>
      </c>
      <c r="K232" s="123">
        <f t="shared" si="111"/>
        <v>148.32274728956392</v>
      </c>
      <c r="L232" s="123">
        <f t="shared" si="111"/>
        <v>174.81956845128585</v>
      </c>
      <c r="M232" s="123">
        <f t="shared" si="111"/>
        <v>167.99169944844641</v>
      </c>
      <c r="N232" s="123">
        <f t="shared" si="111"/>
        <v>156.07980344452798</v>
      </c>
      <c r="O232" s="123">
        <f t="shared" si="111"/>
        <v>143.97227451294421</v>
      </c>
      <c r="P232" s="123">
        <f t="shared" si="111"/>
        <v>109.4591848739077</v>
      </c>
      <c r="Q232" s="123">
        <f t="shared" si="111"/>
        <v>148.90705727464541</v>
      </c>
      <c r="R232" s="123">
        <f t="shared" ref="R232:V232" si="112">SUM(R233:R234)</f>
        <v>149.83452973799851</v>
      </c>
      <c r="S232" s="123">
        <f t="shared" si="112"/>
        <v>148.44862529629458</v>
      </c>
      <c r="T232" s="123">
        <f t="shared" si="112"/>
        <v>144.84664579327068</v>
      </c>
      <c r="U232" s="123">
        <f t="shared" si="112"/>
        <v>132.84898858499912</v>
      </c>
      <c r="V232" s="123">
        <f t="shared" si="112"/>
        <v>128.81151839918718</v>
      </c>
      <c r="W232" s="123">
        <f t="shared" ref="W232" si="113">SUM(W233:W234)</f>
        <v>134.1005476388236</v>
      </c>
      <c r="DA232" s="130" t="s">
        <v>2768</v>
      </c>
    </row>
    <row r="233" spans="1:105" ht="12" customHeight="1" x14ac:dyDescent="0.25">
      <c r="A233" s="97" t="s">
        <v>74</v>
      </c>
      <c r="B233" s="99">
        <v>165.59756669422887</v>
      </c>
      <c r="C233" s="99">
        <v>176.48854223309999</v>
      </c>
      <c r="D233" s="99">
        <v>156.085655331422</v>
      </c>
      <c r="E233" s="99">
        <v>163.88662004118947</v>
      </c>
      <c r="F233" s="99">
        <v>163.31256693931903</v>
      </c>
      <c r="G233" s="99">
        <v>161.15429539715177</v>
      </c>
      <c r="H233" s="99">
        <v>169.6601387254702</v>
      </c>
      <c r="I233" s="99">
        <v>169.50561225611997</v>
      </c>
      <c r="J233" s="99">
        <v>158.35352231592924</v>
      </c>
      <c r="K233" s="99">
        <v>146.91930184956834</v>
      </c>
      <c r="L233" s="99">
        <v>173.07755190795365</v>
      </c>
      <c r="M233" s="99">
        <v>166.32265587748583</v>
      </c>
      <c r="N233" s="99">
        <v>154.49349179474871</v>
      </c>
      <c r="O233" s="99">
        <v>142.47310902764391</v>
      </c>
      <c r="P233" s="99">
        <v>108.351158570447</v>
      </c>
      <c r="Q233" s="99">
        <v>147.36210129323226</v>
      </c>
      <c r="R233" s="99">
        <v>148.25154832297716</v>
      </c>
      <c r="S233" s="99">
        <v>146.84408067799663</v>
      </c>
      <c r="T233" s="99">
        <v>143.25873383142797</v>
      </c>
      <c r="U233" s="99">
        <v>131.3897288929783</v>
      </c>
      <c r="V233" s="99">
        <v>127.37345087323145</v>
      </c>
      <c r="W233" s="99">
        <v>132.57770977195958</v>
      </c>
      <c r="DA233" s="63" t="s">
        <v>2769</v>
      </c>
    </row>
    <row r="234" spans="1:105" ht="12" customHeight="1" x14ac:dyDescent="0.25">
      <c r="A234" s="97" t="s">
        <v>53</v>
      </c>
      <c r="B234" s="99">
        <v>1.5923651790520692</v>
      </c>
      <c r="C234" s="99">
        <v>1.6986327266765777</v>
      </c>
      <c r="D234" s="99">
        <v>1.4711323982825228</v>
      </c>
      <c r="E234" s="99">
        <v>1.5546071488355035</v>
      </c>
      <c r="F234" s="99">
        <v>1.5535698602853538</v>
      </c>
      <c r="G234" s="99">
        <v>1.5436474228036192</v>
      </c>
      <c r="H234" s="99">
        <v>1.6325291618827893</v>
      </c>
      <c r="I234" s="99">
        <v>1.6373483676619931</v>
      </c>
      <c r="J234" s="99">
        <v>1.5142418629830563</v>
      </c>
      <c r="K234" s="99">
        <v>1.4034454399955854</v>
      </c>
      <c r="L234" s="99">
        <v>1.7420165433321986</v>
      </c>
      <c r="M234" s="99">
        <v>1.6690435709605727</v>
      </c>
      <c r="N234" s="99">
        <v>1.5863116497792891</v>
      </c>
      <c r="O234" s="99">
        <v>1.4991654853002898</v>
      </c>
      <c r="P234" s="99">
        <v>1.1080263034607014</v>
      </c>
      <c r="Q234" s="99">
        <v>1.5449559814131542</v>
      </c>
      <c r="R234" s="99">
        <v>1.5829814150213479</v>
      </c>
      <c r="S234" s="99">
        <v>1.6045446182979393</v>
      </c>
      <c r="T234" s="99">
        <v>1.5879119618427138</v>
      </c>
      <c r="U234" s="99">
        <v>1.459259692020809</v>
      </c>
      <c r="V234" s="99">
        <v>1.4380675259557261</v>
      </c>
      <c r="W234" s="99">
        <v>1.5228378668640328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6.3175657050182224E-3</v>
      </c>
      <c r="C235" s="123">
        <f t="shared" si="114"/>
        <v>7.4353575716761102E-3</v>
      </c>
      <c r="D235" s="123">
        <f t="shared" si="114"/>
        <v>7.9330059737173411E-3</v>
      </c>
      <c r="E235" s="123">
        <f t="shared" si="114"/>
        <v>8.906529140244656E-3</v>
      </c>
      <c r="F235" s="123">
        <f t="shared" si="114"/>
        <v>1.1267979595741672E-2</v>
      </c>
      <c r="G235" s="123">
        <f t="shared" si="114"/>
        <v>1.4445942517775335E-2</v>
      </c>
      <c r="H235" s="123">
        <f t="shared" si="114"/>
        <v>1.8971029549084712E-2</v>
      </c>
      <c r="I235" s="123">
        <f t="shared" si="114"/>
        <v>2.3660404787087298E-2</v>
      </c>
      <c r="J235" s="123">
        <f t="shared" si="114"/>
        <v>2.7251387758442748E-2</v>
      </c>
      <c r="K235" s="123">
        <f t="shared" si="114"/>
        <v>2.7955727114387027E-2</v>
      </c>
      <c r="L235" s="123">
        <f t="shared" si="114"/>
        <v>2.7422107961968718E-2</v>
      </c>
      <c r="M235" s="123">
        <f t="shared" si="114"/>
        <v>2.700375455581585E-2</v>
      </c>
      <c r="N235" s="123">
        <f t="shared" si="114"/>
        <v>2.6255571555220375E-2</v>
      </c>
      <c r="O235" s="123">
        <f t="shared" si="114"/>
        <v>2.551985919404107E-2</v>
      </c>
      <c r="P235" s="123">
        <f t="shared" si="114"/>
        <v>2.4299509347203273E-2</v>
      </c>
      <c r="Q235" s="123">
        <f t="shared" si="114"/>
        <v>2.3293643259536218E-2</v>
      </c>
      <c r="R235" s="123">
        <f t="shared" si="114"/>
        <v>2.5253217233560346E-2</v>
      </c>
      <c r="S235" s="123">
        <f t="shared" si="114"/>
        <v>2.7801526304675073E-2</v>
      </c>
      <c r="T235" s="123">
        <f t="shared" si="114"/>
        <v>3.8091005210942754E-2</v>
      </c>
      <c r="U235" s="123">
        <f t="shared" si="114"/>
        <v>3.5065780512500588E-2</v>
      </c>
      <c r="V235" s="123">
        <f t="shared" si="114"/>
        <v>3.6569026211045796E-2</v>
      </c>
      <c r="W235" s="123">
        <f t="shared" si="114"/>
        <v>3.6207578977632805E-2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6.3175657050182224E-3</v>
      </c>
      <c r="C236" s="99">
        <f>RES_hhdet_fecs!C29</f>
        <v>7.4353575716761102E-3</v>
      </c>
      <c r="D236" s="99">
        <f>RES_hhdet_fecs!D29</f>
        <v>7.9330059737173411E-3</v>
      </c>
      <c r="E236" s="99">
        <f>RES_hhdet_fecs!E29</f>
        <v>8.906529140244656E-3</v>
      </c>
      <c r="F236" s="99">
        <f>RES_hhdet_fecs!F29</f>
        <v>1.1267979595741672E-2</v>
      </c>
      <c r="G236" s="99">
        <f>RES_hhdet_fecs!G29</f>
        <v>1.4445942517775335E-2</v>
      </c>
      <c r="H236" s="99">
        <f>RES_hhdet_fecs!H29</f>
        <v>1.8971029549084712E-2</v>
      </c>
      <c r="I236" s="99">
        <f>RES_hhdet_fecs!I29</f>
        <v>2.3660404787087298E-2</v>
      </c>
      <c r="J236" s="99">
        <f>RES_hhdet_fecs!J29</f>
        <v>2.7251387758442748E-2</v>
      </c>
      <c r="K236" s="99">
        <f>RES_hhdet_fecs!K29</f>
        <v>2.7955727114387027E-2</v>
      </c>
      <c r="L236" s="99">
        <f>RES_hhdet_fecs!L29</f>
        <v>2.7422107961968718E-2</v>
      </c>
      <c r="M236" s="99">
        <f>RES_hhdet_fecs!M29</f>
        <v>2.700375455581585E-2</v>
      </c>
      <c r="N236" s="99">
        <f>RES_hhdet_fecs!N29</f>
        <v>2.6255571555220375E-2</v>
      </c>
      <c r="O236" s="99">
        <f>RES_hhdet_fecs!O29</f>
        <v>2.551985919404107E-2</v>
      </c>
      <c r="P236" s="99">
        <f>RES_hhdet_fecs!P29</f>
        <v>2.4299509347203273E-2</v>
      </c>
      <c r="Q236" s="99">
        <f>RES_hhdet_fecs!Q29</f>
        <v>2.3293643259536218E-2</v>
      </c>
      <c r="R236" s="99">
        <f>RES_hhdet_fecs!R29</f>
        <v>2.5253217233560346E-2</v>
      </c>
      <c r="S236" s="99">
        <f>RES_hhdet_fecs!S29</f>
        <v>2.7801526304675073E-2</v>
      </c>
      <c r="T236" s="99">
        <f>RES_hhdet_fecs!T29</f>
        <v>3.8091005210942754E-2</v>
      </c>
      <c r="U236" s="99">
        <f>RES_hhdet_fecs!U29</f>
        <v>3.5065780512500588E-2</v>
      </c>
      <c r="V236" s="99">
        <f>RES_hhdet_fecs!V29</f>
        <v>3.6569026211045796E-2</v>
      </c>
      <c r="W236" s="99">
        <f>RES_hhdet_fecs!W29</f>
        <v>3.6207578977632805E-2</v>
      </c>
      <c r="DA236" s="63" t="s">
        <v>2772</v>
      </c>
    </row>
    <row r="237" spans="1:105" ht="12" customHeight="1" x14ac:dyDescent="0.25">
      <c r="A237" s="121" t="s">
        <v>55</v>
      </c>
      <c r="B237" s="123">
        <v>11.677014209241266</v>
      </c>
      <c r="C237" s="123">
        <v>10.928529887166382</v>
      </c>
      <c r="D237" s="123">
        <v>10.920199106180497</v>
      </c>
      <c r="E237" s="123">
        <v>10.589978854025322</v>
      </c>
      <c r="F237" s="123">
        <v>10.812462518049479</v>
      </c>
      <c r="G237" s="123">
        <v>10.938027819223818</v>
      </c>
      <c r="H237" s="123">
        <v>11.081392192346815</v>
      </c>
      <c r="I237" s="123">
        <v>10.509206708399454</v>
      </c>
      <c r="J237" s="123">
        <v>10.642218159764077</v>
      </c>
      <c r="K237" s="123">
        <v>10.052649318887905</v>
      </c>
      <c r="L237" s="123">
        <v>11.832685105452962</v>
      </c>
      <c r="M237" s="123">
        <v>12.366311767987829</v>
      </c>
      <c r="N237" s="123">
        <v>12.298582625357122</v>
      </c>
      <c r="O237" s="123">
        <v>13.151764097363095</v>
      </c>
      <c r="P237" s="123">
        <v>12.520935091538211</v>
      </c>
      <c r="Q237" s="123">
        <v>13.161136858782211</v>
      </c>
      <c r="R237" s="123">
        <v>12.975576192800657</v>
      </c>
      <c r="S237" s="123">
        <v>12.167801294535257</v>
      </c>
      <c r="T237" s="123">
        <v>12.032359811022365</v>
      </c>
      <c r="U237" s="123">
        <v>12.038823018400853</v>
      </c>
      <c r="V237" s="123">
        <v>11.867648895035412</v>
      </c>
      <c r="W237" s="123">
        <v>11.969323959044019</v>
      </c>
      <c r="DA237" s="130" t="s">
        <v>2773</v>
      </c>
    </row>
    <row r="238" spans="1:105" ht="12" customHeight="1" x14ac:dyDescent="0.25">
      <c r="A238" s="97" t="s">
        <v>141</v>
      </c>
      <c r="B238" s="99">
        <v>13.20013651608415</v>
      </c>
      <c r="C238" s="99">
        <v>12.886735328737119</v>
      </c>
      <c r="D238" s="99">
        <v>11.861216439733809</v>
      </c>
      <c r="E238" s="99">
        <v>12.225524832096953</v>
      </c>
      <c r="F238" s="99">
        <v>12.496576471934802</v>
      </c>
      <c r="G238" s="99">
        <v>12.298899506979296</v>
      </c>
      <c r="H238" s="99">
        <v>12.946234824193606</v>
      </c>
      <c r="I238" s="99">
        <v>13.018590157446893</v>
      </c>
      <c r="J238" s="99">
        <v>12.304731687345079</v>
      </c>
      <c r="K238" s="99">
        <v>11.820680353232092</v>
      </c>
      <c r="L238" s="99">
        <v>13.14667918747403</v>
      </c>
      <c r="M238" s="99">
        <v>14.870686527677513</v>
      </c>
      <c r="N238" s="99">
        <v>14.775786925522725</v>
      </c>
      <c r="O238" s="99">
        <v>14.401695722453908</v>
      </c>
      <c r="P238" s="99">
        <v>12.552411076299235</v>
      </c>
      <c r="Q238" s="99">
        <v>14.315210909053505</v>
      </c>
      <c r="R238" s="99">
        <v>13.961376752971759</v>
      </c>
      <c r="S238" s="99">
        <v>13.283675147872863</v>
      </c>
      <c r="T238" s="99">
        <v>12.226511803530475</v>
      </c>
      <c r="U238" s="99">
        <v>12.346299866322864</v>
      </c>
      <c r="V238" s="99">
        <v>11.888872109687476</v>
      </c>
      <c r="W238" s="99">
        <v>12.537893108563033</v>
      </c>
      <c r="DA238" s="63" t="s">
        <v>2774</v>
      </c>
    </row>
    <row r="239" spans="1:105" ht="12" customHeight="1" x14ac:dyDescent="0.25">
      <c r="A239" s="97" t="s">
        <v>140</v>
      </c>
      <c r="B239" s="99">
        <v>11.130438218028589</v>
      </c>
      <c r="C239" s="99">
        <v>10.855871195863273</v>
      </c>
      <c r="D239" s="99">
        <v>10.063898487470386</v>
      </c>
      <c r="E239" s="99">
        <v>10.421922717972331</v>
      </c>
      <c r="F239" s="99">
        <v>10.741617402236415</v>
      </c>
      <c r="G239" s="99">
        <v>10.711037164054847</v>
      </c>
      <c r="H239" s="99">
        <v>11.006344760154363</v>
      </c>
      <c r="I239" s="99">
        <v>11.06537471616862</v>
      </c>
      <c r="J239" s="99">
        <v>10.401913596839609</v>
      </c>
      <c r="K239" s="99">
        <v>9.8350569706594566</v>
      </c>
      <c r="L239" s="99">
        <v>11.315842042381972</v>
      </c>
      <c r="M239" s="99">
        <v>12.908397936948251</v>
      </c>
      <c r="N239" s="99">
        <v>12.963665402284937</v>
      </c>
      <c r="O239" s="99">
        <v>12.990516167070869</v>
      </c>
      <c r="P239" s="99">
        <v>0</v>
      </c>
      <c r="Q239" s="99">
        <v>0</v>
      </c>
      <c r="R239" s="99">
        <v>0</v>
      </c>
      <c r="S239" s="99">
        <v>11.21842119431094</v>
      </c>
      <c r="T239" s="99">
        <v>10.645029470443101</v>
      </c>
      <c r="U239" s="99">
        <v>11.074250557144733</v>
      </c>
      <c r="V239" s="99">
        <v>10.881860630009497</v>
      </c>
      <c r="W239" s="99">
        <v>11.671786886372335</v>
      </c>
      <c r="DA239" s="63" t="s">
        <v>2775</v>
      </c>
    </row>
    <row r="240" spans="1:105" ht="12" customHeight="1" x14ac:dyDescent="0.25">
      <c r="A240" s="100" t="s">
        <v>50</v>
      </c>
      <c r="B240" s="102">
        <v>7.5235061212181416</v>
      </c>
      <c r="C240" s="102">
        <v>7.2371344564574738</v>
      </c>
      <c r="D240" s="102">
        <v>6.7644927331022453</v>
      </c>
      <c r="E240" s="102">
        <v>6.9388643930889229</v>
      </c>
      <c r="F240" s="102">
        <v>7.1324315639951408</v>
      </c>
      <c r="G240" s="102">
        <v>7.1953702590445374</v>
      </c>
      <c r="H240" s="102">
        <v>7.2850626623365109</v>
      </c>
      <c r="I240" s="102">
        <v>7.2340016423803393</v>
      </c>
      <c r="J240" s="102">
        <v>6.6313314934659644</v>
      </c>
      <c r="K240" s="102">
        <v>5.8365441954129205</v>
      </c>
      <c r="L240" s="102">
        <v>7.4981977810979554</v>
      </c>
      <c r="M240" s="102">
        <v>8.4998594915203611</v>
      </c>
      <c r="N240" s="102">
        <v>8.4022078454389799</v>
      </c>
      <c r="O240" s="102">
        <v>8.7382460107562689</v>
      </c>
      <c r="P240" s="102">
        <v>0</v>
      </c>
      <c r="Q240" s="102">
        <v>0</v>
      </c>
      <c r="R240" s="102">
        <v>0</v>
      </c>
      <c r="S240" s="102">
        <v>6.6287064352134486</v>
      </c>
      <c r="T240" s="102">
        <v>6.3169828779512542</v>
      </c>
      <c r="U240" s="102">
        <v>6.6728741467612736</v>
      </c>
      <c r="V240" s="102">
        <v>6.5827891366136617</v>
      </c>
      <c r="W240" s="102">
        <v>7.1153431607887256</v>
      </c>
      <c r="DA240" s="131" t="s">
        <v>2776</v>
      </c>
    </row>
    <row r="241" spans="1:105" ht="12" customHeight="1" x14ac:dyDescent="0.25">
      <c r="A241" s="103" t="s">
        <v>52</v>
      </c>
      <c r="B241" s="105">
        <v>3.6069320968104472</v>
      </c>
      <c r="C241" s="105">
        <v>3.6187367394057959</v>
      </c>
      <c r="D241" s="105">
        <v>3.2994057543681397</v>
      </c>
      <c r="E241" s="105">
        <v>3.4830583248834075</v>
      </c>
      <c r="F241" s="105">
        <v>3.6091858382412729</v>
      </c>
      <c r="G241" s="105">
        <v>3.5156669050103106</v>
      </c>
      <c r="H241" s="105">
        <v>3.7212820978178525</v>
      </c>
      <c r="I241" s="105">
        <v>3.8313730737882787</v>
      </c>
      <c r="J241" s="105">
        <v>3.7705821033736444</v>
      </c>
      <c r="K241" s="105">
        <v>3.9985127752465344</v>
      </c>
      <c r="L241" s="105">
        <v>3.8176442612840154</v>
      </c>
      <c r="M241" s="105">
        <v>4.4085384454278884</v>
      </c>
      <c r="N241" s="105">
        <v>4.5614575568459585</v>
      </c>
      <c r="O241" s="105">
        <v>4.2522701563146006</v>
      </c>
      <c r="P241" s="105">
        <v>0</v>
      </c>
      <c r="Q241" s="105">
        <v>0</v>
      </c>
      <c r="R241" s="105">
        <v>0</v>
      </c>
      <c r="S241" s="105">
        <v>4.5897147590974914</v>
      </c>
      <c r="T241" s="105">
        <v>4.3280465924918463</v>
      </c>
      <c r="U241" s="105">
        <v>4.4013764103834587</v>
      </c>
      <c r="V241" s="105">
        <v>4.2990714933958358</v>
      </c>
      <c r="W241" s="105">
        <v>4.556443725583609</v>
      </c>
      <c r="DA241" s="132" t="s">
        <v>2777</v>
      </c>
    </row>
    <row r="242" spans="1:105" ht="12" customHeight="1" x14ac:dyDescent="0.25">
      <c r="A242" s="106" t="s">
        <v>122</v>
      </c>
      <c r="B242" s="102">
        <v>11.933446458851662</v>
      </c>
      <c r="C242" s="102">
        <v>11.151527040530246</v>
      </c>
      <c r="D242" s="102">
        <v>11.286671072872128</v>
      </c>
      <c r="E242" s="102">
        <v>10.89308746025946</v>
      </c>
      <c r="F242" s="102">
        <v>11.110622698335947</v>
      </c>
      <c r="G242" s="102">
        <v>11.289251906930527</v>
      </c>
      <c r="H242" s="102">
        <v>11.382907950051719</v>
      </c>
      <c r="I242" s="102">
        <v>10.776786865458734</v>
      </c>
      <c r="J242" s="102">
        <v>11.074777829234261</v>
      </c>
      <c r="K242" s="102">
        <v>10.553418646517828</v>
      </c>
      <c r="L242" s="102">
        <v>12.421714226693831</v>
      </c>
      <c r="M242" s="102">
        <v>12.864375148802218</v>
      </c>
      <c r="N242" s="102">
        <v>12.797427192134043</v>
      </c>
      <c r="O242" s="102">
        <v>13.745806682582208</v>
      </c>
      <c r="P242" s="102">
        <v>13.197752107805103</v>
      </c>
      <c r="Q242" s="102">
        <v>13.731192161346554</v>
      </c>
      <c r="R242" s="102">
        <v>13.551061841934166</v>
      </c>
      <c r="S242" s="102">
        <v>12.699767586473898</v>
      </c>
      <c r="T242" s="102">
        <v>12.63682768831538</v>
      </c>
      <c r="U242" s="102">
        <v>12.594307555842187</v>
      </c>
      <c r="V242" s="102">
        <v>12.418133743515568</v>
      </c>
      <c r="W242" s="102">
        <v>12.404024192210828</v>
      </c>
      <c r="DA242" s="131" t="s">
        <v>2778</v>
      </c>
    </row>
    <row r="243" spans="1:105" ht="12" customHeight="1" x14ac:dyDescent="0.25">
      <c r="A243" s="107" t="s">
        <v>121</v>
      </c>
      <c r="B243" s="105">
        <v>10.455611299449902</v>
      </c>
      <c r="C243" s="105">
        <v>9.729019447099402</v>
      </c>
      <c r="D243" s="105">
        <v>9.8781942799899625</v>
      </c>
      <c r="E243" s="105">
        <v>9.5276317423041448</v>
      </c>
      <c r="F243" s="105">
        <v>9.7505872524491544</v>
      </c>
      <c r="G243" s="105">
        <v>9.9668226562958857</v>
      </c>
      <c r="H243" s="105">
        <v>10.091692599512321</v>
      </c>
      <c r="I243" s="105">
        <v>9.5397126654130329</v>
      </c>
      <c r="J243" s="105">
        <v>9.7544807259897937</v>
      </c>
      <c r="K243" s="105">
        <v>9.1670705272138697</v>
      </c>
      <c r="L243" s="105">
        <v>11.035826418073352</v>
      </c>
      <c r="M243" s="105">
        <v>11.441953981040879</v>
      </c>
      <c r="N243" s="105">
        <v>11.390878966026246</v>
      </c>
      <c r="O243" s="105">
        <v>12.377383152674454</v>
      </c>
      <c r="P243" s="105">
        <v>11.840273411195117</v>
      </c>
      <c r="Q243" s="105">
        <v>12.366424048718802</v>
      </c>
      <c r="R243" s="105">
        <v>12.210620707551044</v>
      </c>
      <c r="S243" s="105">
        <v>11.410083508217877</v>
      </c>
      <c r="T243" s="105">
        <v>11.425022282361354</v>
      </c>
      <c r="U243" s="105">
        <v>11.475574240813492</v>
      </c>
      <c r="V243" s="105">
        <v>11.398388384811284</v>
      </c>
      <c r="W243" s="105">
        <v>11.457084255210512</v>
      </c>
      <c r="DA243" s="132" t="s">
        <v>2779</v>
      </c>
    </row>
    <row r="244" spans="1:105" ht="12" customHeight="1" x14ac:dyDescent="0.25">
      <c r="A244" s="108" t="s">
        <v>53</v>
      </c>
      <c r="B244" s="99">
        <v>6.804612803704293</v>
      </c>
      <c r="C244" s="99">
        <v>6.2192304284092152</v>
      </c>
      <c r="D244" s="99">
        <v>6.3626189035560339</v>
      </c>
      <c r="E244" s="99">
        <v>6.0527527859314159</v>
      </c>
      <c r="F244" s="99">
        <v>6.1601128825546843</v>
      </c>
      <c r="G244" s="99">
        <v>6.367645173474517</v>
      </c>
      <c r="H244" s="99">
        <v>6.446192269955028</v>
      </c>
      <c r="I244" s="99">
        <v>6.0098226055463968</v>
      </c>
      <c r="J244" s="99">
        <v>5.9835255728718266</v>
      </c>
      <c r="K244" s="99">
        <v>5.1942404250142902</v>
      </c>
      <c r="L244" s="99">
        <v>7.0336485344798527</v>
      </c>
      <c r="M244" s="99">
        <v>7.2332245892384668</v>
      </c>
      <c r="N244" s="99">
        <v>7.0621822459467705</v>
      </c>
      <c r="O244" s="99">
        <v>7.993323403808275</v>
      </c>
      <c r="P244" s="99">
        <v>7.3742664912397569</v>
      </c>
      <c r="Q244" s="99">
        <v>7.8295214443360468</v>
      </c>
      <c r="R244" s="99">
        <v>7.7043582391935344</v>
      </c>
      <c r="S244" s="99">
        <v>6.8931847100195256</v>
      </c>
      <c r="T244" s="99">
        <v>6.9102201368136651</v>
      </c>
      <c r="U244" s="99">
        <v>7.0063195691257416</v>
      </c>
      <c r="V244" s="99">
        <v>6.9606669349453734</v>
      </c>
      <c r="W244" s="99">
        <v>7.0202140892886673</v>
      </c>
      <c r="DA244" s="63" t="s">
        <v>2780</v>
      </c>
    </row>
    <row r="245" spans="1:105" ht="12" customHeight="1" x14ac:dyDescent="0.25">
      <c r="A245" s="108" t="s">
        <v>52</v>
      </c>
      <c r="B245" s="99">
        <v>3.6509984957456108</v>
      </c>
      <c r="C245" s="99">
        <v>3.5097890186901863</v>
      </c>
      <c r="D245" s="99">
        <v>3.5155753764339295</v>
      </c>
      <c r="E245" s="99">
        <v>3.4748789563727276</v>
      </c>
      <c r="F245" s="99">
        <v>3.590474369894471</v>
      </c>
      <c r="G245" s="99">
        <v>3.599177482821367</v>
      </c>
      <c r="H245" s="99">
        <v>3.6455003295572914</v>
      </c>
      <c r="I245" s="99">
        <v>3.5298900598666356</v>
      </c>
      <c r="J245" s="99">
        <v>3.7709551531179675</v>
      </c>
      <c r="K245" s="99">
        <v>3.9728301021995769</v>
      </c>
      <c r="L245" s="99">
        <v>4.0021778835934976</v>
      </c>
      <c r="M245" s="99">
        <v>4.2087293918024127</v>
      </c>
      <c r="N245" s="99">
        <v>4.3286967200794777</v>
      </c>
      <c r="O245" s="99">
        <v>4.3840597488661821</v>
      </c>
      <c r="P245" s="99">
        <v>4.4660069199553591</v>
      </c>
      <c r="Q245" s="99">
        <v>4.5369026043827558</v>
      </c>
      <c r="R245" s="99">
        <v>4.5062624683575097</v>
      </c>
      <c r="S245" s="99">
        <v>4.5168987981983522</v>
      </c>
      <c r="T245" s="99">
        <v>4.5148021455476899</v>
      </c>
      <c r="U245" s="99">
        <v>4.4692546716877493</v>
      </c>
      <c r="V245" s="99">
        <v>4.4377214498659123</v>
      </c>
      <c r="W245" s="99">
        <v>4.4368701659218459</v>
      </c>
      <c r="DA245" s="63" t="s">
        <v>2781</v>
      </c>
    </row>
    <row r="246" spans="1:105" ht="12" customHeight="1" x14ac:dyDescent="0.25">
      <c r="A246" s="121" t="s">
        <v>54</v>
      </c>
      <c r="B246" s="123">
        <v>2.5110751995099423</v>
      </c>
      <c r="C246" s="123">
        <v>2.4609619809601866</v>
      </c>
      <c r="D246" s="123">
        <v>2.4942744490929343</v>
      </c>
      <c r="E246" s="123">
        <v>2.4725159225284097</v>
      </c>
      <c r="F246" s="123">
        <v>2.4789680466545638</v>
      </c>
      <c r="G246" s="123">
        <v>2.5107644424577624</v>
      </c>
      <c r="H246" s="123">
        <v>2.5848244353759888</v>
      </c>
      <c r="I246" s="123">
        <v>2.5548689910387923</v>
      </c>
      <c r="J246" s="123">
        <v>2.6082323588585035</v>
      </c>
      <c r="K246" s="123">
        <v>2.6222748153037623</v>
      </c>
      <c r="L246" s="123">
        <v>2.9188342729666741</v>
      </c>
      <c r="M246" s="123">
        <v>2.8507587330916087</v>
      </c>
      <c r="N246" s="123">
        <v>2.8297645456099318</v>
      </c>
      <c r="O246" s="123">
        <v>3.0202285815395631</v>
      </c>
      <c r="P246" s="123">
        <v>3.0545835748278782</v>
      </c>
      <c r="Q246" s="123">
        <v>3.0948232994701752</v>
      </c>
      <c r="R246" s="123">
        <v>3.1611553918912332</v>
      </c>
      <c r="S246" s="123">
        <v>3.0473768660384568</v>
      </c>
      <c r="T246" s="123">
        <v>3.0212899665463779</v>
      </c>
      <c r="U246" s="123">
        <v>2.9879585289769381</v>
      </c>
      <c r="V246" s="123">
        <v>3.1104234794746617</v>
      </c>
      <c r="W246" s="123">
        <v>3.1354371255557187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2.5110751995099423</v>
      </c>
      <c r="C248" s="110">
        <v>2.4609619809601866</v>
      </c>
      <c r="D248" s="110">
        <v>2.4942744490929343</v>
      </c>
      <c r="E248" s="110">
        <v>2.4725159225284097</v>
      </c>
      <c r="F248" s="110">
        <v>2.4789680466545638</v>
      </c>
      <c r="G248" s="110">
        <v>2.5107644424577624</v>
      </c>
      <c r="H248" s="110">
        <v>2.5848244353759888</v>
      </c>
      <c r="I248" s="110">
        <v>2.5548689910387923</v>
      </c>
      <c r="J248" s="110">
        <v>2.6082323588585035</v>
      </c>
      <c r="K248" s="110">
        <v>2.6222748153037623</v>
      </c>
      <c r="L248" s="110">
        <v>2.9188342729666741</v>
      </c>
      <c r="M248" s="110">
        <v>2.8507587330916087</v>
      </c>
      <c r="N248" s="110">
        <v>2.8297645456099318</v>
      </c>
      <c r="O248" s="110">
        <v>3.0202285815395631</v>
      </c>
      <c r="P248" s="110">
        <v>3.0545835748278782</v>
      </c>
      <c r="Q248" s="110">
        <v>3.0948232994701752</v>
      </c>
      <c r="R248" s="110">
        <v>3.1611553918912332</v>
      </c>
      <c r="S248" s="110">
        <v>3.0473768660384568</v>
      </c>
      <c r="T248" s="110">
        <v>3.0212899665463779</v>
      </c>
      <c r="U248" s="110">
        <v>2.9879585289769381</v>
      </c>
      <c r="V248" s="110">
        <v>3.1104234794746617</v>
      </c>
      <c r="W248" s="110">
        <v>3.1354371255557187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98.151557434822635</v>
      </c>
      <c r="C250" s="118">
        <f t="shared" si="115"/>
        <v>103.84618183240781</v>
      </c>
      <c r="D250" s="118">
        <f t="shared" si="115"/>
        <v>93.695082604638117</v>
      </c>
      <c r="E250" s="118">
        <f t="shared" si="115"/>
        <v>98.992534839287416</v>
      </c>
      <c r="F250" s="118">
        <f t="shared" si="115"/>
        <v>100.63322453024952</v>
      </c>
      <c r="G250" s="118">
        <f t="shared" si="115"/>
        <v>101.41517836289671</v>
      </c>
      <c r="H250" s="118">
        <f t="shared" si="115"/>
        <v>108.17267353189018</v>
      </c>
      <c r="I250" s="118">
        <f t="shared" si="115"/>
        <v>108.91236633025251</v>
      </c>
      <c r="J250" s="118">
        <f t="shared" si="115"/>
        <v>103.4499602639429</v>
      </c>
      <c r="K250" s="118">
        <f t="shared" si="115"/>
        <v>97.304365815882406</v>
      </c>
      <c r="L250" s="118">
        <f t="shared" si="115"/>
        <v>116.32563463753554</v>
      </c>
      <c r="M250" s="118">
        <f t="shared" si="115"/>
        <v>114.61411572029722</v>
      </c>
      <c r="N250" s="118">
        <f t="shared" si="115"/>
        <v>109.59486412009397</v>
      </c>
      <c r="O250" s="118">
        <f t="shared" si="115"/>
        <v>105.05795021062251</v>
      </c>
      <c r="P250" s="118">
        <f t="shared" si="115"/>
        <v>83.118484711955091</v>
      </c>
      <c r="Q250" s="118">
        <f t="shared" si="115"/>
        <v>110.48108297654632</v>
      </c>
      <c r="R250" s="118">
        <f t="shared" ref="R250:V250" si="116">R251+R254+R256+R265</f>
        <v>113.52861872063851</v>
      </c>
      <c r="S250" s="118">
        <f t="shared" si="116"/>
        <v>114.49197391296602</v>
      </c>
      <c r="T250" s="118">
        <f t="shared" si="116"/>
        <v>114.02484176568409</v>
      </c>
      <c r="U250" s="118">
        <f t="shared" si="116"/>
        <v>107.28980564625243</v>
      </c>
      <c r="V250" s="118">
        <f t="shared" si="116"/>
        <v>106.01047528256842</v>
      </c>
      <c r="W250" s="118">
        <f t="shared" ref="W250" si="117">W251+W254+W256+W265</f>
        <v>111.52432132631026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87.749116766325713</v>
      </c>
      <c r="C251" s="123">
        <f t="shared" si="118"/>
        <v>93.965436734119635</v>
      </c>
      <c r="D251" s="123">
        <f t="shared" si="118"/>
        <v>83.724600186810036</v>
      </c>
      <c r="E251" s="123">
        <f t="shared" si="118"/>
        <v>89.203524311098406</v>
      </c>
      <c r="F251" s="123">
        <f t="shared" si="118"/>
        <v>90.595775947000661</v>
      </c>
      <c r="G251" s="123">
        <f t="shared" si="118"/>
        <v>91.166216312210551</v>
      </c>
      <c r="H251" s="123">
        <f t="shared" si="118"/>
        <v>97.66837321819682</v>
      </c>
      <c r="I251" s="123">
        <f t="shared" si="118"/>
        <v>98.78113399074266</v>
      </c>
      <c r="J251" s="123">
        <f t="shared" si="118"/>
        <v>93.108412953977606</v>
      </c>
      <c r="K251" s="123">
        <f t="shared" si="118"/>
        <v>87.315713871462336</v>
      </c>
      <c r="L251" s="123">
        <f t="shared" si="118"/>
        <v>104.73558098421697</v>
      </c>
      <c r="M251" s="123">
        <f t="shared" si="118"/>
        <v>102.61652905751366</v>
      </c>
      <c r="N251" s="123">
        <f t="shared" si="118"/>
        <v>97.586583129301999</v>
      </c>
      <c r="O251" s="123">
        <f t="shared" si="118"/>
        <v>92.16544511287033</v>
      </c>
      <c r="P251" s="123">
        <f t="shared" si="118"/>
        <v>70.60476103184439</v>
      </c>
      <c r="Q251" s="123">
        <f t="shared" si="118"/>
        <v>97.373886411557677</v>
      </c>
      <c r="R251" s="123">
        <f t="shared" ref="R251:V251" si="119">SUM(R252:R253)</f>
        <v>100.37021138178604</v>
      </c>
      <c r="S251" s="123">
        <f t="shared" si="119"/>
        <v>101.88936453729133</v>
      </c>
      <c r="T251" s="123">
        <f t="shared" si="119"/>
        <v>101.34095047619309</v>
      </c>
      <c r="U251" s="123">
        <f t="shared" si="119"/>
        <v>94.494063886139628</v>
      </c>
      <c r="V251" s="123">
        <f t="shared" si="119"/>
        <v>93.102858985678424</v>
      </c>
      <c r="W251" s="123">
        <f t="shared" ref="W251" si="120">SUM(W252:W253)</f>
        <v>98.391089351845181</v>
      </c>
      <c r="DA251" s="130" t="s">
        <v>2936</v>
      </c>
    </row>
    <row r="252" spans="1:105" ht="12" customHeight="1" x14ac:dyDescent="0.25">
      <c r="A252" s="97" t="s">
        <v>74</v>
      </c>
      <c r="B252" s="99">
        <v>86.156751587273646</v>
      </c>
      <c r="C252" s="99">
        <v>92.266804007443056</v>
      </c>
      <c r="D252" s="99">
        <v>82.253467788527516</v>
      </c>
      <c r="E252" s="99">
        <v>87.648917162262904</v>
      </c>
      <c r="F252" s="99">
        <v>89.042206086715311</v>
      </c>
      <c r="G252" s="99">
        <v>89.622568889406935</v>
      </c>
      <c r="H252" s="99">
        <v>96.035844056314033</v>
      </c>
      <c r="I252" s="99">
        <v>97.14378562308066</v>
      </c>
      <c r="J252" s="99">
        <v>91.59417109099455</v>
      </c>
      <c r="K252" s="99">
        <v>85.912268431466757</v>
      </c>
      <c r="L252" s="99">
        <v>102.99356444088477</v>
      </c>
      <c r="M252" s="99">
        <v>100.94748548655309</v>
      </c>
      <c r="N252" s="99">
        <v>96.000271479522709</v>
      </c>
      <c r="O252" s="99">
        <v>90.666279627570034</v>
      </c>
      <c r="P252" s="99">
        <v>69.496734728383686</v>
      </c>
      <c r="Q252" s="99">
        <v>95.828930430144524</v>
      </c>
      <c r="R252" s="99">
        <v>98.787229966764684</v>
      </c>
      <c r="S252" s="99">
        <v>100.28481991899339</v>
      </c>
      <c r="T252" s="99">
        <v>99.753038514350379</v>
      </c>
      <c r="U252" s="99">
        <v>93.03480419411882</v>
      </c>
      <c r="V252" s="99">
        <v>91.664791459722693</v>
      </c>
      <c r="W252" s="99">
        <v>96.868251484981144</v>
      </c>
      <c r="DA252" s="63" t="s">
        <v>2937</v>
      </c>
    </row>
    <row r="253" spans="1:105" ht="12" customHeight="1" x14ac:dyDescent="0.25">
      <c r="A253" s="97" t="s">
        <v>53</v>
      </c>
      <c r="B253" s="99">
        <v>1.5923651790520692</v>
      </c>
      <c r="C253" s="99">
        <v>1.6986327266765777</v>
      </c>
      <c r="D253" s="99">
        <v>1.4711323982825228</v>
      </c>
      <c r="E253" s="99">
        <v>1.5546071488355035</v>
      </c>
      <c r="F253" s="99">
        <v>1.5535698602853538</v>
      </c>
      <c r="G253" s="99">
        <v>1.5436474228036192</v>
      </c>
      <c r="H253" s="99">
        <v>1.6325291618827893</v>
      </c>
      <c r="I253" s="99">
        <v>1.6373483676619931</v>
      </c>
      <c r="J253" s="99">
        <v>1.5142418629830563</v>
      </c>
      <c r="K253" s="99">
        <v>1.4034454399955854</v>
      </c>
      <c r="L253" s="99">
        <v>1.7420165433321986</v>
      </c>
      <c r="M253" s="99">
        <v>1.6690435709605727</v>
      </c>
      <c r="N253" s="99">
        <v>1.5863116497792891</v>
      </c>
      <c r="O253" s="99">
        <v>1.4991654853002898</v>
      </c>
      <c r="P253" s="99">
        <v>1.1080263034607014</v>
      </c>
      <c r="Q253" s="99">
        <v>1.5449559814131542</v>
      </c>
      <c r="R253" s="99">
        <v>1.5829814150213479</v>
      </c>
      <c r="S253" s="99">
        <v>1.6045446182979393</v>
      </c>
      <c r="T253" s="99">
        <v>1.5879119618427138</v>
      </c>
      <c r="U253" s="99">
        <v>1.459259692020809</v>
      </c>
      <c r="V253" s="99">
        <v>1.4380675259557261</v>
      </c>
      <c r="W253" s="99">
        <v>1.5228378668640328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1.4268360771534766E-2</v>
      </c>
      <c r="C254" s="123">
        <f t="shared" si="121"/>
        <v>1.7978721438852402E-2</v>
      </c>
      <c r="D254" s="123">
        <f t="shared" si="121"/>
        <v>2.0097567052835153E-2</v>
      </c>
      <c r="E254" s="123">
        <f t="shared" si="121"/>
        <v>2.4389510226646236E-2</v>
      </c>
      <c r="F254" s="123">
        <f t="shared" si="121"/>
        <v>3.379593704973427E-2</v>
      </c>
      <c r="G254" s="123">
        <f t="shared" si="121"/>
        <v>4.6308766283318564E-2</v>
      </c>
      <c r="H254" s="123">
        <f t="shared" si="121"/>
        <v>6.4491076323342819E-2</v>
      </c>
      <c r="I254" s="123">
        <f t="shared" si="121"/>
        <v>8.2883294153449152E-2</v>
      </c>
      <c r="J254" s="123">
        <f t="shared" si="121"/>
        <v>9.6778774105990964E-2</v>
      </c>
      <c r="K254" s="123">
        <f t="shared" si="121"/>
        <v>0.10081786735406245</v>
      </c>
      <c r="L254" s="123">
        <f t="shared" si="121"/>
        <v>0.10040418795805191</v>
      </c>
      <c r="M254" s="123">
        <f t="shared" si="121"/>
        <v>0.10190290771558203</v>
      </c>
      <c r="N254" s="123">
        <f t="shared" si="121"/>
        <v>0.10343368501306333</v>
      </c>
      <c r="O254" s="123">
        <f t="shared" si="121"/>
        <v>0.10646673298147023</v>
      </c>
      <c r="P254" s="123">
        <f t="shared" si="121"/>
        <v>0.10641494887626429</v>
      </c>
      <c r="Q254" s="123">
        <f t="shared" si="121"/>
        <v>0.1068510617156465</v>
      </c>
      <c r="R254" s="123">
        <f t="shared" si="121"/>
        <v>0.12054682304083497</v>
      </c>
      <c r="S254" s="123">
        <f t="shared" si="121"/>
        <v>0.13772672716814682</v>
      </c>
      <c r="T254" s="123">
        <f t="shared" si="121"/>
        <v>0.19541925576189989</v>
      </c>
      <c r="U254" s="123">
        <f t="shared" si="121"/>
        <v>0.18400104038213355</v>
      </c>
      <c r="V254" s="123">
        <f t="shared" si="121"/>
        <v>0.19663251935954498</v>
      </c>
      <c r="W254" s="123">
        <f t="shared" si="121"/>
        <v>0.19715386445696254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1.4268360771534766E-2</v>
      </c>
      <c r="C255" s="99">
        <f>RES_hhdet_tess!C29</f>
        <v>1.7978721438852402E-2</v>
      </c>
      <c r="D255" s="99">
        <f>RES_hhdet_tess!D29</f>
        <v>2.0097567052835153E-2</v>
      </c>
      <c r="E255" s="99">
        <f>RES_hhdet_tess!E29</f>
        <v>2.4389510226646236E-2</v>
      </c>
      <c r="F255" s="99">
        <f>RES_hhdet_tess!F29</f>
        <v>3.379593704973427E-2</v>
      </c>
      <c r="G255" s="99">
        <f>RES_hhdet_tess!G29</f>
        <v>4.6308766283318564E-2</v>
      </c>
      <c r="H255" s="99">
        <f>RES_hhdet_tess!H29</f>
        <v>6.4491076323342819E-2</v>
      </c>
      <c r="I255" s="99">
        <f>RES_hhdet_tess!I29</f>
        <v>8.2883294153449152E-2</v>
      </c>
      <c r="J255" s="99">
        <f>RES_hhdet_tess!J29</f>
        <v>9.6778774105990964E-2</v>
      </c>
      <c r="K255" s="99">
        <f>RES_hhdet_tess!K29</f>
        <v>0.10081786735406245</v>
      </c>
      <c r="L255" s="99">
        <f>RES_hhdet_tess!L29</f>
        <v>0.10040418795805191</v>
      </c>
      <c r="M255" s="99">
        <f>RES_hhdet_tess!M29</f>
        <v>0.10190290771558203</v>
      </c>
      <c r="N255" s="99">
        <f>RES_hhdet_tess!N29</f>
        <v>0.10343368501306333</v>
      </c>
      <c r="O255" s="99">
        <f>RES_hhdet_tess!O29</f>
        <v>0.10646673298147023</v>
      </c>
      <c r="P255" s="99">
        <f>RES_hhdet_tess!P29</f>
        <v>0.10641494887626429</v>
      </c>
      <c r="Q255" s="99">
        <f>RES_hhdet_tess!Q29</f>
        <v>0.1068510617156465</v>
      </c>
      <c r="R255" s="99">
        <f>RES_hhdet_tess!R29</f>
        <v>0.12054682304083497</v>
      </c>
      <c r="S255" s="99">
        <f>RES_hhdet_tess!S29</f>
        <v>0.13772672716814682</v>
      </c>
      <c r="T255" s="99">
        <f>RES_hhdet_tess!T29</f>
        <v>0.19541925576189989</v>
      </c>
      <c r="U255" s="99">
        <f>RES_hhdet_tess!U29</f>
        <v>0.18400104038213355</v>
      </c>
      <c r="V255" s="99">
        <f>RES_hhdet_tess!V29</f>
        <v>0.19663251935954498</v>
      </c>
      <c r="W255" s="99">
        <f>RES_hhdet_tess!W29</f>
        <v>0.19715386445696254</v>
      </c>
      <c r="DA255" s="63" t="s">
        <v>2940</v>
      </c>
    </row>
    <row r="256" spans="1:105" ht="12" customHeight="1" x14ac:dyDescent="0.25">
      <c r="A256" s="121" t="s">
        <v>55</v>
      </c>
      <c r="B256" s="123">
        <v>8.4831302557214006</v>
      </c>
      <c r="C256" s="123">
        <v>7.9914949035776104</v>
      </c>
      <c r="D256" s="123">
        <v>8.0480614690586769</v>
      </c>
      <c r="E256" s="123">
        <v>7.8711128016680201</v>
      </c>
      <c r="F256" s="123">
        <v>8.0962536275734855</v>
      </c>
      <c r="G256" s="123">
        <v>8.2616669931527937</v>
      </c>
      <c r="H256" s="123">
        <v>8.4324504500208501</v>
      </c>
      <c r="I256" s="123">
        <v>8.0600945394912511</v>
      </c>
      <c r="J256" s="123">
        <v>8.2133968801685739</v>
      </c>
      <c r="K256" s="123">
        <v>7.8427196569748103</v>
      </c>
      <c r="L256" s="123">
        <v>9.2079809210017789</v>
      </c>
      <c r="M256" s="123">
        <v>9.6605218051909603</v>
      </c>
      <c r="N256" s="123">
        <v>9.677677039787369</v>
      </c>
      <c r="O256" s="123">
        <v>10.398802687572704</v>
      </c>
      <c r="P256" s="123">
        <v>9.9848958664166716</v>
      </c>
      <c r="Q256" s="123">
        <v>10.535651942024897</v>
      </c>
      <c r="R256" s="123">
        <v>10.501357007041145</v>
      </c>
      <c r="S256" s="123">
        <v>9.9943443457033414</v>
      </c>
      <c r="T256" s="123">
        <v>10.010616658545411</v>
      </c>
      <c r="U256" s="123">
        <v>10.13203949881901</v>
      </c>
      <c r="V256" s="123">
        <v>10.097738040674979</v>
      </c>
      <c r="W256" s="123">
        <v>10.27003384031747</v>
      </c>
      <c r="DA256" s="130" t="s">
        <v>2941</v>
      </c>
    </row>
    <row r="257" spans="1:105" ht="12" customHeight="1" x14ac:dyDescent="0.25">
      <c r="A257" s="97" t="s">
        <v>141</v>
      </c>
      <c r="B257" s="99">
        <v>8.3873694023137784</v>
      </c>
      <c r="C257" s="99">
        <v>8.2167880816971284</v>
      </c>
      <c r="D257" s="99">
        <v>7.596747847685986</v>
      </c>
      <c r="E257" s="99">
        <v>7.888648579900825</v>
      </c>
      <c r="F257" s="99">
        <v>8.1341200082008882</v>
      </c>
      <c r="G257" s="99">
        <v>8.0760809215235518</v>
      </c>
      <c r="H257" s="99">
        <v>8.5717138002567967</v>
      </c>
      <c r="I257" s="99">
        <v>8.6500183005343718</v>
      </c>
      <c r="J257" s="99">
        <v>8.1854812992380097</v>
      </c>
      <c r="K257" s="99">
        <v>7.879169994986575</v>
      </c>
      <c r="L257" s="99">
        <v>8.8027479885188118</v>
      </c>
      <c r="M257" s="99">
        <v>10.049140711873589</v>
      </c>
      <c r="N257" s="99">
        <v>10.126874782372019</v>
      </c>
      <c r="O257" s="99">
        <v>10.0509333473869</v>
      </c>
      <c r="P257" s="99">
        <v>8.9018894410248546</v>
      </c>
      <c r="Q257" s="99">
        <v>10.398455862071108</v>
      </c>
      <c r="R257" s="99">
        <v>10.486902103169131</v>
      </c>
      <c r="S257" s="99">
        <v>10.324735718662129</v>
      </c>
      <c r="T257" s="99">
        <v>9.7745472378337261</v>
      </c>
      <c r="U257" s="99">
        <v>10.127643696598772</v>
      </c>
      <c r="V257" s="99">
        <v>9.9355982846813493</v>
      </c>
      <c r="W257" s="99">
        <v>10.626511721512477</v>
      </c>
      <c r="DA257" s="63" t="s">
        <v>2942</v>
      </c>
    </row>
    <row r="258" spans="1:105" ht="12" customHeight="1" x14ac:dyDescent="0.25">
      <c r="A258" s="97" t="s">
        <v>140</v>
      </c>
      <c r="B258" s="99">
        <v>8.3873694023137784</v>
      </c>
      <c r="C258" s="99">
        <v>8.2172134314127003</v>
      </c>
      <c r="D258" s="99">
        <v>7.5975658001118642</v>
      </c>
      <c r="E258" s="99">
        <v>7.8920141585207553</v>
      </c>
      <c r="F258" s="99">
        <v>8.1411342912786555</v>
      </c>
      <c r="G258" s="99">
        <v>8.0876066175650205</v>
      </c>
      <c r="H258" s="99">
        <v>8.5881007112403918</v>
      </c>
      <c r="I258" s="99">
        <v>8.671133293742427</v>
      </c>
      <c r="J258" s="99">
        <v>8.2071382384155491</v>
      </c>
      <c r="K258" s="99">
        <v>7.9033327926316757</v>
      </c>
      <c r="L258" s="99">
        <v>8.8341594815328932</v>
      </c>
      <c r="M258" s="99">
        <v>10.095194859943682</v>
      </c>
      <c r="N258" s="99">
        <v>10.182782143214391</v>
      </c>
      <c r="O258" s="99">
        <v>10.1155285722656</v>
      </c>
      <c r="P258" s="99">
        <v>0</v>
      </c>
      <c r="Q258" s="99">
        <v>0</v>
      </c>
      <c r="R258" s="99">
        <v>0</v>
      </c>
      <c r="S258" s="99">
        <v>10.124047809930655</v>
      </c>
      <c r="T258" s="99">
        <v>9.6021204204222084</v>
      </c>
      <c r="U258" s="99">
        <v>9.972585257148733</v>
      </c>
      <c r="V258" s="99">
        <v>9.7950680111920558</v>
      </c>
      <c r="W258" s="99">
        <v>10.49707169088054</v>
      </c>
      <c r="DA258" s="63" t="s">
        <v>2943</v>
      </c>
    </row>
    <row r="259" spans="1:105" ht="12" customHeight="1" x14ac:dyDescent="0.25">
      <c r="A259" s="100" t="s">
        <v>50</v>
      </c>
      <c r="B259" s="102">
        <v>4.7804373055033311</v>
      </c>
      <c r="C259" s="102">
        <v>4.5984766920069022</v>
      </c>
      <c r="D259" s="102">
        <v>4.2981600457437255</v>
      </c>
      <c r="E259" s="102">
        <v>4.4089558336373473</v>
      </c>
      <c r="F259" s="102">
        <v>4.5319484530373835</v>
      </c>
      <c r="G259" s="102">
        <v>4.5719397125547117</v>
      </c>
      <c r="H259" s="102">
        <v>4.8668186134225406</v>
      </c>
      <c r="I259" s="102">
        <v>4.8397602199541474</v>
      </c>
      <c r="J259" s="102">
        <v>4.4365561350419034</v>
      </c>
      <c r="K259" s="102">
        <v>3.9048200173851408</v>
      </c>
      <c r="L259" s="102">
        <v>5.0165152202488761</v>
      </c>
      <c r="M259" s="102">
        <v>5.6866564145157916</v>
      </c>
      <c r="N259" s="102">
        <v>5.6213245863684307</v>
      </c>
      <c r="O259" s="102">
        <v>5.8632584159509982</v>
      </c>
      <c r="P259" s="102">
        <v>0</v>
      </c>
      <c r="Q259" s="102">
        <v>0</v>
      </c>
      <c r="R259" s="102">
        <v>0</v>
      </c>
      <c r="S259" s="102">
        <v>5.5343330508331645</v>
      </c>
      <c r="T259" s="102">
        <v>5.2740738279303621</v>
      </c>
      <c r="U259" s="102">
        <v>5.5712088467652734</v>
      </c>
      <c r="V259" s="102">
        <v>5.4959965177962182</v>
      </c>
      <c r="W259" s="102">
        <v>5.9406279652969323</v>
      </c>
      <c r="DA259" s="131" t="s">
        <v>2944</v>
      </c>
    </row>
    <row r="260" spans="1:105" ht="12" customHeight="1" x14ac:dyDescent="0.25">
      <c r="A260" s="103" t="s">
        <v>52</v>
      </c>
      <c r="B260" s="105">
        <v>3.6069320968104472</v>
      </c>
      <c r="C260" s="105">
        <v>3.6187367394057959</v>
      </c>
      <c r="D260" s="105">
        <v>3.2994057543681397</v>
      </c>
      <c r="E260" s="105">
        <v>3.4830583248834075</v>
      </c>
      <c r="F260" s="105">
        <v>3.6091858382412729</v>
      </c>
      <c r="G260" s="105">
        <v>3.5156669050103106</v>
      </c>
      <c r="H260" s="105">
        <v>3.7212820978178525</v>
      </c>
      <c r="I260" s="105">
        <v>3.8313730737882787</v>
      </c>
      <c r="J260" s="105">
        <v>3.7705821033736444</v>
      </c>
      <c r="K260" s="105">
        <v>3.9985127752465344</v>
      </c>
      <c r="L260" s="105">
        <v>3.8176442612840154</v>
      </c>
      <c r="M260" s="105">
        <v>4.4085384454278884</v>
      </c>
      <c r="N260" s="105">
        <v>4.5614575568459585</v>
      </c>
      <c r="O260" s="105">
        <v>4.2522701563146006</v>
      </c>
      <c r="P260" s="105">
        <v>0</v>
      </c>
      <c r="Q260" s="105">
        <v>0</v>
      </c>
      <c r="R260" s="105">
        <v>0</v>
      </c>
      <c r="S260" s="105">
        <v>4.5897147590974914</v>
      </c>
      <c r="T260" s="105">
        <v>4.3280465924918463</v>
      </c>
      <c r="U260" s="105">
        <v>4.4013764103834587</v>
      </c>
      <c r="V260" s="105">
        <v>4.2990714933958358</v>
      </c>
      <c r="W260" s="105">
        <v>4.556443725583609</v>
      </c>
      <c r="DA260" s="132" t="s">
        <v>2945</v>
      </c>
    </row>
    <row r="261" spans="1:105" ht="12" customHeight="1" x14ac:dyDescent="0.25">
      <c r="A261" s="106" t="s">
        <v>122</v>
      </c>
      <c r="B261" s="102">
        <v>8.4949128787988162</v>
      </c>
      <c r="C261" s="102">
        <v>7.9638574879100084</v>
      </c>
      <c r="D261" s="102">
        <v>8.1000772240271335</v>
      </c>
      <c r="E261" s="102">
        <v>7.8684191603369591</v>
      </c>
      <c r="F261" s="102">
        <v>8.0911736828908438</v>
      </c>
      <c r="G261" s="102">
        <v>8.2834593443923055</v>
      </c>
      <c r="H261" s="102">
        <v>8.4153819170891069</v>
      </c>
      <c r="I261" s="102">
        <v>7.9912172497776544</v>
      </c>
      <c r="J261" s="102">
        <v>8.2171961471410775</v>
      </c>
      <c r="K261" s="102">
        <v>7.839153282445694</v>
      </c>
      <c r="L261" s="102">
        <v>9.2511081674323901</v>
      </c>
      <c r="M261" s="102">
        <v>9.6216695109377799</v>
      </c>
      <c r="N261" s="102">
        <v>9.6348878656975536</v>
      </c>
      <c r="O261" s="102">
        <v>10.428440186353184</v>
      </c>
      <c r="P261" s="102">
        <v>10.075296891049037</v>
      </c>
      <c r="Q261" s="102">
        <v>10.5480668274456</v>
      </c>
      <c r="R261" s="102">
        <v>10.506434525358602</v>
      </c>
      <c r="S261" s="102">
        <v>9.9611217102831677</v>
      </c>
      <c r="T261" s="102">
        <v>10.042238083769137</v>
      </c>
      <c r="U261" s="102">
        <v>10.134836688333039</v>
      </c>
      <c r="V261" s="102">
        <v>10.120629779269143</v>
      </c>
      <c r="W261" s="102">
        <v>10.217842514470339</v>
      </c>
      <c r="DA261" s="131" t="s">
        <v>2946</v>
      </c>
    </row>
    <row r="262" spans="1:105" ht="12" customHeight="1" x14ac:dyDescent="0.25">
      <c r="A262" s="107" t="s">
        <v>121</v>
      </c>
      <c r="B262" s="105">
        <v>8.4949128787988162</v>
      </c>
      <c r="C262" s="105">
        <v>7.9651998507177577</v>
      </c>
      <c r="D262" s="105">
        <v>8.1017938285542233</v>
      </c>
      <c r="E262" s="105">
        <v>7.8702334507466585</v>
      </c>
      <c r="F262" s="105">
        <v>8.0929129247462619</v>
      </c>
      <c r="G262" s="105">
        <v>8.2846407054987186</v>
      </c>
      <c r="H262" s="105">
        <v>8.4158365227398111</v>
      </c>
      <c r="I262" s="105">
        <v>7.9899943560630913</v>
      </c>
      <c r="J262" s="105">
        <v>8.2159557893755455</v>
      </c>
      <c r="K262" s="105">
        <v>7.8382127934911194</v>
      </c>
      <c r="L262" s="105">
        <v>9.2490204200975725</v>
      </c>
      <c r="M262" s="105">
        <v>9.6207499579744162</v>
      </c>
      <c r="N262" s="105">
        <v>9.6354821718890271</v>
      </c>
      <c r="O262" s="105">
        <v>10.42987922182594</v>
      </c>
      <c r="P262" s="105">
        <v>10.076335402322217</v>
      </c>
      <c r="Q262" s="105">
        <v>10.547653952981888</v>
      </c>
      <c r="R262" s="105">
        <v>10.499182439018886</v>
      </c>
      <c r="S262" s="105">
        <v>9.9534268885075594</v>
      </c>
      <c r="T262" s="105">
        <v>10.035584516619716</v>
      </c>
      <c r="U262" s="105">
        <v>10.130714600164362</v>
      </c>
      <c r="V262" s="105">
        <v>10.119369734353443</v>
      </c>
      <c r="W262" s="105">
        <v>10.218940559346288</v>
      </c>
      <c r="DA262" s="132" t="s">
        <v>2947</v>
      </c>
    </row>
    <row r="263" spans="1:105" ht="12" customHeight="1" x14ac:dyDescent="0.25">
      <c r="A263" s="108" t="s">
        <v>53</v>
      </c>
      <c r="B263" s="99">
        <v>4.843914383053205</v>
      </c>
      <c r="C263" s="99">
        <v>4.4554108320275718</v>
      </c>
      <c r="D263" s="99">
        <v>4.5862184521202929</v>
      </c>
      <c r="E263" s="99">
        <v>4.3953544943739313</v>
      </c>
      <c r="F263" s="99">
        <v>4.5024385548517909</v>
      </c>
      <c r="G263" s="99">
        <v>4.6854632226773489</v>
      </c>
      <c r="H263" s="99">
        <v>4.7703361931825192</v>
      </c>
      <c r="I263" s="99">
        <v>4.460104296196457</v>
      </c>
      <c r="J263" s="99">
        <v>4.4450006362575785</v>
      </c>
      <c r="K263" s="99">
        <v>3.8653826912915421</v>
      </c>
      <c r="L263" s="99">
        <v>5.2468425365040749</v>
      </c>
      <c r="M263" s="99">
        <v>5.4120205661720044</v>
      </c>
      <c r="N263" s="99">
        <v>5.3067854518095494</v>
      </c>
      <c r="O263" s="99">
        <v>6.0458194729597583</v>
      </c>
      <c r="P263" s="99">
        <v>5.6103284823668575</v>
      </c>
      <c r="Q263" s="99">
        <v>6.0107513485991335</v>
      </c>
      <c r="R263" s="99">
        <v>5.9929199706613767</v>
      </c>
      <c r="S263" s="99">
        <v>5.4365280903092081</v>
      </c>
      <c r="T263" s="99">
        <v>5.5207823710720261</v>
      </c>
      <c r="U263" s="99">
        <v>5.6614599284766127</v>
      </c>
      <c r="V263" s="99">
        <v>5.6816482844875313</v>
      </c>
      <c r="W263" s="99">
        <v>5.7820703934244433</v>
      </c>
      <c r="DA263" s="63" t="s">
        <v>2948</v>
      </c>
    </row>
    <row r="264" spans="1:105" ht="12" customHeight="1" x14ac:dyDescent="0.25">
      <c r="A264" s="108" t="s">
        <v>52</v>
      </c>
      <c r="B264" s="99">
        <v>3.6509984957456108</v>
      </c>
      <c r="C264" s="99">
        <v>3.5097890186901863</v>
      </c>
      <c r="D264" s="99">
        <v>3.5155753764339295</v>
      </c>
      <c r="E264" s="99">
        <v>3.4748789563727276</v>
      </c>
      <c r="F264" s="99">
        <v>3.590474369894471</v>
      </c>
      <c r="G264" s="99">
        <v>3.599177482821367</v>
      </c>
      <c r="H264" s="99">
        <v>3.6455003295572914</v>
      </c>
      <c r="I264" s="99">
        <v>3.5298900598666356</v>
      </c>
      <c r="J264" s="99">
        <v>3.7709551531179675</v>
      </c>
      <c r="K264" s="99">
        <v>3.9728301021995769</v>
      </c>
      <c r="L264" s="99">
        <v>4.0021778835934976</v>
      </c>
      <c r="M264" s="99">
        <v>4.2087293918024127</v>
      </c>
      <c r="N264" s="99">
        <v>4.3286967200794777</v>
      </c>
      <c r="O264" s="99">
        <v>4.3840597488661821</v>
      </c>
      <c r="P264" s="99">
        <v>4.4660069199553591</v>
      </c>
      <c r="Q264" s="99">
        <v>4.5369026043827558</v>
      </c>
      <c r="R264" s="99">
        <v>4.5062624683575097</v>
      </c>
      <c r="S264" s="99">
        <v>4.5168987981983522</v>
      </c>
      <c r="T264" s="99">
        <v>4.5148021455476899</v>
      </c>
      <c r="U264" s="99">
        <v>4.4692546716877493</v>
      </c>
      <c r="V264" s="99">
        <v>4.4377214498659123</v>
      </c>
      <c r="W264" s="99">
        <v>4.4368701659218459</v>
      </c>
      <c r="DA264" s="63" t="s">
        <v>2949</v>
      </c>
    </row>
    <row r="265" spans="1:105" ht="12" customHeight="1" x14ac:dyDescent="0.25">
      <c r="A265" s="121" t="s">
        <v>54</v>
      </c>
      <c r="B265" s="123">
        <v>1.905042052003979</v>
      </c>
      <c r="C265" s="123">
        <v>1.8712714732717128</v>
      </c>
      <c r="D265" s="123">
        <v>1.9023233817165675</v>
      </c>
      <c r="E265" s="123">
        <v>1.8935082162943484</v>
      </c>
      <c r="F265" s="123">
        <v>1.907399018625644</v>
      </c>
      <c r="G265" s="123">
        <v>1.9409862912500602</v>
      </c>
      <c r="H265" s="123">
        <v>2.0073587873491552</v>
      </c>
      <c r="I265" s="123">
        <v>1.9882545058651557</v>
      </c>
      <c r="J265" s="123">
        <v>2.0313716556907386</v>
      </c>
      <c r="K265" s="123">
        <v>2.0451144200911995</v>
      </c>
      <c r="L265" s="123">
        <v>2.2816685443587534</v>
      </c>
      <c r="M265" s="123">
        <v>2.2351619498770186</v>
      </c>
      <c r="N265" s="123">
        <v>2.227170265991544</v>
      </c>
      <c r="O265" s="123">
        <v>2.3872356771980079</v>
      </c>
      <c r="P265" s="123">
        <v>2.4224128648177694</v>
      </c>
      <c r="Q265" s="123">
        <v>2.4646935612480969</v>
      </c>
      <c r="R265" s="123">
        <v>2.5365035087704793</v>
      </c>
      <c r="S265" s="123">
        <v>2.4705383028032091</v>
      </c>
      <c r="T265" s="123">
        <v>2.4778553751836854</v>
      </c>
      <c r="U265" s="123">
        <v>2.4797012209116618</v>
      </c>
      <c r="V265" s="123">
        <v>2.6132457368554705</v>
      </c>
      <c r="W265" s="123">
        <v>2.6660442696906514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1.905042052003979</v>
      </c>
      <c r="C267" s="110">
        <v>1.8712714732717128</v>
      </c>
      <c r="D267" s="110">
        <v>1.9023233817165675</v>
      </c>
      <c r="E267" s="110">
        <v>1.8935082162943484</v>
      </c>
      <c r="F267" s="110">
        <v>1.907399018625644</v>
      </c>
      <c r="G267" s="110">
        <v>1.9409862912500602</v>
      </c>
      <c r="H267" s="110">
        <v>2.0073587873491552</v>
      </c>
      <c r="I267" s="110">
        <v>1.9882545058651557</v>
      </c>
      <c r="J267" s="110">
        <v>2.0313716556907386</v>
      </c>
      <c r="K267" s="110">
        <v>2.0451144200911995</v>
      </c>
      <c r="L267" s="110">
        <v>2.2816685443587534</v>
      </c>
      <c r="M267" s="110">
        <v>2.2351619498770186</v>
      </c>
      <c r="N267" s="110">
        <v>2.227170265991544</v>
      </c>
      <c r="O267" s="110">
        <v>2.3872356771980079</v>
      </c>
      <c r="P267" s="110">
        <v>2.4224128648177694</v>
      </c>
      <c r="Q267" s="110">
        <v>2.4646935612480969</v>
      </c>
      <c r="R267" s="110">
        <v>2.5365035087704793</v>
      </c>
      <c r="S267" s="110">
        <v>2.4705383028032091</v>
      </c>
      <c r="T267" s="110">
        <v>2.4778553751836854</v>
      </c>
      <c r="U267" s="110">
        <v>2.4797012209116618</v>
      </c>
      <c r="V267" s="110">
        <v>2.6132457368554705</v>
      </c>
      <c r="W267" s="110">
        <v>2.6660442696906514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37.945149302279319</v>
      </c>
      <c r="C269" s="118">
        <f t="shared" si="122"/>
        <v>40.405997143930549</v>
      </c>
      <c r="D269" s="118">
        <f t="shared" si="122"/>
        <v>35.737314237003766</v>
      </c>
      <c r="E269" s="118">
        <f t="shared" si="122"/>
        <v>37.517307900543251</v>
      </c>
      <c r="F269" s="118">
        <f t="shared" si="122"/>
        <v>37.396152526556506</v>
      </c>
      <c r="G269" s="118">
        <f t="shared" si="122"/>
        <v>36.906802303254807</v>
      </c>
      <c r="H269" s="118">
        <f t="shared" si="122"/>
        <v>38.857608517034478</v>
      </c>
      <c r="I269" s="118">
        <f t="shared" si="122"/>
        <v>38.815829004260806</v>
      </c>
      <c r="J269" s="118">
        <f t="shared" si="122"/>
        <v>36.260356149774481</v>
      </c>
      <c r="K269" s="118">
        <f t="shared" si="122"/>
        <v>33.640872110088154</v>
      </c>
      <c r="L269" s="118">
        <f t="shared" si="122"/>
        <v>39.59656238573853</v>
      </c>
      <c r="M269" s="118">
        <f t="shared" si="122"/>
        <v>38.091679138197414</v>
      </c>
      <c r="N269" s="118">
        <f t="shared" si="122"/>
        <v>35.384048597917392</v>
      </c>
      <c r="O269" s="118">
        <f t="shared" si="122"/>
        <v>32.626833717223917</v>
      </c>
      <c r="P269" s="118">
        <f t="shared" si="122"/>
        <v>24.833890953548213</v>
      </c>
      <c r="Q269" s="118">
        <f t="shared" si="122"/>
        <v>33.74055429402442</v>
      </c>
      <c r="R269" s="118">
        <f t="shared" ref="R269:V269" si="123">R270+R273+R275+R284</f>
        <v>33.96317275473956</v>
      </c>
      <c r="S269" s="118">
        <f t="shared" si="123"/>
        <v>33.662080512766373</v>
      </c>
      <c r="T269" s="118">
        <f t="shared" si="123"/>
        <v>32.838197530338178</v>
      </c>
      <c r="U269" s="118">
        <f t="shared" si="123"/>
        <v>30.168109490485261</v>
      </c>
      <c r="V269" s="118">
        <f t="shared" si="123"/>
        <v>29.258836058689187</v>
      </c>
      <c r="W269" s="118">
        <f t="shared" ref="W269" si="124">W270+W273+W275+W284</f>
        <v>30.476368728864159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37.617143250261037</v>
      </c>
      <c r="C270" s="123">
        <f t="shared" si="125"/>
        <v>40.091137253671008</v>
      </c>
      <c r="D270" s="123">
        <f t="shared" si="125"/>
        <v>35.456417465085828</v>
      </c>
      <c r="E270" s="123">
        <f t="shared" si="125"/>
        <v>37.228484608556613</v>
      </c>
      <c r="F270" s="123">
        <f t="shared" si="125"/>
        <v>37.098082705935717</v>
      </c>
      <c r="G270" s="123">
        <f t="shared" si="125"/>
        <v>36.607809742417004</v>
      </c>
      <c r="H270" s="123">
        <f t="shared" si="125"/>
        <v>38.539997112877813</v>
      </c>
      <c r="I270" s="123">
        <f t="shared" si="125"/>
        <v>38.504894880100224</v>
      </c>
      <c r="J270" s="123">
        <f t="shared" si="125"/>
        <v>35.971586129286486</v>
      </c>
      <c r="K270" s="123">
        <f t="shared" si="125"/>
        <v>33.374188608147946</v>
      </c>
      <c r="L270" s="123">
        <f t="shared" si="125"/>
        <v>39.316296691410763</v>
      </c>
      <c r="M270" s="123">
        <f t="shared" si="125"/>
        <v>37.781854509129694</v>
      </c>
      <c r="N270" s="123">
        <f t="shared" si="125"/>
        <v>35.094741596095126</v>
      </c>
      <c r="O270" s="123">
        <f t="shared" si="125"/>
        <v>32.364191446719595</v>
      </c>
      <c r="P270" s="123">
        <f t="shared" si="125"/>
        <v>24.613049180862745</v>
      </c>
      <c r="Q270" s="123">
        <f t="shared" si="125"/>
        <v>33.474774929770646</v>
      </c>
      <c r="R270" s="123">
        <f t="shared" ref="R270:V270" si="126">SUM(R271:R272)</f>
        <v>33.676821717047495</v>
      </c>
      <c r="S270" s="123">
        <f t="shared" si="126"/>
        <v>33.357101366813723</v>
      </c>
      <c r="T270" s="123">
        <f t="shared" si="126"/>
        <v>32.542653977147189</v>
      </c>
      <c r="U270" s="123">
        <f t="shared" si="126"/>
        <v>29.846490815328952</v>
      </c>
      <c r="V270" s="123">
        <f t="shared" si="126"/>
        <v>28.934153100363261</v>
      </c>
      <c r="W270" s="123">
        <f t="shared" ref="W270" si="127">SUM(W271:W272)</f>
        <v>30.116352551798332</v>
      </c>
      <c r="DA270" s="130" t="s">
        <v>3104</v>
      </c>
    </row>
    <row r="271" spans="1:105" ht="12" customHeight="1" x14ac:dyDescent="0.25">
      <c r="A271" s="97" t="s">
        <v>74</v>
      </c>
      <c r="B271" s="99">
        <v>37.617143250261037</v>
      </c>
      <c r="C271" s="99">
        <v>40.091137253671008</v>
      </c>
      <c r="D271" s="99">
        <v>35.456417465085828</v>
      </c>
      <c r="E271" s="99">
        <v>37.228484608556613</v>
      </c>
      <c r="F271" s="99">
        <v>37.098082705935717</v>
      </c>
      <c r="G271" s="99">
        <v>36.607809742417004</v>
      </c>
      <c r="H271" s="99">
        <v>38.539997112877813</v>
      </c>
      <c r="I271" s="99">
        <v>38.504894880100224</v>
      </c>
      <c r="J271" s="99">
        <v>35.971586129286486</v>
      </c>
      <c r="K271" s="99">
        <v>33.374188608147946</v>
      </c>
      <c r="L271" s="99">
        <v>39.316296691410763</v>
      </c>
      <c r="M271" s="99">
        <v>37.781854509129694</v>
      </c>
      <c r="N271" s="99">
        <v>35.094741596095126</v>
      </c>
      <c r="O271" s="99">
        <v>32.364191446719595</v>
      </c>
      <c r="P271" s="99">
        <v>24.613049180862745</v>
      </c>
      <c r="Q271" s="99">
        <v>33.474774929770646</v>
      </c>
      <c r="R271" s="99">
        <v>33.676821717047495</v>
      </c>
      <c r="S271" s="99">
        <v>33.357101366813723</v>
      </c>
      <c r="T271" s="99">
        <v>32.542653977147189</v>
      </c>
      <c r="U271" s="99">
        <v>29.846490815328952</v>
      </c>
      <c r="V271" s="99">
        <v>28.934153100363261</v>
      </c>
      <c r="W271" s="99">
        <v>30.116352551798332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0.32800605201828359</v>
      </c>
      <c r="C275" s="123">
        <v>0.31485989025954403</v>
      </c>
      <c r="D275" s="123">
        <v>0.28089677191793744</v>
      </c>
      <c r="E275" s="123">
        <v>0.28882329198663559</v>
      </c>
      <c r="F275" s="123">
        <v>0.29806982062078574</v>
      </c>
      <c r="G275" s="123">
        <v>0.29899256083780518</v>
      </c>
      <c r="H275" s="123">
        <v>0.31761140415666816</v>
      </c>
      <c r="I275" s="123">
        <v>0.31093412416057897</v>
      </c>
      <c r="J275" s="123">
        <v>0.28877002048799189</v>
      </c>
      <c r="K275" s="123">
        <v>0.26668350194020551</v>
      </c>
      <c r="L275" s="123">
        <v>0.28026569432776915</v>
      </c>
      <c r="M275" s="123">
        <v>0.3098246290677204</v>
      </c>
      <c r="N275" s="123">
        <v>0.28930700182226937</v>
      </c>
      <c r="O275" s="123">
        <v>0.26264227050432043</v>
      </c>
      <c r="P275" s="123">
        <v>0.22084177268546692</v>
      </c>
      <c r="Q275" s="123">
        <v>0.26577936425377341</v>
      </c>
      <c r="R275" s="123">
        <v>0.28635103769206627</v>
      </c>
      <c r="S275" s="123">
        <v>0.30497914595264963</v>
      </c>
      <c r="T275" s="123">
        <v>0.29554355319098735</v>
      </c>
      <c r="U275" s="123">
        <v>0.32161867515630804</v>
      </c>
      <c r="V275" s="123">
        <v>0.32468295832592775</v>
      </c>
      <c r="W275" s="123">
        <v>0.36001617706582761</v>
      </c>
      <c r="DA275" s="130" t="s">
        <v>3109</v>
      </c>
    </row>
    <row r="276" spans="1:105" ht="12" customHeight="1" x14ac:dyDescent="0.25">
      <c r="A276" s="97" t="s">
        <v>141</v>
      </c>
      <c r="B276" s="99">
        <v>2.9985430109936759</v>
      </c>
      <c r="C276" s="99">
        <v>2.927350797275925</v>
      </c>
      <c r="D276" s="99">
        <v>2.6943939264499326</v>
      </c>
      <c r="E276" s="99">
        <v>2.7771502208591445</v>
      </c>
      <c r="F276" s="99">
        <v>2.8387223113647102</v>
      </c>
      <c r="G276" s="99">
        <v>2.7938180120054166</v>
      </c>
      <c r="H276" s="99">
        <v>2.9408667026638198</v>
      </c>
      <c r="I276" s="99">
        <v>2.9573029401656368</v>
      </c>
      <c r="J276" s="99">
        <v>2.7951428500973088</v>
      </c>
      <c r="K276" s="99">
        <v>2.6851857490402029</v>
      </c>
      <c r="L276" s="99">
        <v>2.986399644226601</v>
      </c>
      <c r="M276" s="99">
        <v>3.3780251516272242</v>
      </c>
      <c r="N276" s="99">
        <v>3.3564677580017426</v>
      </c>
      <c r="O276" s="99">
        <v>3.2714892003126304</v>
      </c>
      <c r="P276" s="99">
        <v>2.8514057000921342</v>
      </c>
      <c r="Q276" s="99">
        <v>3.251843310100595</v>
      </c>
      <c r="R276" s="99">
        <v>3.1714663432050645</v>
      </c>
      <c r="S276" s="99">
        <v>3.0175196465907996</v>
      </c>
      <c r="T276" s="99">
        <v>2.7773744212899838</v>
      </c>
      <c r="U276" s="99">
        <v>2.8045854776339021</v>
      </c>
      <c r="V276" s="99">
        <v>2.7006761884366077</v>
      </c>
      <c r="W276" s="99">
        <v>2.8481077985411791</v>
      </c>
      <c r="DA276" s="63" t="s">
        <v>3110</v>
      </c>
    </row>
    <row r="277" spans="1:105" ht="12" customHeight="1" x14ac:dyDescent="0.25">
      <c r="A277" s="97" t="s">
        <v>140</v>
      </c>
      <c r="B277" s="99">
        <v>1.7090396504959131</v>
      </c>
      <c r="C277" s="99">
        <v>1.6439874631288802</v>
      </c>
      <c r="D277" s="99">
        <v>1.5366221692515063</v>
      </c>
      <c r="E277" s="99">
        <v>1.57623243553408</v>
      </c>
      <c r="F277" s="99">
        <v>1.6202031540771364</v>
      </c>
      <c r="G277" s="99">
        <v>1.6345003080445575</v>
      </c>
      <c r="H277" s="99">
        <v>1.654874834376362</v>
      </c>
      <c r="I277" s="99">
        <v>1.6432758130831184</v>
      </c>
      <c r="J277" s="99">
        <v>1.5063732620557289</v>
      </c>
      <c r="K277" s="99">
        <v>1.3258293794299991</v>
      </c>
      <c r="L277" s="99">
        <v>1.7032906079542121</v>
      </c>
      <c r="M277" s="99">
        <v>1.9308280820937658</v>
      </c>
      <c r="N277" s="99">
        <v>1.9086455341699189</v>
      </c>
      <c r="O277" s="99">
        <v>1.9849799638033943</v>
      </c>
      <c r="P277" s="99">
        <v>0</v>
      </c>
      <c r="Q277" s="99">
        <v>0</v>
      </c>
      <c r="R277" s="99">
        <v>0</v>
      </c>
      <c r="S277" s="99">
        <v>1.5057769538230874</v>
      </c>
      <c r="T277" s="99">
        <v>1.4349658305554072</v>
      </c>
      <c r="U277" s="99">
        <v>1.5158100911782912</v>
      </c>
      <c r="V277" s="99">
        <v>1.4953463802731597</v>
      </c>
      <c r="W277" s="99">
        <v>1.6163213524047673</v>
      </c>
      <c r="DA277" s="63" t="s">
        <v>3111</v>
      </c>
    </row>
    <row r="278" spans="1:105" ht="12" customHeight="1" x14ac:dyDescent="0.25">
      <c r="A278" s="100" t="s">
        <v>50</v>
      </c>
      <c r="B278" s="102">
        <v>1.7090396504959131</v>
      </c>
      <c r="C278" s="102">
        <v>1.6439874631288802</v>
      </c>
      <c r="D278" s="102">
        <v>1.5366221692515063</v>
      </c>
      <c r="E278" s="102">
        <v>1.57623243553408</v>
      </c>
      <c r="F278" s="102">
        <v>1.6202031540771364</v>
      </c>
      <c r="G278" s="102">
        <v>1.6345003080445575</v>
      </c>
      <c r="H278" s="102">
        <v>1.654874834376362</v>
      </c>
      <c r="I278" s="102">
        <v>1.6432758130831184</v>
      </c>
      <c r="J278" s="102">
        <v>1.5063732620557289</v>
      </c>
      <c r="K278" s="102">
        <v>1.3258293794299991</v>
      </c>
      <c r="L278" s="102">
        <v>1.7032906079542121</v>
      </c>
      <c r="M278" s="102">
        <v>1.9308280820937658</v>
      </c>
      <c r="N278" s="102">
        <v>1.9086455341699189</v>
      </c>
      <c r="O278" s="102">
        <v>1.9849799638033943</v>
      </c>
      <c r="P278" s="102">
        <v>0</v>
      </c>
      <c r="Q278" s="102">
        <v>0</v>
      </c>
      <c r="R278" s="102">
        <v>0</v>
      </c>
      <c r="S278" s="102">
        <v>1.5057769538230874</v>
      </c>
      <c r="T278" s="102">
        <v>1.4349658305554072</v>
      </c>
      <c r="U278" s="102">
        <v>1.5158100911782912</v>
      </c>
      <c r="V278" s="102">
        <v>1.4953463802731597</v>
      </c>
      <c r="W278" s="102">
        <v>1.6163213524047673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0.16774703858888138</v>
      </c>
      <c r="D290" s="117">
        <f t="shared" si="129"/>
        <v>0.2240756884554895</v>
      </c>
      <c r="E290" s="117">
        <f t="shared" si="129"/>
        <v>0.42989971541051708</v>
      </c>
      <c r="F290" s="117">
        <f t="shared" si="129"/>
        <v>0.56321357847763698</v>
      </c>
      <c r="G290" s="117">
        <f t="shared" si="129"/>
        <v>0.60009000875347396</v>
      </c>
      <c r="H290" s="117">
        <f t="shared" si="129"/>
        <v>0.49021079772847265</v>
      </c>
      <c r="I290" s="117">
        <f t="shared" si="129"/>
        <v>0.28908490475781923</v>
      </c>
      <c r="J290" s="117">
        <f t="shared" si="129"/>
        <v>9.3294477795944727E-2</v>
      </c>
      <c r="K290" s="117">
        <f t="shared" si="129"/>
        <v>9.8196204910221838E-2</v>
      </c>
      <c r="L290" s="117">
        <f t="shared" si="129"/>
        <v>0.3059220639049407</v>
      </c>
      <c r="M290" s="117">
        <f t="shared" si="129"/>
        <v>0.30334801651755561</v>
      </c>
      <c r="N290" s="117">
        <f t="shared" si="129"/>
        <v>0.29107191062798876</v>
      </c>
      <c r="O290" s="117">
        <f t="shared" si="129"/>
        <v>0.27174446460949664</v>
      </c>
      <c r="P290" s="117">
        <f t="shared" si="129"/>
        <v>0.17654811367793077</v>
      </c>
      <c r="Q290" s="117">
        <f t="shared" si="129"/>
        <v>0.33569498862089203</v>
      </c>
      <c r="R290" s="117">
        <f t="shared" ref="R290:V290" si="130">R291+R294+R296+R305</f>
        <v>0.56862949051605183</v>
      </c>
      <c r="S290" s="117">
        <f t="shared" si="130"/>
        <v>0.49082964561952946</v>
      </c>
      <c r="T290" s="117">
        <f t="shared" si="130"/>
        <v>0.30925513914940245</v>
      </c>
      <c r="U290" s="117">
        <f t="shared" si="130"/>
        <v>0.19848441195250782</v>
      </c>
      <c r="V290" s="117">
        <f t="shared" si="130"/>
        <v>0.1208359447417388</v>
      </c>
      <c r="W290" s="117">
        <f t="shared" ref="W290" si="131">W291+W294+W296+W305</f>
        <v>0.1413680673443366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0.15504631205844055</v>
      </c>
      <c r="D291" s="122">
        <f t="shared" si="132"/>
        <v>0.2046619823909159</v>
      </c>
      <c r="E291" s="122">
        <f t="shared" si="132"/>
        <v>0.39478247905835556</v>
      </c>
      <c r="F291" s="122">
        <f t="shared" si="132"/>
        <v>0.51573740548611835</v>
      </c>
      <c r="G291" s="122">
        <f t="shared" si="132"/>
        <v>0.54840988894660414</v>
      </c>
      <c r="H291" s="122">
        <f t="shared" si="132"/>
        <v>0.44890115436800648</v>
      </c>
      <c r="I291" s="122">
        <f t="shared" si="132"/>
        <v>0.26611311006884852</v>
      </c>
      <c r="J291" s="122">
        <f t="shared" si="132"/>
        <v>8.5109147157237539E-2</v>
      </c>
      <c r="K291" s="122">
        <f t="shared" si="132"/>
        <v>8.9225332456444637E-2</v>
      </c>
      <c r="L291" s="122">
        <f t="shared" si="132"/>
        <v>0.27740927718947994</v>
      </c>
      <c r="M291" s="122">
        <f t="shared" si="132"/>
        <v>0.27247157452874843</v>
      </c>
      <c r="N291" s="122">
        <f t="shared" si="132"/>
        <v>0.25889428596206782</v>
      </c>
      <c r="O291" s="122">
        <f t="shared" si="132"/>
        <v>0.23673879670944384</v>
      </c>
      <c r="P291" s="122">
        <f t="shared" si="132"/>
        <v>0.14743401623936148</v>
      </c>
      <c r="Q291" s="122">
        <f t="shared" si="132"/>
        <v>0.29025938935665474</v>
      </c>
      <c r="R291" s="122">
        <f t="shared" ref="R291:V291" si="133">SUM(R292:R293)</f>
        <v>0.49123716880102752</v>
      </c>
      <c r="S291" s="122">
        <f t="shared" si="133"/>
        <v>0.42527024780003553</v>
      </c>
      <c r="T291" s="122">
        <f t="shared" si="133"/>
        <v>0.26608716626255574</v>
      </c>
      <c r="U291" s="122">
        <f t="shared" si="133"/>
        <v>0.16754745375217375</v>
      </c>
      <c r="V291" s="122">
        <f t="shared" si="133"/>
        <v>0.10047376159536074</v>
      </c>
      <c r="W291" s="122">
        <f t="shared" ref="W291" si="134">SUM(W292:W293)</f>
        <v>0.11580646886288654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0.15337269368710166</v>
      </c>
      <c r="D292" s="98">
        <v>0.20249520778982227</v>
      </c>
      <c r="E292" s="98">
        <v>0.39059788598162076</v>
      </c>
      <c r="F292" s="98">
        <v>0.51030858962964187</v>
      </c>
      <c r="G292" s="98">
        <v>0.5426560443346421</v>
      </c>
      <c r="H292" s="98">
        <v>0.44420723439835452</v>
      </c>
      <c r="I292" s="98">
        <v>0.26332670481164527</v>
      </c>
      <c r="J292" s="98">
        <v>8.4225861526822002E-2</v>
      </c>
      <c r="K292" s="98">
        <v>8.8300137262201608E-2</v>
      </c>
      <c r="L292" s="98">
        <v>0.27439721920268162</v>
      </c>
      <c r="M292" s="98">
        <v>0.2695254258517894</v>
      </c>
      <c r="N292" s="98">
        <v>0.25602194155044844</v>
      </c>
      <c r="O292" s="98">
        <v>0.23401793135642876</v>
      </c>
      <c r="P292" s="98">
        <v>0.14573575098660485</v>
      </c>
      <c r="Q292" s="98">
        <v>0.28677409528349418</v>
      </c>
      <c r="R292" s="98">
        <v>0.4852878970361722</v>
      </c>
      <c r="S292" s="98">
        <v>0.42007455050713699</v>
      </c>
      <c r="T292" s="98">
        <v>0.26282849431270633</v>
      </c>
      <c r="U292" s="98">
        <v>0.16551359044732533</v>
      </c>
      <c r="V292" s="98">
        <v>9.9247716787790749E-2</v>
      </c>
      <c r="W292" s="98">
        <v>0.11438574346635963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1.673618371338883E-3</v>
      </c>
      <c r="D293" s="98">
        <v>2.1667746010936356E-3</v>
      </c>
      <c r="E293" s="98">
        <v>4.1845930767347907E-3</v>
      </c>
      <c r="F293" s="98">
        <v>5.4288158564764705E-3</v>
      </c>
      <c r="G293" s="98">
        <v>5.7538446119620957E-3</v>
      </c>
      <c r="H293" s="98">
        <v>4.6939199696519381E-3</v>
      </c>
      <c r="I293" s="98">
        <v>2.7864052572032583E-3</v>
      </c>
      <c r="J293" s="98">
        <v>8.8328563041553795E-4</v>
      </c>
      <c r="K293" s="98">
        <v>9.2519519424302777E-4</v>
      </c>
      <c r="L293" s="98">
        <v>3.0120579867983482E-3</v>
      </c>
      <c r="M293" s="98">
        <v>2.9461486769590014E-3</v>
      </c>
      <c r="N293" s="98">
        <v>2.8723444116193543E-3</v>
      </c>
      <c r="O293" s="98">
        <v>2.7208653530150697E-3</v>
      </c>
      <c r="P293" s="98">
        <v>1.6982652527566158E-3</v>
      </c>
      <c r="Q293" s="98">
        <v>3.4852940731605804E-3</v>
      </c>
      <c r="R293" s="98">
        <v>5.9492717648553317E-3</v>
      </c>
      <c r="S293" s="98">
        <v>5.19569729289855E-3</v>
      </c>
      <c r="T293" s="98">
        <v>3.2586719498494394E-3</v>
      </c>
      <c r="U293" s="98">
        <v>2.0338633048484303E-3</v>
      </c>
      <c r="V293" s="98">
        <v>1.2260448075699908E-3</v>
      </c>
      <c r="W293" s="98">
        <v>1.4207253965269121E-3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2.4837602857984724E-5</v>
      </c>
      <c r="D294" s="122">
        <f t="shared" si="135"/>
        <v>1.2235894502382062E-5</v>
      </c>
      <c r="E294" s="122">
        <f t="shared" si="135"/>
        <v>7.3386655615732525E-5</v>
      </c>
      <c r="F294" s="122">
        <f t="shared" si="135"/>
        <v>1.4738402535282208E-4</v>
      </c>
      <c r="G294" s="122">
        <f t="shared" si="135"/>
        <v>1.5923812359028546E-4</v>
      </c>
      <c r="H294" s="122">
        <f t="shared" si="135"/>
        <v>1.9562849559131277E-4</v>
      </c>
      <c r="I294" s="122">
        <f t="shared" si="135"/>
        <v>1.2037734916550263E-4</v>
      </c>
      <c r="J294" s="122">
        <f t="shared" si="135"/>
        <v>2.3586522461686125E-5</v>
      </c>
      <c r="K294" s="122">
        <f t="shared" si="135"/>
        <v>2.3144094136057674E-5</v>
      </c>
      <c r="L294" s="122">
        <f t="shared" si="135"/>
        <v>5.7643202276690999E-5</v>
      </c>
      <c r="M294" s="122">
        <f t="shared" si="135"/>
        <v>8.7942493427871688E-5</v>
      </c>
      <c r="N294" s="122">
        <f t="shared" si="135"/>
        <v>8.5153805558830852E-5</v>
      </c>
      <c r="O294" s="122">
        <f t="shared" si="135"/>
        <v>7.170783086406884E-5</v>
      </c>
      <c r="P294" s="122">
        <f t="shared" si="135"/>
        <v>4.9652728002312152E-5</v>
      </c>
      <c r="Q294" s="122">
        <f t="shared" si="135"/>
        <v>8.4969704036891617E-5</v>
      </c>
      <c r="R294" s="122">
        <f t="shared" si="135"/>
        <v>1.8786726042236077E-4</v>
      </c>
      <c r="S294" s="122">
        <f t="shared" si="135"/>
        <v>1.5378879802182562E-4</v>
      </c>
      <c r="T294" s="122">
        <f t="shared" si="135"/>
        <v>1.2334006582809227E-4</v>
      </c>
      <c r="U294" s="122">
        <f t="shared" si="135"/>
        <v>4.2760413933741894E-5</v>
      </c>
      <c r="V294" s="122">
        <f t="shared" si="135"/>
        <v>8.0081365233128241E-5</v>
      </c>
      <c r="W294" s="122">
        <f t="shared" si="135"/>
        <v>4.4288721301559951E-5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2.4837602857984724E-5</v>
      </c>
      <c r="D295" s="98">
        <v>1.2235894502382062E-5</v>
      </c>
      <c r="E295" s="98">
        <v>7.3386655615732525E-5</v>
      </c>
      <c r="F295" s="98">
        <v>1.4738402535282208E-4</v>
      </c>
      <c r="G295" s="98">
        <v>1.5923812359028546E-4</v>
      </c>
      <c r="H295" s="98">
        <v>1.9562849559131277E-4</v>
      </c>
      <c r="I295" s="98">
        <v>1.2037734916550263E-4</v>
      </c>
      <c r="J295" s="98">
        <v>2.3586522461686125E-5</v>
      </c>
      <c r="K295" s="98">
        <v>2.3144094136057674E-5</v>
      </c>
      <c r="L295" s="98">
        <v>5.7643202276690999E-5</v>
      </c>
      <c r="M295" s="98">
        <v>8.7942493427871688E-5</v>
      </c>
      <c r="N295" s="98">
        <v>8.5153805558830852E-5</v>
      </c>
      <c r="O295" s="98">
        <v>7.170783086406884E-5</v>
      </c>
      <c r="P295" s="98">
        <v>4.9652728002312152E-5</v>
      </c>
      <c r="Q295" s="98">
        <v>8.4969704036891617E-5</v>
      </c>
      <c r="R295" s="98">
        <v>1.8786726042236077E-4</v>
      </c>
      <c r="S295" s="98">
        <v>1.5378879802182562E-4</v>
      </c>
      <c r="T295" s="98">
        <v>1.2334006582809227E-4</v>
      </c>
      <c r="U295" s="98">
        <v>4.2760413933741894E-5</v>
      </c>
      <c r="V295" s="98">
        <v>8.0081365233128241E-5</v>
      </c>
      <c r="W295" s="98">
        <v>4.4288721301559951E-5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1.0280296370983835E-2</v>
      </c>
      <c r="D296" s="122">
        <v>1.5729803442887071E-2</v>
      </c>
      <c r="E296" s="122">
        <v>2.8302016453224714E-2</v>
      </c>
      <c r="F296" s="122">
        <v>3.8433767489359713E-2</v>
      </c>
      <c r="G296" s="122">
        <v>4.1767496041581462E-2</v>
      </c>
      <c r="H296" s="122">
        <v>3.3236362798045579E-2</v>
      </c>
      <c r="I296" s="122">
        <v>1.8162447830889571E-2</v>
      </c>
      <c r="J296" s="122">
        <v>6.4904676314155264E-3</v>
      </c>
      <c r="K296" s="122">
        <v>7.0098611628687116E-3</v>
      </c>
      <c r="L296" s="122">
        <v>2.2672580672256235E-2</v>
      </c>
      <c r="M296" s="122">
        <v>2.4886907964125297E-2</v>
      </c>
      <c r="N296" s="122">
        <v>2.5927888117161506E-2</v>
      </c>
      <c r="O296" s="122">
        <v>2.8153790314288205E-2</v>
      </c>
      <c r="P296" s="122">
        <v>2.3102522701434973E-2</v>
      </c>
      <c r="Q296" s="122">
        <v>3.6199856969475593E-2</v>
      </c>
      <c r="R296" s="122">
        <v>6.1184770688411813E-2</v>
      </c>
      <c r="S296" s="122">
        <v>5.1605295723806344E-2</v>
      </c>
      <c r="T296" s="122">
        <v>3.3959977954460596E-2</v>
      </c>
      <c r="U296" s="122">
        <v>2.4430994072509073E-2</v>
      </c>
      <c r="V296" s="122">
        <v>1.5848410548593365E-2</v>
      </c>
      <c r="W296" s="122">
        <v>1.9892025686854206E-2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1.1118574020319368E-3</v>
      </c>
      <c r="D297" s="98">
        <v>1.4779465574581685E-3</v>
      </c>
      <c r="E297" s="98">
        <v>3.5235616164595467E-3</v>
      </c>
      <c r="F297" s="98">
        <v>4.9394891751957156E-3</v>
      </c>
      <c r="G297" s="98">
        <v>5.4708198528227395E-3</v>
      </c>
      <c r="H297" s="98">
        <v>4.3894151378338735E-3</v>
      </c>
      <c r="I297" s="98">
        <v>1.8845364997767862E-3</v>
      </c>
      <c r="J297" s="98">
        <v>5.8944323472034119E-4</v>
      </c>
      <c r="K297" s="98">
        <v>4.494860822164534E-4</v>
      </c>
      <c r="L297" s="98">
        <v>1.8628264639161869E-3</v>
      </c>
      <c r="M297" s="98">
        <v>2.7827462580615743E-3</v>
      </c>
      <c r="N297" s="98">
        <v>2.4525823988275231E-3</v>
      </c>
      <c r="O297" s="98">
        <v>2.0798454402201879E-3</v>
      </c>
      <c r="P297" s="98">
        <v>1.5390620790599421E-3</v>
      </c>
      <c r="Q297" s="98">
        <v>4.0712293540533708E-3</v>
      </c>
      <c r="R297" s="98">
        <v>7.7544790174275567E-3</v>
      </c>
      <c r="S297" s="98">
        <v>7.3166823942877567E-3</v>
      </c>
      <c r="T297" s="98">
        <v>4.0719003381279656E-3</v>
      </c>
      <c r="U297" s="98">
        <v>3.4732545787335297E-3</v>
      </c>
      <c r="V297" s="98">
        <v>1.9841699596353161E-3</v>
      </c>
      <c r="W297" s="98">
        <v>2.7406925995824946E-3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1.0751559675874824E-4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6.3528487277866337E-5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4.3987109480881898E-5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5.0157769188109392E-3</v>
      </c>
      <c r="D301" s="101">
        <v>8.977067126818802E-3</v>
      </c>
      <c r="E301" s="101">
        <v>1.4862736121460761E-2</v>
      </c>
      <c r="F301" s="101">
        <v>2.3052380458313152E-2</v>
      </c>
      <c r="G301" s="101">
        <v>2.153605193952253E-2</v>
      </c>
      <c r="H301" s="101">
        <v>1.7247186726992311E-2</v>
      </c>
      <c r="I301" s="101">
        <v>3.7601927653396427E-3</v>
      </c>
      <c r="J301" s="101">
        <v>2.0291330735969699E-3</v>
      </c>
      <c r="K301" s="101">
        <v>2.227550675243458E-3</v>
      </c>
      <c r="L301" s="101">
        <v>1.0210516932447757E-2</v>
      </c>
      <c r="M301" s="101">
        <v>1.2484089329535509E-2</v>
      </c>
      <c r="N301" s="101">
        <v>1.4285852151731442E-2</v>
      </c>
      <c r="O301" s="101">
        <v>1.4428580387509004E-2</v>
      </c>
      <c r="P301" s="101">
        <v>1.2306882776469656E-2</v>
      </c>
      <c r="Q301" s="101">
        <v>1.5243493153604354E-2</v>
      </c>
      <c r="R301" s="101">
        <v>2.3524755374768919E-2</v>
      </c>
      <c r="S301" s="101">
        <v>2.0692183465613946E-2</v>
      </c>
      <c r="T301" s="101">
        <v>1.4626399346550408E-2</v>
      </c>
      <c r="U301" s="101">
        <v>9.6839772099449797E-3</v>
      </c>
      <c r="V301" s="101">
        <v>6.8619922677895335E-3</v>
      </c>
      <c r="W301" s="101">
        <v>8.6595007128414479E-3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4.1526620501409579E-3</v>
      </c>
      <c r="D302" s="104">
        <v>5.2747897586101003E-3</v>
      </c>
      <c r="E302" s="104">
        <v>9.9157187153044064E-3</v>
      </c>
      <c r="F302" s="104">
        <v>1.0441897855850847E-2</v>
      </c>
      <c r="G302" s="104">
        <v>1.4760624249236194E-2</v>
      </c>
      <c r="H302" s="104">
        <v>1.1599760933219391E-2</v>
      </c>
      <c r="I302" s="104">
        <v>1.2517718565773142E-2</v>
      </c>
      <c r="J302" s="104">
        <v>3.8718913230982154E-3</v>
      </c>
      <c r="K302" s="104">
        <v>4.3328244054088002E-3</v>
      </c>
      <c r="L302" s="104">
        <v>1.0599237275892291E-2</v>
      </c>
      <c r="M302" s="104">
        <v>9.6200723765282135E-3</v>
      </c>
      <c r="N302" s="104">
        <v>9.1894535666025446E-3</v>
      </c>
      <c r="O302" s="104">
        <v>1.1645364486559014E-2</v>
      </c>
      <c r="P302" s="104">
        <v>9.2565778459053755E-3</v>
      </c>
      <c r="Q302" s="104">
        <v>1.6885134461817868E-2</v>
      </c>
      <c r="R302" s="104">
        <v>2.990553629621534E-2</v>
      </c>
      <c r="S302" s="104">
        <v>2.3488914267145892E-2</v>
      </c>
      <c r="T302" s="104">
        <v>1.5261678269782225E-2</v>
      </c>
      <c r="U302" s="104">
        <v>1.1273762283830565E-2</v>
      </c>
      <c r="V302" s="104">
        <v>7.0022483211685162E-3</v>
      </c>
      <c r="W302" s="104">
        <v>8.4918323744302658E-3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2.6270385380051005E-3</v>
      </c>
      <c r="D303" s="98">
        <v>3.368247024658471E-3</v>
      </c>
      <c r="E303" s="98">
        <v>6.256730745617646E-3</v>
      </c>
      <c r="F303" s="98">
        <v>6.5633444263334499E-3</v>
      </c>
      <c r="G303" s="98">
        <v>9.3997968610900293E-3</v>
      </c>
      <c r="H303" s="98">
        <v>7.3954081242860277E-3</v>
      </c>
      <c r="I303" s="98">
        <v>7.8726824660597123E-3</v>
      </c>
      <c r="J303" s="98">
        <v>2.3696601587089271E-3</v>
      </c>
      <c r="K303" s="98">
        <v>2.4478069924569871E-3</v>
      </c>
      <c r="L303" s="98">
        <v>6.737183777862461E-3</v>
      </c>
      <c r="M303" s="98">
        <v>6.0594289297134464E-3</v>
      </c>
      <c r="N303" s="98">
        <v>5.6663432537328463E-3</v>
      </c>
      <c r="O303" s="98">
        <v>7.4648988422805164E-3</v>
      </c>
      <c r="P303" s="98">
        <v>5.6957896760990957E-3</v>
      </c>
      <c r="Q303" s="98">
        <v>1.0537082509548963E-2</v>
      </c>
      <c r="R303" s="98">
        <v>1.8608768030855243E-2</v>
      </c>
      <c r="S303" s="98">
        <v>1.3995394276515397E-2</v>
      </c>
      <c r="T303" s="98">
        <v>9.1121203766739121E-3</v>
      </c>
      <c r="U303" s="98">
        <v>6.7996015775326152E-3</v>
      </c>
      <c r="V303" s="98">
        <v>4.2264076483270957E-3</v>
      </c>
      <c r="W303" s="98">
        <v>5.1475081484804704E-3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1.5256235121358576E-3</v>
      </c>
      <c r="D304" s="98">
        <v>1.9065427339516291E-3</v>
      </c>
      <c r="E304" s="98">
        <v>3.6589879696867613E-3</v>
      </c>
      <c r="F304" s="98">
        <v>3.8785534295173968E-3</v>
      </c>
      <c r="G304" s="98">
        <v>5.3608273881461639E-3</v>
      </c>
      <c r="H304" s="98">
        <v>4.2043528089333645E-3</v>
      </c>
      <c r="I304" s="98">
        <v>4.6450360997134302E-3</v>
      </c>
      <c r="J304" s="98">
        <v>1.5022311643892886E-3</v>
      </c>
      <c r="K304" s="98">
        <v>1.8850174129518131E-3</v>
      </c>
      <c r="L304" s="98">
        <v>3.8620534980298299E-3</v>
      </c>
      <c r="M304" s="98">
        <v>3.5606434468147671E-3</v>
      </c>
      <c r="N304" s="98">
        <v>3.5231103128696979E-3</v>
      </c>
      <c r="O304" s="98">
        <v>4.1804656442784981E-3</v>
      </c>
      <c r="P304" s="98">
        <v>3.5607881698062806E-3</v>
      </c>
      <c r="Q304" s="98">
        <v>6.3480519522689056E-3</v>
      </c>
      <c r="R304" s="98">
        <v>1.1296768265360095E-2</v>
      </c>
      <c r="S304" s="98">
        <v>9.4935199906304949E-3</v>
      </c>
      <c r="T304" s="98">
        <v>6.1495578931083129E-3</v>
      </c>
      <c r="U304" s="98">
        <v>4.4741607062979494E-3</v>
      </c>
      <c r="V304" s="98">
        <v>2.7758406728414209E-3</v>
      </c>
      <c r="W304" s="98">
        <v>3.3443242259497945E-3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2.3955925565990206E-3</v>
      </c>
      <c r="D305" s="122">
        <v>3.6716667271841394E-3</v>
      </c>
      <c r="E305" s="122">
        <v>6.741833243321069E-3</v>
      </c>
      <c r="F305" s="122">
        <v>8.8950214768060542E-3</v>
      </c>
      <c r="G305" s="122">
        <v>9.7533856416979967E-3</v>
      </c>
      <c r="H305" s="122">
        <v>7.8776520668292702E-3</v>
      </c>
      <c r="I305" s="122">
        <v>4.6889695089156538E-3</v>
      </c>
      <c r="J305" s="122">
        <v>1.6712764848299609E-3</v>
      </c>
      <c r="K305" s="122">
        <v>1.937867196772428E-3</v>
      </c>
      <c r="L305" s="122">
        <v>5.7825628409278445E-3</v>
      </c>
      <c r="M305" s="122">
        <v>5.9015915312540428E-3</v>
      </c>
      <c r="N305" s="122">
        <v>6.1645827432005766E-3</v>
      </c>
      <c r="O305" s="122">
        <v>6.78016975490055E-3</v>
      </c>
      <c r="P305" s="122">
        <v>5.9619220091320126E-3</v>
      </c>
      <c r="Q305" s="122">
        <v>9.150772590724849E-3</v>
      </c>
      <c r="R305" s="122">
        <v>1.6019683766190111E-2</v>
      </c>
      <c r="S305" s="122">
        <v>1.3800313297665808E-2</v>
      </c>
      <c r="T305" s="122">
        <v>9.0846548665580069E-3</v>
      </c>
      <c r="U305" s="122">
        <v>6.4632037138912454E-3</v>
      </c>
      <c r="V305" s="122">
        <v>4.4336912325515605E-3</v>
      </c>
      <c r="W305" s="122">
        <v>5.6252840732942929E-3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2.3955925565990206E-3</v>
      </c>
      <c r="D307" s="33">
        <v>3.6716667271841394E-3</v>
      </c>
      <c r="E307" s="33">
        <v>6.741833243321069E-3</v>
      </c>
      <c r="F307" s="33">
        <v>8.8950214768060542E-3</v>
      </c>
      <c r="G307" s="33">
        <v>9.7533856416979967E-3</v>
      </c>
      <c r="H307" s="33">
        <v>7.8776520668292702E-3</v>
      </c>
      <c r="I307" s="33">
        <v>4.6889695089156538E-3</v>
      </c>
      <c r="J307" s="33">
        <v>1.6712764848299609E-3</v>
      </c>
      <c r="K307" s="33">
        <v>1.937867196772428E-3</v>
      </c>
      <c r="L307" s="33">
        <v>5.7825628409278445E-3</v>
      </c>
      <c r="M307" s="33">
        <v>5.9015915312540428E-3</v>
      </c>
      <c r="N307" s="33">
        <v>6.1645827432005766E-3</v>
      </c>
      <c r="O307" s="33">
        <v>6.78016975490055E-3</v>
      </c>
      <c r="P307" s="33">
        <v>5.9619220091320126E-3</v>
      </c>
      <c r="Q307" s="33">
        <v>9.150772590724849E-3</v>
      </c>
      <c r="R307" s="33">
        <v>1.6019683766190111E-2</v>
      </c>
      <c r="S307" s="33">
        <v>1.3800313297665808E-2</v>
      </c>
      <c r="T307" s="33">
        <v>9.0846548665580069E-3</v>
      </c>
      <c r="U307" s="33">
        <v>6.4632037138912454E-3</v>
      </c>
      <c r="V307" s="33">
        <v>4.4336912325515605E-3</v>
      </c>
      <c r="W307" s="33">
        <v>5.6252840732942929E-3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0.10239915350030039</v>
      </c>
      <c r="D309" s="117">
        <f t="shared" si="136"/>
        <v>0.13819324876707348</v>
      </c>
      <c r="E309" s="117">
        <f t="shared" si="136"/>
        <v>0.26719258511447708</v>
      </c>
      <c r="F309" s="117">
        <f t="shared" si="136"/>
        <v>0.35309046113619735</v>
      </c>
      <c r="G309" s="117">
        <f t="shared" si="136"/>
        <v>0.37993768118631144</v>
      </c>
      <c r="H309" s="117">
        <f t="shared" si="136"/>
        <v>0.31314315254859049</v>
      </c>
      <c r="I309" s="117">
        <f t="shared" si="136"/>
        <v>0.18680147037456651</v>
      </c>
      <c r="J309" s="117">
        <f t="shared" si="136"/>
        <v>6.0899439777275091E-2</v>
      </c>
      <c r="K309" s="117">
        <f t="shared" si="136"/>
        <v>6.4868788790440779E-2</v>
      </c>
      <c r="L309" s="117">
        <f t="shared" si="136"/>
        <v>0.20375739662525016</v>
      </c>
      <c r="M309" s="117">
        <f t="shared" si="136"/>
        <v>0.20567839361926149</v>
      </c>
      <c r="N309" s="117">
        <f t="shared" si="136"/>
        <v>0.2024496636781411</v>
      </c>
      <c r="O309" s="117">
        <f t="shared" si="136"/>
        <v>0.19564409562637994</v>
      </c>
      <c r="P309" s="117">
        <f t="shared" si="136"/>
        <v>0.13213933105567904</v>
      </c>
      <c r="Q309" s="117">
        <f t="shared" si="136"/>
        <v>0.25771052332509314</v>
      </c>
      <c r="R309" s="117">
        <f t="shared" ref="R309:V309" si="137">R310+R313+R315+R324</f>
        <v>0.44304400483405659</v>
      </c>
      <c r="S309" s="117">
        <f t="shared" si="137"/>
        <v>0.38632704571786597</v>
      </c>
      <c r="T309" s="117">
        <f t="shared" si="137"/>
        <v>0.24558775407165465</v>
      </c>
      <c r="U309" s="117">
        <f t="shared" si="137"/>
        <v>0.15875406571594639</v>
      </c>
      <c r="V309" s="117">
        <f t="shared" si="137"/>
        <v>9.7553405140378788E-2</v>
      </c>
      <c r="W309" s="117">
        <f t="shared" ref="W309" si="138">W310+W313+W315+W324</f>
        <v>0.114477004289123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9.25816856812786E-2</v>
      </c>
      <c r="D310" s="122">
        <f t="shared" si="139"/>
        <v>0.1233147590137296</v>
      </c>
      <c r="E310" s="122">
        <f t="shared" si="139"/>
        <v>0.24011239786989017</v>
      </c>
      <c r="F310" s="122">
        <f t="shared" si="139"/>
        <v>0.31657912370965391</v>
      </c>
      <c r="G310" s="122">
        <f t="shared" si="139"/>
        <v>0.33981609710348798</v>
      </c>
      <c r="H310" s="122">
        <f t="shared" si="139"/>
        <v>0.28082042156207904</v>
      </c>
      <c r="I310" s="122">
        <f t="shared" si="139"/>
        <v>0.16810367085004174</v>
      </c>
      <c r="J310" s="122">
        <f t="shared" si="139"/>
        <v>5.431188058097202E-2</v>
      </c>
      <c r="K310" s="122">
        <f t="shared" si="139"/>
        <v>5.7561253578928134E-2</v>
      </c>
      <c r="L310" s="122">
        <f t="shared" si="139"/>
        <v>0.18109451624496808</v>
      </c>
      <c r="M310" s="122">
        <f t="shared" si="139"/>
        <v>0.18113580530610385</v>
      </c>
      <c r="N310" s="122">
        <f t="shared" si="139"/>
        <v>0.17670063555259022</v>
      </c>
      <c r="O310" s="122">
        <f t="shared" si="139"/>
        <v>0.16727290536747541</v>
      </c>
      <c r="P310" s="122">
        <f t="shared" si="139"/>
        <v>0.10821549268737046</v>
      </c>
      <c r="Q310" s="122">
        <f t="shared" si="139"/>
        <v>0.21966750721298195</v>
      </c>
      <c r="R310" s="122">
        <f t="shared" ref="R310:V310" si="140">SUM(R311:R312)</f>
        <v>0.37721836715194024</v>
      </c>
      <c r="S310" s="122">
        <f t="shared" si="140"/>
        <v>0.32992930795724335</v>
      </c>
      <c r="T310" s="122">
        <f t="shared" si="140"/>
        <v>0.20796928332514336</v>
      </c>
      <c r="U310" s="122">
        <f t="shared" si="140"/>
        <v>0.13170240370161745</v>
      </c>
      <c r="V310" s="122">
        <f t="shared" si="140"/>
        <v>7.9376159164327248E-2</v>
      </c>
      <c r="W310" s="122">
        <f t="shared" ref="W310" si="141">SUM(W311:W312)</f>
        <v>9.1793566784608885E-2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9.0908067309939722E-2</v>
      </c>
      <c r="D311" s="98">
        <v>0.12114798441263597</v>
      </c>
      <c r="E311" s="98">
        <v>0.23592780479315537</v>
      </c>
      <c r="F311" s="98">
        <v>0.31115030785317743</v>
      </c>
      <c r="G311" s="98">
        <v>0.33406225249152588</v>
      </c>
      <c r="H311" s="98">
        <v>0.27612650159242708</v>
      </c>
      <c r="I311" s="98">
        <v>0.16531726559283849</v>
      </c>
      <c r="J311" s="98">
        <v>5.3428594950556484E-2</v>
      </c>
      <c r="K311" s="98">
        <v>5.6636058384685106E-2</v>
      </c>
      <c r="L311" s="98">
        <v>0.17808245825816973</v>
      </c>
      <c r="M311" s="98">
        <v>0.17818965662914485</v>
      </c>
      <c r="N311" s="98">
        <v>0.17382829114097087</v>
      </c>
      <c r="O311" s="98">
        <v>0.16455204001446033</v>
      </c>
      <c r="P311" s="98">
        <v>0.10651722743461385</v>
      </c>
      <c r="Q311" s="98">
        <v>0.21618221313982136</v>
      </c>
      <c r="R311" s="98">
        <v>0.37126909538708491</v>
      </c>
      <c r="S311" s="98">
        <v>0.32473361066434481</v>
      </c>
      <c r="T311" s="98">
        <v>0.20471061137529392</v>
      </c>
      <c r="U311" s="98">
        <v>0.12966854039676903</v>
      </c>
      <c r="V311" s="98">
        <v>7.8150114356757255E-2</v>
      </c>
      <c r="W311" s="98">
        <v>9.0372841388081979E-2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1.673618371338883E-3</v>
      </c>
      <c r="D312" s="98">
        <v>2.1667746010936356E-3</v>
      </c>
      <c r="E312" s="98">
        <v>4.1845930767347907E-3</v>
      </c>
      <c r="F312" s="98">
        <v>5.4288158564764705E-3</v>
      </c>
      <c r="G312" s="98">
        <v>5.7538446119620957E-3</v>
      </c>
      <c r="H312" s="98">
        <v>4.6939199696519381E-3</v>
      </c>
      <c r="I312" s="98">
        <v>2.7864052572032583E-3</v>
      </c>
      <c r="J312" s="98">
        <v>8.8328563041553795E-4</v>
      </c>
      <c r="K312" s="98">
        <v>9.2519519424302777E-4</v>
      </c>
      <c r="L312" s="98">
        <v>3.0120579867983482E-3</v>
      </c>
      <c r="M312" s="98">
        <v>2.9461486769590014E-3</v>
      </c>
      <c r="N312" s="98">
        <v>2.8723444116193543E-3</v>
      </c>
      <c r="O312" s="98">
        <v>2.7208653530150697E-3</v>
      </c>
      <c r="P312" s="98">
        <v>1.6982652527566158E-3</v>
      </c>
      <c r="Q312" s="98">
        <v>3.4852940731605804E-3</v>
      </c>
      <c r="R312" s="98">
        <v>5.9492717648553317E-3</v>
      </c>
      <c r="S312" s="98">
        <v>5.19569729289855E-3</v>
      </c>
      <c r="T312" s="98">
        <v>3.2586719498494394E-3</v>
      </c>
      <c r="U312" s="98">
        <v>2.0338633048484303E-3</v>
      </c>
      <c r="V312" s="98">
        <v>1.2260448075699908E-3</v>
      </c>
      <c r="W312" s="98">
        <v>1.4207253965269121E-3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7.4722840904685491E-5</v>
      </c>
      <c r="D313" s="122">
        <f t="shared" si="142"/>
        <v>3.8252034285389644E-5</v>
      </c>
      <c r="E313" s="122">
        <f t="shared" si="142"/>
        <v>2.3815560122585706E-4</v>
      </c>
      <c r="F313" s="122">
        <f t="shared" si="142"/>
        <v>4.9585092167088245E-4</v>
      </c>
      <c r="G313" s="122">
        <f t="shared" si="142"/>
        <v>5.5488247192838063E-4</v>
      </c>
      <c r="H313" s="122">
        <f t="shared" si="142"/>
        <v>7.0541142449291963E-4</v>
      </c>
      <c r="I313" s="122">
        <f t="shared" si="142"/>
        <v>4.4881252185106235E-4</v>
      </c>
      <c r="J313" s="122">
        <f t="shared" si="142"/>
        <v>9.0881985935889286E-5</v>
      </c>
      <c r="K313" s="122">
        <f t="shared" si="142"/>
        <v>9.2135942435895557E-5</v>
      </c>
      <c r="L313" s="122">
        <f t="shared" si="142"/>
        <v>2.3703471744661677E-4</v>
      </c>
      <c r="M313" s="122">
        <f t="shared" si="142"/>
        <v>3.7540245594730996E-4</v>
      </c>
      <c r="N313" s="122">
        <f t="shared" si="142"/>
        <v>3.7962493152272084E-4</v>
      </c>
      <c r="O313" s="122">
        <f t="shared" si="142"/>
        <v>3.3589847964360901E-4</v>
      </c>
      <c r="P313" s="122">
        <f t="shared" si="142"/>
        <v>2.4476443501561003E-4</v>
      </c>
      <c r="Q313" s="122">
        <f t="shared" si="142"/>
        <v>4.3676977899502608E-4</v>
      </c>
      <c r="R313" s="122">
        <f t="shared" si="142"/>
        <v>9.9053589991335484E-4</v>
      </c>
      <c r="S313" s="122">
        <f t="shared" si="142"/>
        <v>8.2704228756670976E-4</v>
      </c>
      <c r="T313" s="122">
        <f t="shared" si="142"/>
        <v>6.7414218750569172E-4</v>
      </c>
      <c r="U313" s="122">
        <f t="shared" si="142"/>
        <v>2.3713972434503418E-4</v>
      </c>
      <c r="V313" s="122">
        <f t="shared" si="142"/>
        <v>4.5065025163440513E-4</v>
      </c>
      <c r="W313" s="122">
        <f t="shared" si="142"/>
        <v>2.5276987273838435E-4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7.4722840904685491E-5</v>
      </c>
      <c r="D314" s="98">
        <v>3.8252034285389644E-5</v>
      </c>
      <c r="E314" s="98">
        <v>2.3815560122585706E-4</v>
      </c>
      <c r="F314" s="98">
        <v>4.9585092167088245E-4</v>
      </c>
      <c r="G314" s="98">
        <v>5.5488247192838063E-4</v>
      </c>
      <c r="H314" s="98">
        <v>7.0541142449291963E-4</v>
      </c>
      <c r="I314" s="98">
        <v>4.4881252185106235E-4</v>
      </c>
      <c r="J314" s="98">
        <v>9.0881985935889286E-5</v>
      </c>
      <c r="K314" s="98">
        <v>9.2135942435895557E-5</v>
      </c>
      <c r="L314" s="98">
        <v>2.3703471744661677E-4</v>
      </c>
      <c r="M314" s="98">
        <v>3.7540245594730996E-4</v>
      </c>
      <c r="N314" s="98">
        <v>3.7962493152272084E-4</v>
      </c>
      <c r="O314" s="98">
        <v>3.3589847964360901E-4</v>
      </c>
      <c r="P314" s="98">
        <v>2.4476443501561003E-4</v>
      </c>
      <c r="Q314" s="98">
        <v>4.3676977899502608E-4</v>
      </c>
      <c r="R314" s="98">
        <v>9.9053589991335484E-4</v>
      </c>
      <c r="S314" s="98">
        <v>8.2704228756670976E-4</v>
      </c>
      <c r="T314" s="98">
        <v>6.7414218750569172E-4</v>
      </c>
      <c r="U314" s="98">
        <v>2.3713972434503418E-4</v>
      </c>
      <c r="V314" s="98">
        <v>4.5065025163440513E-4</v>
      </c>
      <c r="W314" s="98">
        <v>2.5276987273838435E-4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7.890487440410281E-3</v>
      </c>
      <c r="D315" s="122">
        <v>1.1996241388161494E-2</v>
      </c>
      <c r="E315" s="122">
        <v>2.1610264281841179E-2</v>
      </c>
      <c r="F315" s="122">
        <v>2.9099972377633877E-2</v>
      </c>
      <c r="G315" s="122">
        <v>3.1969306269880968E-2</v>
      </c>
      <c r="H315" s="122">
        <v>2.5468950827362183E-2</v>
      </c>
      <c r="I315" s="122">
        <v>1.4581896842201077E-2</v>
      </c>
      <c r="J315" s="122">
        <v>5.18682242903277E-3</v>
      </c>
      <c r="K315" s="122">
        <v>5.6931075941552087E-3</v>
      </c>
      <c r="L315" s="122">
        <v>1.7872126996042598E-2</v>
      </c>
      <c r="M315" s="122">
        <v>1.9504145209512519E-2</v>
      </c>
      <c r="N315" s="122">
        <v>2.0476982292270143E-2</v>
      </c>
      <c r="O315" s="122">
        <v>2.262211972543187E-2</v>
      </c>
      <c r="P315" s="122">
        <v>1.8882204251986175E-2</v>
      </c>
      <c r="Q315" s="122">
        <v>3.0170536147682572E-2</v>
      </c>
      <c r="R315" s="122">
        <v>5.1643687105482082E-2</v>
      </c>
      <c r="S315" s="122">
        <v>4.4019543630231625E-2</v>
      </c>
      <c r="T315" s="122">
        <v>2.9207731194364223E-2</v>
      </c>
      <c r="U315" s="122">
        <v>2.1220330916168217E-2</v>
      </c>
      <c r="V315" s="122">
        <v>1.3837616191558287E-2</v>
      </c>
      <c r="W315" s="122">
        <v>1.7447699670258332E-2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7.3054990681808844E-4</v>
      </c>
      <c r="D316" s="98">
        <v>9.7372463786897327E-4</v>
      </c>
      <c r="E316" s="98">
        <v>2.3287705634995825E-3</v>
      </c>
      <c r="F316" s="98">
        <v>3.2750379799085364E-3</v>
      </c>
      <c r="G316" s="98">
        <v>3.6404004664544816E-3</v>
      </c>
      <c r="H316" s="98">
        <v>2.9323683659293396E-3</v>
      </c>
      <c r="I316" s="98">
        <v>1.2645014204088283E-3</v>
      </c>
      <c r="J316" s="98">
        <v>3.9755338608424973E-4</v>
      </c>
      <c r="K316" s="98">
        <v>3.0504660063385624E-4</v>
      </c>
      <c r="L316" s="98">
        <v>1.2735083858774398E-3</v>
      </c>
      <c r="M316" s="98">
        <v>1.9315910117356579E-3</v>
      </c>
      <c r="N316" s="98">
        <v>1.7453005277976771E-3</v>
      </c>
      <c r="O316" s="98">
        <v>1.533576729823056E-3</v>
      </c>
      <c r="P316" s="98">
        <v>1.1830874485248624E-3</v>
      </c>
      <c r="Q316" s="98">
        <v>3.245486516792588E-3</v>
      </c>
      <c r="R316" s="98">
        <v>6.3306738504700193E-3</v>
      </c>
      <c r="S316" s="98">
        <v>6.1087268825251511E-3</v>
      </c>
      <c r="T316" s="98">
        <v>3.4679230082810117E-3</v>
      </c>
      <c r="U316" s="98">
        <v>3.0066060449480876E-3</v>
      </c>
      <c r="V316" s="98">
        <v>1.7376880416954206E-3</v>
      </c>
      <c r="W316" s="98">
        <v>2.4132925713965798E-3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9.7027293149840602E-5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5.3040183668958711E-5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4.3987109480881898E-5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3.697650739028403E-3</v>
      </c>
      <c r="D320" s="101">
        <v>6.6288074703417434E-3</v>
      </c>
      <c r="E320" s="101">
        <v>1.0994272817568592E-2</v>
      </c>
      <c r="F320" s="101">
        <v>1.7082692580808308E-2</v>
      </c>
      <c r="G320" s="101">
        <v>1.5989272927035669E-2</v>
      </c>
      <c r="H320" s="101">
        <v>1.2830604481668945E-2</v>
      </c>
      <c r="I320" s="101">
        <v>2.8032401390575088E-3</v>
      </c>
      <c r="J320" s="101">
        <v>1.5162879729298286E-3</v>
      </c>
      <c r="K320" s="101">
        <v>1.6690075172672112E-3</v>
      </c>
      <c r="L320" s="101">
        <v>7.6734252015417323E-3</v>
      </c>
      <c r="M320" s="101">
        <v>9.4332662791885187E-3</v>
      </c>
      <c r="N320" s="101">
        <v>1.0889398323411466E-2</v>
      </c>
      <c r="O320" s="101">
        <v>1.114302348664366E-2</v>
      </c>
      <c r="P320" s="101">
        <v>9.6651624145263747E-3</v>
      </c>
      <c r="Q320" s="101">
        <v>1.2166730771807271E-2</v>
      </c>
      <c r="R320" s="101">
        <v>1.8992568801947243E-2</v>
      </c>
      <c r="S320" s="101">
        <v>1.689389256002893E-2</v>
      </c>
      <c r="T320" s="101">
        <v>1.2070458791227779E-2</v>
      </c>
      <c r="U320" s="101">
        <v>8.0718894824443454E-3</v>
      </c>
      <c r="V320" s="101">
        <v>5.7701577013396571E-3</v>
      </c>
      <c r="W320" s="101">
        <v>7.3318038677252393E-3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3.4622867945637899E-3</v>
      </c>
      <c r="D321" s="104">
        <v>4.3937092799507778E-3</v>
      </c>
      <c r="E321" s="104">
        <v>8.2872209007730062E-3</v>
      </c>
      <c r="F321" s="104">
        <v>8.7422418169170336E-3</v>
      </c>
      <c r="G321" s="104">
        <v>1.2339632876390814E-2</v>
      </c>
      <c r="H321" s="104">
        <v>9.7059779797638995E-3</v>
      </c>
      <c r="I321" s="104">
        <v>1.0514155282734739E-2</v>
      </c>
      <c r="J321" s="104">
        <v>3.2729810700186917E-3</v>
      </c>
      <c r="K321" s="104">
        <v>3.7190534762541415E-3</v>
      </c>
      <c r="L321" s="104">
        <v>8.9251934086234264E-3</v>
      </c>
      <c r="M321" s="104">
        <v>8.1392879185883428E-3</v>
      </c>
      <c r="N321" s="104">
        <v>7.8422834410609987E-3</v>
      </c>
      <c r="O321" s="104">
        <v>9.9455195089651546E-3</v>
      </c>
      <c r="P321" s="104">
        <v>8.0339543889349357E-3</v>
      </c>
      <c r="Q321" s="104">
        <v>1.4758318859082714E-2</v>
      </c>
      <c r="R321" s="104">
        <v>2.632044445306482E-2</v>
      </c>
      <c r="S321" s="104">
        <v>2.0919896894527706E-2</v>
      </c>
      <c r="T321" s="104">
        <v>1.3669349394855434E-2</v>
      </c>
      <c r="U321" s="104">
        <v>1.0141835388775784E-2</v>
      </c>
      <c r="V321" s="104">
        <v>6.3297704485232083E-3</v>
      </c>
      <c r="W321" s="104">
        <v>7.7026032311365124E-3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1.9366632824279325E-3</v>
      </c>
      <c r="D322" s="98">
        <v>2.487166545999149E-3</v>
      </c>
      <c r="E322" s="98">
        <v>4.6282329310862449E-3</v>
      </c>
      <c r="F322" s="98">
        <v>4.8636883873996364E-3</v>
      </c>
      <c r="G322" s="98">
        <v>6.9788054882446507E-3</v>
      </c>
      <c r="H322" s="98">
        <v>5.5016251708305359E-3</v>
      </c>
      <c r="I322" s="98">
        <v>5.8691191830213089E-3</v>
      </c>
      <c r="J322" s="98">
        <v>1.7707499056294029E-3</v>
      </c>
      <c r="K322" s="98">
        <v>1.8340360633023285E-3</v>
      </c>
      <c r="L322" s="98">
        <v>5.0631399105935965E-3</v>
      </c>
      <c r="M322" s="98">
        <v>4.5786444717735748E-3</v>
      </c>
      <c r="N322" s="98">
        <v>4.3191731281913013E-3</v>
      </c>
      <c r="O322" s="98">
        <v>5.7650538646866556E-3</v>
      </c>
      <c r="P322" s="98">
        <v>4.4731662191286551E-3</v>
      </c>
      <c r="Q322" s="98">
        <v>8.4102669068138094E-3</v>
      </c>
      <c r="R322" s="98">
        <v>1.5023676187704723E-2</v>
      </c>
      <c r="S322" s="98">
        <v>1.1426376903897211E-2</v>
      </c>
      <c r="T322" s="98">
        <v>7.51979150174712E-3</v>
      </c>
      <c r="U322" s="98">
        <v>5.6676746824778339E-3</v>
      </c>
      <c r="V322" s="98">
        <v>3.5539297756817878E-3</v>
      </c>
      <c r="W322" s="98">
        <v>4.3582790051867179E-3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1.5256235121358576E-3</v>
      </c>
      <c r="D323" s="98">
        <v>1.9065427339516291E-3</v>
      </c>
      <c r="E323" s="98">
        <v>3.6589879696867613E-3</v>
      </c>
      <c r="F323" s="98">
        <v>3.8785534295173968E-3</v>
      </c>
      <c r="G323" s="98">
        <v>5.3608273881461639E-3</v>
      </c>
      <c r="H323" s="98">
        <v>4.2043528089333645E-3</v>
      </c>
      <c r="I323" s="98">
        <v>4.6450360997134302E-3</v>
      </c>
      <c r="J323" s="98">
        <v>1.5022311643892886E-3</v>
      </c>
      <c r="K323" s="98">
        <v>1.8850174129518131E-3</v>
      </c>
      <c r="L323" s="98">
        <v>3.8620534980298299E-3</v>
      </c>
      <c r="M323" s="98">
        <v>3.5606434468147671E-3</v>
      </c>
      <c r="N323" s="98">
        <v>3.5231103128696979E-3</v>
      </c>
      <c r="O323" s="98">
        <v>4.1804656442784981E-3</v>
      </c>
      <c r="P323" s="98">
        <v>3.5607881698062806E-3</v>
      </c>
      <c r="Q323" s="98">
        <v>6.3480519522689056E-3</v>
      </c>
      <c r="R323" s="98">
        <v>1.1296768265360095E-2</v>
      </c>
      <c r="S323" s="98">
        <v>9.4935199906304949E-3</v>
      </c>
      <c r="T323" s="98">
        <v>6.1495578931083129E-3</v>
      </c>
      <c r="U323" s="98">
        <v>4.4741607062979494E-3</v>
      </c>
      <c r="V323" s="98">
        <v>2.7758406728414209E-3</v>
      </c>
      <c r="W323" s="98">
        <v>3.3443242259497945E-3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1.8522575377068154E-3</v>
      </c>
      <c r="D324" s="122">
        <v>2.8439963308970018E-3</v>
      </c>
      <c r="E324" s="122">
        <v>5.23176736151988E-3</v>
      </c>
      <c r="F324" s="122">
        <v>6.9155141272386964E-3</v>
      </c>
      <c r="G324" s="122">
        <v>7.5973953410140866E-3</v>
      </c>
      <c r="H324" s="122">
        <v>6.1483687346563466E-3</v>
      </c>
      <c r="I324" s="122">
        <v>3.6670901604726335E-3</v>
      </c>
      <c r="J324" s="122">
        <v>1.3098547813344124E-3</v>
      </c>
      <c r="K324" s="122">
        <v>1.5222916749215391E-3</v>
      </c>
      <c r="L324" s="122">
        <v>4.5537186667928458E-3</v>
      </c>
      <c r="M324" s="122">
        <v>4.6630406476978071E-3</v>
      </c>
      <c r="N324" s="122">
        <v>4.8924209017580048E-3</v>
      </c>
      <c r="O324" s="122">
        <v>5.4131720538290479E-3</v>
      </c>
      <c r="P324" s="122">
        <v>4.7968696813068083E-3</v>
      </c>
      <c r="Q324" s="122">
        <v>7.4357101854335833E-3</v>
      </c>
      <c r="R324" s="122">
        <v>1.3191414676720924E-2</v>
      </c>
      <c r="S324" s="122">
        <v>1.1551151842824275E-2</v>
      </c>
      <c r="T324" s="122">
        <v>7.7365973646413436E-3</v>
      </c>
      <c r="U324" s="122">
        <v>5.5941913738156894E-3</v>
      </c>
      <c r="V324" s="122">
        <v>3.8889795328588372E-3</v>
      </c>
      <c r="W324" s="122">
        <v>4.9829679615173948E-3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1.8522575377068154E-3</v>
      </c>
      <c r="D326" s="33">
        <v>2.8439963308970018E-3</v>
      </c>
      <c r="E326" s="33">
        <v>5.23176736151988E-3</v>
      </c>
      <c r="F326" s="33">
        <v>6.9155141272386964E-3</v>
      </c>
      <c r="G326" s="33">
        <v>7.5973953410140866E-3</v>
      </c>
      <c r="H326" s="33">
        <v>6.1483687346563466E-3</v>
      </c>
      <c r="I326" s="33">
        <v>3.6670901604726335E-3</v>
      </c>
      <c r="J326" s="33">
        <v>1.3098547813344124E-3</v>
      </c>
      <c r="K326" s="33">
        <v>1.5222916749215391E-3</v>
      </c>
      <c r="L326" s="33">
        <v>4.5537186667928458E-3</v>
      </c>
      <c r="M326" s="33">
        <v>4.6630406476978071E-3</v>
      </c>
      <c r="N326" s="33">
        <v>4.8924209017580048E-3</v>
      </c>
      <c r="O326" s="33">
        <v>5.4131720538290479E-3</v>
      </c>
      <c r="P326" s="33">
        <v>4.7968696813068083E-3</v>
      </c>
      <c r="Q326" s="33">
        <v>7.4357101854335833E-3</v>
      </c>
      <c r="R326" s="33">
        <v>1.3191414676720924E-2</v>
      </c>
      <c r="S326" s="33">
        <v>1.1551151842824275E-2</v>
      </c>
      <c r="T326" s="33">
        <v>7.7365973646413436E-3</v>
      </c>
      <c r="U326" s="33">
        <v>5.5941913738156894E-3</v>
      </c>
      <c r="V326" s="33">
        <v>3.8889795328588372E-3</v>
      </c>
      <c r="W326" s="33">
        <v>4.9829679615173948E-3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0.6104379210607872</v>
      </c>
      <c r="D328" s="119">
        <f t="shared" si="143"/>
        <v>0.61672575779912975</v>
      </c>
      <c r="E328" s="119">
        <f t="shared" si="143"/>
        <v>0.6215230565094263</v>
      </c>
      <c r="F328" s="119">
        <f t="shared" si="143"/>
        <v>0.62692107333526792</v>
      </c>
      <c r="G328" s="119">
        <f t="shared" si="143"/>
        <v>0.63313448923359028</v>
      </c>
      <c r="H328" s="119">
        <f t="shared" si="143"/>
        <v>0.63879284993236773</v>
      </c>
      <c r="I328" s="119">
        <f t="shared" si="143"/>
        <v>0.646182029224457</v>
      </c>
      <c r="J328" s="119">
        <f t="shared" si="143"/>
        <v>0.65276575008518067</v>
      </c>
      <c r="K328" s="119">
        <f t="shared" si="143"/>
        <v>0.66060382730420775</v>
      </c>
      <c r="L328" s="119">
        <f t="shared" si="143"/>
        <v>0.66604348187374873</v>
      </c>
      <c r="M328" s="119">
        <f t="shared" si="143"/>
        <v>0.67802781762167319</v>
      </c>
      <c r="N328" s="119">
        <f t="shared" si="143"/>
        <v>0.69553143496861369</v>
      </c>
      <c r="O328" s="119">
        <f t="shared" si="143"/>
        <v>0.71995613933673031</v>
      </c>
      <c r="P328" s="119">
        <f t="shared" si="143"/>
        <v>0.74846073573312266</v>
      </c>
      <c r="Q328" s="119">
        <f t="shared" si="143"/>
        <v>0.76769249485619062</v>
      </c>
      <c r="R328" s="119">
        <f t="shared" ref="R328:V328" si="144">IF(R309=0,"",R309/R290)</f>
        <v>0.77914355872042118</v>
      </c>
      <c r="S328" s="119">
        <f t="shared" si="144"/>
        <v>0.78708987765040272</v>
      </c>
      <c r="T328" s="119">
        <f t="shared" si="144"/>
        <v>0.79412667077137944</v>
      </c>
      <c r="U328" s="119">
        <f t="shared" si="144"/>
        <v>0.79983140315286883</v>
      </c>
      <c r="V328" s="119">
        <f t="shared" si="144"/>
        <v>0.80732107775445872</v>
      </c>
      <c r="W328" s="119">
        <f t="shared" ref="W328" si="145">IF(W309=0,"",W309/W290)</f>
        <v>0.80977979284590607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0.597122785135208</v>
      </c>
      <c r="D329" s="124">
        <f t="shared" si="146"/>
        <v>0.60252889947186905</v>
      </c>
      <c r="E329" s="124">
        <f t="shared" si="146"/>
        <v>0.60821442340250731</v>
      </c>
      <c r="F329" s="124">
        <f t="shared" si="146"/>
        <v>0.61383781812617622</v>
      </c>
      <c r="G329" s="124">
        <f t="shared" si="146"/>
        <v>0.61963889410567163</v>
      </c>
      <c r="H329" s="124">
        <f t="shared" si="146"/>
        <v>0.62557295482440245</v>
      </c>
      <c r="I329" s="124">
        <f t="shared" si="146"/>
        <v>0.63170007222323665</v>
      </c>
      <c r="J329" s="124">
        <f t="shared" si="146"/>
        <v>0.63814387048940635</v>
      </c>
      <c r="K329" s="124">
        <f t="shared" si="146"/>
        <v>0.64512232114155099</v>
      </c>
      <c r="L329" s="124">
        <f t="shared" si="146"/>
        <v>0.65280627266576374</v>
      </c>
      <c r="M329" s="124">
        <f t="shared" si="146"/>
        <v>0.66478789803812077</v>
      </c>
      <c r="N329" s="124">
        <f t="shared" si="146"/>
        <v>0.68252041521874185</v>
      </c>
      <c r="O329" s="124">
        <f t="shared" si="146"/>
        <v>0.70657157885605937</v>
      </c>
      <c r="P329" s="124">
        <f t="shared" si="146"/>
        <v>0.73399270702685659</v>
      </c>
      <c r="Q329" s="124">
        <f t="shared" si="146"/>
        <v>0.75679724848820173</v>
      </c>
      <c r="R329" s="124">
        <f t="shared" ref="R329:V329" si="147">IF(R310=0,"",R310/R291)</f>
        <v>0.76789459574613361</v>
      </c>
      <c r="S329" s="124">
        <f t="shared" si="147"/>
        <v>0.77581093355107689</v>
      </c>
      <c r="T329" s="124">
        <f t="shared" si="147"/>
        <v>0.78158329184480169</v>
      </c>
      <c r="U329" s="124">
        <f t="shared" si="147"/>
        <v>0.7860603115844651</v>
      </c>
      <c r="V329" s="124">
        <f t="shared" si="147"/>
        <v>0.79001878603888509</v>
      </c>
      <c r="W329" s="124">
        <f t="shared" ref="W329" si="148">IF(W310=0,"",W310/W291)</f>
        <v>0.79264628034977358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0.5927265481520646</v>
      </c>
      <c r="D330" s="111">
        <f t="shared" si="149"/>
        <v>0.59827580975832384</v>
      </c>
      <c r="E330" s="111">
        <f t="shared" si="149"/>
        <v>0.60401710623763272</v>
      </c>
      <c r="F330" s="111">
        <f t="shared" si="149"/>
        <v>0.60972970899626788</v>
      </c>
      <c r="G330" s="111">
        <f t="shared" si="149"/>
        <v>0.61560588144028527</v>
      </c>
      <c r="H330" s="111">
        <f t="shared" si="149"/>
        <v>0.62161639930610268</v>
      </c>
      <c r="I330" s="111">
        <f t="shared" si="149"/>
        <v>0.62780288733377088</v>
      </c>
      <c r="J330" s="111">
        <f t="shared" si="149"/>
        <v>0.63434904650446311</v>
      </c>
      <c r="K330" s="111">
        <f t="shared" si="149"/>
        <v>0.64140396765758079</v>
      </c>
      <c r="L330" s="111">
        <f t="shared" si="149"/>
        <v>0.64899512748571386</v>
      </c>
      <c r="M330" s="111">
        <f t="shared" si="149"/>
        <v>0.66112373653063217</v>
      </c>
      <c r="N330" s="111">
        <f t="shared" si="149"/>
        <v>0.67895856928621279</v>
      </c>
      <c r="O330" s="111">
        <f t="shared" si="149"/>
        <v>0.70315996325868679</v>
      </c>
      <c r="P330" s="111">
        <f t="shared" si="149"/>
        <v>0.73089291209268392</v>
      </c>
      <c r="Q330" s="111">
        <f t="shared" si="149"/>
        <v>0.75384149647865395</v>
      </c>
      <c r="R330" s="111">
        <f t="shared" ref="R330:V330" si="150">IF(R311=0,"",R311/R292)</f>
        <v>0.76504915464522993</v>
      </c>
      <c r="S330" s="111">
        <f t="shared" si="150"/>
        <v>0.77303804829954259</v>
      </c>
      <c r="T330" s="111">
        <f t="shared" si="150"/>
        <v>0.7788752582196613</v>
      </c>
      <c r="U330" s="111">
        <f t="shared" si="150"/>
        <v>0.78343137893583437</v>
      </c>
      <c r="V330" s="111">
        <f t="shared" si="150"/>
        <v>0.78742480820849592</v>
      </c>
      <c r="W330" s="111">
        <f t="shared" ref="W330" si="151">IF(W311=0,"",W311/W292)</f>
        <v>0.79007084842404551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3.3643464444933349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3.7283801725356622</v>
      </c>
      <c r="J332" s="124">
        <f t="shared" si="155"/>
        <v>3.8531320623257499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>
        <f t="shared" si="155"/>
        <v>4.9295264301331478</v>
      </c>
      <c r="Q332" s="124">
        <f t="shared" si="155"/>
        <v>5.1403001098531789</v>
      </c>
      <c r="R332" s="124">
        <f t="shared" ref="R332:V332" si="156">IF(R313=0,"",R313/R294)</f>
        <v>5.2725307096427807</v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>
        <f t="shared" si="156"/>
        <v>5.6274047067316868</v>
      </c>
      <c r="W332" s="124">
        <f t="shared" ref="W332" si="157">IF(W313=0,"",W313/W294)</f>
        <v>5.7073192747491044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3.3643464444933349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3.7283801725356622</v>
      </c>
      <c r="J333" s="111">
        <f t="shared" si="158"/>
        <v>3.8531320623257499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>
        <f t="shared" si="158"/>
        <v>4.9295264301331478</v>
      </c>
      <c r="Q333" s="111">
        <f t="shared" si="158"/>
        <v>5.1403001098531789</v>
      </c>
      <c r="R333" s="111">
        <f t="shared" ref="R333:V333" si="159">IF(R314=0,"",R314/R295)</f>
        <v>5.2725307096427807</v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>
        <f t="shared" si="159"/>
        <v>5.6274047067316868</v>
      </c>
      <c r="W333" s="111">
        <f t="shared" ref="W333" si="160">IF(W314=0,"",W314/W295)</f>
        <v>5.7073192747491044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0.76753501608000363</v>
      </c>
      <c r="D334" s="124">
        <f t="shared" si="161"/>
        <v>0.76264407446147253</v>
      </c>
      <c r="E334" s="124">
        <f t="shared" si="161"/>
        <v>0.76355917316198574</v>
      </c>
      <c r="F334" s="124">
        <f t="shared" si="161"/>
        <v>0.75714597549381879</v>
      </c>
      <c r="G334" s="124">
        <f t="shared" si="161"/>
        <v>0.76541112826237068</v>
      </c>
      <c r="H334" s="124">
        <f t="shared" si="161"/>
        <v>0.76629777398084764</v>
      </c>
      <c r="I334" s="124">
        <f t="shared" si="161"/>
        <v>0.80285966836480527</v>
      </c>
      <c r="J334" s="124">
        <f t="shared" si="161"/>
        <v>0.79914464158594989</v>
      </c>
      <c r="K334" s="124">
        <f t="shared" si="161"/>
        <v>0.81215696885861921</v>
      </c>
      <c r="L334" s="124">
        <f t="shared" si="161"/>
        <v>0.78827052175459633</v>
      </c>
      <c r="M334" s="124">
        <f t="shared" si="161"/>
        <v>0.78371106758734033</v>
      </c>
      <c r="N334" s="124">
        <f t="shared" si="161"/>
        <v>0.78976668673282946</v>
      </c>
      <c r="O334" s="124">
        <f t="shared" si="161"/>
        <v>0.8035195074231628</v>
      </c>
      <c r="P334" s="124">
        <f t="shared" si="161"/>
        <v>0.81732218147818725</v>
      </c>
      <c r="Q334" s="124">
        <f t="shared" si="161"/>
        <v>0.83344351810900641</v>
      </c>
      <c r="R334" s="124">
        <f t="shared" ref="R334:V334" si="162">IF(R315=0,"",R315/R296)</f>
        <v>0.84406113685514261</v>
      </c>
      <c r="S334" s="124">
        <f t="shared" si="162"/>
        <v>0.85300438671693746</v>
      </c>
      <c r="T334" s="124">
        <f t="shared" si="162"/>
        <v>0.86006331433815986</v>
      </c>
      <c r="U334" s="124">
        <f t="shared" si="162"/>
        <v>0.86858237749917644</v>
      </c>
      <c r="V334" s="124">
        <f t="shared" si="162"/>
        <v>0.87312327940586143</v>
      </c>
      <c r="W334" s="124">
        <f t="shared" ref="W334" si="163">IF(W315=0,"",W315/W296)</f>
        <v>0.8771203066457316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0.65705359831485322</v>
      </c>
      <c r="D335" s="111">
        <f t="shared" si="164"/>
        <v>0.65883616221118557</v>
      </c>
      <c r="E335" s="111">
        <f t="shared" si="164"/>
        <v>0.66091381873989108</v>
      </c>
      <c r="F335" s="111">
        <f t="shared" si="164"/>
        <v>0.66303171517301096</v>
      </c>
      <c r="G335" s="111">
        <f t="shared" si="164"/>
        <v>0.66542137456347983</v>
      </c>
      <c r="H335" s="111">
        <f t="shared" si="164"/>
        <v>0.66805446143707203</v>
      </c>
      <c r="I335" s="111">
        <f t="shared" si="164"/>
        <v>0.67098802308079575</v>
      </c>
      <c r="J335" s="111">
        <f t="shared" si="164"/>
        <v>0.67445576209364289</v>
      </c>
      <c r="K335" s="111">
        <f t="shared" si="164"/>
        <v>0.67865638715585141</v>
      </c>
      <c r="L335" s="111">
        <f t="shared" si="164"/>
        <v>0.68364306098602756</v>
      </c>
      <c r="M335" s="111">
        <f t="shared" si="164"/>
        <v>0.69413120443154586</v>
      </c>
      <c r="N335" s="111">
        <f t="shared" si="164"/>
        <v>0.71161748882811526</v>
      </c>
      <c r="O335" s="111">
        <f t="shared" si="164"/>
        <v>0.73735129551775735</v>
      </c>
      <c r="P335" s="111">
        <f t="shared" si="164"/>
        <v>0.76870677578352875</v>
      </c>
      <c r="Q335" s="111">
        <f t="shared" si="164"/>
        <v>0.7971760455011796</v>
      </c>
      <c r="R335" s="111">
        <f t="shared" ref="R335:V335" si="165">IF(R316=0,"",R316/R297)</f>
        <v>0.81638931980373508</v>
      </c>
      <c r="S335" s="111">
        <f t="shared" si="165"/>
        <v>0.83490392958621873</v>
      </c>
      <c r="T335" s="111">
        <f t="shared" si="165"/>
        <v>0.85167187806845257</v>
      </c>
      <c r="U335" s="111">
        <f t="shared" si="165"/>
        <v>0.86564516847031736</v>
      </c>
      <c r="V335" s="111">
        <f t="shared" si="165"/>
        <v>0.87577580401166943</v>
      </c>
      <c r="W335" s="111">
        <f t="shared" ref="W335" si="166">IF(W316=0,"",W316/W297)</f>
        <v>0.8805411346621691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0.90244853839725137</v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0.83490392958621873</v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0.74103811585531698</v>
      </c>
      <c r="G339" s="112">
        <f t="shared" si="176"/>
        <v>0.74244216033359745</v>
      </c>
      <c r="H339" s="112">
        <f t="shared" si="176"/>
        <v>0.74392448372978437</v>
      </c>
      <c r="I339" s="112">
        <f t="shared" si="176"/>
        <v>0.74550437012085036</v>
      </c>
      <c r="J339" s="112">
        <f t="shared" si="176"/>
        <v>0.74725901058916766</v>
      </c>
      <c r="K339" s="112">
        <f t="shared" si="176"/>
        <v>0.7492568118948848</v>
      </c>
      <c r="L339" s="112">
        <f t="shared" si="176"/>
        <v>0.75152171553200586</v>
      </c>
      <c r="M339" s="112">
        <f t="shared" si="176"/>
        <v>0.75562309994616961</v>
      </c>
      <c r="N339" s="112">
        <f t="shared" si="176"/>
        <v>0.76225052644771163</v>
      </c>
      <c r="O339" s="112">
        <f t="shared" si="176"/>
        <v>0.77228827697354818</v>
      </c>
      <c r="P339" s="112">
        <f t="shared" si="176"/>
        <v>0.78534610185820886</v>
      </c>
      <c r="Q339" s="112">
        <f t="shared" si="176"/>
        <v>0.79815896849931833</v>
      </c>
      <c r="R339" s="112">
        <f t="shared" ref="R339:V339" si="177">IF(R320=0,"",R320/R301)</f>
        <v>0.80734394468209447</v>
      </c>
      <c r="S339" s="112">
        <f t="shared" si="177"/>
        <v>0.81643837094828697</v>
      </c>
      <c r="T339" s="112">
        <f t="shared" si="177"/>
        <v>0.8252515540726405</v>
      </c>
      <c r="U339" s="112">
        <f t="shared" si="177"/>
        <v>0.8335304087823443</v>
      </c>
      <c r="V339" s="112">
        <f t="shared" si="177"/>
        <v>0.84088665159606901</v>
      </c>
      <c r="W339" s="112">
        <f t="shared" ref="W339" si="178">IF(W320=0,"",W320/W301)</f>
        <v>0.84667743682412022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0.83375115835546165</v>
      </c>
      <c r="D340" s="113">
        <f t="shared" si="179"/>
        <v>0.83296386794921551</v>
      </c>
      <c r="E340" s="113">
        <f t="shared" si="179"/>
        <v>0.83576603357879675</v>
      </c>
      <c r="F340" s="113">
        <f t="shared" si="179"/>
        <v>0.8372272873765515</v>
      </c>
      <c r="G340" s="113">
        <f t="shared" si="179"/>
        <v>0.83598313106773536</v>
      </c>
      <c r="H340" s="113">
        <f t="shared" si="179"/>
        <v>0.83673948417056798</v>
      </c>
      <c r="I340" s="113">
        <f t="shared" si="179"/>
        <v>0.83994181747170027</v>
      </c>
      <c r="J340" s="113">
        <f t="shared" si="179"/>
        <v>0.84531842371022781</v>
      </c>
      <c r="K340" s="113">
        <f t="shared" si="179"/>
        <v>0.85834391802527954</v>
      </c>
      <c r="L340" s="113">
        <f t="shared" si="179"/>
        <v>0.84205996868506405</v>
      </c>
      <c r="M340" s="113">
        <f t="shared" si="179"/>
        <v>0.84607345974310944</v>
      </c>
      <c r="N340" s="113">
        <f t="shared" si="179"/>
        <v>0.85340040996152378</v>
      </c>
      <c r="O340" s="113">
        <f t="shared" si="179"/>
        <v>0.85403247965696505</v>
      </c>
      <c r="P340" s="113">
        <f t="shared" si="179"/>
        <v>0.86791841679252291</v>
      </c>
      <c r="Q340" s="113">
        <f t="shared" si="179"/>
        <v>0.87404212814860938</v>
      </c>
      <c r="R340" s="113">
        <f t="shared" ref="R340:V340" si="180">IF(R321=0,"",R321/R302)</f>
        <v>0.88011945990066642</v>
      </c>
      <c r="S340" s="113">
        <f t="shared" si="180"/>
        <v>0.89062851763176265</v>
      </c>
      <c r="T340" s="113">
        <f t="shared" si="180"/>
        <v>0.89566489040202313</v>
      </c>
      <c r="U340" s="113">
        <f t="shared" si="180"/>
        <v>0.89959634888893736</v>
      </c>
      <c r="V340" s="113">
        <f t="shared" si="180"/>
        <v>0.90396257861745088</v>
      </c>
      <c r="W340" s="113">
        <f t="shared" ref="W340" si="181">IF(W321=0,"",W321/W302)</f>
        <v>0.90706020697367984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>
        <f t="shared" si="182"/>
        <v>0.74550437012085036</v>
      </c>
      <c r="J341" s="111">
        <f t="shared" si="182"/>
        <v>0.74725901058916766</v>
      </c>
      <c r="K341" s="111">
        <f t="shared" si="182"/>
        <v>0.7492568118948848</v>
      </c>
      <c r="L341" s="111">
        <f t="shared" si="182"/>
        <v>0.75152171553200575</v>
      </c>
      <c r="M341" s="111">
        <f t="shared" si="182"/>
        <v>0.75562309994616961</v>
      </c>
      <c r="N341" s="111">
        <f t="shared" si="182"/>
        <v>0.76225052644771163</v>
      </c>
      <c r="O341" s="111">
        <f t="shared" si="182"/>
        <v>0.77228827697354829</v>
      </c>
      <c r="P341" s="111">
        <f t="shared" si="182"/>
        <v>0.78534610185820886</v>
      </c>
      <c r="Q341" s="111">
        <f t="shared" si="182"/>
        <v>0.79815896849931833</v>
      </c>
      <c r="R341" s="111">
        <f t="shared" ref="R341:V341" si="183">IF(R322=0,"",R322/R303)</f>
        <v>0.80734394468209447</v>
      </c>
      <c r="S341" s="111">
        <f t="shared" si="183"/>
        <v>0.81643837094828697</v>
      </c>
      <c r="T341" s="111">
        <f t="shared" si="183"/>
        <v>0.8252515540726405</v>
      </c>
      <c r="U341" s="111">
        <f t="shared" si="183"/>
        <v>0.8335304087823443</v>
      </c>
      <c r="V341" s="111">
        <f t="shared" si="183"/>
        <v>0.84088665159606901</v>
      </c>
      <c r="W341" s="111">
        <f t="shared" ref="W341" si="184">IF(W322=0,"",W322/W303)</f>
        <v>0.84667743682412033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0.77319389418058304</v>
      </c>
      <c r="D343" s="124">
        <f t="shared" si="188"/>
        <v>0.77457910595227375</v>
      </c>
      <c r="E343" s="124">
        <f t="shared" si="188"/>
        <v>0.7760155394977819</v>
      </c>
      <c r="F343" s="124">
        <f t="shared" si="188"/>
        <v>0.77745895783062891</v>
      </c>
      <c r="G343" s="124">
        <f t="shared" si="188"/>
        <v>0.77894954840434594</v>
      </c>
      <c r="H343" s="124">
        <f t="shared" si="188"/>
        <v>0.78048239278623599</v>
      </c>
      <c r="I343" s="124">
        <f t="shared" si="188"/>
        <v>0.78206739316602325</v>
      </c>
      <c r="J343" s="124">
        <f t="shared" si="188"/>
        <v>0.78374511531985069</v>
      </c>
      <c r="K343" s="124">
        <f t="shared" si="188"/>
        <v>0.78555005082750684</v>
      </c>
      <c r="L343" s="124">
        <f t="shared" si="188"/>
        <v>0.78749142760066848</v>
      </c>
      <c r="M343" s="124">
        <f t="shared" si="188"/>
        <v>0.79013273334878653</v>
      </c>
      <c r="N343" s="124">
        <f t="shared" si="188"/>
        <v>0.79363374709411705</v>
      </c>
      <c r="O343" s="124">
        <f t="shared" si="188"/>
        <v>0.79838296820172272</v>
      </c>
      <c r="P343" s="124">
        <f t="shared" si="188"/>
        <v>0.80458444004455831</v>
      </c>
      <c r="Q343" s="124">
        <f t="shared" si="188"/>
        <v>0.81257731100982233</v>
      </c>
      <c r="R343" s="124">
        <f t="shared" ref="R343:V343" si="189">IF(R324=0,"",R324/R305)</f>
        <v>0.82345037949885691</v>
      </c>
      <c r="S343" s="124">
        <f t="shared" si="189"/>
        <v>0.83702098594950314</v>
      </c>
      <c r="T343" s="124">
        <f t="shared" si="189"/>
        <v>0.85161158880354748</v>
      </c>
      <c r="U343" s="124">
        <f t="shared" si="189"/>
        <v>0.86554464650281659</v>
      </c>
      <c r="V343" s="124">
        <f t="shared" si="189"/>
        <v>0.8771426174891197</v>
      </c>
      <c r="W343" s="124">
        <f t="shared" ref="W343" si="190">IF(W324=0,"",W324/W305)</f>
        <v>0.88581623551666377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0.77457910595227375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0.78048239278623599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0.78749142760066848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>
        <f t="shared" si="194"/>
        <v>0.80458444004455831</v>
      </c>
      <c r="Q345" s="45">
        <f t="shared" si="194"/>
        <v>0.81257731100982233</v>
      </c>
      <c r="R345" s="45">
        <f t="shared" ref="R345:V345" si="195">IF(R326=0,"",R326/R307)</f>
        <v>0.82345037949885691</v>
      </c>
      <c r="S345" s="45">
        <f t="shared" si="195"/>
        <v>0.83702098594950314</v>
      </c>
      <c r="T345" s="45">
        <f t="shared" si="195"/>
        <v>0.85161158880354748</v>
      </c>
      <c r="U345" s="45">
        <f t="shared" si="195"/>
        <v>0.86554464650281659</v>
      </c>
      <c r="V345" s="45">
        <f t="shared" si="195"/>
        <v>0.8771426174891197</v>
      </c>
      <c r="W345" s="45">
        <f t="shared" ref="W345" si="196">IF(W326=0,"",W326/W307)</f>
        <v>0.88581623551666377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0.40812822457349029</v>
      </c>
      <c r="D347" s="117">
        <f t="shared" si="197"/>
        <v>0.53887072045397333</v>
      </c>
      <c r="E347" s="117">
        <f t="shared" si="197"/>
        <v>1.0412179440630986</v>
      </c>
      <c r="F347" s="117">
        <f t="shared" si="197"/>
        <v>1.3612188541505996</v>
      </c>
      <c r="G347" s="117">
        <f t="shared" si="197"/>
        <v>1.4480803571924292</v>
      </c>
      <c r="H347" s="117">
        <f t="shared" si="197"/>
        <v>1.1851343893874899</v>
      </c>
      <c r="I347" s="117">
        <f t="shared" si="197"/>
        <v>0.70065383425239969</v>
      </c>
      <c r="J347" s="117">
        <f t="shared" si="197"/>
        <v>0.22407107704261969</v>
      </c>
      <c r="K347" s="117">
        <f t="shared" si="197"/>
        <v>0.23446503842461644</v>
      </c>
      <c r="L347" s="117">
        <f t="shared" si="197"/>
        <v>0.72984334785325133</v>
      </c>
      <c r="M347" s="117">
        <f t="shared" si="197"/>
        <v>0.71940300849838978</v>
      </c>
      <c r="N347" s="117">
        <f t="shared" si="197"/>
        <v>0.68285629736549291</v>
      </c>
      <c r="O347" s="117">
        <f t="shared" si="197"/>
        <v>0.62373982246398441</v>
      </c>
      <c r="P347" s="117">
        <f t="shared" si="197"/>
        <v>0.38908102821363838</v>
      </c>
      <c r="Q347" s="117">
        <f t="shared" si="197"/>
        <v>0.76837577047645755</v>
      </c>
      <c r="R347" s="117">
        <f t="shared" ref="R347:V347" si="198">R348+R351+R353+R362</f>
        <v>1.3025542564586245</v>
      </c>
      <c r="S347" s="117">
        <f t="shared" si="198"/>
        <v>1.1292802524337811</v>
      </c>
      <c r="T347" s="117">
        <f t="shared" si="198"/>
        <v>0.70511635913651538</v>
      </c>
      <c r="U347" s="117">
        <f t="shared" si="198"/>
        <v>0.44644141145847022</v>
      </c>
      <c r="V347" s="117">
        <f t="shared" si="198"/>
        <v>0.26744156562693194</v>
      </c>
      <c r="W347" s="117">
        <f t="shared" ref="W347" si="199">W348+W351+W353+W362</f>
        <v>0.30943291135067946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0.40519084096929825</v>
      </c>
      <c r="D348" s="122">
        <f t="shared" si="200"/>
        <v>0.53496617659986412</v>
      </c>
      <c r="E348" s="122">
        <f t="shared" si="200"/>
        <v>1.0319091495165733</v>
      </c>
      <c r="F348" s="122">
        <f t="shared" si="200"/>
        <v>1.3481693619317339</v>
      </c>
      <c r="G348" s="122">
        <f t="shared" si="200"/>
        <v>1.4336271579711966</v>
      </c>
      <c r="H348" s="122">
        <f t="shared" si="200"/>
        <v>1.1735381217057685</v>
      </c>
      <c r="I348" s="122">
        <f t="shared" si="200"/>
        <v>0.6956751323021052</v>
      </c>
      <c r="J348" s="122">
        <f t="shared" si="200"/>
        <v>0.22251384417255449</v>
      </c>
      <c r="K348" s="122">
        <f t="shared" si="200"/>
        <v>0.2332775542690024</v>
      </c>
      <c r="L348" s="122">
        <f t="shared" si="200"/>
        <v>0.72492200101276394</v>
      </c>
      <c r="M348" s="122">
        <f t="shared" si="200"/>
        <v>0.71205135241540762</v>
      </c>
      <c r="N348" s="122">
        <f t="shared" si="200"/>
        <v>0.67637689154143654</v>
      </c>
      <c r="O348" s="122">
        <f t="shared" si="200"/>
        <v>0.61824513952695359</v>
      </c>
      <c r="P348" s="122">
        <f t="shared" si="200"/>
        <v>0.38501502504758262</v>
      </c>
      <c r="Q348" s="122">
        <f t="shared" si="200"/>
        <v>0.75762010852588113</v>
      </c>
      <c r="R348" s="122">
        <f t="shared" ref="R348:V348" si="201">SUM(R349:R350)</f>
        <v>1.28206792477327</v>
      </c>
      <c r="S348" s="122">
        <f t="shared" si="201"/>
        <v>1.1097826888079305</v>
      </c>
      <c r="T348" s="122">
        <f t="shared" si="201"/>
        <v>0.69435892453270498</v>
      </c>
      <c r="U348" s="122">
        <f t="shared" si="201"/>
        <v>0.43726552160594778</v>
      </c>
      <c r="V348" s="122">
        <f t="shared" si="201"/>
        <v>0.2621996449483342</v>
      </c>
      <c r="W348" s="122">
        <f t="shared" ref="W348" si="202">SUM(W349:W350)</f>
        <v>0.30219235560006635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0.40519084096929825</v>
      </c>
      <c r="D349" s="98">
        <v>0.53496617659986412</v>
      </c>
      <c r="E349" s="98">
        <v>1.0319091495165733</v>
      </c>
      <c r="F349" s="98">
        <v>1.3481693619317339</v>
      </c>
      <c r="G349" s="98">
        <v>1.4336271579711966</v>
      </c>
      <c r="H349" s="98">
        <v>1.1735381217057685</v>
      </c>
      <c r="I349" s="98">
        <v>0.6956751323021052</v>
      </c>
      <c r="J349" s="98">
        <v>0.22251384417255449</v>
      </c>
      <c r="K349" s="98">
        <v>0.2332775542690024</v>
      </c>
      <c r="L349" s="98">
        <v>0.72492200101276394</v>
      </c>
      <c r="M349" s="98">
        <v>0.71205135241540762</v>
      </c>
      <c r="N349" s="98">
        <v>0.67637689154143654</v>
      </c>
      <c r="O349" s="98">
        <v>0.61824513952695359</v>
      </c>
      <c r="P349" s="98">
        <v>0.38501502504758262</v>
      </c>
      <c r="Q349" s="98">
        <v>0.75762010852588113</v>
      </c>
      <c r="R349" s="98">
        <v>1.28206792477327</v>
      </c>
      <c r="S349" s="98">
        <v>1.1097826888079305</v>
      </c>
      <c r="T349" s="98">
        <v>0.69435892453270498</v>
      </c>
      <c r="U349" s="98">
        <v>0.43726552160594778</v>
      </c>
      <c r="V349" s="98">
        <v>0.2621996449483342</v>
      </c>
      <c r="W349" s="98">
        <v>0.30219235560006635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2.937383604192035E-3</v>
      </c>
      <c r="D353" s="122">
        <v>3.9045438541092585E-3</v>
      </c>
      <c r="E353" s="122">
        <v>9.3087945465252769E-3</v>
      </c>
      <c r="F353" s="122">
        <v>1.3049492218865647E-2</v>
      </c>
      <c r="G353" s="122">
        <v>1.4453199221232695E-2</v>
      </c>
      <c r="H353" s="122">
        <v>1.1596267681721287E-2</v>
      </c>
      <c r="I353" s="122">
        <v>4.9787019502944988E-3</v>
      </c>
      <c r="J353" s="122">
        <v>1.5572328700652158E-3</v>
      </c>
      <c r="K353" s="122">
        <v>1.1874841556140476E-3</v>
      </c>
      <c r="L353" s="122">
        <v>4.9213468404874288E-3</v>
      </c>
      <c r="M353" s="122">
        <v>7.3516560829821392E-3</v>
      </c>
      <c r="N353" s="122">
        <v>6.4794058240563888E-3</v>
      </c>
      <c r="O353" s="122">
        <v>5.4946829370308608E-3</v>
      </c>
      <c r="P353" s="122">
        <v>4.0660031660557528E-3</v>
      </c>
      <c r="Q353" s="122">
        <v>1.0755661950576464E-2</v>
      </c>
      <c r="R353" s="122">
        <v>2.0486331685354558E-2</v>
      </c>
      <c r="S353" s="122">
        <v>1.9497563625850482E-2</v>
      </c>
      <c r="T353" s="122">
        <v>1.0757434603810401E-2</v>
      </c>
      <c r="U353" s="122">
        <v>9.1758898525224151E-3</v>
      </c>
      <c r="V353" s="122">
        <v>5.2419206785977212E-3</v>
      </c>
      <c r="W353" s="122">
        <v>7.2405557506130857E-3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2.937383604192035E-3</v>
      </c>
      <c r="D354" s="98">
        <v>3.9045438541092585E-3</v>
      </c>
      <c r="E354" s="98">
        <v>9.3087945465252769E-3</v>
      </c>
      <c r="F354" s="98">
        <v>1.3049492218865647E-2</v>
      </c>
      <c r="G354" s="98">
        <v>1.4453199221232695E-2</v>
      </c>
      <c r="H354" s="98">
        <v>1.1596267681721287E-2</v>
      </c>
      <c r="I354" s="98">
        <v>4.9787019502944988E-3</v>
      </c>
      <c r="J354" s="98">
        <v>1.5572328700652158E-3</v>
      </c>
      <c r="K354" s="98">
        <v>1.1874841556140476E-3</v>
      </c>
      <c r="L354" s="98">
        <v>4.9213468404874288E-3</v>
      </c>
      <c r="M354" s="98">
        <v>7.3516560829821392E-3</v>
      </c>
      <c r="N354" s="98">
        <v>6.4794058240563888E-3</v>
      </c>
      <c r="O354" s="98">
        <v>5.4946829370308608E-3</v>
      </c>
      <c r="P354" s="98">
        <v>4.0660031660557528E-3</v>
      </c>
      <c r="Q354" s="98">
        <v>1.0755661950576464E-2</v>
      </c>
      <c r="R354" s="98">
        <v>2.0486331685354558E-2</v>
      </c>
      <c r="S354" s="98">
        <v>1.9329729570342916E-2</v>
      </c>
      <c r="T354" s="98">
        <v>1.0757434603810401E-2</v>
      </c>
      <c r="U354" s="98">
        <v>9.1758898525224151E-3</v>
      </c>
      <c r="V354" s="98">
        <v>5.2419206785977212E-3</v>
      </c>
      <c r="W354" s="98">
        <v>7.2405557506130857E-3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1.6783405550756659E-4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1.6783405550756659E-4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19508.980587886901</v>
      </c>
      <c r="D366" s="117">
        <f t="shared" si="204"/>
        <v>17258.27984594267</v>
      </c>
      <c r="E366" s="117">
        <f t="shared" si="204"/>
        <v>17920.192438079976</v>
      </c>
      <c r="F366" s="117">
        <f t="shared" si="204"/>
        <v>17896.650048346772</v>
      </c>
      <c r="G366" s="117">
        <f t="shared" si="204"/>
        <v>17668.472915956714</v>
      </c>
      <c r="H366" s="117">
        <f t="shared" si="204"/>
        <v>18450.328730039277</v>
      </c>
      <c r="I366" s="117">
        <f t="shared" si="204"/>
        <v>18075.577646953967</v>
      </c>
      <c r="J366" s="117">
        <f t="shared" si="204"/>
        <v>16692.535027182108</v>
      </c>
      <c r="K366" s="117">
        <f t="shared" si="204"/>
        <v>15226.958174745067</v>
      </c>
      <c r="L366" s="117">
        <f t="shared" si="204"/>
        <v>17700.86369758438</v>
      </c>
      <c r="M366" s="117">
        <f t="shared" si="204"/>
        <v>16799.702057615101</v>
      </c>
      <c r="N366" s="117">
        <f t="shared" si="204"/>
        <v>15317.494663364294</v>
      </c>
      <c r="O366" s="117">
        <f t="shared" si="204"/>
        <v>13861.351418458096</v>
      </c>
      <c r="P366" s="117">
        <f t="shared" si="204"/>
        <v>10317.862120976557</v>
      </c>
      <c r="Q366" s="117">
        <f t="shared" si="204"/>
        <v>12884.926460927312</v>
      </c>
      <c r="R366" s="117">
        <f t="shared" ref="R366:V366" si="205">R367+R370+R372+R381</f>
        <v>12668.890756133491</v>
      </c>
      <c r="S366" s="117">
        <f t="shared" si="205"/>
        <v>12171.319357260403</v>
      </c>
      <c r="T366" s="117">
        <f t="shared" si="205"/>
        <v>11490.85389235639</v>
      </c>
      <c r="U366" s="117">
        <f t="shared" si="205"/>
        <v>10214.042969060469</v>
      </c>
      <c r="V366" s="117">
        <f t="shared" si="205"/>
        <v>9431.6915258149147</v>
      </c>
      <c r="W366" s="117">
        <f t="shared" ref="W366" si="206">W367+W370+W372+W381</f>
        <v>8792.0354182600768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18031.886092396631</v>
      </c>
      <c r="D367" s="122">
        <f t="shared" si="207"/>
        <v>15763.038776201007</v>
      </c>
      <c r="E367" s="122">
        <f t="shared" si="207"/>
        <v>16456.344915586647</v>
      </c>
      <c r="F367" s="122">
        <f t="shared" si="207"/>
        <v>16388.04925082939</v>
      </c>
      <c r="G367" s="122">
        <f t="shared" si="207"/>
        <v>16146.853185946853</v>
      </c>
      <c r="H367" s="122">
        <f t="shared" si="207"/>
        <v>16895.535356957655</v>
      </c>
      <c r="I367" s="122">
        <f t="shared" si="207"/>
        <v>16639.222957530688</v>
      </c>
      <c r="J367" s="122">
        <f t="shared" si="207"/>
        <v>15227.990483671885</v>
      </c>
      <c r="K367" s="122">
        <f t="shared" si="207"/>
        <v>13835.874886246016</v>
      </c>
      <c r="L367" s="122">
        <f t="shared" si="207"/>
        <v>16051.093998575381</v>
      </c>
      <c r="M367" s="122">
        <f t="shared" si="207"/>
        <v>15089.735294139731</v>
      </c>
      <c r="N367" s="122">
        <f t="shared" si="207"/>
        <v>13624.165365334156</v>
      </c>
      <c r="O367" s="122">
        <f t="shared" si="207"/>
        <v>12075.755288293121</v>
      </c>
      <c r="P367" s="122">
        <f t="shared" si="207"/>
        <v>8616.3698937878089</v>
      </c>
      <c r="Q367" s="122">
        <f t="shared" si="207"/>
        <v>11140.979202039258</v>
      </c>
      <c r="R367" s="122">
        <f t="shared" ref="R367:V367" si="208">SUM(R368:R369)</f>
        <v>10944.613550107184</v>
      </c>
      <c r="S367" s="122">
        <f t="shared" si="208"/>
        <v>10545.614033932652</v>
      </c>
      <c r="T367" s="122">
        <f t="shared" si="208"/>
        <v>9886.8809700751553</v>
      </c>
      <c r="U367" s="122">
        <f t="shared" si="208"/>
        <v>8622.0216245034553</v>
      </c>
      <c r="V367" s="122">
        <f t="shared" si="208"/>
        <v>7842.3479688190973</v>
      </c>
      <c r="W367" s="122">
        <f t="shared" ref="W367" si="209">SUM(W368:W369)</f>
        <v>7202.295362969895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17837.244275809921</v>
      </c>
      <c r="D368" s="98">
        <v>15596.154083414789</v>
      </c>
      <c r="E368" s="98">
        <v>16281.911878015231</v>
      </c>
      <c r="F368" s="98">
        <v>16215.543435499276</v>
      </c>
      <c r="G368" s="98">
        <v>15977.442520536424</v>
      </c>
      <c r="H368" s="98">
        <v>16718.867754216386</v>
      </c>
      <c r="I368" s="98">
        <v>16464.997725588357</v>
      </c>
      <c r="J368" s="98">
        <v>15069.950300875997</v>
      </c>
      <c r="K368" s="98">
        <v>13692.40795145873</v>
      </c>
      <c r="L368" s="98">
        <v>15876.814225508393</v>
      </c>
      <c r="M368" s="98">
        <v>14926.574774553859</v>
      </c>
      <c r="N368" s="98">
        <v>13473.009865301879</v>
      </c>
      <c r="O368" s="98">
        <v>11936.967288049414</v>
      </c>
      <c r="P368" s="98">
        <v>8517.1195174583645</v>
      </c>
      <c r="Q368" s="98">
        <v>11007.203723257549</v>
      </c>
      <c r="R368" s="98">
        <v>10812.065598717783</v>
      </c>
      <c r="S368" s="98">
        <v>10416.774034963761</v>
      </c>
      <c r="T368" s="98">
        <v>9765.7999643986404</v>
      </c>
      <c r="U368" s="98">
        <v>8517.3586588601484</v>
      </c>
      <c r="V368" s="98">
        <v>7746.650645919507</v>
      </c>
      <c r="W368" s="98">
        <v>7113.9368797527404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194.64181658671208</v>
      </c>
      <c r="D369" s="98">
        <v>166.88469278621844</v>
      </c>
      <c r="E369" s="98">
        <v>174.43303757141797</v>
      </c>
      <c r="F369" s="98">
        <v>172.50581533011299</v>
      </c>
      <c r="G369" s="98">
        <v>169.41066541042829</v>
      </c>
      <c r="H369" s="98">
        <v>176.66760274126872</v>
      </c>
      <c r="I369" s="98">
        <v>174.22523194233275</v>
      </c>
      <c r="J369" s="98">
        <v>158.04018279588777</v>
      </c>
      <c r="K369" s="98">
        <v>143.46693478728551</v>
      </c>
      <c r="L369" s="98">
        <v>174.27977306698901</v>
      </c>
      <c r="M369" s="98">
        <v>163.16051958587232</v>
      </c>
      <c r="N369" s="98">
        <v>151.15550003227642</v>
      </c>
      <c r="O369" s="98">
        <v>138.78800024370727</v>
      </c>
      <c r="P369" s="98">
        <v>99.250376329444421</v>
      </c>
      <c r="Q369" s="98">
        <v>133.77547878170807</v>
      </c>
      <c r="R369" s="98">
        <v>132.54795138940136</v>
      </c>
      <c r="S369" s="98">
        <v>128.83999896889154</v>
      </c>
      <c r="T369" s="98">
        <v>121.08100567651431</v>
      </c>
      <c r="U369" s="98">
        <v>104.66296564330638</v>
      </c>
      <c r="V369" s="98">
        <v>95.69732289959056</v>
      </c>
      <c r="W369" s="98">
        <v>88.358483217155012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2.8886132123836235</v>
      </c>
      <c r="D370" s="122">
        <f t="shared" si="210"/>
        <v>0.94240697392518791</v>
      </c>
      <c r="E370" s="122">
        <f t="shared" si="210"/>
        <v>3.0590924903618975</v>
      </c>
      <c r="F370" s="122">
        <f t="shared" si="210"/>
        <v>4.6832683465937723</v>
      </c>
      <c r="G370" s="122">
        <f t="shared" si="210"/>
        <v>4.6884541198861269</v>
      </c>
      <c r="H370" s="122">
        <f t="shared" si="210"/>
        <v>7.3629754165921275</v>
      </c>
      <c r="I370" s="122">
        <f t="shared" si="210"/>
        <v>7.5268202730902987</v>
      </c>
      <c r="J370" s="122">
        <f t="shared" si="210"/>
        <v>4.2201731727601484</v>
      </c>
      <c r="K370" s="122">
        <f t="shared" si="210"/>
        <v>3.5888775306980096</v>
      </c>
      <c r="L370" s="122">
        <f t="shared" si="210"/>
        <v>3.3352758332234647</v>
      </c>
      <c r="M370" s="122">
        <f t="shared" si="210"/>
        <v>4.8703390407911797</v>
      </c>
      <c r="N370" s="122">
        <f t="shared" si="210"/>
        <v>4.4811708536163026</v>
      </c>
      <c r="O370" s="122">
        <f t="shared" si="210"/>
        <v>3.6577283901277222</v>
      </c>
      <c r="P370" s="122">
        <f t="shared" si="210"/>
        <v>2.9018152093813581</v>
      </c>
      <c r="Q370" s="122">
        <f t="shared" si="210"/>
        <v>3.2613784090727709</v>
      </c>
      <c r="R370" s="122">
        <f t="shared" si="210"/>
        <v>4.1856249783755857</v>
      </c>
      <c r="S370" s="122">
        <f t="shared" si="210"/>
        <v>3.8135687014793858</v>
      </c>
      <c r="T370" s="122">
        <f t="shared" si="210"/>
        <v>4.5828912638361432</v>
      </c>
      <c r="U370" s="122">
        <f t="shared" si="210"/>
        <v>2.2004584692452136</v>
      </c>
      <c r="V370" s="122">
        <f t="shared" si="210"/>
        <v>6.2506461588005466</v>
      </c>
      <c r="W370" s="122">
        <f t="shared" si="210"/>
        <v>2.7544268916424719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2.8886132123836235</v>
      </c>
      <c r="D371" s="98">
        <f>RES_hhdet_in_fech!D29</f>
        <v>0.94240697392518791</v>
      </c>
      <c r="E371" s="98">
        <f>RES_hhdet_in_fech!E29</f>
        <v>3.0590924903618975</v>
      </c>
      <c r="F371" s="98">
        <f>RES_hhdet_in_fech!F29</f>
        <v>4.6832683465937723</v>
      </c>
      <c r="G371" s="98">
        <f>RES_hhdet_in_fech!G29</f>
        <v>4.6884541198861269</v>
      </c>
      <c r="H371" s="98">
        <f>RES_hhdet_in_fech!H29</f>
        <v>7.3629754165921275</v>
      </c>
      <c r="I371" s="98">
        <f>RES_hhdet_in_fech!I29</f>
        <v>7.5268202730902987</v>
      </c>
      <c r="J371" s="98">
        <f>RES_hhdet_in_fech!J29</f>
        <v>4.2201731727601484</v>
      </c>
      <c r="K371" s="98">
        <f>RES_hhdet_in_fech!K29</f>
        <v>3.5888775306980096</v>
      </c>
      <c r="L371" s="98">
        <f>RES_hhdet_in_fech!L29</f>
        <v>3.3352758332234647</v>
      </c>
      <c r="M371" s="98">
        <f>RES_hhdet_in_fech!M29</f>
        <v>4.8703390407911797</v>
      </c>
      <c r="N371" s="98">
        <f>RES_hhdet_in_fech!N29</f>
        <v>4.4811708536163026</v>
      </c>
      <c r="O371" s="98">
        <f>RES_hhdet_in_fech!O29</f>
        <v>3.6577283901277222</v>
      </c>
      <c r="P371" s="98">
        <f>RES_hhdet_in_fech!P29</f>
        <v>2.9018152093813581</v>
      </c>
      <c r="Q371" s="98">
        <f>RES_hhdet_in_fech!Q29</f>
        <v>3.2613784090727709</v>
      </c>
      <c r="R371" s="98">
        <f>RES_hhdet_in_fech!R29</f>
        <v>4.1856249783755857</v>
      </c>
      <c r="S371" s="98">
        <f>RES_hhdet_in_fech!S29</f>
        <v>3.8135687014793858</v>
      </c>
      <c r="T371" s="98">
        <f>RES_hhdet_in_fech!T29</f>
        <v>4.5828912638361432</v>
      </c>
      <c r="U371" s="98">
        <f>RES_hhdet_in_fech!U29</f>
        <v>2.2004584692452136</v>
      </c>
      <c r="V371" s="98">
        <f>RES_hhdet_in_fech!V29</f>
        <v>6.2506461588005466</v>
      </c>
      <c r="W371" s="98">
        <f>RES_hhdet_in_fech!W29</f>
        <v>2.7544268916424719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1195.59846794542</v>
      </c>
      <c r="D372" s="122">
        <v>1211.5073777534878</v>
      </c>
      <c r="E372" s="122">
        <v>1179.7578901469658</v>
      </c>
      <c r="F372" s="122">
        <v>1221.2697155771953</v>
      </c>
      <c r="G372" s="122">
        <v>1229.7619720597274</v>
      </c>
      <c r="H372" s="122">
        <v>1250.9349493244986</v>
      </c>
      <c r="I372" s="122">
        <v>1135.6412272755147</v>
      </c>
      <c r="J372" s="122">
        <v>1161.2944392825011</v>
      </c>
      <c r="K372" s="122">
        <v>1086.995804322175</v>
      </c>
      <c r="L372" s="122">
        <v>1311.8513095439803</v>
      </c>
      <c r="M372" s="122">
        <v>1378.2606648703677</v>
      </c>
      <c r="N372" s="122">
        <v>1364.4404470705354</v>
      </c>
      <c r="O372" s="122">
        <v>1436.0902691016311</v>
      </c>
      <c r="P372" s="122">
        <v>1350.1625076265764</v>
      </c>
      <c r="Q372" s="122">
        <v>1389.4532559570996</v>
      </c>
      <c r="R372" s="122">
        <v>1363.1779369851138</v>
      </c>
      <c r="S372" s="122">
        <v>1279.679294814217</v>
      </c>
      <c r="T372" s="122">
        <v>1261.835602589063</v>
      </c>
      <c r="U372" s="122">
        <v>1257.2232790410642</v>
      </c>
      <c r="V372" s="122">
        <v>1237.0269441620189</v>
      </c>
      <c r="W372" s="122">
        <v>1237.1350734658524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1436.7668428479362</v>
      </c>
      <c r="D373" s="98">
        <v>1322.1937279414233</v>
      </c>
      <c r="E373" s="98">
        <v>1365.9673866474843</v>
      </c>
      <c r="F373" s="98">
        <v>1401.1282709152724</v>
      </c>
      <c r="G373" s="98">
        <v>1383.1659758332275</v>
      </c>
      <c r="H373" s="98">
        <v>1458.5399443716556</v>
      </c>
      <c r="I373" s="98">
        <v>1461.1439661602681</v>
      </c>
      <c r="J373" s="98">
        <v>1371.0449639595138</v>
      </c>
      <c r="K373" s="98">
        <v>1306.8807840443383</v>
      </c>
      <c r="L373" s="98">
        <v>1444.3114516896835</v>
      </c>
      <c r="M373" s="98">
        <v>1618.1669490628053</v>
      </c>
      <c r="N373" s="98">
        <v>1584.6407387980053</v>
      </c>
      <c r="O373" s="98">
        <v>1511.7876543600489</v>
      </c>
      <c r="P373" s="98">
        <v>1278.5208556762232</v>
      </c>
      <c r="Q373" s="98">
        <v>1434.799920837597</v>
      </c>
      <c r="R373" s="98">
        <v>1409.1342339481639</v>
      </c>
      <c r="S373" s="98">
        <v>1350.6827975486765</v>
      </c>
      <c r="T373" s="98">
        <v>1246.2158140112695</v>
      </c>
      <c r="U373" s="98">
        <v>1262.3109609584674</v>
      </c>
      <c r="V373" s="98">
        <v>1214.5208752925646</v>
      </c>
      <c r="W373" s="98">
        <v>1274.9701973257766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1250.406390304242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738.83630704158554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511.57008326265651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1241.1379907610897</v>
      </c>
      <c r="D377" s="101">
        <v>1257.8709721072612</v>
      </c>
      <c r="E377" s="101">
        <v>1217.2790217787933</v>
      </c>
      <c r="F377" s="101">
        <v>1246.9729522334044</v>
      </c>
      <c r="G377" s="101">
        <v>1271.3923048560762</v>
      </c>
      <c r="H377" s="101">
        <v>1285.7998822751319</v>
      </c>
      <c r="I377" s="101">
        <v>1214.7511628027789</v>
      </c>
      <c r="J377" s="101">
        <v>1242.043033996461</v>
      </c>
      <c r="K377" s="101">
        <v>1177.5642887764282</v>
      </c>
      <c r="L377" s="101">
        <v>1380.7943247019466</v>
      </c>
      <c r="M377" s="101">
        <v>1423.4309696323332</v>
      </c>
      <c r="N377" s="101">
        <v>1408.0039027511582</v>
      </c>
      <c r="O377" s="101">
        <v>1498.2534813100867</v>
      </c>
      <c r="P377" s="101">
        <v>1417.1192741618031</v>
      </c>
      <c r="Q377" s="101">
        <v>1453.1297162001526</v>
      </c>
      <c r="R377" s="101">
        <v>1424.9630469195965</v>
      </c>
      <c r="S377" s="101">
        <v>1329.5585287574045</v>
      </c>
      <c r="T377" s="101">
        <v>1318.6436000029553</v>
      </c>
      <c r="U377" s="101">
        <v>1309.5890110658154</v>
      </c>
      <c r="V377" s="101">
        <v>1287.1769366837464</v>
      </c>
      <c r="W377" s="101">
        <v>1274.8100416499497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1097.6240827986212</v>
      </c>
      <c r="D378" s="104">
        <v>1115.3782707751902</v>
      </c>
      <c r="E378" s="104">
        <v>1077.7552211120583</v>
      </c>
      <c r="F378" s="104">
        <v>1103.9933823958668</v>
      </c>
      <c r="G378" s="104">
        <v>1129.3819738066904</v>
      </c>
      <c r="H378" s="104">
        <v>1143.264573333403</v>
      </c>
      <c r="I378" s="104">
        <v>1078.3782734810491</v>
      </c>
      <c r="J378" s="104">
        <v>1098.2950265276156</v>
      </c>
      <c r="K378" s="104">
        <v>1028.3826088755989</v>
      </c>
      <c r="L378" s="104">
        <v>1232.6912951862732</v>
      </c>
      <c r="M378" s="104">
        <v>1271.3800197616263</v>
      </c>
      <c r="N378" s="104">
        <v>1257.3334703480893</v>
      </c>
      <c r="O378" s="104">
        <v>1354.3558897868133</v>
      </c>
      <c r="P378" s="104">
        <v>1281.5952422366609</v>
      </c>
      <c r="Q378" s="104">
        <v>1326.8521202090662</v>
      </c>
      <c r="R378" s="104">
        <v>1307.5240117480616</v>
      </c>
      <c r="S378" s="104">
        <v>1219.5360398522623</v>
      </c>
      <c r="T378" s="104">
        <v>1215.7076594353923</v>
      </c>
      <c r="U378" s="104">
        <v>1214.0171792680505</v>
      </c>
      <c r="V378" s="104">
        <v>1197.5904113998506</v>
      </c>
      <c r="W378" s="104">
        <v>1189.8796447545058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694.37404993180269</v>
      </c>
      <c r="D379" s="98">
        <v>712.23114357778206</v>
      </c>
      <c r="E379" s="98">
        <v>680.05400534143189</v>
      </c>
      <c r="F379" s="98">
        <v>693.92450616598205</v>
      </c>
      <c r="G379" s="98">
        <v>719.20814141103313</v>
      </c>
      <c r="H379" s="98">
        <v>728.88641089361442</v>
      </c>
      <c r="I379" s="98">
        <v>678.21701540944036</v>
      </c>
      <c r="J379" s="98">
        <v>672.1743328240201</v>
      </c>
      <c r="K379" s="98">
        <v>580.97949637295426</v>
      </c>
      <c r="L379" s="98">
        <v>783.53447336540421</v>
      </c>
      <c r="M379" s="98">
        <v>800.80861877917482</v>
      </c>
      <c r="N379" s="98">
        <v>775.28908283427063</v>
      </c>
      <c r="O379" s="98">
        <v>868.16773535722405</v>
      </c>
      <c r="P379" s="98">
        <v>788.59564205991069</v>
      </c>
      <c r="Q379" s="98">
        <v>828.01533504090844</v>
      </c>
      <c r="R379" s="98">
        <v>813.60891804077619</v>
      </c>
      <c r="S379" s="98">
        <v>726.63587248158069</v>
      </c>
      <c r="T379" s="98">
        <v>725.84904096381922</v>
      </c>
      <c r="U379" s="98">
        <v>732.21635506207701</v>
      </c>
      <c r="V379" s="98">
        <v>722.84001397123711</v>
      </c>
      <c r="W379" s="98">
        <v>721.27132249190208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403.25003286681874</v>
      </c>
      <c r="D380" s="98">
        <v>403.14712719740817</v>
      </c>
      <c r="E380" s="98">
        <v>397.7012157706265</v>
      </c>
      <c r="F380" s="98">
        <v>410.06887622988472</v>
      </c>
      <c r="G380" s="98">
        <v>410.17383239565714</v>
      </c>
      <c r="H380" s="98">
        <v>414.37816243978835</v>
      </c>
      <c r="I380" s="98">
        <v>400.16125807160881</v>
      </c>
      <c r="J380" s="98">
        <v>426.1206937035958</v>
      </c>
      <c r="K380" s="98">
        <v>447.40311250264466</v>
      </c>
      <c r="L380" s="98">
        <v>449.15682182086914</v>
      </c>
      <c r="M380" s="98">
        <v>470.57140098245162</v>
      </c>
      <c r="N380" s="98">
        <v>482.04438751381866</v>
      </c>
      <c r="O380" s="98">
        <v>486.18815442958936</v>
      </c>
      <c r="P380" s="98">
        <v>492.9996001767505</v>
      </c>
      <c r="Q380" s="98">
        <v>498.83678516815792</v>
      </c>
      <c r="R380" s="98">
        <v>493.91509370728539</v>
      </c>
      <c r="S380" s="98">
        <v>492.90016737068152</v>
      </c>
      <c r="T380" s="98">
        <v>489.85861847157315</v>
      </c>
      <c r="U380" s="98">
        <v>481.80082420597364</v>
      </c>
      <c r="V380" s="98">
        <v>474.75039742861367</v>
      </c>
      <c r="W380" s="98">
        <v>468.60832226260374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278.60741433246608</v>
      </c>
      <c r="D381" s="122">
        <v>282.79128501424861</v>
      </c>
      <c r="E381" s="122">
        <v>281.03053985600013</v>
      </c>
      <c r="F381" s="122">
        <v>282.64781359359125</v>
      </c>
      <c r="G381" s="122">
        <v>287.16930383024732</v>
      </c>
      <c r="H381" s="122">
        <v>296.49544834053211</v>
      </c>
      <c r="I381" s="122">
        <v>293.18664187467238</v>
      </c>
      <c r="J381" s="122">
        <v>299.02993105496068</v>
      </c>
      <c r="K381" s="122">
        <v>300.49860664617779</v>
      </c>
      <c r="L381" s="122">
        <v>334.58311363179519</v>
      </c>
      <c r="M381" s="122">
        <v>326.83575956421203</v>
      </c>
      <c r="N381" s="122">
        <v>324.40768010598509</v>
      </c>
      <c r="O381" s="122">
        <v>345.84813267321664</v>
      </c>
      <c r="P381" s="122">
        <v>348.42790435279051</v>
      </c>
      <c r="Q381" s="122">
        <v>351.23262452188118</v>
      </c>
      <c r="R381" s="122">
        <v>356.91364406281798</v>
      </c>
      <c r="S381" s="122">
        <v>342.21245981205408</v>
      </c>
      <c r="T381" s="122">
        <v>337.55442842833747</v>
      </c>
      <c r="U381" s="122">
        <v>332.59760704670435</v>
      </c>
      <c r="V381" s="122">
        <v>346.06596667499758</v>
      </c>
      <c r="W381" s="122">
        <v>349.85055493268783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278.60741433246608</v>
      </c>
      <c r="D383" s="33">
        <v>282.79128501424861</v>
      </c>
      <c r="E383" s="33">
        <v>281.03053985600013</v>
      </c>
      <c r="F383" s="33">
        <v>282.64781359359125</v>
      </c>
      <c r="G383" s="33">
        <v>287.16930383024732</v>
      </c>
      <c r="H383" s="33">
        <v>296.49544834053211</v>
      </c>
      <c r="I383" s="33">
        <v>293.18664187467238</v>
      </c>
      <c r="J383" s="33">
        <v>299.02993105496068</v>
      </c>
      <c r="K383" s="33">
        <v>300.49860664617779</v>
      </c>
      <c r="L383" s="33">
        <v>334.58311363179519</v>
      </c>
      <c r="M383" s="33">
        <v>326.83575956421203</v>
      </c>
      <c r="N383" s="33">
        <v>324.40768010598509</v>
      </c>
      <c r="O383" s="33">
        <v>345.84813267321664</v>
      </c>
      <c r="P383" s="33">
        <v>348.42790435279051</v>
      </c>
      <c r="Q383" s="33">
        <v>351.23262452188118</v>
      </c>
      <c r="R383" s="33">
        <v>356.91364406281798</v>
      </c>
      <c r="S383" s="33">
        <v>342.21245981205408</v>
      </c>
      <c r="T383" s="33">
        <v>337.55442842833747</v>
      </c>
      <c r="U383" s="33">
        <v>332.59760704670435</v>
      </c>
      <c r="V383" s="33">
        <v>346.06596667499758</v>
      </c>
      <c r="W383" s="33">
        <v>349.85055493268783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11909.021552084934</v>
      </c>
      <c r="D385" s="117">
        <f t="shared" si="211"/>
        <v>10643.62571629844</v>
      </c>
      <c r="E385" s="117">
        <f t="shared" si="211"/>
        <v>11137.812777352574</v>
      </c>
      <c r="F385" s="117">
        <f t="shared" si="211"/>
        <v>11219.787057415229</v>
      </c>
      <c r="G385" s="117">
        <f t="shared" si="211"/>
        <v>11186.519575181777</v>
      </c>
      <c r="H385" s="117">
        <f t="shared" si="211"/>
        <v>11785.938071650833</v>
      </c>
      <c r="I385" s="117">
        <f t="shared" si="211"/>
        <v>11680.11344331295</v>
      </c>
      <c r="J385" s="117">
        <f t="shared" si="211"/>
        <v>10896.315147841682</v>
      </c>
      <c r="K385" s="117">
        <f t="shared" si="211"/>
        <v>10058.986848437684</v>
      </c>
      <c r="L385" s="117">
        <f t="shared" si="211"/>
        <v>11789.544889311737</v>
      </c>
      <c r="M385" s="117">
        <f t="shared" si="211"/>
        <v>11390.665322819099</v>
      </c>
      <c r="N385" s="117">
        <f t="shared" si="211"/>
        <v>10653.799043333851</v>
      </c>
      <c r="O385" s="117">
        <f t="shared" si="211"/>
        <v>9979.5650532227974</v>
      </c>
      <c r="P385" s="117">
        <f t="shared" si="211"/>
        <v>7722.5146742590323</v>
      </c>
      <c r="Q385" s="117">
        <f t="shared" si="211"/>
        <v>9891.6613408278317</v>
      </c>
      <c r="R385" s="117">
        <f t="shared" ref="R385:V385" si="212">R386+R389+R391+R400</f>
        <v>9870.8846287740962</v>
      </c>
      <c r="S385" s="117">
        <f t="shared" si="212"/>
        <v>9579.9222637500661</v>
      </c>
      <c r="T385" s="117">
        <f t="shared" si="212"/>
        <v>9125.1935458573262</v>
      </c>
      <c r="U385" s="117">
        <f t="shared" si="212"/>
        <v>8169.5123198073316</v>
      </c>
      <c r="V385" s="117">
        <f t="shared" si="212"/>
        <v>7614.4033676684912</v>
      </c>
      <c r="W385" s="117">
        <f t="shared" ref="W385" si="213">W386+W389+W391+W400</f>
        <v>7119.6126196925161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10767.250044732702</v>
      </c>
      <c r="D386" s="122">
        <f t="shared" si="214"/>
        <v>9497.6864061567885</v>
      </c>
      <c r="E386" s="122">
        <f t="shared" si="214"/>
        <v>10008.986334146317</v>
      </c>
      <c r="F386" s="122">
        <f t="shared" si="214"/>
        <v>10059.604395473427</v>
      </c>
      <c r="G386" s="122">
        <f t="shared" si="214"/>
        <v>10005.218251426748</v>
      </c>
      <c r="H386" s="122">
        <f t="shared" si="214"/>
        <v>10569.389976592165</v>
      </c>
      <c r="I386" s="122">
        <f t="shared" si="214"/>
        <v>10510.998344010675</v>
      </c>
      <c r="J386" s="122">
        <f t="shared" si="214"/>
        <v>9717.6487870262263</v>
      </c>
      <c r="K386" s="122">
        <f t="shared" si="214"/>
        <v>8925.8317216391242</v>
      </c>
      <c r="L386" s="122">
        <f t="shared" si="214"/>
        <v>10478.254845417805</v>
      </c>
      <c r="M386" s="122">
        <f t="shared" si="214"/>
        <v>10031.473408142798</v>
      </c>
      <c r="N386" s="122">
        <f t="shared" si="214"/>
        <v>9298.7710021566709</v>
      </c>
      <c r="O386" s="122">
        <f t="shared" si="214"/>
        <v>8532.3854799286783</v>
      </c>
      <c r="P386" s="122">
        <f t="shared" si="214"/>
        <v>6324.3526630860224</v>
      </c>
      <c r="Q386" s="122">
        <f t="shared" si="214"/>
        <v>8431.4624055675904</v>
      </c>
      <c r="R386" s="122">
        <f t="shared" ref="R386:V386" si="215">SUM(R387:R388)</f>
        <v>8404.3095976572131</v>
      </c>
      <c r="S386" s="122">
        <f t="shared" si="215"/>
        <v>8181.4026685346271</v>
      </c>
      <c r="T386" s="122">
        <f t="shared" si="215"/>
        <v>7727.420974669064</v>
      </c>
      <c r="U386" s="122">
        <f t="shared" si="215"/>
        <v>6777.4290046451824</v>
      </c>
      <c r="V386" s="122">
        <f t="shared" si="215"/>
        <v>6195.6022220209788</v>
      </c>
      <c r="W386" s="122">
        <f t="shared" ref="W386" si="216">SUM(W387:W388)</f>
        <v>5708.8726294385096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10572.608228145989</v>
      </c>
      <c r="D387" s="98">
        <v>9330.8017133705707</v>
      </c>
      <c r="E387" s="98">
        <v>9834.5532965748989</v>
      </c>
      <c r="F387" s="98">
        <v>9887.0985801433144</v>
      </c>
      <c r="G387" s="98">
        <v>9835.807586016319</v>
      </c>
      <c r="H387" s="98">
        <v>10392.722373850896</v>
      </c>
      <c r="I387" s="98">
        <v>10336.773112068342</v>
      </c>
      <c r="J387" s="98">
        <v>9559.6086042303377</v>
      </c>
      <c r="K387" s="98">
        <v>8782.3647868518383</v>
      </c>
      <c r="L387" s="98">
        <v>10303.975072350817</v>
      </c>
      <c r="M387" s="98">
        <v>9868.3128885569258</v>
      </c>
      <c r="N387" s="98">
        <v>9147.615502124394</v>
      </c>
      <c r="O387" s="98">
        <v>8393.5974796849714</v>
      </c>
      <c r="P387" s="98">
        <v>6225.102286756578</v>
      </c>
      <c r="Q387" s="98">
        <v>8297.686926785882</v>
      </c>
      <c r="R387" s="98">
        <v>8271.7616462678125</v>
      </c>
      <c r="S387" s="98">
        <v>8052.5626695657356</v>
      </c>
      <c r="T387" s="98">
        <v>7606.33996899255</v>
      </c>
      <c r="U387" s="98">
        <v>6672.7660390018764</v>
      </c>
      <c r="V387" s="98">
        <v>6099.9048991213886</v>
      </c>
      <c r="W387" s="98">
        <v>5620.5141462213551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194.64181658671208</v>
      </c>
      <c r="D388" s="98">
        <v>166.88469278621844</v>
      </c>
      <c r="E388" s="98">
        <v>174.43303757141797</v>
      </c>
      <c r="F388" s="98">
        <v>172.50581533011299</v>
      </c>
      <c r="G388" s="98">
        <v>169.41066541042829</v>
      </c>
      <c r="H388" s="98">
        <v>176.66760274126872</v>
      </c>
      <c r="I388" s="98">
        <v>174.22523194233275</v>
      </c>
      <c r="J388" s="98">
        <v>158.04018279588777</v>
      </c>
      <c r="K388" s="98">
        <v>143.46693478728551</v>
      </c>
      <c r="L388" s="98">
        <v>174.27977306698901</v>
      </c>
      <c r="M388" s="98">
        <v>163.16051958587232</v>
      </c>
      <c r="N388" s="98">
        <v>151.15550003227642</v>
      </c>
      <c r="O388" s="98">
        <v>138.78800024370727</v>
      </c>
      <c r="P388" s="98">
        <v>99.250376329444421</v>
      </c>
      <c r="Q388" s="98">
        <v>133.77547878170807</v>
      </c>
      <c r="R388" s="98">
        <v>132.54795138940136</v>
      </c>
      <c r="S388" s="98">
        <v>128.83999896889154</v>
      </c>
      <c r="T388" s="98">
        <v>121.08100567651431</v>
      </c>
      <c r="U388" s="98">
        <v>104.66296564330638</v>
      </c>
      <c r="V388" s="98">
        <v>95.69732289959056</v>
      </c>
      <c r="W388" s="98">
        <v>88.358483217155012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8.6902663972149234</v>
      </c>
      <c r="D389" s="122">
        <f t="shared" si="217"/>
        <v>2.9461666141661031</v>
      </c>
      <c r="E389" s="122">
        <f t="shared" si="217"/>
        <v>9.9274180726047216</v>
      </c>
      <c r="F389" s="122">
        <f t="shared" si="217"/>
        <v>15.756137210470937</v>
      </c>
      <c r="G389" s="122">
        <f t="shared" si="217"/>
        <v>16.337425692473584</v>
      </c>
      <c r="H389" s="122">
        <f t="shared" si="217"/>
        <v>26.549951025413122</v>
      </c>
      <c r="I389" s="122">
        <f t="shared" si="217"/>
        <v>28.062847468429329</v>
      </c>
      <c r="J389" s="122">
        <f t="shared" si="217"/>
        <v>16.260884560529114</v>
      </c>
      <c r="K389" s="122">
        <f t="shared" si="217"/>
        <v>14.287213473726203</v>
      </c>
      <c r="L389" s="122">
        <f t="shared" si="217"/>
        <v>13.714993850269417</v>
      </c>
      <c r="M389" s="122">
        <f t="shared" si="217"/>
        <v>20.790145536510547</v>
      </c>
      <c r="N389" s="122">
        <f t="shared" si="217"/>
        <v>19.977547301399291</v>
      </c>
      <c r="O389" s="122">
        <f t="shared" si="217"/>
        <v>17.133768939715672</v>
      </c>
      <c r="P389" s="122">
        <f t="shared" si="217"/>
        <v>14.304574770007763</v>
      </c>
      <c r="Q389" s="122">
        <f t="shared" si="217"/>
        <v>16.764463794429549</v>
      </c>
      <c r="R389" s="122">
        <f t="shared" si="217"/>
        <v>22.068836237533176</v>
      </c>
      <c r="S389" s="122">
        <f t="shared" si="217"/>
        <v>20.508532631984721</v>
      </c>
      <c r="T389" s="122">
        <f t="shared" si="217"/>
        <v>25.048797574093275</v>
      </c>
      <c r="U389" s="122">
        <f t="shared" si="217"/>
        <v>12.203252186428088</v>
      </c>
      <c r="V389" s="122">
        <f t="shared" si="217"/>
        <v>35.174915614148532</v>
      </c>
      <c r="W389" s="122">
        <f t="shared" si="217"/>
        <v>15.720393689558344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8.6902663972149234</v>
      </c>
      <c r="D390" s="98">
        <f>RES_hhdet_in_tesh!D29</f>
        <v>2.9461666141661031</v>
      </c>
      <c r="E390" s="98">
        <f>RES_hhdet_in_tesh!E29</f>
        <v>9.9274180726047216</v>
      </c>
      <c r="F390" s="98">
        <f>RES_hhdet_in_tesh!F29</f>
        <v>15.756137210470937</v>
      </c>
      <c r="G390" s="98">
        <f>RES_hhdet_in_tesh!G29</f>
        <v>16.337425692473584</v>
      </c>
      <c r="H390" s="98">
        <f>RES_hhdet_in_tesh!H29</f>
        <v>26.549951025413122</v>
      </c>
      <c r="I390" s="98">
        <f>RES_hhdet_in_tesh!I29</f>
        <v>28.062847468429329</v>
      </c>
      <c r="J390" s="98">
        <f>RES_hhdet_in_tesh!J29</f>
        <v>16.260884560529114</v>
      </c>
      <c r="K390" s="98">
        <f>RES_hhdet_in_tesh!K29</f>
        <v>14.287213473726203</v>
      </c>
      <c r="L390" s="98">
        <f>RES_hhdet_in_tesh!L29</f>
        <v>13.714993850269417</v>
      </c>
      <c r="M390" s="98">
        <f>RES_hhdet_in_tesh!M29</f>
        <v>20.790145536510547</v>
      </c>
      <c r="N390" s="98">
        <f>RES_hhdet_in_tesh!N29</f>
        <v>19.977547301399291</v>
      </c>
      <c r="O390" s="98">
        <f>RES_hhdet_in_tesh!O29</f>
        <v>17.133768939715672</v>
      </c>
      <c r="P390" s="98">
        <f>RES_hhdet_in_tesh!P29</f>
        <v>14.304574770007763</v>
      </c>
      <c r="Q390" s="98">
        <f>RES_hhdet_in_tesh!Q29</f>
        <v>16.764463794429549</v>
      </c>
      <c r="R390" s="98">
        <f>RES_hhdet_in_tesh!R29</f>
        <v>22.068836237533176</v>
      </c>
      <c r="S390" s="98">
        <f>RES_hhdet_in_tesh!S29</f>
        <v>20.508532631984721</v>
      </c>
      <c r="T390" s="98">
        <f>RES_hhdet_in_tesh!T29</f>
        <v>25.048797574093275</v>
      </c>
      <c r="U390" s="98">
        <f>RES_hhdet_in_tesh!U29</f>
        <v>12.203252186428088</v>
      </c>
      <c r="V390" s="98">
        <f>RES_hhdet_in_tesh!V29</f>
        <v>35.174915614148532</v>
      </c>
      <c r="W390" s="98">
        <f>RES_hhdet_in_tesh!W29</f>
        <v>15.720393689558344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917.66368931971567</v>
      </c>
      <c r="D391" s="122">
        <v>923.94892281005411</v>
      </c>
      <c r="E391" s="122">
        <v>900.8149591319459</v>
      </c>
      <c r="F391" s="122">
        <v>924.67945014175405</v>
      </c>
      <c r="G391" s="122">
        <v>941.27349852839404</v>
      </c>
      <c r="H391" s="122">
        <v>958.58866706220783</v>
      </c>
      <c r="I391" s="122">
        <v>911.76053911182009</v>
      </c>
      <c r="J391" s="122">
        <v>928.04222845617096</v>
      </c>
      <c r="K391" s="122">
        <v>882.81121760033443</v>
      </c>
      <c r="L391" s="122">
        <v>1034.0937162386838</v>
      </c>
      <c r="M391" s="122">
        <v>1080.1581370791932</v>
      </c>
      <c r="N391" s="122">
        <v>1077.5896111271572</v>
      </c>
      <c r="O391" s="122">
        <v>1153.9265456437397</v>
      </c>
      <c r="P391" s="122">
        <v>1103.5177660834131</v>
      </c>
      <c r="Q391" s="122">
        <v>1158.0308098928988</v>
      </c>
      <c r="R391" s="122">
        <v>1150.605519227503</v>
      </c>
      <c r="S391" s="122">
        <v>1091.5720520673642</v>
      </c>
      <c r="T391" s="122">
        <v>1085.2585105126386</v>
      </c>
      <c r="U391" s="122">
        <v>1092.001984756798</v>
      </c>
      <c r="V391" s="122">
        <v>1080.0770222001536</v>
      </c>
      <c r="W391" s="122">
        <v>1085.1162950005582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944.03282403270759</v>
      </c>
      <c r="D392" s="98">
        <v>871.10904141662775</v>
      </c>
      <c r="E392" s="98">
        <v>902.78672178333807</v>
      </c>
      <c r="F392" s="98">
        <v>928.99248064234826</v>
      </c>
      <c r="G392" s="98">
        <v>920.38820488838292</v>
      </c>
      <c r="H392" s="98">
        <v>974.38411702166343</v>
      </c>
      <c r="I392" s="98">
        <v>980.41010129031156</v>
      </c>
      <c r="J392" s="98">
        <v>924.70917603196483</v>
      </c>
      <c r="K392" s="98">
        <v>886.92299134293705</v>
      </c>
      <c r="L392" s="98">
        <v>987.39350185030833</v>
      </c>
      <c r="M392" s="98">
        <v>1123.220173324285</v>
      </c>
      <c r="N392" s="98">
        <v>1127.6580632381656</v>
      </c>
      <c r="O392" s="98">
        <v>1114.7185854901338</v>
      </c>
      <c r="P392" s="98">
        <v>982.80764473886779</v>
      </c>
      <c r="Q392" s="98">
        <v>1143.7881269787213</v>
      </c>
      <c r="R392" s="98">
        <v>1150.4021387650989</v>
      </c>
      <c r="S392" s="98">
        <v>1127.6903752978969</v>
      </c>
      <c r="T392" s="98">
        <v>1061.3669627975835</v>
      </c>
      <c r="U392" s="98">
        <v>1092.7133844608206</v>
      </c>
      <c r="V392" s="98">
        <v>1063.6479960483023</v>
      </c>
      <c r="W392" s="98">
        <v>1122.663704213689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1128.4274193326462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616.85733606998986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511.57008326265651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914.97187435958131</v>
      </c>
      <c r="D396" s="101">
        <v>928.83169735029492</v>
      </c>
      <c r="E396" s="101">
        <v>900.44642865015999</v>
      </c>
      <c r="F396" s="101">
        <v>924.05448704558432</v>
      </c>
      <c r="G396" s="101">
        <v>943.93524944885701</v>
      </c>
      <c r="H396" s="101">
        <v>956.53801360134503</v>
      </c>
      <c r="I396" s="101">
        <v>905.60230047885625</v>
      </c>
      <c r="J396" s="101">
        <v>928.12784869336338</v>
      </c>
      <c r="K396" s="101">
        <v>882.29806480989384</v>
      </c>
      <c r="L396" s="101">
        <v>1037.6969196968646</v>
      </c>
      <c r="M396" s="101">
        <v>1075.5773218329653</v>
      </c>
      <c r="N396" s="101">
        <v>1073.2517161125029</v>
      </c>
      <c r="O396" s="101">
        <v>1157.083599550587</v>
      </c>
      <c r="P396" s="101">
        <v>1112.9290978311062</v>
      </c>
      <c r="Q396" s="101">
        <v>1159.8285153780212</v>
      </c>
      <c r="R396" s="101">
        <v>1150.4352873262835</v>
      </c>
      <c r="S396" s="101">
        <v>1085.5025992990966</v>
      </c>
      <c r="T396" s="101">
        <v>1088.2126801703805</v>
      </c>
      <c r="U396" s="101">
        <v>1091.5822637305553</v>
      </c>
      <c r="V396" s="101">
        <v>1082.3699042996809</v>
      </c>
      <c r="W396" s="101">
        <v>1079.3528985018295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915.1453504722017</v>
      </c>
      <c r="D397" s="104">
        <v>929.06979865140988</v>
      </c>
      <c r="E397" s="104">
        <v>900.75120631766413</v>
      </c>
      <c r="F397" s="104">
        <v>924.29338482495552</v>
      </c>
      <c r="G397" s="104">
        <v>944.14427863437595</v>
      </c>
      <c r="H397" s="104">
        <v>956.61460936147591</v>
      </c>
      <c r="I397" s="104">
        <v>905.77500694966682</v>
      </c>
      <c r="J397" s="104">
        <v>928.40902059310679</v>
      </c>
      <c r="K397" s="104">
        <v>882.70595773134005</v>
      </c>
      <c r="L397" s="104">
        <v>1037.9999934229045</v>
      </c>
      <c r="M397" s="104">
        <v>1075.6808919679822</v>
      </c>
      <c r="N397" s="104">
        <v>1073.0088990534048</v>
      </c>
      <c r="O397" s="104">
        <v>1156.6639188926474</v>
      </c>
      <c r="P397" s="104">
        <v>1112.3201136108726</v>
      </c>
      <c r="Q397" s="104">
        <v>1159.7246508860269</v>
      </c>
      <c r="R397" s="104">
        <v>1150.7773270268565</v>
      </c>
      <c r="S397" s="104">
        <v>1086.1535753721305</v>
      </c>
      <c r="T397" s="104">
        <v>1088.8666675491008</v>
      </c>
      <c r="U397" s="104">
        <v>1092.1254219579848</v>
      </c>
      <c r="V397" s="104">
        <v>1082.5769164165429</v>
      </c>
      <c r="W397" s="104">
        <v>1079.2924768447908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511.89531760538307</v>
      </c>
      <c r="D398" s="98">
        <v>525.92267145400194</v>
      </c>
      <c r="E398" s="98">
        <v>503.04999054703762</v>
      </c>
      <c r="F398" s="98">
        <v>514.22450859507069</v>
      </c>
      <c r="G398" s="98">
        <v>533.97044623871898</v>
      </c>
      <c r="H398" s="98">
        <v>542.23644692168762</v>
      </c>
      <c r="I398" s="98">
        <v>505.613748878058</v>
      </c>
      <c r="J398" s="98">
        <v>502.2883268895111</v>
      </c>
      <c r="K398" s="98">
        <v>435.3028452286955</v>
      </c>
      <c r="L398" s="98">
        <v>588.84317160203534</v>
      </c>
      <c r="M398" s="98">
        <v>605.10949098553033</v>
      </c>
      <c r="N398" s="98">
        <v>590.96451153958628</v>
      </c>
      <c r="O398" s="98">
        <v>670.47576446305811</v>
      </c>
      <c r="P398" s="98">
        <v>619.32051343412218</v>
      </c>
      <c r="Q398" s="98">
        <v>660.88786571786886</v>
      </c>
      <c r="R398" s="98">
        <v>656.86223331957126</v>
      </c>
      <c r="S398" s="98">
        <v>593.25340800144897</v>
      </c>
      <c r="T398" s="98">
        <v>599.0080490775274</v>
      </c>
      <c r="U398" s="98">
        <v>610.32459775201119</v>
      </c>
      <c r="V398" s="98">
        <v>607.82651898792926</v>
      </c>
      <c r="W398" s="98">
        <v>610.68415458218715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403.25003286681874</v>
      </c>
      <c r="D399" s="98">
        <v>403.14712719740817</v>
      </c>
      <c r="E399" s="98">
        <v>397.7012157706265</v>
      </c>
      <c r="F399" s="98">
        <v>410.06887622988472</v>
      </c>
      <c r="G399" s="98">
        <v>410.17383239565714</v>
      </c>
      <c r="H399" s="98">
        <v>414.37816243978835</v>
      </c>
      <c r="I399" s="98">
        <v>400.16125807160881</v>
      </c>
      <c r="J399" s="98">
        <v>426.1206937035958</v>
      </c>
      <c r="K399" s="98">
        <v>447.40311250264466</v>
      </c>
      <c r="L399" s="98">
        <v>449.15682182086914</v>
      </c>
      <c r="M399" s="98">
        <v>470.57140098245162</v>
      </c>
      <c r="N399" s="98">
        <v>482.04438751381866</v>
      </c>
      <c r="O399" s="98">
        <v>486.18815442958936</v>
      </c>
      <c r="P399" s="98">
        <v>492.9996001767505</v>
      </c>
      <c r="Q399" s="98">
        <v>498.83678516815792</v>
      </c>
      <c r="R399" s="98">
        <v>493.91509370728539</v>
      </c>
      <c r="S399" s="98">
        <v>492.90016737068152</v>
      </c>
      <c r="T399" s="98">
        <v>489.85861847157315</v>
      </c>
      <c r="U399" s="98">
        <v>481.80082420597364</v>
      </c>
      <c r="V399" s="98">
        <v>474.75039742861367</v>
      </c>
      <c r="W399" s="98">
        <v>468.60832226260374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215.41755163530266</v>
      </c>
      <c r="D400" s="122">
        <v>219.04422071743133</v>
      </c>
      <c r="E400" s="122">
        <v>218.08406600170684</v>
      </c>
      <c r="F400" s="122">
        <v>219.74707458957937</v>
      </c>
      <c r="G400" s="122">
        <v>223.69039953416163</v>
      </c>
      <c r="H400" s="122">
        <v>231.4094769710463</v>
      </c>
      <c r="I400" s="122">
        <v>229.29171272202541</v>
      </c>
      <c r="J400" s="122">
        <v>234.36324779875716</v>
      </c>
      <c r="K400" s="122">
        <v>236.05669572449997</v>
      </c>
      <c r="L400" s="122">
        <v>263.4813338049791</v>
      </c>
      <c r="M400" s="122">
        <v>258.24363206059763</v>
      </c>
      <c r="N400" s="122">
        <v>257.46088274862262</v>
      </c>
      <c r="O400" s="122">
        <v>276.11925871066592</v>
      </c>
      <c r="P400" s="122">
        <v>280.33967031958889</v>
      </c>
      <c r="Q400" s="122">
        <v>285.40366157291282</v>
      </c>
      <c r="R400" s="122">
        <v>293.90067565184739</v>
      </c>
      <c r="S400" s="122">
        <v>286.43901051609021</v>
      </c>
      <c r="T400" s="122">
        <v>287.46526310152979</v>
      </c>
      <c r="U400" s="122">
        <v>287.87807821892238</v>
      </c>
      <c r="V400" s="122">
        <v>303.54920783320989</v>
      </c>
      <c r="W400" s="122">
        <v>309.90330156388933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215.41755163530266</v>
      </c>
      <c r="D402" s="33">
        <v>219.04422071743133</v>
      </c>
      <c r="E402" s="33">
        <v>218.08406600170684</v>
      </c>
      <c r="F402" s="33">
        <v>219.74707458957937</v>
      </c>
      <c r="G402" s="33">
        <v>223.69039953416163</v>
      </c>
      <c r="H402" s="33">
        <v>231.4094769710463</v>
      </c>
      <c r="I402" s="33">
        <v>229.29171272202541</v>
      </c>
      <c r="J402" s="33">
        <v>234.36324779875716</v>
      </c>
      <c r="K402" s="33">
        <v>236.05669572449997</v>
      </c>
      <c r="L402" s="33">
        <v>263.4813338049791</v>
      </c>
      <c r="M402" s="33">
        <v>258.24363206059763</v>
      </c>
      <c r="N402" s="33">
        <v>257.46088274862262</v>
      </c>
      <c r="O402" s="33">
        <v>276.11925871066592</v>
      </c>
      <c r="P402" s="33">
        <v>280.33967031958889</v>
      </c>
      <c r="Q402" s="33">
        <v>285.40366157291282</v>
      </c>
      <c r="R402" s="33">
        <v>293.90067565184739</v>
      </c>
      <c r="S402" s="33">
        <v>286.43901051609021</v>
      </c>
      <c r="T402" s="33">
        <v>287.46526310152979</v>
      </c>
      <c r="U402" s="33">
        <v>287.87807821892238</v>
      </c>
      <c r="V402" s="33">
        <v>303.54920783320989</v>
      </c>
      <c r="W402" s="33">
        <v>309.90330156388933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4081.282245734903</v>
      </c>
      <c r="D404" s="117">
        <f t="shared" si="218"/>
        <v>3568.6802679071088</v>
      </c>
      <c r="E404" s="117">
        <f t="shared" si="218"/>
        <v>3731.9639572154069</v>
      </c>
      <c r="F404" s="117">
        <f t="shared" si="218"/>
        <v>3719.1771971327853</v>
      </c>
      <c r="G404" s="117">
        <f t="shared" si="218"/>
        <v>3666.0262207403275</v>
      </c>
      <c r="H404" s="117">
        <f t="shared" si="218"/>
        <v>3835.3863734222973</v>
      </c>
      <c r="I404" s="117">
        <f t="shared" si="218"/>
        <v>3766.9560981311811</v>
      </c>
      <c r="J404" s="117">
        <f t="shared" si="218"/>
        <v>3447.2473391172261</v>
      </c>
      <c r="K404" s="117">
        <f t="shared" si="218"/>
        <v>3126.2005123282197</v>
      </c>
      <c r="L404" s="117">
        <f t="shared" si="218"/>
        <v>3631.0614321057283</v>
      </c>
      <c r="M404" s="117">
        <f t="shared" si="218"/>
        <v>3425.7286118970947</v>
      </c>
      <c r="N404" s="117">
        <f t="shared" si="218"/>
        <v>3089.847499391371</v>
      </c>
      <c r="O404" s="117">
        <f t="shared" si="218"/>
        <v>2735.70097571923</v>
      </c>
      <c r="P404" s="117">
        <f t="shared" si="218"/>
        <v>1955.1810462996905</v>
      </c>
      <c r="Q404" s="117">
        <f t="shared" si="218"/>
        <v>2535.8936319355034</v>
      </c>
      <c r="R404" s="117">
        <f t="shared" ref="R404:V404" si="219">R405+R408+R410+R419</f>
        <v>2495.3146675452576</v>
      </c>
      <c r="S404" s="117">
        <f t="shared" si="219"/>
        <v>2407.847020114672</v>
      </c>
      <c r="T404" s="117">
        <f t="shared" si="219"/>
        <v>2252.767920563947</v>
      </c>
      <c r="U404" s="117">
        <f t="shared" si="219"/>
        <v>1975.4044754799565</v>
      </c>
      <c r="V404" s="117">
        <f t="shared" si="219"/>
        <v>1794.9098364223619</v>
      </c>
      <c r="W404" s="117">
        <f t="shared" ref="W404" si="220">W405+W408+W410+W419</f>
        <v>1654.7214510731524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4051.9084096929828</v>
      </c>
      <c r="D405" s="122">
        <f t="shared" si="221"/>
        <v>3542.8223615885045</v>
      </c>
      <c r="E405" s="122">
        <f t="shared" si="221"/>
        <v>3698.5991022099402</v>
      </c>
      <c r="F405" s="122">
        <f t="shared" si="221"/>
        <v>3683.5228468080159</v>
      </c>
      <c r="G405" s="122">
        <f t="shared" si="221"/>
        <v>3629.4358429650547</v>
      </c>
      <c r="H405" s="122">
        <f t="shared" si="221"/>
        <v>3797.8579990477947</v>
      </c>
      <c r="I405" s="122">
        <f t="shared" si="221"/>
        <v>3740.1888833446515</v>
      </c>
      <c r="J405" s="122">
        <f t="shared" si="221"/>
        <v>3423.2899103469922</v>
      </c>
      <c r="K405" s="122">
        <f t="shared" si="221"/>
        <v>3110.3673902533656</v>
      </c>
      <c r="L405" s="122">
        <f t="shared" si="221"/>
        <v>3606.5771194664871</v>
      </c>
      <c r="M405" s="122">
        <f t="shared" si="221"/>
        <v>3390.7207257876557</v>
      </c>
      <c r="N405" s="122">
        <f t="shared" si="221"/>
        <v>3060.5289210019755</v>
      </c>
      <c r="O405" s="122">
        <f t="shared" si="221"/>
        <v>2711.601489153305</v>
      </c>
      <c r="P405" s="122">
        <f t="shared" si="221"/>
        <v>1934.7488695858424</v>
      </c>
      <c r="Q405" s="122">
        <f t="shared" si="221"/>
        <v>2500.3963977751851</v>
      </c>
      <c r="R405" s="122">
        <f t="shared" ref="R405:V405" si="222">SUM(R406:R407)</f>
        <v>2456.0688214047318</v>
      </c>
      <c r="S405" s="122">
        <f t="shared" si="222"/>
        <v>2366.274389782368</v>
      </c>
      <c r="T405" s="122">
        <f t="shared" si="222"/>
        <v>2218.3991199127954</v>
      </c>
      <c r="U405" s="122">
        <f t="shared" si="222"/>
        <v>1934.8031929466715</v>
      </c>
      <c r="V405" s="122">
        <f t="shared" si="222"/>
        <v>1759.7291607270752</v>
      </c>
      <c r="W405" s="122">
        <f t="shared" ref="W405" si="223">SUM(W406:W407)</f>
        <v>1616.0019016046331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4051.9084096929828</v>
      </c>
      <c r="D406" s="98">
        <v>3542.8223615885045</v>
      </c>
      <c r="E406" s="98">
        <v>3698.5991022099402</v>
      </c>
      <c r="F406" s="98">
        <v>3683.5228468080159</v>
      </c>
      <c r="G406" s="98">
        <v>3629.4358429650547</v>
      </c>
      <c r="H406" s="98">
        <v>3797.8579990477947</v>
      </c>
      <c r="I406" s="98">
        <v>3740.1888833446515</v>
      </c>
      <c r="J406" s="98">
        <v>3423.2899103469922</v>
      </c>
      <c r="K406" s="98">
        <v>3110.3673902533656</v>
      </c>
      <c r="L406" s="98">
        <v>3606.5771194664871</v>
      </c>
      <c r="M406" s="98">
        <v>3390.7207257876557</v>
      </c>
      <c r="N406" s="98">
        <v>3060.5289210019755</v>
      </c>
      <c r="O406" s="98">
        <v>2711.601489153305</v>
      </c>
      <c r="P406" s="98">
        <v>1934.7488695858424</v>
      </c>
      <c r="Q406" s="98">
        <v>2500.3963977751851</v>
      </c>
      <c r="R406" s="98">
        <v>2456.0688214047318</v>
      </c>
      <c r="S406" s="98">
        <v>2366.274389782368</v>
      </c>
      <c r="T406" s="98">
        <v>2218.3991199127954</v>
      </c>
      <c r="U406" s="98">
        <v>1934.8031929466715</v>
      </c>
      <c r="V406" s="98">
        <v>1759.7291607270752</v>
      </c>
      <c r="W406" s="98">
        <v>1616.0019016046331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29.373836041920349</v>
      </c>
      <c r="D410" s="122">
        <v>25.857906318604361</v>
      </c>
      <c r="E410" s="122">
        <v>33.364855005466936</v>
      </c>
      <c r="F410" s="122">
        <v>35.654350324769531</v>
      </c>
      <c r="G410" s="122">
        <v>36.590377775272643</v>
      </c>
      <c r="H410" s="122">
        <v>37.528374374502548</v>
      </c>
      <c r="I410" s="122">
        <v>26.767214786529561</v>
      </c>
      <c r="J410" s="122">
        <v>23.957428770234088</v>
      </c>
      <c r="K410" s="122">
        <v>15.83312207485397</v>
      </c>
      <c r="L410" s="122">
        <v>24.48431263924094</v>
      </c>
      <c r="M410" s="122">
        <v>35.007886109438758</v>
      </c>
      <c r="N410" s="122">
        <v>29.318578389395427</v>
      </c>
      <c r="O410" s="122">
        <v>24.099486565924828</v>
      </c>
      <c r="P410" s="122">
        <v>20.432176713848005</v>
      </c>
      <c r="Q410" s="122">
        <v>35.497234160318364</v>
      </c>
      <c r="R410" s="122">
        <v>39.245846140525977</v>
      </c>
      <c r="S410" s="122">
        <v>41.572630332303802</v>
      </c>
      <c r="T410" s="122">
        <v>34.368800651151439</v>
      </c>
      <c r="U410" s="122">
        <v>40.601282533285023</v>
      </c>
      <c r="V410" s="122">
        <v>35.180675695286723</v>
      </c>
      <c r="W410" s="122">
        <v>38.719549468519176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326.37595602133723</v>
      </c>
      <c r="D411" s="98">
        <v>300.34952723917371</v>
      </c>
      <c r="E411" s="98">
        <v>310.29315155084254</v>
      </c>
      <c r="F411" s="98">
        <v>318.28029802111337</v>
      </c>
      <c r="G411" s="98">
        <v>314.19998307027601</v>
      </c>
      <c r="H411" s="98">
        <v>331.32193376346532</v>
      </c>
      <c r="I411" s="98">
        <v>331.91346335296657</v>
      </c>
      <c r="J411" s="98">
        <v>311.44657401304318</v>
      </c>
      <c r="K411" s="98">
        <v>296.87103890351193</v>
      </c>
      <c r="L411" s="98">
        <v>328.08978936582861</v>
      </c>
      <c r="M411" s="98">
        <v>367.58280414910695</v>
      </c>
      <c r="N411" s="98">
        <v>359.96699022535495</v>
      </c>
      <c r="O411" s="98">
        <v>343.41768356442878</v>
      </c>
      <c r="P411" s="98">
        <v>290.4287975754109</v>
      </c>
      <c r="Q411" s="98">
        <v>325.9291500174686</v>
      </c>
      <c r="R411" s="98">
        <v>320.09893258366498</v>
      </c>
      <c r="S411" s="98">
        <v>306.82110429115738</v>
      </c>
      <c r="T411" s="98">
        <v>283.09038431080006</v>
      </c>
      <c r="U411" s="98">
        <v>286.74655789132549</v>
      </c>
      <c r="V411" s="98">
        <v>275.89056203145901</v>
      </c>
      <c r="W411" s="98">
        <v>289.62223002452339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167.8340555075666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167.8340555075666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168.4020620996497</v>
      </c>
      <c r="D423" s="118">
        <f t="shared" si="225"/>
        <v>148.83721973190026</v>
      </c>
      <c r="E423" s="118">
        <f t="shared" si="225"/>
        <v>154.44046476408565</v>
      </c>
      <c r="F423" s="118">
        <f t="shared" si="225"/>
        <v>153.89799128331177</v>
      </c>
      <c r="G423" s="118">
        <f t="shared" si="225"/>
        <v>151.63515862391787</v>
      </c>
      <c r="H423" s="118">
        <f t="shared" si="225"/>
        <v>158.10073652062073</v>
      </c>
      <c r="I423" s="118">
        <f t="shared" si="225"/>
        <v>154.78452748952657</v>
      </c>
      <c r="J423" s="118">
        <f t="shared" si="225"/>
        <v>142.81690689138821</v>
      </c>
      <c r="K423" s="118">
        <f t="shared" si="225"/>
        <v>130.09883521222045</v>
      </c>
      <c r="L423" s="118">
        <f t="shared" si="225"/>
        <v>151.07498763087696</v>
      </c>
      <c r="M423" s="118">
        <f t="shared" si="225"/>
        <v>143.15501569484465</v>
      </c>
      <c r="N423" s="118">
        <f t="shared" si="225"/>
        <v>130.34301963549277</v>
      </c>
      <c r="O423" s="118">
        <f t="shared" si="225"/>
        <v>117.86541257645086</v>
      </c>
      <c r="P423" s="118">
        <f t="shared" si="225"/>
        <v>87.672765242026472</v>
      </c>
      <c r="Q423" s="118">
        <f t="shared" si="225"/>
        <v>109.40000181848438</v>
      </c>
      <c r="R423" s="118">
        <f t="shared" ref="R423:V423" si="226">R424+R427+R429+R438</f>
        <v>107.51408507782479</v>
      </c>
      <c r="S423" s="118">
        <f t="shared" si="226"/>
        <v>103.23973990352715</v>
      </c>
      <c r="T423" s="118">
        <f t="shared" si="226"/>
        <v>97.378454482504949</v>
      </c>
      <c r="U423" s="118">
        <f t="shared" si="226"/>
        <v>86.518802456374914</v>
      </c>
      <c r="V423" s="118">
        <f t="shared" si="226"/>
        <v>79.89789768431703</v>
      </c>
      <c r="W423" s="118">
        <f t="shared" ref="W423" si="227">W424+W427+W429+W438</f>
        <v>74.351955456609517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155.65174140318805</v>
      </c>
      <c r="D424" s="123">
        <f t="shared" si="228"/>
        <v>135.94210355370123</v>
      </c>
      <c r="E424" s="123">
        <f t="shared" si="228"/>
        <v>141.82467994487712</v>
      </c>
      <c r="F424" s="123">
        <f t="shared" si="228"/>
        <v>140.92513704751167</v>
      </c>
      <c r="G424" s="123">
        <f t="shared" si="228"/>
        <v>138.57624571034339</v>
      </c>
      <c r="H424" s="123">
        <f t="shared" si="228"/>
        <v>144.77772309260678</v>
      </c>
      <c r="I424" s="123">
        <f t="shared" si="228"/>
        <v>142.48475559553054</v>
      </c>
      <c r="J424" s="123">
        <f t="shared" si="228"/>
        <v>130.28665181819585</v>
      </c>
      <c r="K424" s="123">
        <f t="shared" si="228"/>
        <v>118.21344658502395</v>
      </c>
      <c r="L424" s="123">
        <f t="shared" si="228"/>
        <v>136.99437884648225</v>
      </c>
      <c r="M424" s="123">
        <f t="shared" si="228"/>
        <v>128.58390496779344</v>
      </c>
      <c r="N424" s="123">
        <f t="shared" si="228"/>
        <v>115.93376676528349</v>
      </c>
      <c r="O424" s="123">
        <f t="shared" si="228"/>
        <v>102.68218705801003</v>
      </c>
      <c r="P424" s="123">
        <f t="shared" si="228"/>
        <v>73.21487398060178</v>
      </c>
      <c r="Q424" s="123">
        <f t="shared" si="228"/>
        <v>94.592945381472859</v>
      </c>
      <c r="R424" s="123">
        <f t="shared" ref="R424:V424" si="229">SUM(R425:R426)</f>
        <v>92.881068676075898</v>
      </c>
      <c r="S424" s="123">
        <f t="shared" si="229"/>
        <v>89.450158855354374</v>
      </c>
      <c r="T424" s="123">
        <f t="shared" si="229"/>
        <v>83.785695783568613</v>
      </c>
      <c r="U424" s="123">
        <f t="shared" si="229"/>
        <v>73.033468526089862</v>
      </c>
      <c r="V424" s="123">
        <f t="shared" si="229"/>
        <v>66.434224858025289</v>
      </c>
      <c r="W424" s="123">
        <f t="shared" ref="W424" si="230">SUM(W425:W426)</f>
        <v>60.907937529539431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153.97158783819984</v>
      </c>
      <c r="D425" s="99">
        <v>134.50287241874241</v>
      </c>
      <c r="E425" s="99">
        <v>140.32137469378532</v>
      </c>
      <c r="F425" s="99">
        <v>139.44171426211466</v>
      </c>
      <c r="G425" s="99">
        <v>137.12232191940308</v>
      </c>
      <c r="H425" s="99">
        <v>143.263859653022</v>
      </c>
      <c r="I425" s="99">
        <v>140.99283258595017</v>
      </c>
      <c r="J425" s="99">
        <v>128.93450188802024</v>
      </c>
      <c r="K425" s="99">
        <v>116.9876678777408</v>
      </c>
      <c r="L425" s="99">
        <v>135.50691953318329</v>
      </c>
      <c r="M425" s="99">
        <v>127.19356800455503</v>
      </c>
      <c r="N425" s="99">
        <v>114.6475208914173</v>
      </c>
      <c r="O425" s="99">
        <v>101.50204924781052</v>
      </c>
      <c r="P425" s="99">
        <v>72.371525344800219</v>
      </c>
      <c r="Q425" s="99">
        <v>93.457119137809983</v>
      </c>
      <c r="R425" s="99">
        <v>91.756205260889203</v>
      </c>
      <c r="S425" s="99">
        <v>88.357310365204086</v>
      </c>
      <c r="T425" s="99">
        <v>82.75960309190107</v>
      </c>
      <c r="U425" s="99">
        <v>72.146913175145954</v>
      </c>
      <c r="V425" s="99">
        <v>65.623552149660398</v>
      </c>
      <c r="W425" s="99">
        <v>60.160712831748619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1.6801535649882178</v>
      </c>
      <c r="D426" s="99">
        <v>1.4392311349588238</v>
      </c>
      <c r="E426" s="99">
        <v>1.5033052510917893</v>
      </c>
      <c r="F426" s="99">
        <v>1.4834227853970223</v>
      </c>
      <c r="G426" s="99">
        <v>1.4539237909402982</v>
      </c>
      <c r="H426" s="99">
        <v>1.513863439584773</v>
      </c>
      <c r="I426" s="99">
        <v>1.4919230095803659</v>
      </c>
      <c r="J426" s="99">
        <v>1.3521499301756141</v>
      </c>
      <c r="K426" s="99">
        <v>1.225778707283139</v>
      </c>
      <c r="L426" s="99">
        <v>1.4874593132989633</v>
      </c>
      <c r="M426" s="99">
        <v>1.3903369632384046</v>
      </c>
      <c r="N426" s="99">
        <v>1.2862458738661919</v>
      </c>
      <c r="O426" s="99">
        <v>1.1801378101995179</v>
      </c>
      <c r="P426" s="99">
        <v>0.84334863580155928</v>
      </c>
      <c r="Q426" s="99">
        <v>1.1358262436628777</v>
      </c>
      <c r="R426" s="99">
        <v>1.1248634151866961</v>
      </c>
      <c r="S426" s="99">
        <v>1.0928484901502933</v>
      </c>
      <c r="T426" s="99">
        <v>1.0260926916675377</v>
      </c>
      <c r="U426" s="99">
        <v>0.88655535094391003</v>
      </c>
      <c r="V426" s="99">
        <v>0.81067270836488747</v>
      </c>
      <c r="W426" s="99">
        <v>0.74722469779081047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2.4934589451369421E-2</v>
      </c>
      <c r="D427" s="123">
        <f t="shared" si="231"/>
        <v>8.1274168171490153E-3</v>
      </c>
      <c r="E427" s="123">
        <f t="shared" si="231"/>
        <v>2.636398395833494E-2</v>
      </c>
      <c r="F427" s="123">
        <f t="shared" si="231"/>
        <v>4.0272653777910707E-2</v>
      </c>
      <c r="G427" s="123">
        <f t="shared" si="231"/>
        <v>4.0237460676515881E-2</v>
      </c>
      <c r="H427" s="123">
        <f t="shared" si="231"/>
        <v>6.3093284319165693E-2</v>
      </c>
      <c r="I427" s="123">
        <f t="shared" si="231"/>
        <v>6.4453559505756597E-2</v>
      </c>
      <c r="J427" s="123">
        <f t="shared" si="231"/>
        <v>3.6106683502425775E-2</v>
      </c>
      <c r="K427" s="123">
        <f t="shared" si="231"/>
        <v>3.0663299991033045E-2</v>
      </c>
      <c r="L427" s="123">
        <f t="shared" si="231"/>
        <v>2.8466224239586758E-2</v>
      </c>
      <c r="M427" s="123">
        <f t="shared" si="231"/>
        <v>4.1501537314921455E-2</v>
      </c>
      <c r="N427" s="123">
        <f t="shared" si="231"/>
        <v>3.8132171964120658E-2</v>
      </c>
      <c r="O427" s="123">
        <f t="shared" si="231"/>
        <v>3.1102282366271477E-2</v>
      </c>
      <c r="P427" s="123">
        <f t="shared" si="231"/>
        <v>2.4657255606334319E-2</v>
      </c>
      <c r="Q427" s="123">
        <f t="shared" si="231"/>
        <v>2.7690868470633772E-2</v>
      </c>
      <c r="R427" s="123">
        <f t="shared" si="231"/>
        <v>3.5521155615859473E-2</v>
      </c>
      <c r="S427" s="123">
        <f t="shared" si="231"/>
        <v>3.2347507224852141E-2</v>
      </c>
      <c r="T427" s="123">
        <f t="shared" si="231"/>
        <v>3.8837398205071198E-2</v>
      </c>
      <c r="U427" s="123">
        <f t="shared" si="231"/>
        <v>1.8639145360046967E-2</v>
      </c>
      <c r="V427" s="123">
        <f t="shared" si="231"/>
        <v>5.2950574760614329E-2</v>
      </c>
      <c r="W427" s="123">
        <f t="shared" si="231"/>
        <v>2.3293471399187936E-2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2.4934589451369421E-2</v>
      </c>
      <c r="D428" s="99">
        <f>RES_hhdet_in_fecs!D29</f>
        <v>8.1274168171490153E-3</v>
      </c>
      <c r="E428" s="99">
        <f>RES_hhdet_in_fecs!E29</f>
        <v>2.636398395833494E-2</v>
      </c>
      <c r="F428" s="99">
        <f>RES_hhdet_in_fecs!F29</f>
        <v>4.0272653777910707E-2</v>
      </c>
      <c r="G428" s="99">
        <f>RES_hhdet_in_fecs!G29</f>
        <v>4.0237460676515881E-2</v>
      </c>
      <c r="H428" s="99">
        <f>RES_hhdet_in_fecs!H29</f>
        <v>6.3093284319165693E-2</v>
      </c>
      <c r="I428" s="99">
        <f>RES_hhdet_in_fecs!I29</f>
        <v>6.4453559505756597E-2</v>
      </c>
      <c r="J428" s="99">
        <f>RES_hhdet_in_fecs!J29</f>
        <v>3.6106683502425775E-2</v>
      </c>
      <c r="K428" s="99">
        <f>RES_hhdet_in_fecs!K29</f>
        <v>3.0663299991033045E-2</v>
      </c>
      <c r="L428" s="99">
        <f>RES_hhdet_in_fecs!L29</f>
        <v>2.8466224239586758E-2</v>
      </c>
      <c r="M428" s="99">
        <f>RES_hhdet_in_fecs!M29</f>
        <v>4.1501537314921455E-2</v>
      </c>
      <c r="N428" s="99">
        <f>RES_hhdet_in_fecs!N29</f>
        <v>3.8132171964120658E-2</v>
      </c>
      <c r="O428" s="99">
        <f>RES_hhdet_in_fecs!O29</f>
        <v>3.1102282366271477E-2</v>
      </c>
      <c r="P428" s="99">
        <f>RES_hhdet_in_fecs!P29</f>
        <v>2.4657255606334319E-2</v>
      </c>
      <c r="Q428" s="99">
        <f>RES_hhdet_in_fecs!Q29</f>
        <v>2.7690868470633772E-2</v>
      </c>
      <c r="R428" s="99">
        <f>RES_hhdet_in_fecs!R29</f>
        <v>3.5521155615859473E-2</v>
      </c>
      <c r="S428" s="99">
        <f>RES_hhdet_in_fecs!S29</f>
        <v>3.2347507224852141E-2</v>
      </c>
      <c r="T428" s="99">
        <f>RES_hhdet_in_fecs!T29</f>
        <v>3.8837398205071198E-2</v>
      </c>
      <c r="U428" s="99">
        <f>RES_hhdet_in_fecs!U29</f>
        <v>1.8639145360046967E-2</v>
      </c>
      <c r="V428" s="99">
        <f>RES_hhdet_in_fecs!V29</f>
        <v>5.2950574760614329E-2</v>
      </c>
      <c r="W428" s="99">
        <f>RES_hhdet_in_fecs!W29</f>
        <v>2.3293471399187936E-2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10.320439170983807</v>
      </c>
      <c r="D429" s="123">
        <v>10.448166989939372</v>
      </c>
      <c r="E429" s="123">
        <v>10.167433050340401</v>
      </c>
      <c r="F429" s="123">
        <v>10.502018843455796</v>
      </c>
      <c r="G429" s="123">
        <v>10.554118207608639</v>
      </c>
      <c r="H429" s="123">
        <v>10.719252741854401</v>
      </c>
      <c r="I429" s="123">
        <v>9.7247066840537961</v>
      </c>
      <c r="J429" s="123">
        <v>9.9357275296066092</v>
      </c>
      <c r="K429" s="123">
        <v>9.2872710622818335</v>
      </c>
      <c r="L429" s="123">
        <v>11.196511297352856</v>
      </c>
      <c r="M429" s="123">
        <v>11.744549185124896</v>
      </c>
      <c r="N429" s="123">
        <v>11.610598984528314</v>
      </c>
      <c r="O429" s="123">
        <v>12.211318143142407</v>
      </c>
      <c r="P429" s="123">
        <v>11.472578251368121</v>
      </c>
      <c r="Q429" s="123">
        <v>11.797210421755569</v>
      </c>
      <c r="R429" s="123">
        <v>11.568560461560184</v>
      </c>
      <c r="S429" s="123">
        <v>10.854514098156555</v>
      </c>
      <c r="T429" s="123">
        <v>10.693339410821244</v>
      </c>
      <c r="U429" s="123">
        <v>10.649402283933725</v>
      </c>
      <c r="V429" s="123">
        <v>10.479122641668535</v>
      </c>
      <c r="W429" s="123">
        <v>10.462129359158757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12.402211279159559</v>
      </c>
      <c r="D430" s="99">
        <v>11.402737710272014</v>
      </c>
      <c r="E430" s="99">
        <v>11.772230615009171</v>
      </c>
      <c r="F430" s="99">
        <v>12.0486697701305</v>
      </c>
      <c r="G430" s="99">
        <v>11.870668911021776</v>
      </c>
      <c r="H430" s="99">
        <v>12.498218477509642</v>
      </c>
      <c r="I430" s="99">
        <v>12.512047073328361</v>
      </c>
      <c r="J430" s="99">
        <v>11.730297443908814</v>
      </c>
      <c r="K430" s="99">
        <v>11.165964062828877</v>
      </c>
      <c r="L430" s="99">
        <v>12.327044511897482</v>
      </c>
      <c r="M430" s="99">
        <v>13.78885852829522</v>
      </c>
      <c r="N430" s="99">
        <v>13.484376098812023</v>
      </c>
      <c r="O430" s="99">
        <v>12.854985796828835</v>
      </c>
      <c r="P430" s="99">
        <v>10.863826006053198</v>
      </c>
      <c r="Q430" s="99">
        <v>12.182228158211597</v>
      </c>
      <c r="R430" s="99">
        <v>11.958566920425184</v>
      </c>
      <c r="S430" s="99">
        <v>11.4567810290766</v>
      </c>
      <c r="T430" s="99">
        <v>10.560970582072947</v>
      </c>
      <c r="U430" s="99">
        <v>10.692497867935677</v>
      </c>
      <c r="V430" s="99">
        <v>10.288468867328467</v>
      </c>
      <c r="W430" s="99">
        <v>10.782091155273209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10.60621504699183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6.2669679376012031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4.3392471093906275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10.713537596329232</v>
      </c>
      <c r="D434" s="102">
        <v>10.848011501790625</v>
      </c>
      <c r="E434" s="102">
        <v>10.490799053675282</v>
      </c>
      <c r="F434" s="102">
        <v>10.723047722055094</v>
      </c>
      <c r="G434" s="102">
        <v>10.911399911985013</v>
      </c>
      <c r="H434" s="102">
        <v>11.018010105958313</v>
      </c>
      <c r="I434" s="102">
        <v>10.402139750342441</v>
      </c>
      <c r="J434" s="102">
        <v>10.626591111087487</v>
      </c>
      <c r="K434" s="102">
        <v>10.061086436253051</v>
      </c>
      <c r="L434" s="102">
        <v>11.784932593633814</v>
      </c>
      <c r="M434" s="102">
        <v>12.129458135591012</v>
      </c>
      <c r="N434" s="102">
        <v>11.981298794383656</v>
      </c>
      <c r="O434" s="102">
        <v>12.739902437186812</v>
      </c>
      <c r="P434" s="102">
        <v>12.041522166781919</v>
      </c>
      <c r="Q434" s="102">
        <v>12.337858044969344</v>
      </c>
      <c r="R434" s="102">
        <v>12.092897571565077</v>
      </c>
      <c r="S434" s="102">
        <v>11.277600452867153</v>
      </c>
      <c r="T434" s="102">
        <v>11.174754895016958</v>
      </c>
      <c r="U434" s="102">
        <v>11.092970069800369</v>
      </c>
      <c r="V434" s="102">
        <v>10.903954068820628</v>
      </c>
      <c r="W434" s="102">
        <v>10.780736760402316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9.4747215581470563</v>
      </c>
      <c r="D435" s="105">
        <v>9.6191394654306723</v>
      </c>
      <c r="E435" s="105">
        <v>9.2883498782505267</v>
      </c>
      <c r="F435" s="105">
        <v>9.4935288717056849</v>
      </c>
      <c r="G435" s="105">
        <v>9.6926324962984438</v>
      </c>
      <c r="H435" s="105">
        <v>9.7966260507684417</v>
      </c>
      <c r="I435" s="105">
        <v>9.2343533786796463</v>
      </c>
      <c r="J435" s="105">
        <v>9.3967212462005669</v>
      </c>
      <c r="K435" s="105">
        <v>8.7864810575970367</v>
      </c>
      <c r="L435" s="105">
        <v>10.520889000369536</v>
      </c>
      <c r="M435" s="105">
        <v>10.833788960000458</v>
      </c>
      <c r="N435" s="105">
        <v>10.69918056546906</v>
      </c>
      <c r="O435" s="105">
        <v>11.516316909222839</v>
      </c>
      <c r="P435" s="105">
        <v>10.889949632054025</v>
      </c>
      <c r="Q435" s="105">
        <v>11.265692885707391</v>
      </c>
      <c r="R435" s="105">
        <v>11.096255429649284</v>
      </c>
      <c r="S435" s="105">
        <v>10.344366116909161</v>
      </c>
      <c r="T435" s="105">
        <v>10.302431315144451</v>
      </c>
      <c r="U435" s="105">
        <v>10.283421836965267</v>
      </c>
      <c r="V435" s="105">
        <v>10.145047247977827</v>
      </c>
      <c r="W435" s="105">
        <v>10.06250249649487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5.9938560782414676</v>
      </c>
      <c r="D436" s="99">
        <v>6.1423562581476228</v>
      </c>
      <c r="E436" s="99">
        <v>5.8608665622600711</v>
      </c>
      <c r="F436" s="99">
        <v>5.9672389700146118</v>
      </c>
      <c r="G436" s="99">
        <v>6.172420283587928</v>
      </c>
      <c r="H436" s="99">
        <v>6.2458225047520282</v>
      </c>
      <c r="I436" s="99">
        <v>5.8076982277353464</v>
      </c>
      <c r="J436" s="99">
        <v>5.7509454944612228</v>
      </c>
      <c r="K436" s="99">
        <v>4.9638775448707939</v>
      </c>
      <c r="L436" s="99">
        <v>6.687383333062912</v>
      </c>
      <c r="M436" s="99">
        <v>6.823916876426674</v>
      </c>
      <c r="N436" s="99">
        <v>6.5972616519818921</v>
      </c>
      <c r="O436" s="99">
        <v>7.3821769050008559</v>
      </c>
      <c r="P436" s="99">
        <v>6.7008416846977541</v>
      </c>
      <c r="Q436" s="99">
        <v>7.0302984990951263</v>
      </c>
      <c r="R436" s="99">
        <v>6.9046627773598335</v>
      </c>
      <c r="S436" s="99">
        <v>6.1634812363066915</v>
      </c>
      <c r="T436" s="99">
        <v>6.1511579956370506</v>
      </c>
      <c r="U436" s="99">
        <v>6.2022925075642181</v>
      </c>
      <c r="V436" s="99">
        <v>6.1233340085742674</v>
      </c>
      <c r="W436" s="99">
        <v>6.0996038676855751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3.4808654799055909</v>
      </c>
      <c r="D437" s="99">
        <v>3.47678320728305</v>
      </c>
      <c r="E437" s="99">
        <v>3.4274833159904565</v>
      </c>
      <c r="F437" s="99">
        <v>3.5262899016910723</v>
      </c>
      <c r="G437" s="99">
        <v>3.5202122127105144</v>
      </c>
      <c r="H437" s="99">
        <v>3.5508035460164118</v>
      </c>
      <c r="I437" s="99">
        <v>3.4266551509443008</v>
      </c>
      <c r="J437" s="99">
        <v>3.6457757517393459</v>
      </c>
      <c r="K437" s="99">
        <v>3.8226035127262441</v>
      </c>
      <c r="L437" s="99">
        <v>3.8335056673066243</v>
      </c>
      <c r="M437" s="99">
        <v>4.0098720835737858</v>
      </c>
      <c r="N437" s="99">
        <v>4.1019189134871681</v>
      </c>
      <c r="O437" s="99">
        <v>4.134140004221984</v>
      </c>
      <c r="P437" s="99">
        <v>4.1891079473562742</v>
      </c>
      <c r="Q437" s="99">
        <v>4.2353943866122661</v>
      </c>
      <c r="R437" s="99">
        <v>4.1915926522894509</v>
      </c>
      <c r="S437" s="99">
        <v>4.1808848806024681</v>
      </c>
      <c r="T437" s="99">
        <v>4.1512733195073999</v>
      </c>
      <c r="U437" s="99">
        <v>4.0811293294010493</v>
      </c>
      <c r="V437" s="99">
        <v>4.0217132394035611</v>
      </c>
      <c r="W437" s="99">
        <v>3.9628986288092962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2.4049469360264855</v>
      </c>
      <c r="D438" s="123">
        <v>2.4388217714424916</v>
      </c>
      <c r="E438" s="123">
        <v>2.4219877849097933</v>
      </c>
      <c r="F438" s="123">
        <v>2.4305627385663673</v>
      </c>
      <c r="G438" s="123">
        <v>2.4645572452893418</v>
      </c>
      <c r="H438" s="123">
        <v>2.5406674018403783</v>
      </c>
      <c r="I438" s="123">
        <v>2.5106116504365006</v>
      </c>
      <c r="J438" s="123">
        <v>2.5584208600833422</v>
      </c>
      <c r="K438" s="123">
        <v>2.5674542649236289</v>
      </c>
      <c r="L438" s="123">
        <v>2.8556312628022709</v>
      </c>
      <c r="M438" s="123">
        <v>2.7850600046113749</v>
      </c>
      <c r="N438" s="123">
        <v>2.7605217137168481</v>
      </c>
      <c r="O438" s="123">
        <v>2.9408050929321456</v>
      </c>
      <c r="P438" s="123">
        <v>2.9606557544502454</v>
      </c>
      <c r="Q438" s="123">
        <v>2.9821551467853284</v>
      </c>
      <c r="R438" s="123">
        <v>3.0289347845728596</v>
      </c>
      <c r="S438" s="123">
        <v>2.9027194427913678</v>
      </c>
      <c r="T438" s="123">
        <v>2.8605818899100273</v>
      </c>
      <c r="U438" s="123">
        <v>2.8172925009912859</v>
      </c>
      <c r="V438" s="123">
        <v>2.9315996098625816</v>
      </c>
      <c r="W438" s="123">
        <v>2.9585950965121395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2.4049469360264855</v>
      </c>
      <c r="D440" s="110">
        <v>2.4388217714424916</v>
      </c>
      <c r="E440" s="110">
        <v>2.4219877849097933</v>
      </c>
      <c r="F440" s="110">
        <v>2.4305627385663673</v>
      </c>
      <c r="G440" s="110">
        <v>2.4645572452893418</v>
      </c>
      <c r="H440" s="110">
        <v>2.5406674018403783</v>
      </c>
      <c r="I440" s="110">
        <v>2.5106116504365006</v>
      </c>
      <c r="J440" s="110">
        <v>2.5584208600833422</v>
      </c>
      <c r="K440" s="110">
        <v>2.5674542649236289</v>
      </c>
      <c r="L440" s="110">
        <v>2.8556312628022709</v>
      </c>
      <c r="M440" s="110">
        <v>2.7850600046113749</v>
      </c>
      <c r="N440" s="110">
        <v>2.7605217137168481</v>
      </c>
      <c r="O440" s="110">
        <v>2.9408050929321456</v>
      </c>
      <c r="P440" s="110">
        <v>2.9606557544502454</v>
      </c>
      <c r="Q440" s="110">
        <v>2.9821551467853284</v>
      </c>
      <c r="R440" s="110">
        <v>3.0289347845728596</v>
      </c>
      <c r="S440" s="110">
        <v>2.9027194427913678</v>
      </c>
      <c r="T440" s="110">
        <v>2.8605818899100273</v>
      </c>
      <c r="U440" s="110">
        <v>2.8172925009912859</v>
      </c>
      <c r="V440" s="110">
        <v>2.9315996098625816</v>
      </c>
      <c r="W440" s="110">
        <v>2.9585950965121395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102.79900469045975</v>
      </c>
      <c r="D442" s="118">
        <f t="shared" si="232"/>
        <v>91.791747127871758</v>
      </c>
      <c r="E442" s="118">
        <f t="shared" si="232"/>
        <v>95.988309708910847</v>
      </c>
      <c r="F442" s="118">
        <f t="shared" si="232"/>
        <v>96.481893879475521</v>
      </c>
      <c r="G442" s="118">
        <f t="shared" si="232"/>
        <v>96.005448705208678</v>
      </c>
      <c r="H442" s="118">
        <f t="shared" si="232"/>
        <v>100.99362005841367</v>
      </c>
      <c r="I442" s="118">
        <f t="shared" si="232"/>
        <v>100.01898006573103</v>
      </c>
      <c r="J442" s="118">
        <f t="shared" si="232"/>
        <v>93.225985351802478</v>
      </c>
      <c r="K442" s="118">
        <f t="shared" si="232"/>
        <v>85.943788469012262</v>
      </c>
      <c r="L442" s="118">
        <f t="shared" si="232"/>
        <v>100.62251078570281</v>
      </c>
      <c r="M442" s="118">
        <f t="shared" si="232"/>
        <v>97.063082873171894</v>
      </c>
      <c r="N442" s="118">
        <f t="shared" si="232"/>
        <v>90.657667485216479</v>
      </c>
      <c r="O442" s="118">
        <f t="shared" si="232"/>
        <v>84.857927399872437</v>
      </c>
      <c r="P442" s="118">
        <f t="shared" si="232"/>
        <v>65.6196223768045</v>
      </c>
      <c r="Q442" s="118">
        <f t="shared" si="232"/>
        <v>83.985560333304051</v>
      </c>
      <c r="R442" s="118">
        <f t="shared" ref="R442:V442" si="233">R443+R446+R448+R457</f>
        <v>83.76890686010654</v>
      </c>
      <c r="S442" s="118">
        <f t="shared" si="233"/>
        <v>81.25895424932655</v>
      </c>
      <c r="T442" s="118">
        <f t="shared" si="233"/>
        <v>77.330827863053969</v>
      </c>
      <c r="U442" s="118">
        <f t="shared" si="233"/>
        <v>69.200455167788249</v>
      </c>
      <c r="V442" s="118">
        <f t="shared" si="233"/>
        <v>64.503256868818283</v>
      </c>
      <c r="W442" s="118">
        <f t="shared" ref="W442" si="234">W443+W446+W448+W457</f>
        <v>60.2087110873413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92.943201337816831</v>
      </c>
      <c r="D443" s="123">
        <f t="shared" si="235"/>
        <v>81.909046046102446</v>
      </c>
      <c r="E443" s="123">
        <f t="shared" si="235"/>
        <v>86.259815936918571</v>
      </c>
      <c r="F443" s="123">
        <f t="shared" si="235"/>
        <v>86.505178644376926</v>
      </c>
      <c r="G443" s="123">
        <f t="shared" si="235"/>
        <v>85.86723164127298</v>
      </c>
      <c r="H443" s="123">
        <f t="shared" si="235"/>
        <v>90.569028027791134</v>
      </c>
      <c r="I443" s="123">
        <f t="shared" si="235"/>
        <v>90.007630400406867</v>
      </c>
      <c r="J443" s="123">
        <f t="shared" si="235"/>
        <v>83.141628264369174</v>
      </c>
      <c r="K443" s="123">
        <f t="shared" si="235"/>
        <v>76.26213305107342</v>
      </c>
      <c r="L443" s="123">
        <f t="shared" si="235"/>
        <v>89.430789830933648</v>
      </c>
      <c r="M443" s="123">
        <f t="shared" si="235"/>
        <v>85.481023905072902</v>
      </c>
      <c r="N443" s="123">
        <f t="shared" si="235"/>
        <v>79.127162630514064</v>
      </c>
      <c r="O443" s="123">
        <f t="shared" si="235"/>
        <v>72.552315029971368</v>
      </c>
      <c r="P443" s="123">
        <f t="shared" si="235"/>
        <v>53.739183547652068</v>
      </c>
      <c r="Q443" s="123">
        <f t="shared" si="235"/>
        <v>71.587680791093405</v>
      </c>
      <c r="R443" s="123">
        <f t="shared" ref="R443:V443" si="236">SUM(R444:R445)</f>
        <v>71.322870683484183</v>
      </c>
      <c r="S443" s="123">
        <f t="shared" si="236"/>
        <v>69.396411247864592</v>
      </c>
      <c r="T443" s="123">
        <f t="shared" si="236"/>
        <v>65.485499920028673</v>
      </c>
      <c r="U443" s="123">
        <f t="shared" si="236"/>
        <v>57.408711025712435</v>
      </c>
      <c r="V443" s="123">
        <f t="shared" si="236"/>
        <v>52.48428567377146</v>
      </c>
      <c r="W443" s="123">
        <f t="shared" ref="W443" si="237">SUM(W444:W445)</f>
        <v>48.278450126565808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91.263047772828614</v>
      </c>
      <c r="D444" s="99">
        <v>80.469814911143629</v>
      </c>
      <c r="E444" s="99">
        <v>84.756510685826782</v>
      </c>
      <c r="F444" s="99">
        <v>85.021755858979901</v>
      </c>
      <c r="G444" s="99">
        <v>84.413307850332686</v>
      </c>
      <c r="H444" s="99">
        <v>89.055164588206367</v>
      </c>
      <c r="I444" s="99">
        <v>88.515707390826506</v>
      </c>
      <c r="J444" s="99">
        <v>81.789478334193561</v>
      </c>
      <c r="K444" s="99">
        <v>75.036354343790279</v>
      </c>
      <c r="L444" s="99">
        <v>87.943330517634678</v>
      </c>
      <c r="M444" s="99">
        <v>84.090686941834491</v>
      </c>
      <c r="N444" s="99">
        <v>77.840916756647871</v>
      </c>
      <c r="O444" s="99">
        <v>71.372177219771856</v>
      </c>
      <c r="P444" s="99">
        <v>52.895834911850507</v>
      </c>
      <c r="Q444" s="99">
        <v>70.451854547430528</v>
      </c>
      <c r="R444" s="99">
        <v>70.198007268297488</v>
      </c>
      <c r="S444" s="99">
        <v>68.303562757714303</v>
      </c>
      <c r="T444" s="99">
        <v>64.45940722836113</v>
      </c>
      <c r="U444" s="99">
        <v>56.522155674768527</v>
      </c>
      <c r="V444" s="99">
        <v>51.673612965406569</v>
      </c>
      <c r="W444" s="99">
        <v>47.531225428774995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1.6801535649882178</v>
      </c>
      <c r="D445" s="99">
        <v>1.4392311349588238</v>
      </c>
      <c r="E445" s="99">
        <v>1.5033052510917893</v>
      </c>
      <c r="F445" s="99">
        <v>1.4834227853970223</v>
      </c>
      <c r="G445" s="99">
        <v>1.4539237909402982</v>
      </c>
      <c r="H445" s="99">
        <v>1.513863439584773</v>
      </c>
      <c r="I445" s="99">
        <v>1.4919230095803659</v>
      </c>
      <c r="J445" s="99">
        <v>1.3521499301756141</v>
      </c>
      <c r="K445" s="99">
        <v>1.225778707283139</v>
      </c>
      <c r="L445" s="99">
        <v>1.4874593132989633</v>
      </c>
      <c r="M445" s="99">
        <v>1.3903369632384046</v>
      </c>
      <c r="N445" s="99">
        <v>1.2862458738661919</v>
      </c>
      <c r="O445" s="99">
        <v>1.1801378101995179</v>
      </c>
      <c r="P445" s="99">
        <v>0.84334863580155928</v>
      </c>
      <c r="Q445" s="99">
        <v>1.1358262436628777</v>
      </c>
      <c r="R445" s="99">
        <v>1.1248634151866961</v>
      </c>
      <c r="S445" s="99">
        <v>1.0928484901502933</v>
      </c>
      <c r="T445" s="99">
        <v>1.0260926916675377</v>
      </c>
      <c r="U445" s="99">
        <v>0.88655535094391003</v>
      </c>
      <c r="V445" s="99">
        <v>0.81067270836488747</v>
      </c>
      <c r="W445" s="99">
        <v>0.74722469779081047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7.5014620825187867E-2</v>
      </c>
      <c r="D446" s="123">
        <f t="shared" si="238"/>
        <v>2.5408050607228838E-2</v>
      </c>
      <c r="E446" s="123">
        <f t="shared" si="238"/>
        <v>8.5556841330702113E-2</v>
      </c>
      <c r="F446" s="123">
        <f t="shared" si="238"/>
        <v>0.13549115954802496</v>
      </c>
      <c r="G446" s="123">
        <f t="shared" si="238"/>
        <v>0.1402117856007456</v>
      </c>
      <c r="H446" s="123">
        <f t="shared" si="238"/>
        <v>0.22750634273903736</v>
      </c>
      <c r="I446" s="123">
        <f t="shared" si="238"/>
        <v>0.24030737331061039</v>
      </c>
      <c r="J446" s="123">
        <f t="shared" si="238"/>
        <v>0.13912381986744496</v>
      </c>
      <c r="K446" s="123">
        <f t="shared" si="238"/>
        <v>0.12206967471960239</v>
      </c>
      <c r="L446" s="123">
        <f t="shared" si="238"/>
        <v>0.11705601272833759</v>
      </c>
      <c r="M446" s="123">
        <f t="shared" si="238"/>
        <v>0.17715871390874993</v>
      </c>
      <c r="N446" s="123">
        <f t="shared" si="238"/>
        <v>0.16999737211616253</v>
      </c>
      <c r="O446" s="123">
        <f t="shared" si="238"/>
        <v>0.14569133153784572</v>
      </c>
      <c r="P446" s="123">
        <f t="shared" si="238"/>
        <v>0.12154859320597379</v>
      </c>
      <c r="Q446" s="123">
        <f t="shared" si="238"/>
        <v>0.1423393742415287</v>
      </c>
      <c r="R446" s="123">
        <f t="shared" si="238"/>
        <v>0.18728638382661919</v>
      </c>
      <c r="S446" s="123">
        <f t="shared" si="238"/>
        <v>0.17395777011356606</v>
      </c>
      <c r="T446" s="123">
        <f t="shared" si="238"/>
        <v>0.21227431984257186</v>
      </c>
      <c r="U446" s="123">
        <f t="shared" si="238"/>
        <v>0.10336854548596197</v>
      </c>
      <c r="V446" s="123">
        <f t="shared" si="238"/>
        <v>0.29797431363202914</v>
      </c>
      <c r="W446" s="123">
        <f t="shared" si="238"/>
        <v>0.13294327829240229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7.5014620825187867E-2</v>
      </c>
      <c r="D447" s="99">
        <f>RES_hhdet_in_tess!D29</f>
        <v>2.5408050607228838E-2</v>
      </c>
      <c r="E447" s="99">
        <f>RES_hhdet_in_tess!E29</f>
        <v>8.5556841330702113E-2</v>
      </c>
      <c r="F447" s="99">
        <f>RES_hhdet_in_tess!F29</f>
        <v>0.13549115954802496</v>
      </c>
      <c r="G447" s="99">
        <f>RES_hhdet_in_tess!G29</f>
        <v>0.1402117856007456</v>
      </c>
      <c r="H447" s="99">
        <f>RES_hhdet_in_tess!H29</f>
        <v>0.22750634273903736</v>
      </c>
      <c r="I447" s="99">
        <f>RES_hhdet_in_tess!I29</f>
        <v>0.24030737331061039</v>
      </c>
      <c r="J447" s="99">
        <f>RES_hhdet_in_tess!J29</f>
        <v>0.13912381986744496</v>
      </c>
      <c r="K447" s="99">
        <f>RES_hhdet_in_tess!K29</f>
        <v>0.12206967471960239</v>
      </c>
      <c r="L447" s="99">
        <f>RES_hhdet_in_tess!L29</f>
        <v>0.11705601272833759</v>
      </c>
      <c r="M447" s="99">
        <f>RES_hhdet_in_tess!M29</f>
        <v>0.17715871390874993</v>
      </c>
      <c r="N447" s="99">
        <f>RES_hhdet_in_tess!N29</f>
        <v>0.16999737211616253</v>
      </c>
      <c r="O447" s="99">
        <f>RES_hhdet_in_tess!O29</f>
        <v>0.14569133153784572</v>
      </c>
      <c r="P447" s="99">
        <f>RES_hhdet_in_tess!P29</f>
        <v>0.12154859320597379</v>
      </c>
      <c r="Q447" s="99">
        <f>RES_hhdet_in_tess!Q29</f>
        <v>0.1423393742415287</v>
      </c>
      <c r="R447" s="99">
        <f>RES_hhdet_in_tess!R29</f>
        <v>0.18728638382661919</v>
      </c>
      <c r="S447" s="99">
        <f>RES_hhdet_in_tess!S29</f>
        <v>0.17395777011356606</v>
      </c>
      <c r="T447" s="99">
        <f>RES_hhdet_in_tess!T29</f>
        <v>0.21227431984257186</v>
      </c>
      <c r="U447" s="99">
        <f>RES_hhdet_in_tess!U29</f>
        <v>0.10336854548596197</v>
      </c>
      <c r="V447" s="99">
        <f>RES_hhdet_in_tess!V29</f>
        <v>0.29797431363202914</v>
      </c>
      <c r="W447" s="99">
        <f>RES_hhdet_in_tess!W29</f>
        <v>0.13294327829240229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7.9212984450537549</v>
      </c>
      <c r="D448" s="123">
        <v>7.9682326438612199</v>
      </c>
      <c r="E448" s="123">
        <v>7.7634367730977623</v>
      </c>
      <c r="F448" s="123">
        <v>7.951561301882804</v>
      </c>
      <c r="G448" s="123">
        <v>8.0782395251001571</v>
      </c>
      <c r="H448" s="123">
        <v>8.2141395148211274</v>
      </c>
      <c r="I448" s="123">
        <v>7.8075747833044344</v>
      </c>
      <c r="J448" s="123">
        <v>7.9400834155431284</v>
      </c>
      <c r="K448" s="123">
        <v>7.5427219149111826</v>
      </c>
      <c r="L448" s="123">
        <v>8.8258798021955691</v>
      </c>
      <c r="M448" s="123">
        <v>9.2043331802062589</v>
      </c>
      <c r="N448" s="123">
        <v>9.169664290994481</v>
      </c>
      <c r="O448" s="123">
        <v>9.8120323393653148</v>
      </c>
      <c r="P448" s="123">
        <v>9.3767926835874018</v>
      </c>
      <c r="Q448" s="123">
        <v>9.8323085577801947</v>
      </c>
      <c r="R448" s="123">
        <v>9.7645722949619422</v>
      </c>
      <c r="S448" s="123">
        <v>9.2589481414083838</v>
      </c>
      <c r="T448" s="123">
        <v>9.1969489350137845</v>
      </c>
      <c r="U448" s="123">
        <v>9.2498831547243139</v>
      </c>
      <c r="V448" s="123">
        <v>9.1495659261898474</v>
      </c>
      <c r="W448" s="123">
        <v>9.176546111672641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8.1489175480328448</v>
      </c>
      <c r="D449" s="99">
        <v>7.5125359517363757</v>
      </c>
      <c r="E449" s="99">
        <v>7.7804298908523668</v>
      </c>
      <c r="F449" s="99">
        <v>7.988650183242834</v>
      </c>
      <c r="G449" s="99">
        <v>7.8989968237600738</v>
      </c>
      <c r="H449" s="99">
        <v>8.3494906139155667</v>
      </c>
      <c r="I449" s="99">
        <v>8.3954337304264541</v>
      </c>
      <c r="J449" s="99">
        <v>7.9115667021166285</v>
      </c>
      <c r="K449" s="99">
        <v>7.5778528299915182</v>
      </c>
      <c r="L449" s="99">
        <v>8.4272984430246058</v>
      </c>
      <c r="M449" s="99">
        <v>9.5712769779817535</v>
      </c>
      <c r="N449" s="99">
        <v>9.5957178578504667</v>
      </c>
      <c r="O449" s="99">
        <v>9.4786404311541137</v>
      </c>
      <c r="P449" s="99">
        <v>8.3510966617864035</v>
      </c>
      <c r="Q449" s="99">
        <v>9.711380468556241</v>
      </c>
      <c r="R449" s="99">
        <v>9.7628463139933643</v>
      </c>
      <c r="S449" s="99">
        <v>9.5653115015848957</v>
      </c>
      <c r="T449" s="99">
        <v>8.9944816498597469</v>
      </c>
      <c r="U449" s="99">
        <v>9.2559091182576871</v>
      </c>
      <c r="V449" s="99">
        <v>9.0103920943336178</v>
      </c>
      <c r="W449" s="99">
        <v>9.494074779895211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9.5715632670847111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5.2323161576940853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4.3392471093906275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7.8980626235798868</v>
      </c>
      <c r="D453" s="102">
        <v>8.0103422048159878</v>
      </c>
      <c r="E453" s="102">
        <v>7.7602606900794902</v>
      </c>
      <c r="F453" s="102">
        <v>7.9461870801783565</v>
      </c>
      <c r="G453" s="102">
        <v>8.1010833229179795</v>
      </c>
      <c r="H453" s="102">
        <v>8.1965674798045836</v>
      </c>
      <c r="I453" s="102">
        <v>7.7548406424881007</v>
      </c>
      <c r="J453" s="102">
        <v>7.9408159596068799</v>
      </c>
      <c r="K453" s="102">
        <v>7.5383375474258267</v>
      </c>
      <c r="L453" s="102">
        <v>8.8566327601967352</v>
      </c>
      <c r="M453" s="102">
        <v>9.1652987570825637</v>
      </c>
      <c r="N453" s="102">
        <v>9.1327513135462741</v>
      </c>
      <c r="O453" s="102">
        <v>9.8388773020261091</v>
      </c>
      <c r="P453" s="102">
        <v>9.4567624941213921</v>
      </c>
      <c r="Q453" s="102">
        <v>9.8475720506637501</v>
      </c>
      <c r="R453" s="102">
        <v>9.7631276280638701</v>
      </c>
      <c r="S453" s="102">
        <v>9.2074657419445227</v>
      </c>
      <c r="T453" s="102">
        <v>9.2219838434935948</v>
      </c>
      <c r="U453" s="102">
        <v>9.246327876891014</v>
      </c>
      <c r="V453" s="102">
        <v>9.1689894260879115</v>
      </c>
      <c r="W453" s="102">
        <v>9.1278065673730033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7.8995600742005738</v>
      </c>
      <c r="D454" s="105">
        <v>8.0123956154680815</v>
      </c>
      <c r="E454" s="105">
        <v>7.7628873362375437</v>
      </c>
      <c r="F454" s="105">
        <v>7.9482414248891242</v>
      </c>
      <c r="G454" s="105">
        <v>8.1028772625444514</v>
      </c>
      <c r="H454" s="105">
        <v>8.1972238283319321</v>
      </c>
      <c r="I454" s="105">
        <v>7.7563195600641208</v>
      </c>
      <c r="J454" s="105">
        <v>7.9432215918826694</v>
      </c>
      <c r="K454" s="105">
        <v>7.5418225766327422</v>
      </c>
      <c r="L454" s="105">
        <v>8.8592194621902074</v>
      </c>
      <c r="M454" s="105">
        <v>9.1661813075142931</v>
      </c>
      <c r="N454" s="105">
        <v>9.1306850808236639</v>
      </c>
      <c r="O454" s="105">
        <v>9.8353086864990171</v>
      </c>
      <c r="P454" s="105">
        <v>9.4515878436026473</v>
      </c>
      <c r="Q454" s="105">
        <v>9.8466901848923385</v>
      </c>
      <c r="R454" s="105">
        <v>9.766030335662764</v>
      </c>
      <c r="S454" s="105">
        <v>9.2129874605430366</v>
      </c>
      <c r="T454" s="105">
        <v>9.2275260147532272</v>
      </c>
      <c r="U454" s="105">
        <v>9.2509287386187236</v>
      </c>
      <c r="V454" s="105">
        <v>9.1707430704779114</v>
      </c>
      <c r="W454" s="105">
        <v>9.1272955971438101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4.5356124081850338</v>
      </c>
      <c r="E455" s="99">
        <v>4.3354040202470872</v>
      </c>
      <c r="F455" s="99">
        <v>4.4219515231980511</v>
      </c>
      <c r="G455" s="99">
        <v>4.5826650498339383</v>
      </c>
      <c r="H455" s="99">
        <v>4.6464202823155212</v>
      </c>
      <c r="I455" s="99">
        <v>4.3296644091198191</v>
      </c>
      <c r="J455" s="99">
        <v>4.2974458401433244</v>
      </c>
      <c r="K455" s="99">
        <v>3.719219063906499</v>
      </c>
      <c r="L455" s="99">
        <v>5.0257137948835835</v>
      </c>
      <c r="M455" s="99">
        <v>5.1563092239405055</v>
      </c>
      <c r="N455" s="99">
        <v>5.0287661673364967</v>
      </c>
      <c r="O455" s="99">
        <v>5.7011686822770331</v>
      </c>
      <c r="P455" s="99">
        <v>5.262479896246373</v>
      </c>
      <c r="Q455" s="99">
        <v>5.6112957982800706</v>
      </c>
      <c r="R455" s="99">
        <v>5.5744376833733149</v>
      </c>
      <c r="S455" s="99">
        <v>5.0321025799405694</v>
      </c>
      <c r="T455" s="99">
        <v>5.0762526952458238</v>
      </c>
      <c r="U455" s="99">
        <v>5.1697994092176733</v>
      </c>
      <c r="V455" s="99">
        <v>5.1490298310743503</v>
      </c>
      <c r="W455" s="99">
        <v>5.1643969683345139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3.4808654799055909</v>
      </c>
      <c r="D456" s="99">
        <v>3.47678320728305</v>
      </c>
      <c r="E456" s="99">
        <v>3.4274833159904565</v>
      </c>
      <c r="F456" s="99">
        <v>3.5262899016910723</v>
      </c>
      <c r="G456" s="99">
        <v>3.5202122127105144</v>
      </c>
      <c r="H456" s="99">
        <v>3.5508035460164118</v>
      </c>
      <c r="I456" s="99">
        <v>3.4266551509443008</v>
      </c>
      <c r="J456" s="99">
        <v>3.6457757517393459</v>
      </c>
      <c r="K456" s="99">
        <v>3.8226035127262441</v>
      </c>
      <c r="L456" s="99">
        <v>3.8335056673066243</v>
      </c>
      <c r="M456" s="99">
        <v>4.0098720835737858</v>
      </c>
      <c r="N456" s="99">
        <v>4.1019189134871681</v>
      </c>
      <c r="O456" s="99">
        <v>4.134140004221984</v>
      </c>
      <c r="P456" s="99">
        <v>4.1891079473562742</v>
      </c>
      <c r="Q456" s="99">
        <v>4.2353943866122661</v>
      </c>
      <c r="R456" s="99">
        <v>4.1915926522894509</v>
      </c>
      <c r="S456" s="99">
        <v>4.1808848806024681</v>
      </c>
      <c r="T456" s="99">
        <v>4.1512733195073999</v>
      </c>
      <c r="U456" s="99">
        <v>4.0811293294010493</v>
      </c>
      <c r="V456" s="99">
        <v>4.0217132394035611</v>
      </c>
      <c r="W456" s="99">
        <v>3.9628986288092962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1.85949028676398</v>
      </c>
      <c r="D457" s="123">
        <v>1.8890603873008658</v>
      </c>
      <c r="E457" s="123">
        <v>1.8795001575638111</v>
      </c>
      <c r="F457" s="123">
        <v>1.8896627736677678</v>
      </c>
      <c r="G457" s="123">
        <v>1.919765753234792</v>
      </c>
      <c r="H457" s="123">
        <v>1.9829461730623676</v>
      </c>
      <c r="I457" s="123">
        <v>1.9634675087091207</v>
      </c>
      <c r="J457" s="123">
        <v>2.0051498520227304</v>
      </c>
      <c r="K457" s="123">
        <v>2.0168638283080562</v>
      </c>
      <c r="L457" s="123">
        <v>2.2487851398452605</v>
      </c>
      <c r="M457" s="123">
        <v>2.2005670739839696</v>
      </c>
      <c r="N457" s="123">
        <v>2.1908431915917759</v>
      </c>
      <c r="O457" s="123">
        <v>2.3478886989979095</v>
      </c>
      <c r="P457" s="123">
        <v>2.38209755235905</v>
      </c>
      <c r="Q457" s="123">
        <v>2.4232316101889246</v>
      </c>
      <c r="R457" s="123">
        <v>2.4941774978338098</v>
      </c>
      <c r="S457" s="123">
        <v>2.4296370899400226</v>
      </c>
      <c r="T457" s="123">
        <v>2.4361046881689323</v>
      </c>
      <c r="U457" s="123">
        <v>2.4384924418655385</v>
      </c>
      <c r="V457" s="123">
        <v>2.5714309552249475</v>
      </c>
      <c r="W457" s="123">
        <v>2.6207715708104442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1.85949028676398</v>
      </c>
      <c r="D459" s="110">
        <v>1.8890603873008658</v>
      </c>
      <c r="E459" s="110">
        <v>1.8795001575638111</v>
      </c>
      <c r="F459" s="110">
        <v>1.8896627736677678</v>
      </c>
      <c r="G459" s="110">
        <v>1.919765753234792</v>
      </c>
      <c r="H459" s="110">
        <v>1.9829461730623676</v>
      </c>
      <c r="I459" s="110">
        <v>1.9634675087091207</v>
      </c>
      <c r="J459" s="110">
        <v>2.0051498520227304</v>
      </c>
      <c r="K459" s="110">
        <v>2.0168638283080562</v>
      </c>
      <c r="L459" s="110">
        <v>2.2487851398452605</v>
      </c>
      <c r="M459" s="110">
        <v>2.2005670739839696</v>
      </c>
      <c r="N459" s="110">
        <v>2.1908431915917759</v>
      </c>
      <c r="O459" s="110">
        <v>2.3478886989979095</v>
      </c>
      <c r="P459" s="110">
        <v>2.38209755235905</v>
      </c>
      <c r="Q459" s="110">
        <v>2.4232316101889246</v>
      </c>
      <c r="R459" s="110">
        <v>2.4941774978338098</v>
      </c>
      <c r="S459" s="110">
        <v>2.4296370899400226</v>
      </c>
      <c r="T459" s="110">
        <v>2.4361046881689323</v>
      </c>
      <c r="U459" s="110">
        <v>2.4384924418655385</v>
      </c>
      <c r="V459" s="110">
        <v>2.5714309552249475</v>
      </c>
      <c r="W459" s="110">
        <v>2.6207715708104442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35.229741661601132</v>
      </c>
      <c r="D461" s="118">
        <f t="shared" si="239"/>
        <v>30.776673801141204</v>
      </c>
      <c r="E461" s="118">
        <f t="shared" si="239"/>
        <v>32.162949701946239</v>
      </c>
      <c r="F461" s="118">
        <f t="shared" si="239"/>
        <v>31.982180928788246</v>
      </c>
      <c r="G461" s="118">
        <f t="shared" si="239"/>
        <v>31.462734224153568</v>
      </c>
      <c r="H461" s="118">
        <f t="shared" si="239"/>
        <v>32.865398733626073</v>
      </c>
      <c r="I461" s="118">
        <f t="shared" si="239"/>
        <v>32.25714448031939</v>
      </c>
      <c r="J461" s="118">
        <f t="shared" si="239"/>
        <v>29.493734861756401</v>
      </c>
      <c r="K461" s="118">
        <f t="shared" si="239"/>
        <v>26.710196522921589</v>
      </c>
      <c r="L461" s="118">
        <f t="shared" si="239"/>
        <v>30.990722843495433</v>
      </c>
      <c r="M461" s="118">
        <f t="shared" si="239"/>
        <v>29.191603012989738</v>
      </c>
      <c r="N461" s="118">
        <f t="shared" si="239"/>
        <v>26.292814989327439</v>
      </c>
      <c r="O461" s="118">
        <f t="shared" si="239"/>
        <v>23.262127512298086</v>
      </c>
      <c r="P461" s="118">
        <f t="shared" si="239"/>
        <v>16.613531647161459</v>
      </c>
      <c r="Q461" s="118">
        <f t="shared" si="239"/>
        <v>21.531109920301482</v>
      </c>
      <c r="R461" s="118">
        <f t="shared" ref="R461:V461" si="240">R462+R465+R467+R476</f>
        <v>21.176398046728732</v>
      </c>
      <c r="S461" s="118">
        <f t="shared" si="240"/>
        <v>20.423874584790685</v>
      </c>
      <c r="T461" s="118">
        <f t="shared" si="240"/>
        <v>19.090927486094589</v>
      </c>
      <c r="U461" s="118">
        <f t="shared" si="240"/>
        <v>16.73280894775894</v>
      </c>
      <c r="V461" s="118">
        <f t="shared" si="240"/>
        <v>15.205069214841316</v>
      </c>
      <c r="W461" s="118">
        <f t="shared" ref="W461" si="241">W462+W465+W467+W476</f>
        <v>13.993548680179789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34.976185893325486</v>
      </c>
      <c r="D462" s="123">
        <f t="shared" si="242"/>
        <v>30.553672498641536</v>
      </c>
      <c r="E462" s="123">
        <f t="shared" si="242"/>
        <v>31.875403475440276</v>
      </c>
      <c r="F462" s="123">
        <f t="shared" si="242"/>
        <v>31.675579811781972</v>
      </c>
      <c r="G462" s="123">
        <f t="shared" si="242"/>
        <v>31.148706647211608</v>
      </c>
      <c r="H462" s="123">
        <f t="shared" si="242"/>
        <v>32.543818358780477</v>
      </c>
      <c r="I462" s="123">
        <f t="shared" si="242"/>
        <v>32.027931850224448</v>
      </c>
      <c r="J462" s="123">
        <f t="shared" si="242"/>
        <v>29.288761448882685</v>
      </c>
      <c r="K462" s="123">
        <f t="shared" si="242"/>
        <v>26.574918635107604</v>
      </c>
      <c r="L462" s="123">
        <f t="shared" si="242"/>
        <v>30.781751841157924</v>
      </c>
      <c r="M462" s="123">
        <f t="shared" si="242"/>
        <v>28.893290907914732</v>
      </c>
      <c r="N462" s="123">
        <f t="shared" si="242"/>
        <v>26.04333084569436</v>
      </c>
      <c r="O462" s="123">
        <f t="shared" si="242"/>
        <v>23.05720550713264</v>
      </c>
      <c r="P462" s="123">
        <f t="shared" si="242"/>
        <v>16.439915697324821</v>
      </c>
      <c r="Q462" s="123">
        <f t="shared" si="242"/>
        <v>21.229719183344919</v>
      </c>
      <c r="R462" s="123">
        <f t="shared" ref="R462:V462" si="243">SUM(R463:R464)</f>
        <v>20.843339587063593</v>
      </c>
      <c r="S462" s="123">
        <f t="shared" si="243"/>
        <v>20.071246622559762</v>
      </c>
      <c r="T462" s="123">
        <f t="shared" si="243"/>
        <v>18.799671438356249</v>
      </c>
      <c r="U462" s="123">
        <f t="shared" si="243"/>
        <v>16.388892796866159</v>
      </c>
      <c r="V462" s="123">
        <f t="shared" si="243"/>
        <v>14.907046106316857</v>
      </c>
      <c r="W462" s="123">
        <f t="shared" ref="W462" si="244">SUM(W463:W464)</f>
        <v>13.666107526860021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34.976185893325486</v>
      </c>
      <c r="D463" s="99">
        <v>30.553672498641536</v>
      </c>
      <c r="E463" s="99">
        <v>31.875403475440276</v>
      </c>
      <c r="F463" s="99">
        <v>31.675579811781972</v>
      </c>
      <c r="G463" s="99">
        <v>31.148706647211608</v>
      </c>
      <c r="H463" s="99">
        <v>32.543818358780477</v>
      </c>
      <c r="I463" s="99">
        <v>32.027931850224448</v>
      </c>
      <c r="J463" s="99">
        <v>29.288761448882685</v>
      </c>
      <c r="K463" s="99">
        <v>26.574918635107604</v>
      </c>
      <c r="L463" s="99">
        <v>30.781751841157924</v>
      </c>
      <c r="M463" s="99">
        <v>28.893290907914732</v>
      </c>
      <c r="N463" s="99">
        <v>26.04333084569436</v>
      </c>
      <c r="O463" s="99">
        <v>23.05720550713264</v>
      </c>
      <c r="P463" s="99">
        <v>16.439915697324821</v>
      </c>
      <c r="Q463" s="99">
        <v>21.229719183344919</v>
      </c>
      <c r="R463" s="99">
        <v>20.843339587063593</v>
      </c>
      <c r="S463" s="99">
        <v>20.071246622559762</v>
      </c>
      <c r="T463" s="99">
        <v>18.799671438356249</v>
      </c>
      <c r="U463" s="99">
        <v>16.388892796866159</v>
      </c>
      <c r="V463" s="99">
        <v>14.907046106316857</v>
      </c>
      <c r="W463" s="99">
        <v>13.666107526860021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0.25355576827564968</v>
      </c>
      <c r="D467" s="123">
        <v>0.2230013024996694</v>
      </c>
      <c r="E467" s="123">
        <v>0.2875462265059659</v>
      </c>
      <c r="F467" s="123">
        <v>0.30660111700627501</v>
      </c>
      <c r="G467" s="123">
        <v>0.31402757694196076</v>
      </c>
      <c r="H467" s="123">
        <v>0.32158037484559282</v>
      </c>
      <c r="I467" s="123">
        <v>0.22921263009494122</v>
      </c>
      <c r="J467" s="123">
        <v>0.2049734128737174</v>
      </c>
      <c r="K467" s="123">
        <v>0.13527788781398445</v>
      </c>
      <c r="L467" s="123">
        <v>0.2089710023375099</v>
      </c>
      <c r="M467" s="123">
        <v>0.29831210507500411</v>
      </c>
      <c r="N467" s="123">
        <v>0.24948414363307927</v>
      </c>
      <c r="O467" s="123">
        <v>0.20492200516544834</v>
      </c>
      <c r="P467" s="123">
        <v>0.17361594983663634</v>
      </c>
      <c r="Q467" s="123">
        <v>0.30139073695656254</v>
      </c>
      <c r="R467" s="123">
        <v>0.33305845966513847</v>
      </c>
      <c r="S467" s="123">
        <v>0.35262796223092341</v>
      </c>
      <c r="T467" s="123">
        <v>0.29125604773833946</v>
      </c>
      <c r="U467" s="123">
        <v>0.34391615089278138</v>
      </c>
      <c r="V467" s="123">
        <v>0.29802310852445885</v>
      </c>
      <c r="W467" s="123">
        <v>0.3274411533197677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2.8172863141738858</v>
      </c>
      <c r="D468" s="99">
        <v>2.5902458982653904</v>
      </c>
      <c r="E468" s="99">
        <v>2.6741799065054832</v>
      </c>
      <c r="F468" s="99">
        <v>2.7369758249828453</v>
      </c>
      <c r="G468" s="99">
        <v>2.696541149827707</v>
      </c>
      <c r="H468" s="99">
        <v>2.8390953093510904</v>
      </c>
      <c r="I468" s="99">
        <v>2.8422366131772714</v>
      </c>
      <c r="J468" s="99">
        <v>2.6646543673583265</v>
      </c>
      <c r="K468" s="99">
        <v>2.5364603965122083</v>
      </c>
      <c r="L468" s="99">
        <v>2.8002114313226327</v>
      </c>
      <c r="M468" s="99">
        <v>3.1322771032875427</v>
      </c>
      <c r="N468" s="99">
        <v>3.06311087460614</v>
      </c>
      <c r="O468" s="99">
        <v>2.9201385736076388</v>
      </c>
      <c r="P468" s="99">
        <v>2.4678267155350446</v>
      </c>
      <c r="Q468" s="99">
        <v>2.7673149484193469</v>
      </c>
      <c r="R468" s="99">
        <v>2.7165080616437853</v>
      </c>
      <c r="S468" s="99">
        <v>2.6025223785650411</v>
      </c>
      <c r="T468" s="99">
        <v>2.3990300774236912</v>
      </c>
      <c r="U468" s="99">
        <v>2.4289078156802684</v>
      </c>
      <c r="V468" s="99">
        <v>2.3371285879023351</v>
      </c>
      <c r="W468" s="99">
        <v>2.4492598268318622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1.4236044367054894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1.4236044367054894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423236</v>
      </c>
      <c r="C5" s="120">
        <v>415490</v>
      </c>
      <c r="D5" s="120">
        <v>394235</v>
      </c>
      <c r="E5" s="120">
        <v>369863</v>
      </c>
      <c r="F5" s="120">
        <v>344828</v>
      </c>
      <c r="G5" s="120">
        <v>319369</v>
      </c>
      <c r="H5" s="120">
        <v>292908</v>
      </c>
      <c r="I5" s="120">
        <v>270322</v>
      </c>
      <c r="J5" s="120">
        <v>252747</v>
      </c>
      <c r="K5" s="120">
        <v>238750</v>
      </c>
      <c r="L5" s="120">
        <v>224281</v>
      </c>
      <c r="M5" s="120">
        <v>210211</v>
      </c>
      <c r="N5" s="120">
        <v>191332</v>
      </c>
      <c r="O5" s="120">
        <v>173355</v>
      </c>
      <c r="P5" s="120">
        <v>151236</v>
      </c>
      <c r="Q5" s="120">
        <v>136148</v>
      </c>
      <c r="R5" s="120">
        <v>125657</v>
      </c>
      <c r="S5" s="120">
        <v>120046</v>
      </c>
      <c r="T5" s="120">
        <v>116366</v>
      </c>
      <c r="U5" s="120">
        <v>108858</v>
      </c>
      <c r="V5" s="120">
        <v>98360</v>
      </c>
      <c r="W5" s="120">
        <v>87818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423236</v>
      </c>
      <c r="C7" s="52">
        <v>415490</v>
      </c>
      <c r="D7" s="52">
        <v>394235</v>
      </c>
      <c r="E7" s="52">
        <v>369863</v>
      </c>
      <c r="F7" s="52">
        <v>344828</v>
      </c>
      <c r="G7" s="52">
        <v>319369</v>
      </c>
      <c r="H7" s="52">
        <v>292908</v>
      </c>
      <c r="I7" s="52">
        <v>270322</v>
      </c>
      <c r="J7" s="52">
        <v>252747</v>
      </c>
      <c r="K7" s="52">
        <v>238750</v>
      </c>
      <c r="L7" s="52">
        <v>224281</v>
      </c>
      <c r="M7" s="52">
        <v>210211</v>
      </c>
      <c r="N7" s="52">
        <v>191332</v>
      </c>
      <c r="O7" s="52">
        <v>173355</v>
      </c>
      <c r="P7" s="52">
        <v>151236</v>
      </c>
      <c r="Q7" s="52">
        <v>136148</v>
      </c>
      <c r="R7" s="52">
        <v>125657</v>
      </c>
      <c r="S7" s="52">
        <v>120046</v>
      </c>
      <c r="T7" s="52">
        <v>116366</v>
      </c>
      <c r="U7" s="52">
        <v>108858</v>
      </c>
      <c r="V7" s="52">
        <v>98360</v>
      </c>
      <c r="W7" s="52">
        <v>87818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1681</v>
      </c>
      <c r="C9" s="52">
        <v>1985</v>
      </c>
      <c r="D9" s="52">
        <v>2078</v>
      </c>
      <c r="E9" s="52">
        <v>2185</v>
      </c>
      <c r="F9" s="52">
        <v>2259</v>
      </c>
      <c r="G9" s="52">
        <v>2278</v>
      </c>
      <c r="H9" s="52">
        <v>2348</v>
      </c>
      <c r="I9" s="52">
        <v>2544</v>
      </c>
      <c r="J9" s="52">
        <v>2751</v>
      </c>
      <c r="K9" s="52">
        <v>2894</v>
      </c>
      <c r="L9" s="52">
        <v>3195</v>
      </c>
      <c r="M9" s="52">
        <v>3798</v>
      </c>
      <c r="N9" s="52">
        <v>4328</v>
      </c>
      <c r="O9" s="52">
        <v>4533</v>
      </c>
      <c r="P9" s="52">
        <v>4550</v>
      </c>
      <c r="Q9" s="52">
        <v>4282</v>
      </c>
      <c r="R9" s="52">
        <v>3775</v>
      </c>
      <c r="S9" s="52">
        <v>3158</v>
      </c>
      <c r="T9" s="52">
        <v>2605</v>
      </c>
      <c r="U9" s="52">
        <v>2025</v>
      </c>
      <c r="V9" s="52">
        <v>1610</v>
      </c>
      <c r="W9" s="52">
        <v>1178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235405</v>
      </c>
      <c r="C11" s="52">
        <v>239061</v>
      </c>
      <c r="D11" s="52">
        <v>238509</v>
      </c>
      <c r="E11" s="52">
        <v>235521</v>
      </c>
      <c r="F11" s="52">
        <v>231129</v>
      </c>
      <c r="G11" s="52">
        <v>225165</v>
      </c>
      <c r="H11" s="52">
        <v>217220</v>
      </c>
      <c r="I11" s="52">
        <v>211147</v>
      </c>
      <c r="J11" s="52">
        <v>208061</v>
      </c>
      <c r="K11" s="52">
        <v>207032</v>
      </c>
      <c r="L11" s="52">
        <v>203242</v>
      </c>
      <c r="M11" s="52">
        <v>197261</v>
      </c>
      <c r="N11" s="52">
        <v>182307</v>
      </c>
      <c r="O11" s="52">
        <v>166131</v>
      </c>
      <c r="P11" s="52">
        <v>144886</v>
      </c>
      <c r="Q11" s="52">
        <v>130380</v>
      </c>
      <c r="R11" s="52">
        <v>120364</v>
      </c>
      <c r="S11" s="52">
        <v>115055</v>
      </c>
      <c r="T11" s="52">
        <v>111513</v>
      </c>
      <c r="U11" s="52">
        <v>104315</v>
      </c>
      <c r="V11" s="52">
        <v>94274</v>
      </c>
      <c r="W11" s="52">
        <v>84344</v>
      </c>
      <c r="DA11" s="63" t="s">
        <v>1078</v>
      </c>
    </row>
    <row r="12" spans="1:105" ht="12" customHeight="1" x14ac:dyDescent="0.25">
      <c r="A12" s="97" t="s">
        <v>137</v>
      </c>
      <c r="B12" s="52">
        <v>790</v>
      </c>
      <c r="C12" s="52">
        <v>922</v>
      </c>
      <c r="D12" s="52">
        <v>962</v>
      </c>
      <c r="E12" s="52">
        <v>1012</v>
      </c>
      <c r="F12" s="52">
        <v>1026</v>
      </c>
      <c r="G12" s="52">
        <v>1064</v>
      </c>
      <c r="H12" s="52">
        <v>1066</v>
      </c>
      <c r="I12" s="52">
        <v>1179</v>
      </c>
      <c r="J12" s="52">
        <v>1277</v>
      </c>
      <c r="K12" s="52">
        <v>1506</v>
      </c>
      <c r="L12" s="52">
        <v>1477</v>
      </c>
      <c r="M12" s="52">
        <v>1492</v>
      </c>
      <c r="N12" s="52">
        <v>1313</v>
      </c>
      <c r="O12" s="52">
        <v>1151</v>
      </c>
      <c r="P12" s="52">
        <v>1005</v>
      </c>
      <c r="Q12" s="52">
        <v>908</v>
      </c>
      <c r="R12" s="52">
        <v>811</v>
      </c>
      <c r="S12" s="52">
        <v>735</v>
      </c>
      <c r="T12" s="52">
        <v>749</v>
      </c>
      <c r="U12" s="52">
        <v>732</v>
      </c>
      <c r="V12" s="52">
        <v>661</v>
      </c>
      <c r="W12" s="52">
        <v>565</v>
      </c>
      <c r="DA12" s="63" t="s">
        <v>1079</v>
      </c>
    </row>
    <row r="13" spans="1:105" ht="12" customHeight="1" x14ac:dyDescent="0.25">
      <c r="A13" s="97" t="s">
        <v>122</v>
      </c>
      <c r="B13" s="52">
        <v>130982</v>
      </c>
      <c r="C13" s="52">
        <v>119653</v>
      </c>
      <c r="D13" s="52">
        <v>104267</v>
      </c>
      <c r="E13" s="52">
        <v>88262</v>
      </c>
      <c r="F13" s="52">
        <v>73567</v>
      </c>
      <c r="G13" s="52">
        <v>58606</v>
      </c>
      <c r="H13" s="52">
        <v>44308</v>
      </c>
      <c r="I13" s="52">
        <v>33247</v>
      </c>
      <c r="J13" s="52">
        <v>25346</v>
      </c>
      <c r="K13" s="52">
        <v>17599</v>
      </c>
      <c r="L13" s="52">
        <v>11000</v>
      </c>
      <c r="M13" s="52">
        <v>6358</v>
      </c>
      <c r="N13" s="52">
        <v>4252</v>
      </c>
      <c r="O13" s="52">
        <v>3224</v>
      </c>
      <c r="P13" s="52">
        <v>2814</v>
      </c>
      <c r="Q13" s="52">
        <v>2607</v>
      </c>
      <c r="R13" s="52">
        <v>2406</v>
      </c>
      <c r="S13" s="52">
        <v>2287</v>
      </c>
      <c r="T13" s="52">
        <v>2195</v>
      </c>
      <c r="U13" s="52">
        <v>1987</v>
      </c>
      <c r="V13" s="52">
        <v>1730</v>
      </c>
      <c r="W13" s="52">
        <v>1389</v>
      </c>
      <c r="DA13" s="63" t="s">
        <v>1080</v>
      </c>
    </row>
    <row r="14" spans="1:105" ht="12" customHeight="1" x14ac:dyDescent="0.25">
      <c r="A14" s="97" t="s">
        <v>121</v>
      </c>
      <c r="B14" s="52">
        <v>56059</v>
      </c>
      <c r="C14" s="52">
        <v>55854</v>
      </c>
      <c r="D14" s="52">
        <v>50497</v>
      </c>
      <c r="E14" s="52">
        <v>45068</v>
      </c>
      <c r="F14" s="52">
        <v>39106</v>
      </c>
      <c r="G14" s="52">
        <v>34534</v>
      </c>
      <c r="H14" s="52">
        <v>30314</v>
      </c>
      <c r="I14" s="52">
        <v>24749</v>
      </c>
      <c r="J14" s="52">
        <v>18063</v>
      </c>
      <c r="K14" s="52">
        <v>12613</v>
      </c>
      <c r="L14" s="52">
        <v>8562</v>
      </c>
      <c r="M14" s="52">
        <v>5100</v>
      </c>
      <c r="N14" s="52">
        <v>3460</v>
      </c>
      <c r="O14" s="52">
        <v>2849</v>
      </c>
      <c r="P14" s="52">
        <v>2531</v>
      </c>
      <c r="Q14" s="52">
        <v>2253</v>
      </c>
      <c r="R14" s="52">
        <v>2076</v>
      </c>
      <c r="S14" s="52">
        <v>1969</v>
      </c>
      <c r="T14" s="52">
        <v>1909</v>
      </c>
      <c r="U14" s="52">
        <v>1824</v>
      </c>
      <c r="V14" s="52">
        <v>1695</v>
      </c>
      <c r="W14" s="52">
        <v>1520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423236</v>
      </c>
      <c r="C17" s="36">
        <v>415490</v>
      </c>
      <c r="D17" s="36">
        <v>394235</v>
      </c>
      <c r="E17" s="36">
        <v>369863</v>
      </c>
      <c r="F17" s="36">
        <v>344828</v>
      </c>
      <c r="G17" s="36">
        <v>319369</v>
      </c>
      <c r="H17" s="36">
        <v>292908</v>
      </c>
      <c r="I17" s="36">
        <v>270322</v>
      </c>
      <c r="J17" s="36">
        <v>252747</v>
      </c>
      <c r="K17" s="36">
        <v>238750</v>
      </c>
      <c r="L17" s="36">
        <v>224281</v>
      </c>
      <c r="M17" s="36">
        <v>210211</v>
      </c>
      <c r="N17" s="36">
        <v>191332</v>
      </c>
      <c r="O17" s="36">
        <v>173355</v>
      </c>
      <c r="P17" s="36">
        <v>151236</v>
      </c>
      <c r="Q17" s="36">
        <v>136148</v>
      </c>
      <c r="R17" s="36">
        <v>125657</v>
      </c>
      <c r="S17" s="36">
        <v>120046</v>
      </c>
      <c r="T17" s="36">
        <v>116366</v>
      </c>
      <c r="U17" s="36">
        <v>108858</v>
      </c>
      <c r="V17" s="36">
        <v>98360</v>
      </c>
      <c r="W17" s="36">
        <v>87818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33065</v>
      </c>
      <c r="D21" s="52">
        <v>33072</v>
      </c>
      <c r="E21" s="52">
        <v>33112</v>
      </c>
      <c r="F21" s="52">
        <v>33203</v>
      </c>
      <c r="G21" s="52">
        <v>33368</v>
      </c>
      <c r="H21" s="52">
        <v>33604</v>
      </c>
      <c r="I21" s="52">
        <v>33933</v>
      </c>
      <c r="J21" s="52">
        <v>34371</v>
      </c>
      <c r="K21" s="52">
        <v>34919</v>
      </c>
      <c r="L21" s="52">
        <v>35614</v>
      </c>
      <c r="M21" s="52">
        <v>36484</v>
      </c>
      <c r="N21" s="52">
        <v>37562</v>
      </c>
      <c r="O21" s="52">
        <v>32247</v>
      </c>
      <c r="P21" s="52">
        <v>22119</v>
      </c>
      <c r="Q21" s="52">
        <v>15091</v>
      </c>
      <c r="R21" s="52">
        <v>10491</v>
      </c>
      <c r="S21" s="52">
        <v>8509</v>
      </c>
      <c r="T21" s="52">
        <v>7006</v>
      </c>
      <c r="U21" s="52">
        <v>7697</v>
      </c>
      <c r="V21" s="52">
        <v>10498</v>
      </c>
      <c r="W21" s="52">
        <v>10542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263</v>
      </c>
      <c r="D23" s="52">
        <v>263</v>
      </c>
      <c r="E23" s="52">
        <v>272</v>
      </c>
      <c r="F23" s="52">
        <v>288</v>
      </c>
      <c r="G23" s="52">
        <v>321</v>
      </c>
      <c r="H23" s="52">
        <v>377</v>
      </c>
      <c r="I23" s="52">
        <v>291</v>
      </c>
      <c r="J23" s="52">
        <v>295</v>
      </c>
      <c r="K23" s="52">
        <v>434</v>
      </c>
      <c r="L23" s="52">
        <v>373</v>
      </c>
      <c r="M23" s="52">
        <v>390</v>
      </c>
      <c r="N23" s="52">
        <v>414</v>
      </c>
      <c r="O23" s="52">
        <v>746</v>
      </c>
      <c r="P23" s="52">
        <v>439</v>
      </c>
      <c r="Q23" s="52">
        <v>517</v>
      </c>
      <c r="R23" s="52">
        <v>606</v>
      </c>
      <c r="S23" s="52">
        <v>752</v>
      </c>
      <c r="T23" s="52">
        <v>777</v>
      </c>
      <c r="U23" s="52">
        <v>795</v>
      </c>
      <c r="V23" s="52">
        <v>658</v>
      </c>
      <c r="W23" s="52">
        <v>502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18391</v>
      </c>
      <c r="D25" s="52">
        <v>18397</v>
      </c>
      <c r="E25" s="52">
        <v>18433</v>
      </c>
      <c r="F25" s="52">
        <v>18525</v>
      </c>
      <c r="G25" s="52">
        <v>18704</v>
      </c>
      <c r="H25" s="52">
        <v>18979</v>
      </c>
      <c r="I25" s="52">
        <v>21187</v>
      </c>
      <c r="J25" s="52">
        <v>31817</v>
      </c>
      <c r="K25" s="52">
        <v>31808</v>
      </c>
      <c r="L25" s="52">
        <v>32812</v>
      </c>
      <c r="M25" s="52">
        <v>33942</v>
      </c>
      <c r="N25" s="52">
        <v>41360</v>
      </c>
      <c r="O25" s="52">
        <v>39976</v>
      </c>
      <c r="P25" s="52">
        <v>39417</v>
      </c>
      <c r="Q25" s="52">
        <v>28188</v>
      </c>
      <c r="R25" s="52">
        <v>21240</v>
      </c>
      <c r="S25" s="52">
        <v>15092</v>
      </c>
      <c r="T25" s="52">
        <v>11286</v>
      </c>
      <c r="U25" s="52">
        <v>16749</v>
      </c>
      <c r="V25" s="52">
        <v>21204</v>
      </c>
      <c r="W25" s="52">
        <v>20561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62</v>
      </c>
      <c r="D26" s="52">
        <v>61</v>
      </c>
      <c r="E26" s="52">
        <v>62</v>
      </c>
      <c r="F26" s="52">
        <v>63</v>
      </c>
      <c r="G26" s="52">
        <v>65</v>
      </c>
      <c r="H26" s="52">
        <v>65</v>
      </c>
      <c r="I26" s="52">
        <v>79</v>
      </c>
      <c r="J26" s="52">
        <v>132</v>
      </c>
      <c r="K26" s="52">
        <v>143</v>
      </c>
      <c r="L26" s="52">
        <v>164</v>
      </c>
      <c r="M26" s="52">
        <v>172</v>
      </c>
      <c r="N26" s="52">
        <v>199</v>
      </c>
      <c r="O26" s="52">
        <v>205</v>
      </c>
      <c r="P26" s="52">
        <v>146</v>
      </c>
      <c r="Q26" s="52">
        <v>97</v>
      </c>
      <c r="R26" s="52">
        <v>97</v>
      </c>
      <c r="S26" s="52">
        <v>108</v>
      </c>
      <c r="T26" s="52">
        <v>80</v>
      </c>
      <c r="U26" s="52">
        <v>73</v>
      </c>
      <c r="V26" s="52">
        <v>96</v>
      </c>
      <c r="W26" s="52">
        <v>96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20466</v>
      </c>
      <c r="D27" s="52">
        <v>20483</v>
      </c>
      <c r="E27" s="52">
        <v>20602</v>
      </c>
      <c r="F27" s="52">
        <v>20884</v>
      </c>
      <c r="G27" s="52">
        <v>21390</v>
      </c>
      <c r="H27" s="52">
        <v>22191</v>
      </c>
      <c r="I27" s="52">
        <v>11158</v>
      </c>
      <c r="J27" s="52">
        <v>7901</v>
      </c>
      <c r="K27" s="52">
        <v>7747</v>
      </c>
      <c r="L27" s="52">
        <v>6599</v>
      </c>
      <c r="M27" s="52">
        <v>4642</v>
      </c>
      <c r="N27" s="52">
        <v>2106</v>
      </c>
      <c r="O27" s="52">
        <v>2783</v>
      </c>
      <c r="P27" s="52">
        <v>1441</v>
      </c>
      <c r="Q27" s="52">
        <v>207</v>
      </c>
      <c r="R27" s="52">
        <v>201</v>
      </c>
      <c r="S27" s="52">
        <v>119</v>
      </c>
      <c r="T27" s="52">
        <v>119</v>
      </c>
      <c r="U27" s="52">
        <v>406</v>
      </c>
      <c r="V27" s="52">
        <v>618</v>
      </c>
      <c r="W27" s="52">
        <v>846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8759</v>
      </c>
      <c r="D28" s="52">
        <v>8776</v>
      </c>
      <c r="E28" s="52">
        <v>8883</v>
      </c>
      <c r="F28" s="52">
        <v>9130</v>
      </c>
      <c r="G28" s="52">
        <v>9558</v>
      </c>
      <c r="H28" s="52">
        <v>10207</v>
      </c>
      <c r="I28" s="52">
        <v>5931</v>
      </c>
      <c r="J28" s="52">
        <v>6686</v>
      </c>
      <c r="K28" s="52">
        <v>5451</v>
      </c>
      <c r="L28" s="52">
        <v>4051</v>
      </c>
      <c r="M28" s="52">
        <v>3462</v>
      </c>
      <c r="N28" s="52">
        <v>1640</v>
      </c>
      <c r="O28" s="52">
        <v>2173</v>
      </c>
      <c r="P28" s="52">
        <v>1168</v>
      </c>
      <c r="Q28" s="52">
        <v>278</v>
      </c>
      <c r="R28" s="52">
        <v>177</v>
      </c>
      <c r="S28" s="52">
        <v>107</v>
      </c>
      <c r="T28" s="52">
        <v>96</v>
      </c>
      <c r="U28" s="52">
        <v>357</v>
      </c>
      <c r="V28" s="52">
        <v>541</v>
      </c>
      <c r="W28" s="52">
        <v>730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66131</v>
      </c>
      <c r="D31" s="36">
        <v>66245</v>
      </c>
      <c r="E31" s="36">
        <v>67017</v>
      </c>
      <c r="F31" s="36">
        <v>68994</v>
      </c>
      <c r="G31" s="36">
        <v>72687</v>
      </c>
      <c r="H31" s="36">
        <v>78614</v>
      </c>
      <c r="I31" s="36">
        <v>47651</v>
      </c>
      <c r="J31" s="36">
        <v>43749</v>
      </c>
      <c r="K31" s="36">
        <v>48482</v>
      </c>
      <c r="L31" s="36">
        <v>44398</v>
      </c>
      <c r="M31" s="36">
        <v>44568</v>
      </c>
      <c r="N31" s="36">
        <v>46210</v>
      </c>
      <c r="O31" s="36">
        <v>42501</v>
      </c>
      <c r="P31" s="36">
        <v>27033</v>
      </c>
      <c r="Q31" s="36">
        <v>25514</v>
      </c>
      <c r="R31" s="36">
        <v>25870</v>
      </c>
      <c r="S31" s="36">
        <v>28485</v>
      </c>
      <c r="T31" s="36">
        <v>25982</v>
      </c>
      <c r="U31" s="36">
        <v>23973</v>
      </c>
      <c r="V31" s="36">
        <v>20389</v>
      </c>
      <c r="W31" s="36">
        <v>16098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25319</v>
      </c>
      <c r="D35" s="52">
        <v>11817</v>
      </c>
      <c r="E35" s="52">
        <v>8740</v>
      </c>
      <c r="F35" s="52">
        <v>8168</v>
      </c>
      <c r="G35" s="52">
        <v>7909</v>
      </c>
      <c r="H35" s="52">
        <v>7143</v>
      </c>
      <c r="I35" s="52">
        <v>11347</v>
      </c>
      <c r="J35" s="52">
        <v>16796</v>
      </c>
      <c r="K35" s="52">
        <v>20922</v>
      </c>
      <c r="L35" s="52">
        <v>21145</v>
      </c>
      <c r="M35" s="52">
        <v>22414</v>
      </c>
      <c r="N35" s="52">
        <v>18683</v>
      </c>
      <c r="O35" s="52">
        <v>14270</v>
      </c>
      <c r="P35" s="52">
        <v>0</v>
      </c>
      <c r="Q35" s="52">
        <v>3</v>
      </c>
      <c r="R35" s="52">
        <v>0</v>
      </c>
      <c r="S35" s="52">
        <v>2898</v>
      </c>
      <c r="T35" s="52">
        <v>3326</v>
      </c>
      <c r="U35" s="52">
        <v>189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567</v>
      </c>
      <c r="D37" s="52">
        <v>356</v>
      </c>
      <c r="E37" s="52">
        <v>379</v>
      </c>
      <c r="F37" s="52">
        <v>362</v>
      </c>
      <c r="G37" s="52">
        <v>340</v>
      </c>
      <c r="H37" s="52">
        <v>447</v>
      </c>
      <c r="I37" s="52">
        <v>487</v>
      </c>
      <c r="J37" s="52">
        <v>502</v>
      </c>
      <c r="K37" s="52">
        <v>577</v>
      </c>
      <c r="L37" s="52">
        <v>674</v>
      </c>
      <c r="M37" s="52">
        <v>993</v>
      </c>
      <c r="N37" s="52">
        <v>944</v>
      </c>
      <c r="O37" s="52">
        <v>951</v>
      </c>
      <c r="P37" s="52">
        <v>456</v>
      </c>
      <c r="Q37" s="52">
        <v>249</v>
      </c>
      <c r="R37" s="52">
        <v>99</v>
      </c>
      <c r="S37" s="52">
        <v>135</v>
      </c>
      <c r="T37" s="52">
        <v>224</v>
      </c>
      <c r="U37" s="52">
        <v>215</v>
      </c>
      <c r="V37" s="52">
        <v>243</v>
      </c>
      <c r="W37" s="52">
        <v>70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22047</v>
      </c>
      <c r="D39" s="52">
        <v>17845</v>
      </c>
      <c r="E39" s="52">
        <v>15445</v>
      </c>
      <c r="F39" s="52">
        <v>14133</v>
      </c>
      <c r="G39" s="52">
        <v>12740</v>
      </c>
      <c r="H39" s="52">
        <v>11034</v>
      </c>
      <c r="I39" s="52">
        <v>15114</v>
      </c>
      <c r="J39" s="52">
        <v>28731</v>
      </c>
      <c r="K39" s="52">
        <v>30779</v>
      </c>
      <c r="L39" s="52">
        <v>29022</v>
      </c>
      <c r="M39" s="52">
        <v>27961</v>
      </c>
      <c r="N39" s="52">
        <v>26406</v>
      </c>
      <c r="O39" s="52">
        <v>23800</v>
      </c>
      <c r="P39" s="52">
        <v>18172</v>
      </c>
      <c r="Q39" s="52">
        <v>13682</v>
      </c>
      <c r="R39" s="52">
        <v>11224</v>
      </c>
      <c r="S39" s="52">
        <v>9783</v>
      </c>
      <c r="T39" s="52">
        <v>7744</v>
      </c>
      <c r="U39" s="52">
        <v>9551</v>
      </c>
      <c r="V39" s="52">
        <v>11163</v>
      </c>
      <c r="W39" s="52">
        <v>10631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194</v>
      </c>
      <c r="D40" s="52">
        <v>101</v>
      </c>
      <c r="E40" s="52">
        <v>112</v>
      </c>
      <c r="F40" s="52">
        <v>77</v>
      </c>
      <c r="G40" s="52">
        <v>103</v>
      </c>
      <c r="H40" s="52">
        <v>67</v>
      </c>
      <c r="I40" s="52">
        <v>192</v>
      </c>
      <c r="J40" s="52">
        <v>230</v>
      </c>
      <c r="K40" s="52">
        <v>372</v>
      </c>
      <c r="L40" s="52">
        <v>135</v>
      </c>
      <c r="M40" s="52">
        <v>187</v>
      </c>
      <c r="N40" s="52">
        <v>20</v>
      </c>
      <c r="O40" s="52">
        <v>43</v>
      </c>
      <c r="P40" s="52">
        <v>0</v>
      </c>
      <c r="Q40" s="52">
        <v>0</v>
      </c>
      <c r="R40" s="52">
        <v>0</v>
      </c>
      <c r="S40" s="52">
        <v>32</v>
      </c>
      <c r="T40" s="52">
        <v>94</v>
      </c>
      <c r="U40" s="52">
        <v>56</v>
      </c>
      <c r="V40" s="52">
        <v>25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9137</v>
      </c>
      <c r="D41" s="52">
        <v>5097</v>
      </c>
      <c r="E41" s="52">
        <v>4597</v>
      </c>
      <c r="F41" s="52">
        <v>6189</v>
      </c>
      <c r="G41" s="52">
        <v>6429</v>
      </c>
      <c r="H41" s="52">
        <v>7893</v>
      </c>
      <c r="I41" s="52">
        <v>97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1755</v>
      </c>
      <c r="P41" s="52">
        <v>1031</v>
      </c>
      <c r="Q41" s="52">
        <v>0</v>
      </c>
      <c r="R41" s="52">
        <v>0</v>
      </c>
      <c r="S41" s="52">
        <v>0</v>
      </c>
      <c r="T41" s="52">
        <v>27</v>
      </c>
      <c r="U41" s="52">
        <v>198</v>
      </c>
      <c r="V41" s="52">
        <v>361</v>
      </c>
      <c r="W41" s="52">
        <v>505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8554</v>
      </c>
      <c r="D42" s="52">
        <v>3419</v>
      </c>
      <c r="E42" s="52">
        <v>3454</v>
      </c>
      <c r="F42" s="52">
        <v>3168</v>
      </c>
      <c r="G42" s="52">
        <v>4986</v>
      </c>
      <c r="H42" s="52">
        <v>5987</v>
      </c>
      <c r="I42" s="52">
        <v>366</v>
      </c>
      <c r="J42" s="52">
        <v>0</v>
      </c>
      <c r="K42" s="52">
        <v>1</v>
      </c>
      <c r="L42" s="52">
        <v>0</v>
      </c>
      <c r="M42" s="52">
        <v>0</v>
      </c>
      <c r="N42" s="52">
        <v>0</v>
      </c>
      <c r="O42" s="52">
        <v>1562</v>
      </c>
      <c r="P42" s="52">
        <v>850</v>
      </c>
      <c r="Q42" s="52">
        <v>0</v>
      </c>
      <c r="R42" s="52">
        <v>0</v>
      </c>
      <c r="S42" s="52">
        <v>0</v>
      </c>
      <c r="T42" s="52">
        <v>36</v>
      </c>
      <c r="U42" s="52">
        <v>272</v>
      </c>
      <c r="V42" s="52">
        <v>412</v>
      </c>
      <c r="W42" s="52">
        <v>555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58385</v>
      </c>
      <c r="D45" s="36">
        <v>44990</v>
      </c>
      <c r="E45" s="36">
        <v>42645</v>
      </c>
      <c r="F45" s="36">
        <v>43959</v>
      </c>
      <c r="G45" s="36">
        <v>47228</v>
      </c>
      <c r="H45" s="36">
        <v>52153</v>
      </c>
      <c r="I45" s="36">
        <v>25065</v>
      </c>
      <c r="J45" s="36">
        <v>26174</v>
      </c>
      <c r="K45" s="36">
        <v>34485</v>
      </c>
      <c r="L45" s="36">
        <v>29929</v>
      </c>
      <c r="M45" s="36">
        <v>30498</v>
      </c>
      <c r="N45" s="36">
        <v>27331</v>
      </c>
      <c r="O45" s="36">
        <v>24524</v>
      </c>
      <c r="P45" s="36">
        <v>4914</v>
      </c>
      <c r="Q45" s="36">
        <v>10426</v>
      </c>
      <c r="R45" s="36">
        <v>15379</v>
      </c>
      <c r="S45" s="36">
        <v>22874</v>
      </c>
      <c r="T45" s="36">
        <v>22302</v>
      </c>
      <c r="U45" s="36">
        <v>16465</v>
      </c>
      <c r="V45" s="36">
        <v>9891</v>
      </c>
      <c r="W45" s="36">
        <v>5556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9025</v>
      </c>
      <c r="D49" s="52">
        <v>4271</v>
      </c>
      <c r="E49" s="52">
        <v>3162</v>
      </c>
      <c r="F49" s="52">
        <v>2792</v>
      </c>
      <c r="G49" s="52">
        <v>2623</v>
      </c>
      <c r="H49" s="52">
        <v>2010</v>
      </c>
      <c r="I49" s="52">
        <v>3529</v>
      </c>
      <c r="J49" s="52">
        <v>5424</v>
      </c>
      <c r="K49" s="52">
        <v>6489</v>
      </c>
      <c r="L49" s="52">
        <v>6006</v>
      </c>
      <c r="M49" s="52">
        <v>6225</v>
      </c>
      <c r="N49" s="52">
        <v>4868</v>
      </c>
      <c r="O49" s="52">
        <v>3972</v>
      </c>
      <c r="P49" s="52">
        <v>0</v>
      </c>
      <c r="Q49" s="52">
        <v>1</v>
      </c>
      <c r="R49" s="52">
        <v>0</v>
      </c>
      <c r="S49" s="52">
        <v>954</v>
      </c>
      <c r="T49" s="52">
        <v>1046</v>
      </c>
      <c r="U49" s="52">
        <v>65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176</v>
      </c>
      <c r="D51" s="52">
        <v>42</v>
      </c>
      <c r="E51" s="52">
        <v>65</v>
      </c>
      <c r="F51" s="52">
        <v>91</v>
      </c>
      <c r="G51" s="52">
        <v>85</v>
      </c>
      <c r="H51" s="52">
        <v>107</v>
      </c>
      <c r="I51" s="52">
        <v>191</v>
      </c>
      <c r="J51" s="52">
        <v>208</v>
      </c>
      <c r="K51" s="52">
        <v>163</v>
      </c>
      <c r="L51" s="52">
        <v>161</v>
      </c>
      <c r="M51" s="52">
        <v>233</v>
      </c>
      <c r="N51" s="52">
        <v>178</v>
      </c>
      <c r="O51" s="52">
        <v>120</v>
      </c>
      <c r="P51" s="52">
        <v>0</v>
      </c>
      <c r="Q51" s="52">
        <v>0</v>
      </c>
      <c r="R51" s="52">
        <v>0</v>
      </c>
      <c r="S51" s="52">
        <v>35</v>
      </c>
      <c r="T51" s="52">
        <v>42</v>
      </c>
      <c r="U51" s="52">
        <v>1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2695</v>
      </c>
      <c r="D53" s="52">
        <v>1186</v>
      </c>
      <c r="E53" s="52">
        <v>560</v>
      </c>
      <c r="F53" s="52">
        <v>416</v>
      </c>
      <c r="G53" s="52">
        <v>263</v>
      </c>
      <c r="H53" s="52">
        <v>156</v>
      </c>
      <c r="I53" s="52">
        <v>3361</v>
      </c>
      <c r="J53" s="52">
        <v>5381</v>
      </c>
      <c r="K53" s="52">
        <v>6412</v>
      </c>
      <c r="L53" s="52">
        <v>5978</v>
      </c>
      <c r="M53" s="52">
        <v>6183</v>
      </c>
      <c r="N53" s="52">
        <v>4864</v>
      </c>
      <c r="O53" s="52">
        <v>3130</v>
      </c>
      <c r="P53" s="52">
        <v>0</v>
      </c>
      <c r="Q53" s="52">
        <v>1</v>
      </c>
      <c r="R53" s="52">
        <v>0</v>
      </c>
      <c r="S53" s="52">
        <v>951</v>
      </c>
      <c r="T53" s="52">
        <v>1013</v>
      </c>
      <c r="U53" s="52">
        <v>54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24</v>
      </c>
      <c r="D54" s="52">
        <v>7</v>
      </c>
      <c r="E54" s="52">
        <v>4</v>
      </c>
      <c r="F54" s="52">
        <v>2</v>
      </c>
      <c r="G54" s="52">
        <v>2</v>
      </c>
      <c r="H54" s="52">
        <v>1</v>
      </c>
      <c r="I54" s="52">
        <v>43</v>
      </c>
      <c r="J54" s="52">
        <v>43</v>
      </c>
      <c r="K54" s="52">
        <v>77</v>
      </c>
      <c r="L54" s="52">
        <v>28</v>
      </c>
      <c r="M54" s="52">
        <v>42</v>
      </c>
      <c r="N54" s="52">
        <v>4</v>
      </c>
      <c r="O54" s="52">
        <v>6</v>
      </c>
      <c r="P54" s="52">
        <v>0</v>
      </c>
      <c r="Q54" s="52">
        <v>0</v>
      </c>
      <c r="R54" s="52">
        <v>0</v>
      </c>
      <c r="S54" s="52">
        <v>3</v>
      </c>
      <c r="T54" s="52">
        <v>13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3257</v>
      </c>
      <c r="D55" s="52">
        <v>1842</v>
      </c>
      <c r="E55" s="52">
        <v>1484</v>
      </c>
      <c r="F55" s="52">
        <v>1570</v>
      </c>
      <c r="G55" s="52">
        <v>1328</v>
      </c>
      <c r="H55" s="52">
        <v>1054</v>
      </c>
      <c r="I55" s="52">
        <v>26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442</v>
      </c>
      <c r="P55" s="52">
        <v>0</v>
      </c>
      <c r="Q55" s="52">
        <v>0</v>
      </c>
      <c r="R55" s="52">
        <v>0</v>
      </c>
      <c r="S55" s="52">
        <v>0</v>
      </c>
      <c r="T55" s="52">
        <v>9</v>
      </c>
      <c r="U55" s="52">
        <v>5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3049</v>
      </c>
      <c r="D56" s="52">
        <v>1236</v>
      </c>
      <c r="E56" s="52">
        <v>1114</v>
      </c>
      <c r="F56" s="52">
        <v>804</v>
      </c>
      <c r="G56" s="52">
        <v>1030</v>
      </c>
      <c r="H56" s="52">
        <v>799</v>
      </c>
      <c r="I56" s="52">
        <v>99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394</v>
      </c>
      <c r="P56" s="52">
        <v>0</v>
      </c>
      <c r="Q56" s="52">
        <v>0</v>
      </c>
      <c r="R56" s="52">
        <v>0</v>
      </c>
      <c r="S56" s="52">
        <v>0</v>
      </c>
      <c r="T56" s="52">
        <v>11</v>
      </c>
      <c r="U56" s="52">
        <v>6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9025</v>
      </c>
      <c r="D59" s="36">
        <v>4271</v>
      </c>
      <c r="E59" s="36">
        <v>3162</v>
      </c>
      <c r="F59" s="36">
        <v>2792</v>
      </c>
      <c r="G59" s="36">
        <v>2623</v>
      </c>
      <c r="H59" s="36">
        <v>2010</v>
      </c>
      <c r="I59" s="36">
        <v>3529</v>
      </c>
      <c r="J59" s="36">
        <v>5424</v>
      </c>
      <c r="K59" s="36">
        <v>6489</v>
      </c>
      <c r="L59" s="36">
        <v>6006</v>
      </c>
      <c r="M59" s="36">
        <v>6225</v>
      </c>
      <c r="N59" s="36">
        <v>4868</v>
      </c>
      <c r="O59" s="36">
        <v>3972</v>
      </c>
      <c r="P59" s="36">
        <v>0</v>
      </c>
      <c r="Q59" s="36">
        <v>1</v>
      </c>
      <c r="R59" s="36">
        <v>0</v>
      </c>
      <c r="S59" s="36">
        <v>954</v>
      </c>
      <c r="T59" s="36">
        <v>1046</v>
      </c>
      <c r="U59" s="36">
        <v>65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16294</v>
      </c>
      <c r="D63" s="52">
        <v>7546</v>
      </c>
      <c r="E63" s="52">
        <v>5578</v>
      </c>
      <c r="F63" s="52">
        <v>5376</v>
      </c>
      <c r="G63" s="52">
        <v>5286</v>
      </c>
      <c r="H63" s="52">
        <v>5133</v>
      </c>
      <c r="I63" s="52">
        <v>7818</v>
      </c>
      <c r="J63" s="52">
        <v>11372</v>
      </c>
      <c r="K63" s="52">
        <v>14433</v>
      </c>
      <c r="L63" s="52">
        <v>15139</v>
      </c>
      <c r="M63" s="52">
        <v>16189</v>
      </c>
      <c r="N63" s="52">
        <v>13815</v>
      </c>
      <c r="O63" s="52">
        <v>10298</v>
      </c>
      <c r="P63" s="52">
        <v>0</v>
      </c>
      <c r="Q63" s="52">
        <v>2</v>
      </c>
      <c r="R63" s="52">
        <v>0</v>
      </c>
      <c r="S63" s="52">
        <v>1944</v>
      </c>
      <c r="T63" s="52">
        <v>2280</v>
      </c>
      <c r="U63" s="52">
        <v>124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391</v>
      </c>
      <c r="D65" s="52">
        <v>314</v>
      </c>
      <c r="E65" s="52">
        <v>314</v>
      </c>
      <c r="F65" s="52">
        <v>271</v>
      </c>
      <c r="G65" s="52">
        <v>255</v>
      </c>
      <c r="H65" s="52">
        <v>340</v>
      </c>
      <c r="I65" s="52">
        <v>296</v>
      </c>
      <c r="J65" s="52">
        <v>294</v>
      </c>
      <c r="K65" s="52">
        <v>414</v>
      </c>
      <c r="L65" s="52">
        <v>513</v>
      </c>
      <c r="M65" s="52">
        <v>760</v>
      </c>
      <c r="N65" s="52">
        <v>766</v>
      </c>
      <c r="O65" s="52">
        <v>831</v>
      </c>
      <c r="P65" s="52">
        <v>456</v>
      </c>
      <c r="Q65" s="52">
        <v>249</v>
      </c>
      <c r="R65" s="52">
        <v>99</v>
      </c>
      <c r="S65" s="52">
        <v>100</v>
      </c>
      <c r="T65" s="52">
        <v>182</v>
      </c>
      <c r="U65" s="52">
        <v>214</v>
      </c>
      <c r="V65" s="52">
        <v>243</v>
      </c>
      <c r="W65" s="52">
        <v>70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19352</v>
      </c>
      <c r="D67" s="52">
        <f t="shared" si="0"/>
        <v>16659</v>
      </c>
      <c r="E67" s="52">
        <f t="shared" si="0"/>
        <v>14885</v>
      </c>
      <c r="F67" s="52">
        <f t="shared" si="0"/>
        <v>13717</v>
      </c>
      <c r="G67" s="52">
        <f t="shared" si="0"/>
        <v>12477</v>
      </c>
      <c r="H67" s="52">
        <f t="shared" si="0"/>
        <v>10878</v>
      </c>
      <c r="I67" s="52">
        <f t="shared" si="0"/>
        <v>11753</v>
      </c>
      <c r="J67" s="52">
        <f t="shared" si="0"/>
        <v>23350</v>
      </c>
      <c r="K67" s="52">
        <f t="shared" si="0"/>
        <v>24367</v>
      </c>
      <c r="L67" s="52">
        <f t="shared" si="0"/>
        <v>23044</v>
      </c>
      <c r="M67" s="52">
        <f t="shared" si="0"/>
        <v>21778</v>
      </c>
      <c r="N67" s="52">
        <f t="shared" si="0"/>
        <v>21542</v>
      </c>
      <c r="O67" s="52">
        <f t="shared" si="0"/>
        <v>20670</v>
      </c>
      <c r="P67" s="52">
        <f t="shared" si="0"/>
        <v>18172</v>
      </c>
      <c r="Q67" s="52">
        <f t="shared" si="0"/>
        <v>13681</v>
      </c>
      <c r="R67" s="52">
        <f t="shared" ref="R67:V67" si="1">R39-R53</f>
        <v>11224</v>
      </c>
      <c r="S67" s="52">
        <f t="shared" si="1"/>
        <v>8832</v>
      </c>
      <c r="T67" s="52">
        <f t="shared" si="1"/>
        <v>6731</v>
      </c>
      <c r="U67" s="52">
        <f t="shared" si="1"/>
        <v>9497</v>
      </c>
      <c r="V67" s="52">
        <f t="shared" si="1"/>
        <v>11163</v>
      </c>
      <c r="W67" s="52">
        <f t="shared" ref="W67" si="2">W39-W53</f>
        <v>10631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170</v>
      </c>
      <c r="D68" s="52">
        <f t="shared" si="3"/>
        <v>94</v>
      </c>
      <c r="E68" s="52">
        <f t="shared" si="3"/>
        <v>108</v>
      </c>
      <c r="F68" s="52">
        <f t="shared" si="3"/>
        <v>75</v>
      </c>
      <c r="G68" s="52">
        <f t="shared" si="3"/>
        <v>101</v>
      </c>
      <c r="H68" s="52">
        <f t="shared" si="3"/>
        <v>66</v>
      </c>
      <c r="I68" s="52">
        <f t="shared" si="3"/>
        <v>149</v>
      </c>
      <c r="J68" s="52">
        <f t="shared" si="3"/>
        <v>187</v>
      </c>
      <c r="K68" s="52">
        <f t="shared" si="3"/>
        <v>295</v>
      </c>
      <c r="L68" s="52">
        <f t="shared" si="3"/>
        <v>107</v>
      </c>
      <c r="M68" s="52">
        <f t="shared" si="3"/>
        <v>145</v>
      </c>
      <c r="N68" s="52">
        <f t="shared" si="3"/>
        <v>16</v>
      </c>
      <c r="O68" s="52">
        <f t="shared" si="3"/>
        <v>37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29</v>
      </c>
      <c r="T68" s="52">
        <f t="shared" si="4"/>
        <v>81</v>
      </c>
      <c r="U68" s="52">
        <f t="shared" si="4"/>
        <v>56</v>
      </c>
      <c r="V68" s="52">
        <f t="shared" si="4"/>
        <v>25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5880</v>
      </c>
      <c r="D69" s="52">
        <f t="shared" si="6"/>
        <v>3255</v>
      </c>
      <c r="E69" s="52">
        <f t="shared" si="6"/>
        <v>3113</v>
      </c>
      <c r="F69" s="52">
        <f t="shared" si="6"/>
        <v>4619</v>
      </c>
      <c r="G69" s="52">
        <f t="shared" si="6"/>
        <v>5101</v>
      </c>
      <c r="H69" s="52">
        <f t="shared" si="6"/>
        <v>6839</v>
      </c>
      <c r="I69" s="52">
        <f t="shared" si="6"/>
        <v>71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1313</v>
      </c>
      <c r="P69" s="52">
        <f t="shared" si="6"/>
        <v>1031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18</v>
      </c>
      <c r="U69" s="52">
        <f t="shared" si="7"/>
        <v>193</v>
      </c>
      <c r="V69" s="52">
        <f t="shared" si="7"/>
        <v>361</v>
      </c>
      <c r="W69" s="52">
        <f t="shared" ref="W69" si="8">W41-W55</f>
        <v>505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5505</v>
      </c>
      <c r="D70" s="52">
        <f t="shared" si="9"/>
        <v>2183</v>
      </c>
      <c r="E70" s="52">
        <f t="shared" si="9"/>
        <v>2340</v>
      </c>
      <c r="F70" s="52">
        <f t="shared" si="9"/>
        <v>2364</v>
      </c>
      <c r="G70" s="52">
        <f t="shared" si="9"/>
        <v>3956</v>
      </c>
      <c r="H70" s="52">
        <f t="shared" si="9"/>
        <v>5188</v>
      </c>
      <c r="I70" s="52">
        <f t="shared" si="9"/>
        <v>267</v>
      </c>
      <c r="J70" s="52">
        <f t="shared" si="9"/>
        <v>0</v>
      </c>
      <c r="K70" s="52">
        <f t="shared" si="9"/>
        <v>1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1168</v>
      </c>
      <c r="P70" s="52">
        <f t="shared" si="9"/>
        <v>850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25</v>
      </c>
      <c r="U70" s="52">
        <f t="shared" si="10"/>
        <v>266</v>
      </c>
      <c r="V70" s="52">
        <f t="shared" si="10"/>
        <v>412</v>
      </c>
      <c r="W70" s="52">
        <f t="shared" ref="W70" si="11">W42-W56</f>
        <v>555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49360</v>
      </c>
      <c r="D73" s="36">
        <v>40719</v>
      </c>
      <c r="E73" s="36">
        <v>39483</v>
      </c>
      <c r="F73" s="36">
        <v>41167</v>
      </c>
      <c r="G73" s="36">
        <v>44605</v>
      </c>
      <c r="H73" s="36">
        <v>50143</v>
      </c>
      <c r="I73" s="36">
        <v>21536</v>
      </c>
      <c r="J73" s="36">
        <v>20750</v>
      </c>
      <c r="K73" s="36">
        <v>27996</v>
      </c>
      <c r="L73" s="36">
        <v>23923</v>
      </c>
      <c r="M73" s="36">
        <v>24273</v>
      </c>
      <c r="N73" s="36">
        <v>22463</v>
      </c>
      <c r="O73" s="36">
        <v>20552</v>
      </c>
      <c r="P73" s="36">
        <v>4914</v>
      </c>
      <c r="Q73" s="36">
        <v>10425</v>
      </c>
      <c r="R73" s="36">
        <v>15379</v>
      </c>
      <c r="S73" s="36">
        <v>21920</v>
      </c>
      <c r="T73" s="36">
        <v>21256</v>
      </c>
      <c r="U73" s="36">
        <v>16400</v>
      </c>
      <c r="V73" s="36">
        <v>9891</v>
      </c>
      <c r="W73" s="36">
        <v>5556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1247</v>
      </c>
      <c r="I79" s="52">
        <f>RES_hhdet_numvin!I45</f>
        <v>3715</v>
      </c>
      <c r="J79" s="52">
        <f>RES_hhdet_numvin!J45</f>
        <v>7717</v>
      </c>
      <c r="K79" s="52">
        <f>RES_hhdet_numvin!K45</f>
        <v>11990</v>
      </c>
      <c r="L79" s="52">
        <f>RES_hhdet_numvin!L45</f>
        <v>14146</v>
      </c>
      <c r="M79" s="52">
        <f>RES_hhdet_numvin!M45</f>
        <v>16785</v>
      </c>
      <c r="N79" s="52">
        <f>RES_hhdet_numvin!N45</f>
        <v>14712</v>
      </c>
      <c r="O79" s="52">
        <f>RES_hhdet_numvin!O45</f>
        <v>11256</v>
      </c>
      <c r="P79" s="52">
        <f>RES_hhdet_numvin!P45</f>
        <v>0</v>
      </c>
      <c r="Q79" s="52">
        <f>RES_hhdet_numvin!Q45</f>
        <v>3</v>
      </c>
      <c r="R79" s="52">
        <f>RES_hhdet_numvin!R45</f>
        <v>0</v>
      </c>
      <c r="S79" s="52">
        <f>RES_hhdet_numvin!S45</f>
        <v>2815</v>
      </c>
      <c r="T79" s="52">
        <f>RES_hhdet_numvin!T45</f>
        <v>3247</v>
      </c>
      <c r="U79" s="52">
        <f>RES_hhdet_numvin!U45</f>
        <v>185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144</v>
      </c>
      <c r="Q82" s="138">
        <f>RES_hhdet_numvin!Q48</f>
        <v>134</v>
      </c>
      <c r="R82" s="138">
        <f>RES_hhdet_numvin!R48</f>
        <v>64</v>
      </c>
      <c r="S82" s="138">
        <f>RES_hhdet_numvin!S48</f>
        <v>112</v>
      </c>
      <c r="T82" s="138">
        <f>RES_hhdet_numvin!T48</f>
        <v>205</v>
      </c>
      <c r="U82" s="138">
        <f>RES_hhdet_numvin!U48</f>
        <v>209</v>
      </c>
      <c r="V82" s="138">
        <f>RES_hhdet_numvin!V48</f>
        <v>240</v>
      </c>
      <c r="W82" s="138">
        <f>RES_hhdet_numvin!W48</f>
        <v>70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54</v>
      </c>
      <c r="I84" s="138">
        <f>RES_hhdet_numvin!I50</f>
        <v>1948</v>
      </c>
      <c r="J84" s="138">
        <f>RES_hhdet_numvin!J50</f>
        <v>3803</v>
      </c>
      <c r="K84" s="138">
        <f>RES_hhdet_numvin!K50</f>
        <v>4786</v>
      </c>
      <c r="L84" s="138">
        <f>RES_hhdet_numvin!L50</f>
        <v>4924</v>
      </c>
      <c r="M84" s="138">
        <f>RES_hhdet_numvin!M50</f>
        <v>5252</v>
      </c>
      <c r="N84" s="138">
        <f>RES_hhdet_numvin!N50</f>
        <v>6116</v>
      </c>
      <c r="O84" s="138">
        <f>RES_hhdet_numvin!O50</f>
        <v>5815</v>
      </c>
      <c r="P84" s="138">
        <f>RES_hhdet_numvin!P50</f>
        <v>5533</v>
      </c>
      <c r="Q84" s="138">
        <f>RES_hhdet_numvin!Q50</f>
        <v>5189</v>
      </c>
      <c r="R84" s="138">
        <f>RES_hhdet_numvin!R50</f>
        <v>5227</v>
      </c>
      <c r="S84" s="138">
        <f>RES_hhdet_numvin!S50</f>
        <v>5294</v>
      </c>
      <c r="T84" s="138">
        <f>RES_hhdet_numvin!T50</f>
        <v>4509</v>
      </c>
      <c r="U84" s="138">
        <f>RES_hhdet_numvin!U50</f>
        <v>6303</v>
      </c>
      <c r="V84" s="138">
        <f>RES_hhdet_numvin!V50</f>
        <v>8960</v>
      </c>
      <c r="W84" s="138">
        <f>RES_hhdet_numvin!W50</f>
        <v>10631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36</v>
      </c>
      <c r="J85" s="138">
        <f>RES_hhdet_numvin!J51</f>
        <v>54</v>
      </c>
      <c r="K85" s="138">
        <f>RES_hhdet_numvin!K51</f>
        <v>123</v>
      </c>
      <c r="L85" s="138">
        <f>RES_hhdet_numvin!L51</f>
        <v>49</v>
      </c>
      <c r="M85" s="138">
        <f>RES_hhdet_numvin!M51</f>
        <v>78</v>
      </c>
      <c r="N85" s="138">
        <f>RES_hhdet_numvin!N51</f>
        <v>13</v>
      </c>
      <c r="O85" s="138">
        <f>RES_hhdet_numvin!O51</f>
        <v>30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32</v>
      </c>
      <c r="T85" s="138">
        <f>RES_hhdet_numvin!T51</f>
        <v>80</v>
      </c>
      <c r="U85" s="138">
        <f>RES_hhdet_numvin!U51</f>
        <v>46</v>
      </c>
      <c r="V85" s="138">
        <f>RES_hhdet_numvin!V51</f>
        <v>24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299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26</v>
      </c>
      <c r="U88" s="138">
        <f>RES_hhdet_numvin!U54</f>
        <v>198</v>
      </c>
      <c r="V88" s="138">
        <f>RES_hhdet_numvin!V54</f>
        <v>361</v>
      </c>
      <c r="W88" s="138">
        <f>RES_hhdet_numvin!W54</f>
        <v>505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251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34</v>
      </c>
      <c r="U89" s="138">
        <f>RES_hhdet_numvin!U55</f>
        <v>268</v>
      </c>
      <c r="V89" s="138">
        <f>RES_hhdet_numvin!V55</f>
        <v>412</v>
      </c>
      <c r="W89" s="138">
        <f>RES_hhdet_numvin!W55</f>
        <v>555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1576</v>
      </c>
      <c r="Q94" s="39">
        <f>RES_hhdet_numvin!Q60</f>
        <v>5322</v>
      </c>
      <c r="R94" s="39">
        <f>RES_hhdet_numvin!R60</f>
        <v>10419</v>
      </c>
      <c r="S94" s="39">
        <f>RES_hhdet_numvin!S60</f>
        <v>18791</v>
      </c>
      <c r="T94" s="39">
        <f>RES_hhdet_numvin!T60</f>
        <v>20421</v>
      </c>
      <c r="U94" s="39">
        <f>RES_hhdet_numvin!U60</f>
        <v>15867</v>
      </c>
      <c r="V94" s="39">
        <f>RES_hhdet_numvin!V60</f>
        <v>9866</v>
      </c>
      <c r="W94" s="39">
        <f>RES_hhdet_numvin!W60</f>
        <v>5556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797.03458507750122</v>
      </c>
      <c r="C98" s="117">
        <f t="shared" si="12"/>
        <v>823.83845197978656</v>
      </c>
      <c r="D98" s="117">
        <f t="shared" si="12"/>
        <v>762.51416642134984</v>
      </c>
      <c r="E98" s="117">
        <f t="shared" si="12"/>
        <v>710.88318267271563</v>
      </c>
      <c r="F98" s="117">
        <f t="shared" si="12"/>
        <v>663.02138465012115</v>
      </c>
      <c r="G98" s="117">
        <f t="shared" si="12"/>
        <v>629.15201019371511</v>
      </c>
      <c r="H98" s="117">
        <f t="shared" si="12"/>
        <v>563.2283663266295</v>
      </c>
      <c r="I98" s="117">
        <f t="shared" si="12"/>
        <v>512.12614573200301</v>
      </c>
      <c r="J98" s="117">
        <f t="shared" si="12"/>
        <v>481.17523959491723</v>
      </c>
      <c r="K98" s="117">
        <f t="shared" si="12"/>
        <v>454.80439328276566</v>
      </c>
      <c r="L98" s="117">
        <f t="shared" si="12"/>
        <v>473.35189837286896</v>
      </c>
      <c r="M98" s="117">
        <f t="shared" si="12"/>
        <v>393.27604599751766</v>
      </c>
      <c r="N98" s="117">
        <f t="shared" si="12"/>
        <v>336.66719695335109</v>
      </c>
      <c r="O98" s="117">
        <f t="shared" si="12"/>
        <v>314.15479634706202</v>
      </c>
      <c r="P98" s="117">
        <f t="shared" si="12"/>
        <v>228.47806924472766</v>
      </c>
      <c r="Q98" s="117">
        <f t="shared" si="12"/>
        <v>229.7705564408794</v>
      </c>
      <c r="R98" s="117">
        <f t="shared" ref="R98:V98" si="13">R99+R102+R104+R113</f>
        <v>220.21619200668005</v>
      </c>
      <c r="S98" s="117">
        <f t="shared" si="13"/>
        <v>203.70552788106679</v>
      </c>
      <c r="T98" s="117">
        <f t="shared" si="13"/>
        <v>206.7624507069263</v>
      </c>
      <c r="U98" s="117">
        <f t="shared" si="13"/>
        <v>187.90372818096148</v>
      </c>
      <c r="V98" s="117">
        <f t="shared" si="13"/>
        <v>160.83855309210111</v>
      </c>
      <c r="W98" s="117">
        <f t="shared" ref="W98" si="14">W99+W102+W104+W113</f>
        <v>141.6475813692619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731.48948405088868</v>
      </c>
      <c r="C99" s="122">
        <f t="shared" si="15"/>
        <v>761.69464012130106</v>
      </c>
      <c r="D99" s="122">
        <f t="shared" si="15"/>
        <v>702.3804712835049</v>
      </c>
      <c r="E99" s="122">
        <f t="shared" si="15"/>
        <v>655.83003018202453</v>
      </c>
      <c r="F99" s="122">
        <f t="shared" si="15"/>
        <v>609.79907044693539</v>
      </c>
      <c r="G99" s="122">
        <f t="shared" si="15"/>
        <v>578.74719090601411</v>
      </c>
      <c r="H99" s="122">
        <f t="shared" si="15"/>
        <v>516.96867303234126</v>
      </c>
      <c r="I99" s="122">
        <f t="shared" si="15"/>
        <v>471.81905413436579</v>
      </c>
      <c r="J99" s="122">
        <f t="shared" si="15"/>
        <v>441.69661233908352</v>
      </c>
      <c r="K99" s="122">
        <f t="shared" si="15"/>
        <v>417.5284219185001</v>
      </c>
      <c r="L99" s="122">
        <f t="shared" si="15"/>
        <v>432.42844262280363</v>
      </c>
      <c r="M99" s="122">
        <f t="shared" si="15"/>
        <v>352.97694729044093</v>
      </c>
      <c r="N99" s="122">
        <f t="shared" si="15"/>
        <v>301.30830864152239</v>
      </c>
      <c r="O99" s="122">
        <f t="shared" si="15"/>
        <v>279.9138314400675</v>
      </c>
      <c r="P99" s="122">
        <f t="shared" si="15"/>
        <v>201.50186638086785</v>
      </c>
      <c r="Q99" s="122">
        <f t="shared" si="15"/>
        <v>204.92800529014988</v>
      </c>
      <c r="R99" s="122">
        <f t="shared" ref="R99:V99" si="16">SUM(R100:R101)</f>
        <v>197.17452993953685</v>
      </c>
      <c r="S99" s="122">
        <f t="shared" si="16"/>
        <v>182.75762013617833</v>
      </c>
      <c r="T99" s="122">
        <f t="shared" si="16"/>
        <v>186.02809772425826</v>
      </c>
      <c r="U99" s="122">
        <f t="shared" si="16"/>
        <v>168.5498219830998</v>
      </c>
      <c r="V99" s="122">
        <f t="shared" si="16"/>
        <v>143.83273481222031</v>
      </c>
      <c r="W99" s="122">
        <f t="shared" ref="W99" si="17">SUM(W100:W101)</f>
        <v>127.47827450555857</v>
      </c>
      <c r="DA99" s="130" t="s">
        <v>1610</v>
      </c>
    </row>
    <row r="100" spans="1:105" ht="12" customHeight="1" x14ac:dyDescent="0.25">
      <c r="A100" s="97" t="s">
        <v>216</v>
      </c>
      <c r="B100" s="98">
        <v>724.86423338796101</v>
      </c>
      <c r="C100" s="98">
        <v>754.77143150345148</v>
      </c>
      <c r="D100" s="98">
        <v>696.14987251206526</v>
      </c>
      <c r="E100" s="98">
        <v>650.0367770844698</v>
      </c>
      <c r="F100" s="98">
        <v>604.47489145003453</v>
      </c>
      <c r="G100" s="98">
        <v>573.7311359568364</v>
      </c>
      <c r="H100" s="98">
        <v>512.51837278010896</v>
      </c>
      <c r="I100" s="98">
        <v>467.75207848132584</v>
      </c>
      <c r="J100" s="98">
        <v>437.90574976610759</v>
      </c>
      <c r="K100" s="98">
        <v>413.91512905277591</v>
      </c>
      <c r="L100" s="98">
        <v>428.4597869276385</v>
      </c>
      <c r="M100" s="98">
        <v>349.7101859151897</v>
      </c>
      <c r="N100" s="98">
        <v>298.41299840453343</v>
      </c>
      <c r="O100" s="98">
        <v>277.10828933197604</v>
      </c>
      <c r="P100" s="98">
        <v>199.54846905560359</v>
      </c>
      <c r="Q100" s="98">
        <v>202.91523095766425</v>
      </c>
      <c r="R100" s="98">
        <v>195.24256954580605</v>
      </c>
      <c r="S100" s="98">
        <v>180.9515949777718</v>
      </c>
      <c r="T100" s="98">
        <v>184.18227038125843</v>
      </c>
      <c r="U100" s="98">
        <v>166.89352920318652</v>
      </c>
      <c r="V100" s="98">
        <v>142.41191649474186</v>
      </c>
      <c r="W100" s="98">
        <v>126.20966756420663</v>
      </c>
      <c r="DA100" s="63" t="s">
        <v>1611</v>
      </c>
    </row>
    <row r="101" spans="1:105" ht="12" customHeight="1" x14ac:dyDescent="0.25">
      <c r="A101" s="97" t="s">
        <v>53</v>
      </c>
      <c r="B101" s="98">
        <v>6.6252506629276509</v>
      </c>
      <c r="C101" s="98">
        <v>6.9232086178495251</v>
      </c>
      <c r="D101" s="98">
        <v>6.2305987714396736</v>
      </c>
      <c r="E101" s="98">
        <v>5.79325309755475</v>
      </c>
      <c r="F101" s="98">
        <v>5.3241789969008098</v>
      </c>
      <c r="G101" s="98">
        <v>5.0160549491777022</v>
      </c>
      <c r="H101" s="98">
        <v>4.4503002522323101</v>
      </c>
      <c r="I101" s="98">
        <v>4.0669756530399388</v>
      </c>
      <c r="J101" s="98">
        <v>3.7908625729759358</v>
      </c>
      <c r="K101" s="98">
        <v>3.6132928657241701</v>
      </c>
      <c r="L101" s="98">
        <v>3.968655695165102</v>
      </c>
      <c r="M101" s="98">
        <v>3.2667613752512108</v>
      </c>
      <c r="N101" s="98">
        <v>2.8953102369889727</v>
      </c>
      <c r="O101" s="98">
        <v>2.8055421080914731</v>
      </c>
      <c r="P101" s="98">
        <v>1.9533973252642658</v>
      </c>
      <c r="Q101" s="98">
        <v>2.0127743324856344</v>
      </c>
      <c r="R101" s="98">
        <v>1.9319603937307936</v>
      </c>
      <c r="S101" s="98">
        <v>1.806025158406515</v>
      </c>
      <c r="T101" s="98">
        <v>1.8458273429998318</v>
      </c>
      <c r="U101" s="98">
        <v>1.6562927799132745</v>
      </c>
      <c r="V101" s="98">
        <v>1.420818317478447</v>
      </c>
      <c r="W101" s="98">
        <v>1.2686069413519425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2.6123641654961432E-2</v>
      </c>
      <c r="C102" s="122">
        <f t="shared" si="18"/>
        <v>3.0574307583326285E-2</v>
      </c>
      <c r="D102" s="122">
        <f t="shared" si="18"/>
        <v>3.1463776421687274E-2</v>
      </c>
      <c r="E102" s="122">
        <f t="shared" si="18"/>
        <v>3.2825405162265897E-2</v>
      </c>
      <c r="F102" s="122">
        <f t="shared" si="18"/>
        <v>3.3704804884389886E-2</v>
      </c>
      <c r="G102" s="122">
        <f t="shared" si="18"/>
        <v>3.3430766349903045E-2</v>
      </c>
      <c r="H102" s="122">
        <f t="shared" si="18"/>
        <v>3.3444601119010479E-2</v>
      </c>
      <c r="I102" s="122">
        <f t="shared" si="18"/>
        <v>3.546545760704916E-2</v>
      </c>
      <c r="J102" s="122">
        <f t="shared" si="18"/>
        <v>3.7926579475534981E-2</v>
      </c>
      <c r="K102" s="122">
        <f t="shared" si="18"/>
        <v>3.9035696083007408E-2</v>
      </c>
      <c r="L102" s="122">
        <f t="shared" si="18"/>
        <v>4.3034436655896346E-2</v>
      </c>
      <c r="M102" s="122">
        <f t="shared" si="18"/>
        <v>4.8832986756254977E-2</v>
      </c>
      <c r="N102" s="122">
        <f t="shared" si="18"/>
        <v>5.4790244644004359E-2</v>
      </c>
      <c r="O102" s="122">
        <f t="shared" si="18"/>
        <v>5.6079434933952552E-2</v>
      </c>
      <c r="P102" s="122">
        <f t="shared" si="18"/>
        <v>5.7275312936705923E-2</v>
      </c>
      <c r="Q102" s="122">
        <f t="shared" si="18"/>
        <v>5.3823857104197265E-2</v>
      </c>
      <c r="R102" s="122">
        <f t="shared" si="18"/>
        <v>4.9280412782674733E-2</v>
      </c>
      <c r="S102" s="122">
        <f t="shared" si="18"/>
        <v>4.1078515398981587E-2</v>
      </c>
      <c r="T102" s="122">
        <f t="shared" si="18"/>
        <v>3.9366099091343164E-2</v>
      </c>
      <c r="U102" s="122">
        <f t="shared" si="18"/>
        <v>2.5826962701380348E-2</v>
      </c>
      <c r="V102" s="122">
        <f t="shared" si="18"/>
        <v>1.9633015834601593E-2</v>
      </c>
      <c r="W102" s="122">
        <f t="shared" si="18"/>
        <v>1.4243516596436934E-2</v>
      </c>
      <c r="DA102" s="130" t="s">
        <v>1613</v>
      </c>
    </row>
    <row r="103" spans="1:105" ht="12" customHeight="1" x14ac:dyDescent="0.25">
      <c r="A103" s="97" t="s">
        <v>53</v>
      </c>
      <c r="B103" s="98">
        <v>2.6123641654961432E-2</v>
      </c>
      <c r="C103" s="98">
        <v>3.0574307583326285E-2</v>
      </c>
      <c r="D103" s="98">
        <v>3.1463776421687274E-2</v>
      </c>
      <c r="E103" s="98">
        <v>3.2825405162265897E-2</v>
      </c>
      <c r="F103" s="98">
        <v>3.3704804884389886E-2</v>
      </c>
      <c r="G103" s="98">
        <v>3.3430766349903045E-2</v>
      </c>
      <c r="H103" s="98">
        <v>3.3444601119010479E-2</v>
      </c>
      <c r="I103" s="98">
        <v>3.546545760704916E-2</v>
      </c>
      <c r="J103" s="98">
        <v>3.7926579475534981E-2</v>
      </c>
      <c r="K103" s="98">
        <v>3.9035696083007408E-2</v>
      </c>
      <c r="L103" s="98">
        <v>4.3034436655896346E-2</v>
      </c>
      <c r="M103" s="98">
        <v>4.8832986756254977E-2</v>
      </c>
      <c r="N103" s="98">
        <v>5.4790244644004359E-2</v>
      </c>
      <c r="O103" s="98">
        <v>5.6079434933952552E-2</v>
      </c>
      <c r="P103" s="98">
        <v>5.7275312936705923E-2</v>
      </c>
      <c r="Q103" s="98">
        <v>5.3823857104197265E-2</v>
      </c>
      <c r="R103" s="98">
        <v>4.9280412782674733E-2</v>
      </c>
      <c r="S103" s="98">
        <v>4.1078515398981587E-2</v>
      </c>
      <c r="T103" s="98">
        <v>3.9366099091343164E-2</v>
      </c>
      <c r="U103" s="98">
        <v>2.5826962701380348E-2</v>
      </c>
      <c r="V103" s="98">
        <v>1.9633015834601593E-2</v>
      </c>
      <c r="W103" s="98">
        <v>1.4243516596436934E-2</v>
      </c>
      <c r="DA103" s="63" t="s">
        <v>1614</v>
      </c>
    </row>
    <row r="104" spans="1:105" ht="12" customHeight="1" x14ac:dyDescent="0.25">
      <c r="A104" s="121" t="s">
        <v>55</v>
      </c>
      <c r="B104" s="122">
        <v>55.001401151541934</v>
      </c>
      <c r="C104" s="122">
        <v>51.995856393048783</v>
      </c>
      <c r="D104" s="122">
        <v>50.365103077380425</v>
      </c>
      <c r="E104" s="122">
        <v>45.951452175058563</v>
      </c>
      <c r="F104" s="122">
        <v>44.699196610028679</v>
      </c>
      <c r="G104" s="122">
        <v>42.403017229072276</v>
      </c>
      <c r="H104" s="122">
        <v>38.708607587487869</v>
      </c>
      <c r="I104" s="122">
        <v>33.41797256310003</v>
      </c>
      <c r="J104" s="122">
        <v>32.899213982106254</v>
      </c>
      <c r="K104" s="122">
        <v>31.026371602584732</v>
      </c>
      <c r="L104" s="122">
        <v>34.381960162164155</v>
      </c>
      <c r="M104" s="122">
        <v>34.295336478007954</v>
      </c>
      <c r="N104" s="122">
        <v>29.916842898152389</v>
      </c>
      <c r="O104" s="122">
        <v>28.969700660484502</v>
      </c>
      <c r="P104" s="122">
        <v>22.30575965892897</v>
      </c>
      <c r="Q104" s="122">
        <v>20.573835484328153</v>
      </c>
      <c r="R104" s="122">
        <v>19.011431809046474</v>
      </c>
      <c r="S104" s="122">
        <v>17.242535145067993</v>
      </c>
      <c r="T104" s="122">
        <v>17.180884565653589</v>
      </c>
      <c r="U104" s="122">
        <v>16.083460568555338</v>
      </c>
      <c r="V104" s="122">
        <v>13.93327096629349</v>
      </c>
      <c r="W104" s="122">
        <v>11.398652365164809</v>
      </c>
      <c r="DA104" s="130" t="s">
        <v>1615</v>
      </c>
    </row>
    <row r="105" spans="1:105" ht="12" customHeight="1" x14ac:dyDescent="0.25">
      <c r="A105" s="97" t="s">
        <v>138</v>
      </c>
      <c r="B105" s="98">
        <v>33.640127874033951</v>
      </c>
      <c r="C105" s="98">
        <v>33.294749063077546</v>
      </c>
      <c r="D105" s="98">
        <v>33.612799562521822</v>
      </c>
      <c r="E105" s="98">
        <v>31.977034692320291</v>
      </c>
      <c r="F105" s="98">
        <v>32.596393472522557</v>
      </c>
      <c r="G105" s="98">
        <v>32.217803974935414</v>
      </c>
      <c r="H105" s="98">
        <v>30.517447523713255</v>
      </c>
      <c r="I105" s="98">
        <v>27.39319119824879</v>
      </c>
      <c r="J105" s="98">
        <v>28.223926678270001</v>
      </c>
      <c r="K105" s="98">
        <v>27.872628973436537</v>
      </c>
      <c r="L105" s="98">
        <v>31.889004777143583</v>
      </c>
      <c r="M105" s="98">
        <v>32.689109858205498</v>
      </c>
      <c r="N105" s="98">
        <v>28.799544016136654</v>
      </c>
      <c r="O105" s="98">
        <v>28.014503157757918</v>
      </c>
      <c r="P105" s="98">
        <v>21.520947331834595</v>
      </c>
      <c r="Q105" s="98">
        <v>19.825313812145669</v>
      </c>
      <c r="R105" s="98">
        <v>18.323144921298201</v>
      </c>
      <c r="S105" s="98">
        <v>16.626971037094496</v>
      </c>
      <c r="T105" s="98">
        <v>16.574577452699771</v>
      </c>
      <c r="U105" s="98">
        <v>15.512573328347429</v>
      </c>
      <c r="V105" s="98">
        <v>13.428973110664941</v>
      </c>
      <c r="W105" s="98">
        <v>10.982161346738529</v>
      </c>
      <c r="DA105" s="63" t="s">
        <v>1616</v>
      </c>
    </row>
    <row r="106" spans="1:105" ht="12" customHeight="1" x14ac:dyDescent="0.25">
      <c r="A106" s="97" t="s">
        <v>137</v>
      </c>
      <c r="B106" s="98">
        <v>9.2142801045551365E-2</v>
      </c>
      <c r="C106" s="98">
        <v>0.1040515897961596</v>
      </c>
      <c r="D106" s="98">
        <v>0.11025485917134792</v>
      </c>
      <c r="E106" s="98">
        <v>0.11132018932770722</v>
      </c>
      <c r="F106" s="98">
        <v>0.11720071919094119</v>
      </c>
      <c r="G106" s="98">
        <v>0.12389225644451826</v>
      </c>
      <c r="H106" s="98">
        <v>0.12205642065454708</v>
      </c>
      <c r="I106" s="98">
        <v>0.1240284439348894</v>
      </c>
      <c r="J106" s="98">
        <v>0.13966358083827454</v>
      </c>
      <c r="K106" s="98">
        <v>0.16013785205672365</v>
      </c>
      <c r="L106" s="98">
        <v>0.19090886895036616</v>
      </c>
      <c r="M106" s="98">
        <v>0.20453008202617773</v>
      </c>
      <c r="N106" s="98">
        <v>0.17299621010224389</v>
      </c>
      <c r="O106" s="98">
        <v>0.16653686491370231</v>
      </c>
      <c r="P106" s="98">
        <v>0.12876721303006289</v>
      </c>
      <c r="Q106" s="98">
        <v>0.12170180317439058</v>
      </c>
      <c r="R106" s="98">
        <v>0.11060983062099994</v>
      </c>
      <c r="S106" s="98">
        <v>9.5176190268008568E-2</v>
      </c>
      <c r="T106" s="98">
        <v>9.9291755406641535E-2</v>
      </c>
      <c r="U106" s="98">
        <v>9.7862268563423199E-2</v>
      </c>
      <c r="V106" s="98">
        <v>8.5843565354756526E-2</v>
      </c>
      <c r="W106" s="98">
        <v>6.828046541065462E-2</v>
      </c>
      <c r="DA106" s="63" t="s">
        <v>1617</v>
      </c>
    </row>
    <row r="107" spans="1:105" ht="12" customHeight="1" x14ac:dyDescent="0.25">
      <c r="A107" s="100" t="s">
        <v>216</v>
      </c>
      <c r="B107" s="101">
        <v>6.4340371711113897E-2</v>
      </c>
      <c r="C107" s="101">
        <v>7.1566638974009458E-2</v>
      </c>
      <c r="D107" s="101">
        <v>7.6364898757599955E-2</v>
      </c>
      <c r="E107" s="101">
        <v>7.6300003089219012E-2</v>
      </c>
      <c r="F107" s="101">
        <v>8.0047837546186107E-2</v>
      </c>
      <c r="G107" s="101">
        <v>8.5453877342599557E-2</v>
      </c>
      <c r="H107" s="101">
        <v>8.4214089986932722E-2</v>
      </c>
      <c r="I107" s="101">
        <v>8.439498078636333E-2</v>
      </c>
      <c r="J107" s="101">
        <v>9.2679531546732391E-2</v>
      </c>
      <c r="K107" s="101">
        <v>9.9086341800999705E-2</v>
      </c>
      <c r="L107" s="101">
        <v>0.13074397879504079</v>
      </c>
      <c r="M107" s="101">
        <v>0.13879537019867419</v>
      </c>
      <c r="N107" s="101">
        <v>0.11540254923525224</v>
      </c>
      <c r="O107" s="101">
        <v>0.1149547157688913</v>
      </c>
      <c r="P107" s="101">
        <v>8.6301583327014042E-2</v>
      </c>
      <c r="Q107" s="101">
        <v>8.2929004910471629E-2</v>
      </c>
      <c r="R107" s="101">
        <v>7.5386134787613385E-2</v>
      </c>
      <c r="S107" s="101">
        <v>6.2534587025346686E-2</v>
      </c>
      <c r="T107" s="101">
        <v>6.48202657838165E-2</v>
      </c>
      <c r="U107" s="101">
        <v>6.4232808104937061E-2</v>
      </c>
      <c r="V107" s="101">
        <v>5.6272905341064196E-2</v>
      </c>
      <c r="W107" s="101">
        <v>4.4886480284403563E-2</v>
      </c>
      <c r="DA107" s="131" t="s">
        <v>1618</v>
      </c>
    </row>
    <row r="108" spans="1:105" ht="12" customHeight="1" x14ac:dyDescent="0.25">
      <c r="A108" s="103" t="s">
        <v>52</v>
      </c>
      <c r="B108" s="104">
        <v>2.7802429334437464E-2</v>
      </c>
      <c r="C108" s="104">
        <v>3.2484950822150138E-2</v>
      </c>
      <c r="D108" s="104">
        <v>3.3889960413747956E-2</v>
      </c>
      <c r="E108" s="104">
        <v>3.502018623848821E-2</v>
      </c>
      <c r="F108" s="104">
        <v>3.7152881644755081E-2</v>
      </c>
      <c r="G108" s="104">
        <v>3.8438379101918704E-2</v>
      </c>
      <c r="H108" s="104">
        <v>3.784233066761436E-2</v>
      </c>
      <c r="I108" s="104">
        <v>3.9633463148526081E-2</v>
      </c>
      <c r="J108" s="104">
        <v>4.6984049291542145E-2</v>
      </c>
      <c r="K108" s="104">
        <v>6.1051510255723938E-2</v>
      </c>
      <c r="L108" s="104">
        <v>6.0164890155325362E-2</v>
      </c>
      <c r="M108" s="104">
        <v>6.5734711827503539E-2</v>
      </c>
      <c r="N108" s="104">
        <v>5.759366086699165E-2</v>
      </c>
      <c r="O108" s="104">
        <v>5.1582149144811011E-2</v>
      </c>
      <c r="P108" s="104">
        <v>4.2465629703048846E-2</v>
      </c>
      <c r="Q108" s="104">
        <v>3.8772798263918946E-2</v>
      </c>
      <c r="R108" s="104">
        <v>3.5223695833386547E-2</v>
      </c>
      <c r="S108" s="104">
        <v>3.2641603242661882E-2</v>
      </c>
      <c r="T108" s="104">
        <v>3.4471489622825029E-2</v>
      </c>
      <c r="U108" s="104">
        <v>3.3629460458486145E-2</v>
      </c>
      <c r="V108" s="104">
        <v>2.9570660013692331E-2</v>
      </c>
      <c r="W108" s="104">
        <v>2.3393985126251061E-2</v>
      </c>
      <c r="DA108" s="132" t="s">
        <v>1619</v>
      </c>
    </row>
    <row r="109" spans="1:105" ht="12" customHeight="1" x14ac:dyDescent="0.25">
      <c r="A109" s="106" t="s">
        <v>122</v>
      </c>
      <c r="B109" s="101">
        <v>15.468594505032932</v>
      </c>
      <c r="C109" s="101">
        <v>13.214885737855116</v>
      </c>
      <c r="D109" s="101">
        <v>11.690283360319881</v>
      </c>
      <c r="E109" s="101">
        <v>9.5893981245723925</v>
      </c>
      <c r="F109" s="101">
        <v>8.184835066965368</v>
      </c>
      <c r="G109" s="101">
        <v>6.6304761004517152</v>
      </c>
      <c r="H109" s="101">
        <v>5.028497356455417</v>
      </c>
      <c r="I109" s="101">
        <v>3.5560298076806482</v>
      </c>
      <c r="J109" s="101">
        <v>2.7855801756646636</v>
      </c>
      <c r="K109" s="101">
        <v>1.8441334322840541</v>
      </c>
      <c r="L109" s="101">
        <v>1.3605910857808747</v>
      </c>
      <c r="M109" s="101">
        <v>0.81870852669101735</v>
      </c>
      <c r="N109" s="101">
        <v>0.54911537404226041</v>
      </c>
      <c r="O109" s="101">
        <v>0.43969197440153962</v>
      </c>
      <c r="P109" s="101">
        <v>0.36225098782345477</v>
      </c>
      <c r="Q109" s="101">
        <v>0.35185500507842693</v>
      </c>
      <c r="R109" s="101">
        <v>0.32438629930449253</v>
      </c>
      <c r="S109" s="101">
        <v>0.29322604557063181</v>
      </c>
      <c r="T109" s="101">
        <v>0.28434148396389003</v>
      </c>
      <c r="U109" s="101">
        <v>0.25865879548591852</v>
      </c>
      <c r="V109" s="101">
        <v>0.22145910045641964</v>
      </c>
      <c r="W109" s="101">
        <v>0.17317759702949947</v>
      </c>
      <c r="DA109" s="131" t="s">
        <v>1620</v>
      </c>
    </row>
    <row r="110" spans="1:105" ht="12" customHeight="1" x14ac:dyDescent="0.25">
      <c r="A110" s="107" t="s">
        <v>121</v>
      </c>
      <c r="B110" s="104">
        <v>5.8005359714294951</v>
      </c>
      <c r="C110" s="104">
        <v>5.3821700023199668</v>
      </c>
      <c r="D110" s="104">
        <v>4.9517652953673714</v>
      </c>
      <c r="E110" s="104">
        <v>4.2736991688381689</v>
      </c>
      <c r="F110" s="104">
        <v>3.8007673513498133</v>
      </c>
      <c r="G110" s="104">
        <v>3.4308448972406236</v>
      </c>
      <c r="H110" s="104">
        <v>3.0406062866646453</v>
      </c>
      <c r="I110" s="104">
        <v>2.3447231132357027</v>
      </c>
      <c r="J110" s="104">
        <v>1.7500435473333162</v>
      </c>
      <c r="K110" s="104">
        <v>1.1494713448074174</v>
      </c>
      <c r="L110" s="104">
        <v>0.94145543028932788</v>
      </c>
      <c r="M110" s="104">
        <v>0.58298801108526288</v>
      </c>
      <c r="N110" s="104">
        <v>0.39518729787123286</v>
      </c>
      <c r="O110" s="104">
        <v>0.34896866341134081</v>
      </c>
      <c r="P110" s="104">
        <v>0.29379412624085927</v>
      </c>
      <c r="Q110" s="104">
        <v>0.27496486392966663</v>
      </c>
      <c r="R110" s="104">
        <v>0.25329075782277982</v>
      </c>
      <c r="S110" s="104">
        <v>0.22716187213485828</v>
      </c>
      <c r="T110" s="104">
        <v>0.2226738735832855</v>
      </c>
      <c r="U110" s="104">
        <v>0.21436617615856518</v>
      </c>
      <c r="V110" s="104">
        <v>0.19699518981737213</v>
      </c>
      <c r="W110" s="104">
        <v>0.17503295598612487</v>
      </c>
      <c r="DA110" s="132" t="s">
        <v>1621</v>
      </c>
    </row>
    <row r="111" spans="1:105" ht="12" customHeight="1" x14ac:dyDescent="0.25">
      <c r="A111" s="108" t="s">
        <v>53</v>
      </c>
      <c r="B111" s="98">
        <v>3.7750448260842577</v>
      </c>
      <c r="C111" s="98">
        <v>3.4418604651852607</v>
      </c>
      <c r="D111" s="98">
        <v>3.1942534234334845</v>
      </c>
      <c r="E111" s="98">
        <v>2.7227439735661023</v>
      </c>
      <c r="F111" s="98">
        <v>2.4096326419738547</v>
      </c>
      <c r="G111" s="98">
        <v>2.1988286108411508</v>
      </c>
      <c r="H111" s="98">
        <v>1.9449869117591101</v>
      </c>
      <c r="I111" s="98">
        <v>1.4780643249775585</v>
      </c>
      <c r="J111" s="98">
        <v>1.0740601750938914</v>
      </c>
      <c r="K111" s="98">
        <v>0.65185591934281273</v>
      </c>
      <c r="L111" s="98">
        <v>0.60081264756431052</v>
      </c>
      <c r="M111" s="98">
        <v>0.36936990446339701</v>
      </c>
      <c r="N111" s="98">
        <v>0.2459652223017082</v>
      </c>
      <c r="O111" s="98">
        <v>0.22505734725583812</v>
      </c>
      <c r="P111" s="98">
        <v>0.1816740592228793</v>
      </c>
      <c r="Q111" s="98">
        <v>0.17330291727140826</v>
      </c>
      <c r="R111" s="98">
        <v>0.15984026923608102</v>
      </c>
      <c r="S111" s="98">
        <v>0.13800279191722872</v>
      </c>
      <c r="T111" s="98">
        <v>0.13607983176804744</v>
      </c>
      <c r="U111" s="98">
        <v>0.13226263226157428</v>
      </c>
      <c r="V111" s="98">
        <v>0.12109821428389743</v>
      </c>
      <c r="W111" s="98">
        <v>0.10685143519865231</v>
      </c>
      <c r="DA111" s="63" t="s">
        <v>1622</v>
      </c>
    </row>
    <row r="112" spans="1:105" ht="12" customHeight="1" x14ac:dyDescent="0.25">
      <c r="A112" s="108" t="s">
        <v>52</v>
      </c>
      <c r="B112" s="98">
        <v>2.0254911453452373</v>
      </c>
      <c r="C112" s="98">
        <v>1.9403095371347061</v>
      </c>
      <c r="D112" s="98">
        <v>1.7575118719338869</v>
      </c>
      <c r="E112" s="98">
        <v>1.5509551952720664</v>
      </c>
      <c r="F112" s="98">
        <v>1.3911347093759585</v>
      </c>
      <c r="G112" s="98">
        <v>1.232016286399473</v>
      </c>
      <c r="H112" s="98">
        <v>1.0956193749055354</v>
      </c>
      <c r="I112" s="98">
        <v>0.86665878825814446</v>
      </c>
      <c r="J112" s="98">
        <v>0.67598337223942473</v>
      </c>
      <c r="K112" s="98">
        <v>0.49761542546460458</v>
      </c>
      <c r="L112" s="98">
        <v>0.3406427827250173</v>
      </c>
      <c r="M112" s="98">
        <v>0.21361810662186584</v>
      </c>
      <c r="N112" s="98">
        <v>0.14922207556952463</v>
      </c>
      <c r="O112" s="98">
        <v>0.12391131615550269</v>
      </c>
      <c r="P112" s="98">
        <v>0.11212006701797998</v>
      </c>
      <c r="Q112" s="98">
        <v>0.10166194665825837</v>
      </c>
      <c r="R112" s="98">
        <v>9.3450488586698785E-2</v>
      </c>
      <c r="S112" s="98">
        <v>8.9159080217629541E-2</v>
      </c>
      <c r="T112" s="98">
        <v>8.659404181523804E-2</v>
      </c>
      <c r="U112" s="98">
        <v>8.2103543896990885E-2</v>
      </c>
      <c r="V112" s="98">
        <v>7.5896975533474687E-2</v>
      </c>
      <c r="W112" s="98">
        <v>6.8181520787472555E-2</v>
      </c>
      <c r="DA112" s="63" t="s">
        <v>1623</v>
      </c>
    </row>
    <row r="113" spans="1:105" ht="12" customHeight="1" x14ac:dyDescent="0.25">
      <c r="A113" s="121" t="s">
        <v>54</v>
      </c>
      <c r="B113" s="122">
        <v>10.517576233415632</v>
      </c>
      <c r="C113" s="122">
        <v>10.117381157853284</v>
      </c>
      <c r="D113" s="122">
        <v>9.7371282840428464</v>
      </c>
      <c r="E113" s="122">
        <v>9.0688749104703525</v>
      </c>
      <c r="F113" s="122">
        <v>8.4894127882726806</v>
      </c>
      <c r="G113" s="122">
        <v>7.9683712922788885</v>
      </c>
      <c r="H113" s="122">
        <v>7.5176411056813555</v>
      </c>
      <c r="I113" s="122">
        <v>6.8536535769301841</v>
      </c>
      <c r="J113" s="122">
        <v>6.5414866942519598</v>
      </c>
      <c r="K113" s="122">
        <v>6.2105640655977696</v>
      </c>
      <c r="L113" s="122">
        <v>6.4984611512452997</v>
      </c>
      <c r="M113" s="122">
        <v>5.95492924231253</v>
      </c>
      <c r="N113" s="122">
        <v>5.3872551690323753</v>
      </c>
      <c r="O113" s="122">
        <v>5.2151848115760853</v>
      </c>
      <c r="P113" s="122">
        <v>4.6131678919941539</v>
      </c>
      <c r="Q113" s="122">
        <v>4.2148918092971703</v>
      </c>
      <c r="R113" s="122">
        <v>3.980949845314032</v>
      </c>
      <c r="S113" s="122">
        <v>3.6642940844214626</v>
      </c>
      <c r="T113" s="122">
        <v>3.5141023179231032</v>
      </c>
      <c r="U113" s="122">
        <v>3.2446186666049321</v>
      </c>
      <c r="V113" s="122">
        <v>3.0529142977526895</v>
      </c>
      <c r="W113" s="122">
        <v>2.7564109819420954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10.517576233415632</v>
      </c>
      <c r="C115" s="33">
        <v>10.117381157853284</v>
      </c>
      <c r="D115" s="33">
        <v>9.7371282840428464</v>
      </c>
      <c r="E115" s="33">
        <v>9.0688749104703525</v>
      </c>
      <c r="F115" s="33">
        <v>8.4894127882726806</v>
      </c>
      <c r="G115" s="33">
        <v>7.9683712922788885</v>
      </c>
      <c r="H115" s="33">
        <v>7.5176411056813555</v>
      </c>
      <c r="I115" s="33">
        <v>6.8536535769301841</v>
      </c>
      <c r="J115" s="33">
        <v>6.5414866942519598</v>
      </c>
      <c r="K115" s="33">
        <v>6.2105640655977696</v>
      </c>
      <c r="L115" s="33">
        <v>6.4984611512452997</v>
      </c>
      <c r="M115" s="33">
        <v>5.95492924231253</v>
      </c>
      <c r="N115" s="33">
        <v>5.3872551690323753</v>
      </c>
      <c r="O115" s="33">
        <v>5.2151848115760853</v>
      </c>
      <c r="P115" s="33">
        <v>4.6131678919941539</v>
      </c>
      <c r="Q115" s="33">
        <v>4.2148918092971703</v>
      </c>
      <c r="R115" s="33">
        <v>3.980949845314032</v>
      </c>
      <c r="S115" s="33">
        <v>3.6642940844214626</v>
      </c>
      <c r="T115" s="33">
        <v>3.5141023179231032</v>
      </c>
      <c r="U115" s="33">
        <v>3.2446186666049321</v>
      </c>
      <c r="V115" s="33">
        <v>3.0529142977526895</v>
      </c>
      <c r="W115" s="33">
        <v>2.7564109819420954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408.18210827898952</v>
      </c>
      <c r="C117" s="117">
        <f t="shared" si="19"/>
        <v>423.78390504532683</v>
      </c>
      <c r="D117" s="117">
        <f t="shared" si="19"/>
        <v>393.95058917291385</v>
      </c>
      <c r="E117" s="117">
        <f t="shared" si="19"/>
        <v>368.38197809696732</v>
      </c>
      <c r="F117" s="117">
        <f t="shared" si="19"/>
        <v>345.08917153751969</v>
      </c>
      <c r="G117" s="117">
        <f t="shared" si="19"/>
        <v>328.94455588459437</v>
      </c>
      <c r="H117" s="117">
        <f t="shared" si="19"/>
        <v>296.28602223361037</v>
      </c>
      <c r="I117" s="117">
        <f t="shared" si="19"/>
        <v>271.53790878841937</v>
      </c>
      <c r="J117" s="117">
        <f t="shared" si="19"/>
        <v>258.62546591110623</v>
      </c>
      <c r="K117" s="117">
        <f t="shared" si="19"/>
        <v>248.86971625529446</v>
      </c>
      <c r="L117" s="117">
        <f t="shared" si="19"/>
        <v>264.97774515482865</v>
      </c>
      <c r="M117" s="117">
        <f t="shared" si="19"/>
        <v>226.86955432327051</v>
      </c>
      <c r="N117" s="117">
        <f t="shared" si="19"/>
        <v>201.28150521682065</v>
      </c>
      <c r="O117" s="117">
        <f t="shared" si="19"/>
        <v>195.29927740075757</v>
      </c>
      <c r="P117" s="117">
        <f t="shared" si="19"/>
        <v>142.82504898919447</v>
      </c>
      <c r="Q117" s="117">
        <f t="shared" si="19"/>
        <v>143.98638864732976</v>
      </c>
      <c r="R117" s="117">
        <f t="shared" ref="R117:V117" si="20">R118+R121+R123+R132</f>
        <v>138.61961545913292</v>
      </c>
      <c r="S117" s="117">
        <f t="shared" si="20"/>
        <v>129.58673125966411</v>
      </c>
      <c r="T117" s="117">
        <f t="shared" si="20"/>
        <v>132.75190619566726</v>
      </c>
      <c r="U117" s="117">
        <f t="shared" si="20"/>
        <v>121.40489980365247</v>
      </c>
      <c r="V117" s="117">
        <f t="shared" si="20"/>
        <v>104.69024292905618</v>
      </c>
      <c r="W117" s="117">
        <f t="shared" ref="W117" si="21">W118+W121+W123+W132</f>
        <v>92.776358367904109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365.09206661596147</v>
      </c>
      <c r="C118" s="122">
        <f t="shared" si="22"/>
        <v>382.97997628389953</v>
      </c>
      <c r="D118" s="122">
        <f t="shared" si="22"/>
        <v>354.59377529325241</v>
      </c>
      <c r="E118" s="122">
        <f t="shared" si="22"/>
        <v>332.41748175104567</v>
      </c>
      <c r="F118" s="122">
        <f t="shared" si="22"/>
        <v>310.47726905332496</v>
      </c>
      <c r="G118" s="122">
        <f t="shared" si="22"/>
        <v>296.24300457167629</v>
      </c>
      <c r="H118" s="122">
        <f t="shared" si="22"/>
        <v>266.24552633827153</v>
      </c>
      <c r="I118" s="122">
        <f t="shared" si="22"/>
        <v>245.36041007185341</v>
      </c>
      <c r="J118" s="122">
        <f t="shared" si="22"/>
        <v>233.09433355718218</v>
      </c>
      <c r="K118" s="122">
        <f t="shared" si="22"/>
        <v>224.80193173619941</v>
      </c>
      <c r="L118" s="122">
        <f t="shared" si="22"/>
        <v>238.60821617936449</v>
      </c>
      <c r="M118" s="122">
        <f t="shared" si="22"/>
        <v>200.84779056696539</v>
      </c>
      <c r="N118" s="122">
        <f t="shared" si="22"/>
        <v>178.11344521510333</v>
      </c>
      <c r="O118" s="122">
        <f t="shared" si="22"/>
        <v>172.47864876195257</v>
      </c>
      <c r="P118" s="122">
        <f t="shared" si="22"/>
        <v>124.4728134339088</v>
      </c>
      <c r="Q118" s="122">
        <f t="shared" si="22"/>
        <v>126.85905720387173</v>
      </c>
      <c r="R118" s="122">
        <f t="shared" ref="R118:V118" si="23">SUM(R119:R120)</f>
        <v>122.49750455685741</v>
      </c>
      <c r="S118" s="122">
        <f t="shared" si="23"/>
        <v>114.68347693789843</v>
      </c>
      <c r="T118" s="122">
        <f t="shared" si="23"/>
        <v>117.80117654474704</v>
      </c>
      <c r="U118" s="122">
        <f t="shared" si="23"/>
        <v>107.25290132734301</v>
      </c>
      <c r="V118" s="122">
        <f t="shared" si="23"/>
        <v>91.986116833109747</v>
      </c>
      <c r="W118" s="122">
        <f t="shared" ref="W118" si="24">SUM(W119:W120)</f>
        <v>81.965139976437456</v>
      </c>
      <c r="DA118" s="130" t="s">
        <v>1778</v>
      </c>
    </row>
    <row r="119" spans="1:105" ht="12" customHeight="1" x14ac:dyDescent="0.25">
      <c r="A119" s="97" t="s">
        <v>216</v>
      </c>
      <c r="B119" s="98">
        <v>358.4668159530338</v>
      </c>
      <c r="C119" s="98">
        <v>376.05676766605001</v>
      </c>
      <c r="D119" s="98">
        <v>348.3631765218127</v>
      </c>
      <c r="E119" s="98">
        <v>326.62422865349095</v>
      </c>
      <c r="F119" s="98">
        <v>305.15309005642416</v>
      </c>
      <c r="G119" s="98">
        <v>291.22694962249858</v>
      </c>
      <c r="H119" s="98">
        <v>261.79522608603924</v>
      </c>
      <c r="I119" s="98">
        <v>241.29343441881346</v>
      </c>
      <c r="J119" s="98">
        <v>229.30347098420626</v>
      </c>
      <c r="K119" s="98">
        <v>221.18863887047524</v>
      </c>
      <c r="L119" s="98">
        <v>234.63956048419939</v>
      </c>
      <c r="M119" s="98">
        <v>197.58102919171418</v>
      </c>
      <c r="N119" s="98">
        <v>175.21813497811436</v>
      </c>
      <c r="O119" s="98">
        <v>169.67310665386108</v>
      </c>
      <c r="P119" s="98">
        <v>122.51941610864453</v>
      </c>
      <c r="Q119" s="98">
        <v>124.84628287138609</v>
      </c>
      <c r="R119" s="98">
        <v>120.56554416312662</v>
      </c>
      <c r="S119" s="98">
        <v>112.87745177949192</v>
      </c>
      <c r="T119" s="98">
        <v>115.95534920174721</v>
      </c>
      <c r="U119" s="98">
        <v>105.59660854742974</v>
      </c>
      <c r="V119" s="98">
        <v>90.565298515631298</v>
      </c>
      <c r="W119" s="98">
        <v>80.696533035085508</v>
      </c>
      <c r="DA119" s="63" t="s">
        <v>1779</v>
      </c>
    </row>
    <row r="120" spans="1:105" ht="12" customHeight="1" x14ac:dyDescent="0.25">
      <c r="A120" s="97" t="s">
        <v>53</v>
      </c>
      <c r="B120" s="98">
        <v>6.6252506629276509</v>
      </c>
      <c r="C120" s="98">
        <v>6.9232086178495251</v>
      </c>
      <c r="D120" s="98">
        <v>6.2305987714396736</v>
      </c>
      <c r="E120" s="98">
        <v>5.79325309755475</v>
      </c>
      <c r="F120" s="98">
        <v>5.3241789969008098</v>
      </c>
      <c r="G120" s="98">
        <v>5.0160549491777022</v>
      </c>
      <c r="H120" s="98">
        <v>4.4503002522323101</v>
      </c>
      <c r="I120" s="98">
        <v>4.0669756530399388</v>
      </c>
      <c r="J120" s="98">
        <v>3.7908625729759358</v>
      </c>
      <c r="K120" s="98">
        <v>3.6132928657241701</v>
      </c>
      <c r="L120" s="98">
        <v>3.968655695165102</v>
      </c>
      <c r="M120" s="98">
        <v>3.2667613752512108</v>
      </c>
      <c r="N120" s="98">
        <v>2.8953102369889727</v>
      </c>
      <c r="O120" s="98">
        <v>2.8055421080914731</v>
      </c>
      <c r="P120" s="98">
        <v>1.9533973252642658</v>
      </c>
      <c r="Q120" s="98">
        <v>2.0127743324856344</v>
      </c>
      <c r="R120" s="98">
        <v>1.9319603937307936</v>
      </c>
      <c r="S120" s="98">
        <v>1.806025158406515</v>
      </c>
      <c r="T120" s="98">
        <v>1.8458273429998318</v>
      </c>
      <c r="U120" s="98">
        <v>1.6562927799132745</v>
      </c>
      <c r="V120" s="98">
        <v>1.420818317478447</v>
      </c>
      <c r="W120" s="98">
        <v>1.2686069413519425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5.9000817910481562E-2</v>
      </c>
      <c r="C121" s="122">
        <f t="shared" si="25"/>
        <v>7.4343112639110531E-2</v>
      </c>
      <c r="D121" s="122">
        <f t="shared" si="25"/>
        <v>8.033007766907431E-2</v>
      </c>
      <c r="E121" s="122">
        <f t="shared" si="25"/>
        <v>8.8392766182361457E-2</v>
      </c>
      <c r="F121" s="122">
        <f t="shared" si="25"/>
        <v>9.5829412155491359E-2</v>
      </c>
      <c r="G121" s="122">
        <f t="shared" si="25"/>
        <v>0.10061191574570919</v>
      </c>
      <c r="H121" s="122">
        <f t="shared" si="25"/>
        <v>0.1079513451139142</v>
      </c>
      <c r="I121" s="122">
        <f t="shared" si="25"/>
        <v>0.12002198916005358</v>
      </c>
      <c r="J121" s="122">
        <f t="shared" si="25"/>
        <v>0.13239835240036099</v>
      </c>
      <c r="K121" s="122">
        <f t="shared" si="25"/>
        <v>0.14199679125193887</v>
      </c>
      <c r="L121" s="122">
        <f t="shared" si="25"/>
        <v>0.16234161642329392</v>
      </c>
      <c r="M121" s="122">
        <f t="shared" si="25"/>
        <v>0.19189138281201212</v>
      </c>
      <c r="N121" s="122">
        <f t="shared" si="25"/>
        <v>0.22313868258183897</v>
      </c>
      <c r="O121" s="122">
        <f t="shared" si="25"/>
        <v>0.2378490546833304</v>
      </c>
      <c r="P121" s="122">
        <f t="shared" si="25"/>
        <v>0.24890683139164468</v>
      </c>
      <c r="Q121" s="122">
        <f t="shared" si="25"/>
        <v>0.23882313046084275</v>
      </c>
      <c r="R121" s="122">
        <f t="shared" si="25"/>
        <v>0.22258045923104119</v>
      </c>
      <c r="S121" s="122">
        <f t="shared" si="25"/>
        <v>0.18963791190770746</v>
      </c>
      <c r="T121" s="122">
        <f t="shared" si="25"/>
        <v>0.18745389835706511</v>
      </c>
      <c r="U121" s="122">
        <f t="shared" si="25"/>
        <v>0.12794814243458907</v>
      </c>
      <c r="V121" s="122">
        <f t="shared" si="25"/>
        <v>0.10189821037337998</v>
      </c>
      <c r="W121" s="122">
        <f t="shared" si="25"/>
        <v>7.6826647326349737E-2</v>
      </c>
      <c r="DA121" s="130" t="s">
        <v>1781</v>
      </c>
    </row>
    <row r="122" spans="1:105" ht="12" customHeight="1" x14ac:dyDescent="0.25">
      <c r="A122" s="97" t="s">
        <v>53</v>
      </c>
      <c r="B122" s="98">
        <v>5.9000817910481562E-2</v>
      </c>
      <c r="C122" s="98">
        <v>7.4343112639110531E-2</v>
      </c>
      <c r="D122" s="98">
        <v>8.033007766907431E-2</v>
      </c>
      <c r="E122" s="98">
        <v>8.8392766182361457E-2</v>
      </c>
      <c r="F122" s="98">
        <v>9.5829412155491359E-2</v>
      </c>
      <c r="G122" s="98">
        <v>0.10061191574570919</v>
      </c>
      <c r="H122" s="98">
        <v>0.1079513451139142</v>
      </c>
      <c r="I122" s="98">
        <v>0.12002198916005358</v>
      </c>
      <c r="J122" s="98">
        <v>0.13239835240036099</v>
      </c>
      <c r="K122" s="98">
        <v>0.14199679125193887</v>
      </c>
      <c r="L122" s="98">
        <v>0.16234161642329392</v>
      </c>
      <c r="M122" s="98">
        <v>0.19189138281201212</v>
      </c>
      <c r="N122" s="98">
        <v>0.22313868258183897</v>
      </c>
      <c r="O122" s="98">
        <v>0.2378490546833304</v>
      </c>
      <c r="P122" s="98">
        <v>0.24890683139164468</v>
      </c>
      <c r="Q122" s="98">
        <v>0.23882313046084275</v>
      </c>
      <c r="R122" s="98">
        <v>0.22258045923104119</v>
      </c>
      <c r="S122" s="98">
        <v>0.18963791190770746</v>
      </c>
      <c r="T122" s="98">
        <v>0.18745389835706511</v>
      </c>
      <c r="U122" s="98">
        <v>0.12794814243458907</v>
      </c>
      <c r="V122" s="98">
        <v>0.10189821037337998</v>
      </c>
      <c r="W122" s="98">
        <v>7.6826647326349737E-2</v>
      </c>
      <c r="DA122" s="63" t="s">
        <v>1782</v>
      </c>
    </row>
    <row r="123" spans="1:105" ht="12" customHeight="1" x14ac:dyDescent="0.25">
      <c r="A123" s="121" t="s">
        <v>55</v>
      </c>
      <c r="B123" s="122">
        <v>35.051819428839536</v>
      </c>
      <c r="C123" s="122">
        <v>33.03364080537019</v>
      </c>
      <c r="D123" s="122">
        <v>31.851299076752728</v>
      </c>
      <c r="E123" s="122">
        <v>28.940486477109083</v>
      </c>
      <c r="F123" s="122">
        <v>28.000600652729247</v>
      </c>
      <c r="G123" s="122">
        <v>26.458224073971529</v>
      </c>
      <c r="H123" s="122">
        <v>24.104368532973432</v>
      </c>
      <c r="I123" s="122">
        <v>20.727932929775385</v>
      </c>
      <c r="J123" s="122">
        <v>20.305474518170946</v>
      </c>
      <c r="K123" s="122">
        <v>19.079825896009577</v>
      </c>
      <c r="L123" s="122">
        <v>21.126030262986273</v>
      </c>
      <c r="M123" s="122">
        <v>21.162146480192156</v>
      </c>
      <c r="N123" s="122">
        <v>18.709280251374558</v>
      </c>
      <c r="O123" s="122">
        <v>18.466988174509666</v>
      </c>
      <c r="P123" s="122">
        <v>14.457804185591939</v>
      </c>
      <c r="Q123" s="122">
        <v>13.547395869675723</v>
      </c>
      <c r="R123" s="122">
        <v>12.724063787809342</v>
      </c>
      <c r="S123" s="122">
        <v>11.756964865884211</v>
      </c>
      <c r="T123" s="122">
        <v>11.886991762359159</v>
      </c>
      <c r="U123" s="122">
        <v>11.329481818074751</v>
      </c>
      <c r="V123" s="122">
        <v>10.034979383210674</v>
      </c>
      <c r="W123" s="122">
        <v>8.3943153781267323</v>
      </c>
      <c r="DA123" s="130" t="s">
        <v>1783</v>
      </c>
    </row>
    <row r="124" spans="1:105" ht="12" customHeight="1" x14ac:dyDescent="0.25">
      <c r="A124" s="97" t="s">
        <v>138</v>
      </c>
      <c r="B124" s="98">
        <v>19.262955170410994</v>
      </c>
      <c r="C124" s="98">
        <v>19.124635521879114</v>
      </c>
      <c r="D124" s="98">
        <v>19.361319580024681</v>
      </c>
      <c r="E124" s="98">
        <v>18.470294557274904</v>
      </c>
      <c r="F124" s="98">
        <v>18.883091638248896</v>
      </c>
      <c r="G124" s="98">
        <v>18.721470981975322</v>
      </c>
      <c r="H124" s="98">
        <v>17.790901761674146</v>
      </c>
      <c r="I124" s="98">
        <v>16.041953364720932</v>
      </c>
      <c r="J124" s="98">
        <v>16.664324489295957</v>
      </c>
      <c r="K124" s="98">
        <v>16.607963087093729</v>
      </c>
      <c r="L124" s="98">
        <v>19.188224425255822</v>
      </c>
      <c r="M124" s="98">
        <v>19.914453132530401</v>
      </c>
      <c r="N124" s="98">
        <v>17.84023648335257</v>
      </c>
      <c r="O124" s="98">
        <v>17.715614925693046</v>
      </c>
      <c r="P124" s="98">
        <v>13.82748001534776</v>
      </c>
      <c r="Q124" s="98">
        <v>12.947271372506584</v>
      </c>
      <c r="R124" s="98">
        <v>12.171963266661907</v>
      </c>
      <c r="S124" s="98">
        <v>11.260424175552751</v>
      </c>
      <c r="T124" s="98">
        <v>11.39670618218666</v>
      </c>
      <c r="U124" s="98">
        <v>10.864414995728721</v>
      </c>
      <c r="V124" s="98">
        <v>9.6178101783542491</v>
      </c>
      <c r="W124" s="98">
        <v>8.039881334388804</v>
      </c>
      <c r="DA124" s="63" t="s">
        <v>1784</v>
      </c>
    </row>
    <row r="125" spans="1:105" ht="12" customHeight="1" x14ac:dyDescent="0.25">
      <c r="A125" s="97" t="s">
        <v>137</v>
      </c>
      <c r="B125" s="98">
        <v>6.4644908071726098E-2</v>
      </c>
      <c r="C125" s="98">
        <v>7.3758056028017521E-2</v>
      </c>
      <c r="D125" s="98">
        <v>7.8090414618635806E-2</v>
      </c>
      <c r="E125" s="98">
        <v>7.9362642989035864E-2</v>
      </c>
      <c r="F125" s="98">
        <v>8.382201288381122E-2</v>
      </c>
      <c r="G125" s="98">
        <v>8.8465017446263075E-2</v>
      </c>
      <c r="H125" s="98">
        <v>8.7306359578800924E-2</v>
      </c>
      <c r="I125" s="98">
        <v>8.9552867955948467E-2</v>
      </c>
      <c r="J125" s="98">
        <v>0.10224835875460769</v>
      </c>
      <c r="K125" s="98">
        <v>0.12075541859435078</v>
      </c>
      <c r="L125" s="98">
        <v>0.13939899826976984</v>
      </c>
      <c r="M125" s="98">
        <v>0.15060048048787128</v>
      </c>
      <c r="N125" s="98">
        <v>0.12853339616062603</v>
      </c>
      <c r="O125" s="98">
        <v>0.12282823279415961</v>
      </c>
      <c r="P125" s="98">
        <v>9.5985482250438958E-2</v>
      </c>
      <c r="Q125" s="98">
        <v>9.0238502567168588E-2</v>
      </c>
      <c r="R125" s="98">
        <v>8.2076006836155402E-2</v>
      </c>
      <c r="S125" s="98">
        <v>7.198638339205346E-2</v>
      </c>
      <c r="T125" s="98">
        <v>7.6564469062591553E-2</v>
      </c>
      <c r="U125" s="98">
        <v>7.6249766783104037E-2</v>
      </c>
      <c r="V125" s="98">
        <v>6.7433369953754013E-2</v>
      </c>
      <c r="W125" s="98">
        <v>5.3846898328509925E-2</v>
      </c>
      <c r="DA125" s="63" t="s">
        <v>1785</v>
      </c>
    </row>
    <row r="126" spans="1:105" ht="12" customHeight="1" x14ac:dyDescent="0.25">
      <c r="A126" s="100" t="s">
        <v>216</v>
      </c>
      <c r="B126" s="101">
        <v>3.6842478737288638E-2</v>
      </c>
      <c r="C126" s="101">
        <v>4.1273105205867376E-2</v>
      </c>
      <c r="D126" s="101">
        <v>4.420045420488785E-2</v>
      </c>
      <c r="E126" s="101">
        <v>4.4342456750547647E-2</v>
      </c>
      <c r="F126" s="101">
        <v>4.6669131239056146E-2</v>
      </c>
      <c r="G126" s="101">
        <v>5.0026638344344371E-2</v>
      </c>
      <c r="H126" s="101">
        <v>4.9464028911186564E-2</v>
      </c>
      <c r="I126" s="101">
        <v>4.991940480742238E-2</v>
      </c>
      <c r="J126" s="101">
        <v>5.5264309463065549E-2</v>
      </c>
      <c r="K126" s="101">
        <v>5.9703908338626842E-2</v>
      </c>
      <c r="L126" s="101">
        <v>7.9234108114444479E-2</v>
      </c>
      <c r="M126" s="101">
        <v>8.4865768660367755E-2</v>
      </c>
      <c r="N126" s="101">
        <v>7.0939735293634371E-2</v>
      </c>
      <c r="O126" s="101">
        <v>7.1246083649348591E-2</v>
      </c>
      <c r="P126" s="101">
        <v>5.3519852547390112E-2</v>
      </c>
      <c r="Q126" s="101">
        <v>5.1465704303249642E-2</v>
      </c>
      <c r="R126" s="101">
        <v>4.6852311002768862E-2</v>
      </c>
      <c r="S126" s="101">
        <v>3.9344780149391585E-2</v>
      </c>
      <c r="T126" s="101">
        <v>4.2092979439766524E-2</v>
      </c>
      <c r="U126" s="101">
        <v>4.2620306324617892E-2</v>
      </c>
      <c r="V126" s="101">
        <v>3.7862709940061683E-2</v>
      </c>
      <c r="W126" s="101">
        <v>3.0452913202258864E-2</v>
      </c>
      <c r="DA126" s="131" t="s">
        <v>1786</v>
      </c>
    </row>
    <row r="127" spans="1:105" ht="12" customHeight="1" x14ac:dyDescent="0.25">
      <c r="A127" s="103" t="s">
        <v>52</v>
      </c>
      <c r="B127" s="104">
        <v>2.7802429334437464E-2</v>
      </c>
      <c r="C127" s="104">
        <v>3.2484950822150138E-2</v>
      </c>
      <c r="D127" s="104">
        <v>3.3889960413747956E-2</v>
      </c>
      <c r="E127" s="104">
        <v>3.502018623848821E-2</v>
      </c>
      <c r="F127" s="104">
        <v>3.7152881644755081E-2</v>
      </c>
      <c r="G127" s="104">
        <v>3.8438379101918704E-2</v>
      </c>
      <c r="H127" s="104">
        <v>3.784233066761436E-2</v>
      </c>
      <c r="I127" s="104">
        <v>3.9633463148526081E-2</v>
      </c>
      <c r="J127" s="104">
        <v>4.6984049291542145E-2</v>
      </c>
      <c r="K127" s="104">
        <v>6.1051510255723938E-2</v>
      </c>
      <c r="L127" s="104">
        <v>6.0164890155325362E-2</v>
      </c>
      <c r="M127" s="104">
        <v>6.5734711827503539E-2</v>
      </c>
      <c r="N127" s="104">
        <v>5.759366086699165E-2</v>
      </c>
      <c r="O127" s="104">
        <v>5.1582149144811011E-2</v>
      </c>
      <c r="P127" s="104">
        <v>4.2465629703048846E-2</v>
      </c>
      <c r="Q127" s="104">
        <v>3.8772798263918946E-2</v>
      </c>
      <c r="R127" s="104">
        <v>3.5223695833386547E-2</v>
      </c>
      <c r="S127" s="104">
        <v>3.2641603242661882E-2</v>
      </c>
      <c r="T127" s="104">
        <v>3.4471489622825029E-2</v>
      </c>
      <c r="U127" s="104">
        <v>3.3629460458486145E-2</v>
      </c>
      <c r="V127" s="104">
        <v>2.9570660013692331E-2</v>
      </c>
      <c r="W127" s="104">
        <v>2.3393985126251061E-2</v>
      </c>
      <c r="DA127" s="132" t="s">
        <v>1787</v>
      </c>
    </row>
    <row r="128" spans="1:105" ht="12" customHeight="1" x14ac:dyDescent="0.25">
      <c r="A128" s="106" t="s">
        <v>122</v>
      </c>
      <c r="B128" s="101">
        <v>11.011434385768021</v>
      </c>
      <c r="C128" s="101">
        <v>9.4318619660608753</v>
      </c>
      <c r="D128" s="101">
        <v>8.3616277982542844</v>
      </c>
      <c r="E128" s="101">
        <v>6.8780797360147385</v>
      </c>
      <c r="F128" s="101">
        <v>5.8980756840583695</v>
      </c>
      <c r="G128" s="101">
        <v>4.8124145104206733</v>
      </c>
      <c r="H128" s="101">
        <v>3.6968632736590252</v>
      </c>
      <c r="I128" s="101">
        <v>2.6347228736438231</v>
      </c>
      <c r="J128" s="101">
        <v>2.0661051835114197</v>
      </c>
      <c r="K128" s="101">
        <v>1.3693348267387502</v>
      </c>
      <c r="L128" s="101">
        <v>1.0111824468872943</v>
      </c>
      <c r="M128" s="101">
        <v>0.608782453511305</v>
      </c>
      <c r="N128" s="101">
        <v>0.40834881336436585</v>
      </c>
      <c r="O128" s="101">
        <v>0.33375431157241126</v>
      </c>
      <c r="P128" s="101">
        <v>0.28137011430973424</v>
      </c>
      <c r="Q128" s="101">
        <v>0.27353641273042034</v>
      </c>
      <c r="R128" s="101">
        <v>0.25229336003947361</v>
      </c>
      <c r="S128" s="101">
        <v>0.2280835808857852</v>
      </c>
      <c r="T128" s="101">
        <v>0.22123829630272623</v>
      </c>
      <c r="U128" s="101">
        <v>0.20270826741271372</v>
      </c>
      <c r="V128" s="101">
        <v>0.17666738844449584</v>
      </c>
      <c r="W128" s="101">
        <v>0.14355237041769667</v>
      </c>
      <c r="DA128" s="131" t="s">
        <v>1788</v>
      </c>
    </row>
    <row r="129" spans="1:105" ht="12" customHeight="1" x14ac:dyDescent="0.25">
      <c r="A129" s="107" t="s">
        <v>121</v>
      </c>
      <c r="B129" s="104">
        <v>4.7127849645887947</v>
      </c>
      <c r="C129" s="104">
        <v>4.4033852614021844</v>
      </c>
      <c r="D129" s="104">
        <v>4.0502612838551251</v>
      </c>
      <c r="E129" s="104">
        <v>3.5127495408304048</v>
      </c>
      <c r="F129" s="104">
        <v>3.1356113175381699</v>
      </c>
      <c r="G129" s="104">
        <v>2.8358735641292681</v>
      </c>
      <c r="H129" s="104">
        <v>2.5292971380614588</v>
      </c>
      <c r="I129" s="104">
        <v>1.961703823454682</v>
      </c>
      <c r="J129" s="104">
        <v>1.4727964866089631</v>
      </c>
      <c r="K129" s="104">
        <v>0.98177256358274811</v>
      </c>
      <c r="L129" s="104">
        <v>0.78722439257338928</v>
      </c>
      <c r="M129" s="104">
        <v>0.48831041366257877</v>
      </c>
      <c r="N129" s="104">
        <v>0.33216155849699547</v>
      </c>
      <c r="O129" s="104">
        <v>0.29479070445005251</v>
      </c>
      <c r="P129" s="104">
        <v>0.25296857368400666</v>
      </c>
      <c r="Q129" s="104">
        <v>0.23634958187155047</v>
      </c>
      <c r="R129" s="104">
        <v>0.21773115427180706</v>
      </c>
      <c r="S129" s="104">
        <v>0.19647072605362065</v>
      </c>
      <c r="T129" s="104">
        <v>0.19248281480718177</v>
      </c>
      <c r="U129" s="104">
        <v>0.18610878815021195</v>
      </c>
      <c r="V129" s="104">
        <v>0.17306844645817387</v>
      </c>
      <c r="W129" s="104">
        <v>0.15703477499172108</v>
      </c>
      <c r="DA129" s="132" t="s">
        <v>1789</v>
      </c>
    </row>
    <row r="130" spans="1:105" ht="12" customHeight="1" x14ac:dyDescent="0.25">
      <c r="A130" s="108" t="s">
        <v>53</v>
      </c>
      <c r="B130" s="98">
        <v>2.6872938192435574</v>
      </c>
      <c r="C130" s="98">
        <v>2.4630757242674783</v>
      </c>
      <c r="D130" s="98">
        <v>2.2927494119212377</v>
      </c>
      <c r="E130" s="98">
        <v>1.9617943455583386</v>
      </c>
      <c r="F130" s="98">
        <v>1.7444766081622112</v>
      </c>
      <c r="G130" s="98">
        <v>1.603857277729795</v>
      </c>
      <c r="H130" s="98">
        <v>1.4336777631559234</v>
      </c>
      <c r="I130" s="98">
        <v>1.0950450351965375</v>
      </c>
      <c r="J130" s="98">
        <v>0.7968131143695385</v>
      </c>
      <c r="K130" s="98">
        <v>0.48415713811814348</v>
      </c>
      <c r="L130" s="98">
        <v>0.44658160984837197</v>
      </c>
      <c r="M130" s="98">
        <v>0.2746923070407129</v>
      </c>
      <c r="N130" s="98">
        <v>0.18293948292747081</v>
      </c>
      <c r="O130" s="98">
        <v>0.17087938829454982</v>
      </c>
      <c r="P130" s="98">
        <v>0.14084850666602669</v>
      </c>
      <c r="Q130" s="98">
        <v>0.13468763521329211</v>
      </c>
      <c r="R130" s="98">
        <v>0.12428066568510829</v>
      </c>
      <c r="S130" s="98">
        <v>0.10731164583599111</v>
      </c>
      <c r="T130" s="98">
        <v>0.10588877299194373</v>
      </c>
      <c r="U130" s="98">
        <v>0.10400524425322107</v>
      </c>
      <c r="V130" s="98">
        <v>9.7171470924699188E-2</v>
      </c>
      <c r="W130" s="98">
        <v>8.8853254204248514E-2</v>
      </c>
      <c r="DA130" s="63" t="s">
        <v>1790</v>
      </c>
    </row>
    <row r="131" spans="1:105" ht="12" customHeight="1" x14ac:dyDescent="0.25">
      <c r="A131" s="108" t="s">
        <v>52</v>
      </c>
      <c r="B131" s="98">
        <v>2.0254911453452373</v>
      </c>
      <c r="C131" s="98">
        <v>1.9403095371347061</v>
      </c>
      <c r="D131" s="98">
        <v>1.7575118719338869</v>
      </c>
      <c r="E131" s="98">
        <v>1.5509551952720664</v>
      </c>
      <c r="F131" s="98">
        <v>1.3911347093759585</v>
      </c>
      <c r="G131" s="98">
        <v>1.232016286399473</v>
      </c>
      <c r="H131" s="98">
        <v>1.0956193749055354</v>
      </c>
      <c r="I131" s="98">
        <v>0.86665878825814446</v>
      </c>
      <c r="J131" s="98">
        <v>0.67598337223942473</v>
      </c>
      <c r="K131" s="98">
        <v>0.49761542546460458</v>
      </c>
      <c r="L131" s="98">
        <v>0.3406427827250173</v>
      </c>
      <c r="M131" s="98">
        <v>0.21361810662186584</v>
      </c>
      <c r="N131" s="98">
        <v>0.14922207556952463</v>
      </c>
      <c r="O131" s="98">
        <v>0.12391131615550269</v>
      </c>
      <c r="P131" s="98">
        <v>0.11212006701797998</v>
      </c>
      <c r="Q131" s="98">
        <v>0.10166194665825837</v>
      </c>
      <c r="R131" s="98">
        <v>9.3450488586698785E-2</v>
      </c>
      <c r="S131" s="98">
        <v>8.9159080217629541E-2</v>
      </c>
      <c r="T131" s="98">
        <v>8.659404181523804E-2</v>
      </c>
      <c r="U131" s="98">
        <v>8.2103543896990885E-2</v>
      </c>
      <c r="V131" s="98">
        <v>7.5896975533474687E-2</v>
      </c>
      <c r="W131" s="98">
        <v>6.8181520787472555E-2</v>
      </c>
      <c r="DA131" s="63" t="s">
        <v>1791</v>
      </c>
    </row>
    <row r="132" spans="1:105" ht="12" customHeight="1" x14ac:dyDescent="0.25">
      <c r="A132" s="121" t="s">
        <v>54</v>
      </c>
      <c r="B132" s="122">
        <v>7.9792214162780466</v>
      </c>
      <c r="C132" s="122">
        <v>7.6959448434180509</v>
      </c>
      <c r="D132" s="122">
        <v>7.4251847252395988</v>
      </c>
      <c r="E132" s="122">
        <v>6.9356171026302054</v>
      </c>
      <c r="F132" s="122">
        <v>6.5154724193100124</v>
      </c>
      <c r="G132" s="122">
        <v>6.1427153232008296</v>
      </c>
      <c r="H132" s="122">
        <v>5.8281760172515229</v>
      </c>
      <c r="I132" s="122">
        <v>5.3295437976305546</v>
      </c>
      <c r="J132" s="122">
        <v>5.0932594833527567</v>
      </c>
      <c r="K132" s="122">
        <v>4.8459618318335593</v>
      </c>
      <c r="L132" s="122">
        <v>5.0811570960545742</v>
      </c>
      <c r="M132" s="122">
        <v>4.6677258933009584</v>
      </c>
      <c r="N132" s="122">
        <v>4.2356410677609251</v>
      </c>
      <c r="O132" s="122">
        <v>4.1157914096120027</v>
      </c>
      <c r="P132" s="122">
        <v>3.6455245383020922</v>
      </c>
      <c r="Q132" s="122">
        <v>3.3411124433214767</v>
      </c>
      <c r="R132" s="122">
        <v>3.1754666552351036</v>
      </c>
      <c r="S132" s="122">
        <v>2.9566515439737358</v>
      </c>
      <c r="T132" s="122">
        <v>2.876283990204012</v>
      </c>
      <c r="U132" s="122">
        <v>2.6945685158001189</v>
      </c>
      <c r="V132" s="122">
        <v>2.5672485023623848</v>
      </c>
      <c r="W132" s="122">
        <v>2.3400763660135606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7.9792214162780466</v>
      </c>
      <c r="C134" s="33">
        <v>7.6959448434180509</v>
      </c>
      <c r="D134" s="33">
        <v>7.4251847252395988</v>
      </c>
      <c r="E134" s="33">
        <v>6.9356171026302054</v>
      </c>
      <c r="F134" s="33">
        <v>6.5154724193100124</v>
      </c>
      <c r="G134" s="33">
        <v>6.1427153232008296</v>
      </c>
      <c r="H134" s="33">
        <v>5.8281760172515229</v>
      </c>
      <c r="I134" s="33">
        <v>5.3295437976305546</v>
      </c>
      <c r="J134" s="33">
        <v>5.0932594833527567</v>
      </c>
      <c r="K134" s="33">
        <v>4.8459618318335593</v>
      </c>
      <c r="L134" s="33">
        <v>5.0811570960545742</v>
      </c>
      <c r="M134" s="33">
        <v>4.6677258933009584</v>
      </c>
      <c r="N134" s="33">
        <v>4.2356410677609251</v>
      </c>
      <c r="O134" s="33">
        <v>4.1157914096120027</v>
      </c>
      <c r="P134" s="33">
        <v>3.6455245383020922</v>
      </c>
      <c r="Q134" s="33">
        <v>3.3411124433214767</v>
      </c>
      <c r="R134" s="33">
        <v>3.1754666552351036</v>
      </c>
      <c r="S134" s="33">
        <v>2.9566515439737358</v>
      </c>
      <c r="T134" s="33">
        <v>2.876283990204012</v>
      </c>
      <c r="U134" s="33">
        <v>2.6945685158001189</v>
      </c>
      <c r="V134" s="33">
        <v>2.5672485023623848</v>
      </c>
      <c r="W134" s="33">
        <v>2.3400763660135606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0.51212596783274988</v>
      </c>
      <c r="C136" s="119">
        <f t="shared" si="26"/>
        <v>0.51440170585255063</v>
      </c>
      <c r="D136" s="119">
        <f t="shared" si="26"/>
        <v>0.5166469116525565</v>
      </c>
      <c r="E136" s="119">
        <f t="shared" si="26"/>
        <v>0.51820325346839324</v>
      </c>
      <c r="F136" s="119">
        <f t="shared" si="26"/>
        <v>0.52047970024318979</v>
      </c>
      <c r="G136" s="119">
        <f t="shared" si="26"/>
        <v>0.52283796372725999</v>
      </c>
      <c r="H136" s="119">
        <f t="shared" si="26"/>
        <v>0.52604953860187342</v>
      </c>
      <c r="I136" s="119">
        <f t="shared" si="26"/>
        <v>0.5302168441337809</v>
      </c>
      <c r="J136" s="119">
        <f t="shared" si="26"/>
        <v>0.53748706215397324</v>
      </c>
      <c r="K136" s="119">
        <f t="shared" si="26"/>
        <v>0.54720165400989129</v>
      </c>
      <c r="L136" s="119">
        <f t="shared" si="26"/>
        <v>0.55979018160839877</v>
      </c>
      <c r="M136" s="119">
        <f t="shared" si="26"/>
        <v>0.57687102134031953</v>
      </c>
      <c r="N136" s="119">
        <f t="shared" si="26"/>
        <v>0.59786491537727804</v>
      </c>
      <c r="O136" s="119">
        <f t="shared" si="26"/>
        <v>0.62166575099811938</v>
      </c>
      <c r="P136" s="119">
        <f t="shared" si="26"/>
        <v>0.62511491567364197</v>
      </c>
      <c r="Q136" s="119">
        <f t="shared" si="26"/>
        <v>0.62665291357458086</v>
      </c>
      <c r="R136" s="119">
        <f t="shared" ref="R136:V136" si="27">IF(R117=0,"",R117/R98)</f>
        <v>0.62947058613622753</v>
      </c>
      <c r="S136" s="119">
        <f t="shared" si="27"/>
        <v>0.63614734763272185</v>
      </c>
      <c r="T136" s="119">
        <f t="shared" si="27"/>
        <v>0.64205036137744054</v>
      </c>
      <c r="U136" s="119">
        <f t="shared" si="27"/>
        <v>0.64610160202214273</v>
      </c>
      <c r="V136" s="119">
        <f t="shared" si="27"/>
        <v>0.65090266553882348</v>
      </c>
      <c r="W136" s="119">
        <f t="shared" ref="W136" si="28">IF(W117=0,"",W117/W98)</f>
        <v>0.6549801801842623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0.49910774464470981</v>
      </c>
      <c r="C137" s="124">
        <f t="shared" si="29"/>
        <v>0.50279988345842819</v>
      </c>
      <c r="D137" s="124">
        <f t="shared" si="29"/>
        <v>0.50484572078901968</v>
      </c>
      <c r="E137" s="124">
        <f t="shared" si="29"/>
        <v>0.50686529505027966</v>
      </c>
      <c r="F137" s="124">
        <f t="shared" si="29"/>
        <v>0.5091468388526228</v>
      </c>
      <c r="G137" s="124">
        <f t="shared" si="29"/>
        <v>0.51186944701695292</v>
      </c>
      <c r="H137" s="124">
        <f t="shared" si="29"/>
        <v>0.51501288226340047</v>
      </c>
      <c r="I137" s="124">
        <f t="shared" si="29"/>
        <v>0.52003073619400519</v>
      </c>
      <c r="J137" s="124">
        <f t="shared" si="29"/>
        <v>0.52772497466708967</v>
      </c>
      <c r="K137" s="124">
        <f t="shared" si="29"/>
        <v>0.53841108756921907</v>
      </c>
      <c r="L137" s="124">
        <f t="shared" si="29"/>
        <v>0.55178659093776672</v>
      </c>
      <c r="M137" s="124">
        <f t="shared" si="29"/>
        <v>0.56901107029434783</v>
      </c>
      <c r="N137" s="124">
        <f t="shared" si="29"/>
        <v>0.59113353368231036</v>
      </c>
      <c r="O137" s="124">
        <f t="shared" si="29"/>
        <v>0.61618480185350211</v>
      </c>
      <c r="P137" s="124">
        <f t="shared" si="29"/>
        <v>0.61772536239757236</v>
      </c>
      <c r="Q137" s="124">
        <f t="shared" si="29"/>
        <v>0.61904207296731717</v>
      </c>
      <c r="R137" s="124">
        <f t="shared" ref="R137:V137" si="30">IF(R118=0,"",R118/R99)</f>
        <v>0.62126434177082102</v>
      </c>
      <c r="S137" s="124">
        <f t="shared" si="30"/>
        <v>0.62751679986007824</v>
      </c>
      <c r="T137" s="124">
        <f t="shared" si="30"/>
        <v>0.63324399908318607</v>
      </c>
      <c r="U137" s="124">
        <f t="shared" si="30"/>
        <v>0.6363275859057097</v>
      </c>
      <c r="V137" s="124">
        <f t="shared" si="30"/>
        <v>0.63953533910901084</v>
      </c>
      <c r="W137" s="124">
        <f t="shared" ref="W137" si="31">IF(W118=0,"",W118/W99)</f>
        <v>0.64297340307083806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0.49452959525618584</v>
      </c>
      <c r="C138" s="111">
        <f t="shared" si="32"/>
        <v>0.49823927081735386</v>
      </c>
      <c r="D138" s="111">
        <f t="shared" si="32"/>
        <v>0.50041404915401333</v>
      </c>
      <c r="E138" s="111">
        <f t="shared" si="32"/>
        <v>0.50247038347346829</v>
      </c>
      <c r="F138" s="111">
        <f t="shared" si="32"/>
        <v>0.50482343331815283</v>
      </c>
      <c r="G138" s="111">
        <f t="shared" si="32"/>
        <v>0.5076017865699527</v>
      </c>
      <c r="H138" s="111">
        <f t="shared" si="32"/>
        <v>0.51080164144351548</v>
      </c>
      <c r="I138" s="111">
        <f t="shared" si="32"/>
        <v>0.51585753547527347</v>
      </c>
      <c r="J138" s="111">
        <f t="shared" si="32"/>
        <v>0.52363658414323377</v>
      </c>
      <c r="K138" s="111">
        <f t="shared" si="32"/>
        <v>0.53438162402194478</v>
      </c>
      <c r="L138" s="111">
        <f t="shared" si="32"/>
        <v>0.54763496515444765</v>
      </c>
      <c r="M138" s="111">
        <f t="shared" si="32"/>
        <v>0.56498505662523291</v>
      </c>
      <c r="N138" s="111">
        <f t="shared" si="32"/>
        <v>0.58716656417421154</v>
      </c>
      <c r="O138" s="111">
        <f t="shared" si="32"/>
        <v>0.61229892134548347</v>
      </c>
      <c r="P138" s="111">
        <f t="shared" si="32"/>
        <v>0.61398324271034554</v>
      </c>
      <c r="Q138" s="111">
        <f t="shared" si="32"/>
        <v>0.6152632421044516</v>
      </c>
      <c r="R138" s="111">
        <f t="shared" ref="R138:V138" si="33">IF(R119=0,"",R119/R100)</f>
        <v>0.61751668421286898</v>
      </c>
      <c r="S138" s="111">
        <f t="shared" si="33"/>
        <v>0.62379915354356419</v>
      </c>
      <c r="T138" s="111">
        <f t="shared" si="33"/>
        <v>0.62956846476981154</v>
      </c>
      <c r="U138" s="111">
        <f t="shared" si="33"/>
        <v>0.63271841066330314</v>
      </c>
      <c r="V138" s="111">
        <f t="shared" si="33"/>
        <v>0.63593904741093177</v>
      </c>
      <c r="W138" s="111">
        <f t="shared" ref="W138" si="34">IF(W119=0,"",W119/W100)</f>
        <v>0.63938472062001728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2.4315550707566502</v>
      </c>
      <c r="D140" s="124">
        <f t="shared" si="38"/>
        <v>2.553097142328554</v>
      </c>
      <c r="E140" s="124">
        <f t="shared" si="38"/>
        <v>2.6928156939848664</v>
      </c>
      <c r="F140" s="124">
        <f t="shared" si="38"/>
        <v>2.8431973567031088</v>
      </c>
      <c r="G140" s="124">
        <f t="shared" si="38"/>
        <v>3.0095605554672238</v>
      </c>
      <c r="H140" s="124">
        <f t="shared" si="38"/>
        <v>3.2277659622782231</v>
      </c>
      <c r="I140" s="124">
        <f t="shared" si="38"/>
        <v>3.3841940089953289</v>
      </c>
      <c r="J140" s="124">
        <f t="shared" si="38"/>
        <v>3.4909120261099797</v>
      </c>
      <c r="K140" s="124">
        <f t="shared" si="38"/>
        <v>3.6376139149661881</v>
      </c>
      <c r="L140" s="124">
        <f t="shared" si="38"/>
        <v>3.7723653203916343</v>
      </c>
      <c r="M140" s="124">
        <f t="shared" si="38"/>
        <v>3.9295442601088273</v>
      </c>
      <c r="N140" s="124">
        <f t="shared" si="38"/>
        <v>4.0725987633686689</v>
      </c>
      <c r="O140" s="124">
        <f t="shared" si="38"/>
        <v>4.2412883611159184</v>
      </c>
      <c r="P140" s="124">
        <f t="shared" si="38"/>
        <v>4.3457960965958904</v>
      </c>
      <c r="Q140" s="124">
        <f t="shared" si="38"/>
        <v>4.4371240433123651</v>
      </c>
      <c r="R140" s="124">
        <f t="shared" ref="R140:V140" si="39">IF(R121=0,"",R121/R102)</f>
        <v>4.5166110968391218</v>
      </c>
      <c r="S140" s="124">
        <f t="shared" si="39"/>
        <v>4.6164743313096688</v>
      </c>
      <c r="T140" s="124">
        <f t="shared" si="39"/>
        <v>4.7618103567261336</v>
      </c>
      <c r="U140" s="124">
        <f t="shared" si="39"/>
        <v>4.9540530148266626</v>
      </c>
      <c r="V140" s="124">
        <f t="shared" si="39"/>
        <v>5.1901455808838435</v>
      </c>
      <c r="W140" s="124">
        <f t="shared" ref="W140" si="40">IF(W121=0,"",W121/W102)</f>
        <v>5.3937977188560442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2.4315550707566502</v>
      </c>
      <c r="D141" s="111">
        <f t="shared" si="41"/>
        <v>2.553097142328554</v>
      </c>
      <c r="E141" s="111">
        <f t="shared" si="41"/>
        <v>2.6928156939848664</v>
      </c>
      <c r="F141" s="111">
        <f t="shared" si="41"/>
        <v>2.8431973567031088</v>
      </c>
      <c r="G141" s="111">
        <f t="shared" si="41"/>
        <v>3.0095605554672238</v>
      </c>
      <c r="H141" s="111">
        <f t="shared" si="41"/>
        <v>3.2277659622782231</v>
      </c>
      <c r="I141" s="111">
        <f t="shared" si="41"/>
        <v>3.3841940089953289</v>
      </c>
      <c r="J141" s="111">
        <f t="shared" si="41"/>
        <v>3.4909120261099797</v>
      </c>
      <c r="K141" s="111">
        <f t="shared" si="41"/>
        <v>3.6376139149661881</v>
      </c>
      <c r="L141" s="111">
        <f t="shared" si="41"/>
        <v>3.7723653203916343</v>
      </c>
      <c r="M141" s="111">
        <f t="shared" si="41"/>
        <v>3.9295442601088273</v>
      </c>
      <c r="N141" s="111">
        <f t="shared" si="41"/>
        <v>4.0725987633686689</v>
      </c>
      <c r="O141" s="111">
        <f t="shared" si="41"/>
        <v>4.2412883611159184</v>
      </c>
      <c r="P141" s="111">
        <f t="shared" si="41"/>
        <v>4.3457960965958904</v>
      </c>
      <c r="Q141" s="111">
        <f t="shared" si="41"/>
        <v>4.4371240433123651</v>
      </c>
      <c r="R141" s="111">
        <f t="shared" ref="R141:V141" si="42">IF(R122=0,"",R122/R103)</f>
        <v>4.5166110968391218</v>
      </c>
      <c r="S141" s="111">
        <f t="shared" si="42"/>
        <v>4.6164743313096688</v>
      </c>
      <c r="T141" s="111">
        <f t="shared" si="42"/>
        <v>4.7618103567261336</v>
      </c>
      <c r="U141" s="111">
        <f t="shared" si="42"/>
        <v>4.9540530148266626</v>
      </c>
      <c r="V141" s="111">
        <f t="shared" si="42"/>
        <v>5.1901455808838435</v>
      </c>
      <c r="W141" s="111">
        <f t="shared" ref="W141" si="43">IF(W122=0,"",W122/W103)</f>
        <v>5.3937977188560442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0.63728957253767848</v>
      </c>
      <c r="C142" s="124">
        <f t="shared" si="44"/>
        <v>0.63531294793302773</v>
      </c>
      <c r="D142" s="124">
        <f t="shared" si="44"/>
        <v>0.63240809867532133</v>
      </c>
      <c r="E142" s="124">
        <f t="shared" si="44"/>
        <v>0.62980569943374587</v>
      </c>
      <c r="F142" s="124">
        <f t="shared" si="44"/>
        <v>0.62642290636711473</v>
      </c>
      <c r="G142" s="124">
        <f t="shared" si="44"/>
        <v>0.62397031633473699</v>
      </c>
      <c r="H142" s="124">
        <f t="shared" si="44"/>
        <v>0.6227133972332527</v>
      </c>
      <c r="I142" s="124">
        <f t="shared" si="44"/>
        <v>0.62026303033904195</v>
      </c>
      <c r="J142" s="124">
        <f t="shared" si="44"/>
        <v>0.61720242098230704</v>
      </c>
      <c r="K142" s="124">
        <f t="shared" si="44"/>
        <v>0.61495511432668082</v>
      </c>
      <c r="L142" s="124">
        <f t="shared" si="44"/>
        <v>0.61445101336120289</v>
      </c>
      <c r="M142" s="124">
        <f t="shared" si="44"/>
        <v>0.61705609722658594</v>
      </c>
      <c r="N142" s="124">
        <f t="shared" si="44"/>
        <v>0.62537615733945007</v>
      </c>
      <c r="O142" s="124">
        <f t="shared" si="44"/>
        <v>0.63745871560554868</v>
      </c>
      <c r="P142" s="124">
        <f t="shared" si="44"/>
        <v>0.64816461786830459</v>
      </c>
      <c r="Q142" s="124">
        <f t="shared" si="44"/>
        <v>0.65847692230237154</v>
      </c>
      <c r="R142" s="124">
        <f t="shared" ref="R142:V142" si="45">IF(R123=0,"",R123/R104)</f>
        <v>0.66928487636342437</v>
      </c>
      <c r="S142" s="124">
        <f t="shared" si="45"/>
        <v>0.68185825152556756</v>
      </c>
      <c r="T142" s="124">
        <f t="shared" si="45"/>
        <v>0.69187309401534058</v>
      </c>
      <c r="U142" s="124">
        <f t="shared" si="45"/>
        <v>0.70441816733302665</v>
      </c>
      <c r="V142" s="124">
        <f t="shared" si="45"/>
        <v>0.72021705509687406</v>
      </c>
      <c r="W142" s="124">
        <f t="shared" ref="W142" si="46">IF(W123=0,"",W123/W104)</f>
        <v>0.73643051031018636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0.5726183694230137</v>
      </c>
      <c r="C143" s="111">
        <f t="shared" si="47"/>
        <v>0.57440395437872571</v>
      </c>
      <c r="D143" s="111">
        <f t="shared" si="47"/>
        <v>0.57601032440072319</v>
      </c>
      <c r="E143" s="111">
        <f t="shared" si="47"/>
        <v>0.57761123678271487</v>
      </c>
      <c r="F143" s="111">
        <f t="shared" si="47"/>
        <v>0.57930002759865384</v>
      </c>
      <c r="G143" s="111">
        <f t="shared" si="47"/>
        <v>0.58109084643199527</v>
      </c>
      <c r="H143" s="111">
        <f t="shared" si="47"/>
        <v>0.58297476379208701</v>
      </c>
      <c r="I143" s="111">
        <f t="shared" si="47"/>
        <v>0.58561827457862858</v>
      </c>
      <c r="J143" s="111">
        <f t="shared" si="47"/>
        <v>0.59043253191718559</v>
      </c>
      <c r="K143" s="111">
        <f t="shared" si="47"/>
        <v>0.59585204908089662</v>
      </c>
      <c r="L143" s="111">
        <f t="shared" si="47"/>
        <v>0.60171913671664556</v>
      </c>
      <c r="M143" s="111">
        <f t="shared" si="47"/>
        <v>0.6092075684811451</v>
      </c>
      <c r="N143" s="111">
        <f t="shared" si="47"/>
        <v>0.6194624634805509</v>
      </c>
      <c r="O143" s="111">
        <f t="shared" si="47"/>
        <v>0.63237298287716193</v>
      </c>
      <c r="P143" s="111">
        <f t="shared" si="47"/>
        <v>0.64251260886148964</v>
      </c>
      <c r="Q143" s="111">
        <f t="shared" si="47"/>
        <v>0.65306766365406232</v>
      </c>
      <c r="R143" s="111">
        <f t="shared" ref="R143:V143" si="48">IF(R124=0,"",R124/R105)</f>
        <v>0.66429443847893332</v>
      </c>
      <c r="S143" s="111">
        <f t="shared" si="48"/>
        <v>0.67723845494353319</v>
      </c>
      <c r="T143" s="111">
        <f t="shared" si="48"/>
        <v>0.68760161245198403</v>
      </c>
      <c r="U143" s="111">
        <f t="shared" si="48"/>
        <v>0.70036187844316344</v>
      </c>
      <c r="V143" s="111">
        <f t="shared" si="48"/>
        <v>0.71619848361421135</v>
      </c>
      <c r="W143" s="111">
        <f t="shared" ref="W143" si="49">IF(W124=0,"",W124/W105)</f>
        <v>0.73208552310847985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0.70157307286294113</v>
      </c>
      <c r="C144" s="111">
        <f t="shared" si="50"/>
        <v>0.70886044290636907</v>
      </c>
      <c r="D144" s="111">
        <f t="shared" si="50"/>
        <v>0.70827186398446984</v>
      </c>
      <c r="E144" s="111">
        <f t="shared" si="50"/>
        <v>0.71292227823477805</v>
      </c>
      <c r="F144" s="111">
        <f t="shared" si="50"/>
        <v>0.71520049930111762</v>
      </c>
      <c r="G144" s="111">
        <f t="shared" si="50"/>
        <v>0.71404799609796199</v>
      </c>
      <c r="H144" s="111">
        <f t="shared" si="50"/>
        <v>0.71529509968100491</v>
      </c>
      <c r="I144" s="111">
        <f t="shared" si="50"/>
        <v>0.72203492291623517</v>
      </c>
      <c r="J144" s="111">
        <f t="shared" si="50"/>
        <v>0.73210466279686515</v>
      </c>
      <c r="K144" s="111">
        <f t="shared" si="50"/>
        <v>0.75407167664255348</v>
      </c>
      <c r="L144" s="111">
        <f t="shared" si="50"/>
        <v>0.73018607797635526</v>
      </c>
      <c r="M144" s="111">
        <f t="shared" si="50"/>
        <v>0.73632435383561812</v>
      </c>
      <c r="N144" s="111">
        <f t="shared" si="50"/>
        <v>0.74298388435596641</v>
      </c>
      <c r="O144" s="111">
        <f t="shared" si="50"/>
        <v>0.7375438036365578</v>
      </c>
      <c r="P144" s="111">
        <f t="shared" si="50"/>
        <v>0.74541865115951156</v>
      </c>
      <c r="Q144" s="111">
        <f t="shared" si="50"/>
        <v>0.74147219033281553</v>
      </c>
      <c r="R144" s="111">
        <f t="shared" ref="R144:V144" si="51">IF(R125=0,"",R125/R106)</f>
        <v>0.74203175590590575</v>
      </c>
      <c r="S144" s="111">
        <f t="shared" si="51"/>
        <v>0.75634865389490313</v>
      </c>
      <c r="T144" s="111">
        <f t="shared" si="51"/>
        <v>0.77110600723119282</v>
      </c>
      <c r="U144" s="111">
        <f t="shared" si="51"/>
        <v>0.77915388537807706</v>
      </c>
      <c r="V144" s="111">
        <f t="shared" si="51"/>
        <v>0.78553785219753314</v>
      </c>
      <c r="W144" s="111">
        <f t="shared" ref="W144" si="52">IF(W125=0,"",W125/W106)</f>
        <v>0.78861352225211323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0.5726183694230137</v>
      </c>
      <c r="C145" s="112">
        <f t="shared" si="53"/>
        <v>0.57670872626638714</v>
      </c>
      <c r="D145" s="112">
        <f t="shared" si="53"/>
        <v>0.57880590328798087</v>
      </c>
      <c r="E145" s="112">
        <f t="shared" si="53"/>
        <v>0.58115930478662214</v>
      </c>
      <c r="F145" s="112">
        <f t="shared" si="53"/>
        <v>0.5830155150928209</v>
      </c>
      <c r="G145" s="112">
        <f t="shared" si="53"/>
        <v>0.5854226853133746</v>
      </c>
      <c r="H145" s="112">
        <f t="shared" si="53"/>
        <v>0.58736048704987209</v>
      </c>
      <c r="I145" s="112">
        <f t="shared" si="53"/>
        <v>0.59149731823256047</v>
      </c>
      <c r="J145" s="112">
        <f t="shared" si="53"/>
        <v>0.59629465687576633</v>
      </c>
      <c r="K145" s="112">
        <f t="shared" si="53"/>
        <v>0.60254427859021509</v>
      </c>
      <c r="L145" s="112">
        <f t="shared" si="53"/>
        <v>0.60602491101066203</v>
      </c>
      <c r="M145" s="112">
        <f t="shared" si="53"/>
        <v>0.61144524157318336</v>
      </c>
      <c r="N145" s="112">
        <f t="shared" si="53"/>
        <v>0.61471549600712172</v>
      </c>
      <c r="O145" s="112">
        <f t="shared" si="53"/>
        <v>0.61977521472528396</v>
      </c>
      <c r="P145" s="112">
        <f t="shared" si="53"/>
        <v>0.62014913845314557</v>
      </c>
      <c r="Q145" s="112">
        <f t="shared" si="53"/>
        <v>0.62059956415503725</v>
      </c>
      <c r="R145" s="112">
        <f t="shared" ref="R145:V145" si="54">IF(R126=0,"",R126/R107)</f>
        <v>0.62149772149436577</v>
      </c>
      <c r="S145" s="112">
        <f t="shared" si="54"/>
        <v>0.62916830542823055</v>
      </c>
      <c r="T145" s="112">
        <f t="shared" si="54"/>
        <v>0.64937992664441935</v>
      </c>
      <c r="U145" s="112">
        <f t="shared" si="54"/>
        <v>0.66352861694897647</v>
      </c>
      <c r="V145" s="112">
        <f t="shared" si="54"/>
        <v>0.67284085850161379</v>
      </c>
      <c r="W145" s="112">
        <f t="shared" ref="W145" si="55">IF(W126=0,"",W126/W107)</f>
        <v>0.67844288545921383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0.71373011868294389</v>
      </c>
      <c r="D147" s="112">
        <f t="shared" si="59"/>
        <v>0.71526305569598148</v>
      </c>
      <c r="E147" s="112">
        <f t="shared" si="59"/>
        <v>0.71725875249563109</v>
      </c>
      <c r="F147" s="112">
        <f t="shared" si="59"/>
        <v>0.72061020604599135</v>
      </c>
      <c r="G147" s="112">
        <f t="shared" si="59"/>
        <v>0.7258022557524666</v>
      </c>
      <c r="H147" s="112">
        <f t="shared" si="59"/>
        <v>0.73518250316133027</v>
      </c>
      <c r="I147" s="112">
        <f t="shared" si="59"/>
        <v>0.74091698217858026</v>
      </c>
      <c r="J147" s="112">
        <f t="shared" si="59"/>
        <v>0.74171449149491053</v>
      </c>
      <c r="K147" s="112">
        <f t="shared" si="59"/>
        <v>0.74253565537432864</v>
      </c>
      <c r="L147" s="112">
        <f t="shared" si="59"/>
        <v>0.74319349689620617</v>
      </c>
      <c r="M147" s="112">
        <f t="shared" si="59"/>
        <v>0.74358875431751914</v>
      </c>
      <c r="N147" s="112">
        <f t="shared" si="59"/>
        <v>0.74364848020616325</v>
      </c>
      <c r="O147" s="112">
        <f t="shared" si="59"/>
        <v>0.75906391520263916</v>
      </c>
      <c r="P147" s="112">
        <f t="shared" si="59"/>
        <v>0.77672697595751394</v>
      </c>
      <c r="Q147" s="112">
        <f t="shared" si="59"/>
        <v>0.77741231127137234</v>
      </c>
      <c r="R147" s="112">
        <f t="shared" ref="R147:V147" si="60">IF(R128=0,"",R128/R109)</f>
        <v>0.77775590578396392</v>
      </c>
      <c r="S147" s="112">
        <f t="shared" si="60"/>
        <v>0.77784216078733293</v>
      </c>
      <c r="T147" s="112">
        <f t="shared" si="60"/>
        <v>0.77807252469295829</v>
      </c>
      <c r="U147" s="112">
        <f t="shared" si="60"/>
        <v>0.78368982980804625</v>
      </c>
      <c r="V147" s="112">
        <f t="shared" si="60"/>
        <v>0.79774273480019731</v>
      </c>
      <c r="W147" s="112">
        <f t="shared" ref="W147" si="61">IF(W128=0,"",W128/W109)</f>
        <v>0.82893152971307038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0.81814310203953422</v>
      </c>
      <c r="D148" s="113">
        <f t="shared" si="62"/>
        <v>0.81794290364374711</v>
      </c>
      <c r="E148" s="113">
        <f t="shared" si="62"/>
        <v>0.82194590729355599</v>
      </c>
      <c r="F148" s="113">
        <f t="shared" si="62"/>
        <v>0.82499427817505899</v>
      </c>
      <c r="G148" s="113">
        <f t="shared" si="62"/>
        <v>0.82658168733017279</v>
      </c>
      <c r="H148" s="113">
        <f t="shared" si="62"/>
        <v>0.83183973839504866</v>
      </c>
      <c r="I148" s="113">
        <f t="shared" si="62"/>
        <v>0.83664626001299713</v>
      </c>
      <c r="J148" s="113">
        <f t="shared" si="62"/>
        <v>0.84157705038436503</v>
      </c>
      <c r="K148" s="113">
        <f t="shared" si="62"/>
        <v>0.85410790622817523</v>
      </c>
      <c r="L148" s="113">
        <f t="shared" si="62"/>
        <v>0.83617807837324776</v>
      </c>
      <c r="M148" s="113">
        <f t="shared" si="62"/>
        <v>0.83759940921180043</v>
      </c>
      <c r="N148" s="113">
        <f t="shared" si="62"/>
        <v>0.84051678858672829</v>
      </c>
      <c r="O148" s="113">
        <f t="shared" si="62"/>
        <v>0.84474835524865755</v>
      </c>
      <c r="P148" s="113">
        <f t="shared" si="62"/>
        <v>0.86104026966358449</v>
      </c>
      <c r="Q148" s="113">
        <f t="shared" si="62"/>
        <v>0.85956284920827708</v>
      </c>
      <c r="R148" s="113">
        <f t="shared" ref="R148:V148" si="63">IF(R129=0,"",R129/R110)</f>
        <v>0.85960954968655912</v>
      </c>
      <c r="S148" s="113">
        <f t="shared" si="63"/>
        <v>0.86489305712792619</v>
      </c>
      <c r="T148" s="113">
        <f t="shared" si="63"/>
        <v>0.86441580105350113</v>
      </c>
      <c r="U148" s="113">
        <f t="shared" si="63"/>
        <v>0.8681816855871356</v>
      </c>
      <c r="V148" s="113">
        <f t="shared" si="63"/>
        <v>0.87854148427999712</v>
      </c>
      <c r="W148" s="113">
        <f t="shared" ref="W148" si="64">IF(W129=0,"",W129/W110)</f>
        <v>0.89717261590536967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0.715623352306614</v>
      </c>
      <c r="D149" s="111">
        <f t="shared" si="65"/>
        <v>0.71777317200360846</v>
      </c>
      <c r="E149" s="111">
        <f t="shared" si="65"/>
        <v>0.72052104957517793</v>
      </c>
      <c r="F149" s="111">
        <f t="shared" si="65"/>
        <v>0.7239595686806517</v>
      </c>
      <c r="G149" s="111">
        <f t="shared" si="65"/>
        <v>0.72941441175637944</v>
      </c>
      <c r="H149" s="111">
        <f t="shared" si="65"/>
        <v>0.73711434996714609</v>
      </c>
      <c r="I149" s="111">
        <f t="shared" si="65"/>
        <v>0.74086426192118782</v>
      </c>
      <c r="J149" s="111">
        <f t="shared" si="65"/>
        <v>0.74187008591011516</v>
      </c>
      <c r="K149" s="111">
        <f t="shared" si="65"/>
        <v>0.74273642955679597</v>
      </c>
      <c r="L149" s="111">
        <f t="shared" si="65"/>
        <v>0.74329595367010015</v>
      </c>
      <c r="M149" s="111">
        <f t="shared" si="65"/>
        <v>0.7436780953764297</v>
      </c>
      <c r="N149" s="111">
        <f t="shared" si="65"/>
        <v>0.74376158229016553</v>
      </c>
      <c r="O149" s="111">
        <f t="shared" si="65"/>
        <v>0.75927042764038044</v>
      </c>
      <c r="P149" s="111">
        <f t="shared" si="65"/>
        <v>0.77528133223044537</v>
      </c>
      <c r="Q149" s="111">
        <f t="shared" si="65"/>
        <v>0.77718042681508315</v>
      </c>
      <c r="R149" s="111">
        <f t="shared" ref="R149:V149" si="66">IF(R130=0,"",R130/R111)</f>
        <v>0.77753038254426432</v>
      </c>
      <c r="S149" s="111">
        <f t="shared" si="66"/>
        <v>0.77760489005435818</v>
      </c>
      <c r="T149" s="111">
        <f t="shared" si="66"/>
        <v>0.7781371538762234</v>
      </c>
      <c r="U149" s="111">
        <f t="shared" si="66"/>
        <v>0.78635395708389577</v>
      </c>
      <c r="V149" s="111">
        <f t="shared" si="66"/>
        <v>0.8024186937793697</v>
      </c>
      <c r="W149" s="111">
        <f t="shared" ref="W149" si="67">IF(W130=0,"",W130/W111)</f>
        <v>0.83155882781599921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0.75865591455634807</v>
      </c>
      <c r="C151" s="124">
        <f t="shared" si="71"/>
        <v>0.76066570225481001</v>
      </c>
      <c r="D151" s="124">
        <f t="shared" si="71"/>
        <v>0.76256412657189199</v>
      </c>
      <c r="E151" s="124">
        <f t="shared" si="71"/>
        <v>0.76477150375321401</v>
      </c>
      <c r="F151" s="124">
        <f t="shared" si="71"/>
        <v>0.7674821076329944</v>
      </c>
      <c r="G151" s="124">
        <f t="shared" si="71"/>
        <v>0.7708871860869404</v>
      </c>
      <c r="H151" s="124">
        <f t="shared" si="71"/>
        <v>0.77526659431067513</v>
      </c>
      <c r="I151" s="124">
        <f t="shared" si="71"/>
        <v>0.77762083213107303</v>
      </c>
      <c r="J151" s="124">
        <f t="shared" si="71"/>
        <v>0.77860885780417954</v>
      </c>
      <c r="K151" s="124">
        <f t="shared" si="71"/>
        <v>0.78027724706630708</v>
      </c>
      <c r="L151" s="124">
        <f t="shared" si="71"/>
        <v>0.78190158836001855</v>
      </c>
      <c r="M151" s="124">
        <f t="shared" si="71"/>
        <v>0.78384237719142058</v>
      </c>
      <c r="N151" s="124">
        <f t="shared" si="71"/>
        <v>0.78623360781362506</v>
      </c>
      <c r="O151" s="124">
        <f t="shared" si="71"/>
        <v>0.7891937789963317</v>
      </c>
      <c r="P151" s="124">
        <f t="shared" si="71"/>
        <v>0.7902431959237074</v>
      </c>
      <c r="Q151" s="124">
        <f t="shared" si="71"/>
        <v>0.79269233814060924</v>
      </c>
      <c r="R151" s="124">
        <f t="shared" ref="R151:V151" si="72">IF(R132=0,"",R132/R113)</f>
        <v>0.79766557696599449</v>
      </c>
      <c r="S151" s="124">
        <f t="shared" si="72"/>
        <v>0.80688161917564727</v>
      </c>
      <c r="T151" s="124">
        <f t="shared" si="72"/>
        <v>0.81849750803611965</v>
      </c>
      <c r="U151" s="124">
        <f t="shared" si="72"/>
        <v>0.83047309797413926</v>
      </c>
      <c r="V151" s="124">
        <f t="shared" si="72"/>
        <v>0.84091731767648603</v>
      </c>
      <c r="W151" s="124">
        <f t="shared" ref="W151" si="73">IF(W132=0,"",W132/W113)</f>
        <v>0.84895771397805264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0.75865591455634807</v>
      </c>
      <c r="C153" s="45">
        <f t="shared" si="77"/>
        <v>0.76066570225481001</v>
      </c>
      <c r="D153" s="45">
        <f t="shared" si="77"/>
        <v>0.76256412657189199</v>
      </c>
      <c r="E153" s="45">
        <f t="shared" si="77"/>
        <v>0.76477150375321401</v>
      </c>
      <c r="F153" s="45">
        <f t="shared" si="77"/>
        <v>0.7674821076329944</v>
      </c>
      <c r="G153" s="45">
        <f t="shared" si="77"/>
        <v>0.7708871860869404</v>
      </c>
      <c r="H153" s="45">
        <f t="shared" si="77"/>
        <v>0.77526659431067513</v>
      </c>
      <c r="I153" s="45">
        <f t="shared" si="77"/>
        <v>0.77762083213107303</v>
      </c>
      <c r="J153" s="45">
        <f t="shared" si="77"/>
        <v>0.77860885780417954</v>
      </c>
      <c r="K153" s="45">
        <f t="shared" si="77"/>
        <v>0.78027724706630708</v>
      </c>
      <c r="L153" s="45">
        <f t="shared" si="77"/>
        <v>0.78190158836001855</v>
      </c>
      <c r="M153" s="45">
        <f t="shared" si="77"/>
        <v>0.78384237719142058</v>
      </c>
      <c r="N153" s="45">
        <f t="shared" si="77"/>
        <v>0.78623360781362506</v>
      </c>
      <c r="O153" s="45">
        <f t="shared" si="77"/>
        <v>0.7891937789963317</v>
      </c>
      <c r="P153" s="45">
        <f t="shared" si="77"/>
        <v>0.7902431959237074</v>
      </c>
      <c r="Q153" s="45">
        <f t="shared" si="77"/>
        <v>0.79269233814060924</v>
      </c>
      <c r="R153" s="45">
        <f t="shared" ref="R153:V153" si="78">IF(R134=0,"",R134/R115)</f>
        <v>0.79766557696599449</v>
      </c>
      <c r="S153" s="45">
        <f t="shared" si="78"/>
        <v>0.80688161917564727</v>
      </c>
      <c r="T153" s="45">
        <f t="shared" si="78"/>
        <v>0.81849750803611965</v>
      </c>
      <c r="U153" s="45">
        <f t="shared" si="78"/>
        <v>0.83047309797413926</v>
      </c>
      <c r="V153" s="45">
        <f t="shared" si="78"/>
        <v>0.84091731767648603</v>
      </c>
      <c r="W153" s="45">
        <f t="shared" ref="W153" si="79">IF(W134=0,"",W134/W115)</f>
        <v>0.84895771397805264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2346.8231016</v>
      </c>
      <c r="C155" s="117">
        <f t="shared" si="80"/>
        <v>2438.6732128799995</v>
      </c>
      <c r="D155" s="117">
        <f t="shared" si="80"/>
        <v>2258.3043306</v>
      </c>
      <c r="E155" s="117">
        <f t="shared" si="80"/>
        <v>2109.5733376799994</v>
      </c>
      <c r="F155" s="117">
        <f t="shared" si="80"/>
        <v>1970.55606528</v>
      </c>
      <c r="G155" s="117">
        <f t="shared" si="80"/>
        <v>1875.3920740799999</v>
      </c>
      <c r="H155" s="117">
        <f t="shared" si="80"/>
        <v>1679.4827006400001</v>
      </c>
      <c r="I155" s="117">
        <f t="shared" si="80"/>
        <v>1530.9229568399994</v>
      </c>
      <c r="J155" s="117">
        <f t="shared" si="80"/>
        <v>1436.3683974000003</v>
      </c>
      <c r="K155" s="117">
        <f t="shared" si="80"/>
        <v>1359.6101945999987</v>
      </c>
      <c r="L155" s="117">
        <f t="shared" si="80"/>
        <v>1418.8989157200006</v>
      </c>
      <c r="M155" s="117">
        <f t="shared" si="80"/>
        <v>1181.6288953199994</v>
      </c>
      <c r="N155" s="117">
        <f t="shared" si="80"/>
        <v>991.99740635999979</v>
      </c>
      <c r="O155" s="117">
        <f t="shared" si="80"/>
        <v>935.85124763999966</v>
      </c>
      <c r="P155" s="117">
        <f t="shared" si="80"/>
        <v>681.14008727999988</v>
      </c>
      <c r="Q155" s="117">
        <f t="shared" si="80"/>
        <v>686.10920831999965</v>
      </c>
      <c r="R155" s="117">
        <f t="shared" ref="R155:V155" si="81">R156+R159+R161+R170</f>
        <v>658.58647572000075</v>
      </c>
      <c r="S155" s="117">
        <f t="shared" si="81"/>
        <v>609.06234852000011</v>
      </c>
      <c r="T155" s="117">
        <f t="shared" si="81"/>
        <v>618.91062263999993</v>
      </c>
      <c r="U155" s="117">
        <f t="shared" si="81"/>
        <v>562.16154744000016</v>
      </c>
      <c r="V155" s="117">
        <f t="shared" si="81"/>
        <v>480.66381791999942</v>
      </c>
      <c r="W155" s="117">
        <f t="shared" ref="W155" si="82">W156+W159+W161+W170</f>
        <v>423.03558564000002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2242.5498504944558</v>
      </c>
      <c r="C156" s="122">
        <f t="shared" si="83"/>
        <v>2335.4304223860763</v>
      </c>
      <c r="D156" s="122">
        <f t="shared" si="83"/>
        <v>2154.0616385227036</v>
      </c>
      <c r="E156" s="122">
        <f t="shared" si="83"/>
        <v>2010.4385472917893</v>
      </c>
      <c r="F156" s="122">
        <f t="shared" si="83"/>
        <v>1869.4956793017038</v>
      </c>
      <c r="G156" s="122">
        <f t="shared" si="83"/>
        <v>1775.4286489642197</v>
      </c>
      <c r="H156" s="122">
        <f t="shared" si="83"/>
        <v>1584.8535983488059</v>
      </c>
      <c r="I156" s="122">
        <f t="shared" si="83"/>
        <v>1445.9804130429025</v>
      </c>
      <c r="J156" s="122">
        <f t="shared" si="83"/>
        <v>1349.1287406995787</v>
      </c>
      <c r="K156" s="122">
        <f t="shared" si="83"/>
        <v>1273.5460137180419</v>
      </c>
      <c r="L156" s="122">
        <f t="shared" si="83"/>
        <v>1320.2348421385684</v>
      </c>
      <c r="M156" s="122">
        <f t="shared" si="83"/>
        <v>1080.2261793845867</v>
      </c>
      <c r="N156" s="122">
        <f t="shared" si="83"/>
        <v>904.36800459742165</v>
      </c>
      <c r="O156" s="122">
        <f t="shared" si="83"/>
        <v>849.60703804473803</v>
      </c>
      <c r="P156" s="122">
        <f t="shared" si="83"/>
        <v>614.59166815253514</v>
      </c>
      <c r="Q156" s="122">
        <f t="shared" si="83"/>
        <v>624.80853614727107</v>
      </c>
      <c r="R156" s="122">
        <f t="shared" ref="R156:V156" si="84">SUM(R157:R158)</f>
        <v>601.86974990031899</v>
      </c>
      <c r="S156" s="122">
        <f t="shared" si="84"/>
        <v>557.63099410986945</v>
      </c>
      <c r="T156" s="122">
        <f t="shared" si="84"/>
        <v>567.62980170196045</v>
      </c>
      <c r="U156" s="122">
        <f t="shared" si="84"/>
        <v>514.17193079605738</v>
      </c>
      <c r="V156" s="122">
        <f t="shared" si="84"/>
        <v>439.08596152253591</v>
      </c>
      <c r="W156" s="122">
        <f t="shared" ref="W156" si="85">SUM(W157:W158)</f>
        <v>389.04443668189072</v>
      </c>
      <c r="DA156" s="130" t="s">
        <v>2114</v>
      </c>
    </row>
    <row r="157" spans="1:105" ht="12" customHeight="1" x14ac:dyDescent="0.25">
      <c r="A157" s="97" t="s">
        <v>216</v>
      </c>
      <c r="B157" s="98">
        <v>2242.5498504944558</v>
      </c>
      <c r="C157" s="98">
        <v>2335.4304223860763</v>
      </c>
      <c r="D157" s="98">
        <v>2154.0616385227036</v>
      </c>
      <c r="E157" s="98">
        <v>2010.4385472917893</v>
      </c>
      <c r="F157" s="98">
        <v>1869.4956793017038</v>
      </c>
      <c r="G157" s="98">
        <v>1775.4286489642197</v>
      </c>
      <c r="H157" s="98">
        <v>1584.8535983488059</v>
      </c>
      <c r="I157" s="98">
        <v>1445.9804130429025</v>
      </c>
      <c r="J157" s="98">
        <v>1349.1287406995787</v>
      </c>
      <c r="K157" s="98">
        <v>1273.5460137180419</v>
      </c>
      <c r="L157" s="98">
        <v>1320.2348421385684</v>
      </c>
      <c r="M157" s="98">
        <v>1080.2261793845867</v>
      </c>
      <c r="N157" s="98">
        <v>904.36800459742165</v>
      </c>
      <c r="O157" s="98">
        <v>849.60703804473803</v>
      </c>
      <c r="P157" s="98">
        <v>614.59166815253514</v>
      </c>
      <c r="Q157" s="98">
        <v>624.80853614727107</v>
      </c>
      <c r="R157" s="98">
        <v>601.86974990031899</v>
      </c>
      <c r="S157" s="98">
        <v>557.63099410986945</v>
      </c>
      <c r="T157" s="98">
        <v>567.62980170196045</v>
      </c>
      <c r="U157" s="98">
        <v>514.17193079605738</v>
      </c>
      <c r="V157" s="98">
        <v>439.08596152253591</v>
      </c>
      <c r="W157" s="98">
        <v>389.04443668189072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104.27325110554429</v>
      </c>
      <c r="C161" s="122">
        <v>103.24279049392332</v>
      </c>
      <c r="D161" s="122">
        <v>104.24269207729643</v>
      </c>
      <c r="E161" s="122">
        <v>99.134790388210163</v>
      </c>
      <c r="F161" s="122">
        <v>101.06038597829627</v>
      </c>
      <c r="G161" s="122">
        <v>99.963425115780282</v>
      </c>
      <c r="H161" s="122">
        <v>94.629102291194087</v>
      </c>
      <c r="I161" s="122">
        <v>84.942543797097059</v>
      </c>
      <c r="J161" s="122">
        <v>87.23965670042152</v>
      </c>
      <c r="K161" s="122">
        <v>86.064180881956958</v>
      </c>
      <c r="L161" s="122">
        <v>98.664073581432106</v>
      </c>
      <c r="M161" s="122">
        <v>101.40271593541267</v>
      </c>
      <c r="N161" s="122">
        <v>87.629401762578183</v>
      </c>
      <c r="O161" s="122">
        <v>86.244209595261637</v>
      </c>
      <c r="P161" s="122">
        <v>66.548419127464712</v>
      </c>
      <c r="Q161" s="122">
        <v>61.300672172728525</v>
      </c>
      <c r="R161" s="122">
        <v>56.71672581968172</v>
      </c>
      <c r="S161" s="122">
        <v>51.43135441013068</v>
      </c>
      <c r="T161" s="122">
        <v>51.280820938039511</v>
      </c>
      <c r="U161" s="122">
        <v>47.989616643942774</v>
      </c>
      <c r="V161" s="122">
        <v>41.57785639746352</v>
      </c>
      <c r="W161" s="122">
        <v>33.991148958109306</v>
      </c>
      <c r="DA161" s="130" t="s">
        <v>2119</v>
      </c>
    </row>
    <row r="162" spans="1:105" ht="12" customHeight="1" x14ac:dyDescent="0.25">
      <c r="A162" s="97" t="s">
        <v>138</v>
      </c>
      <c r="B162" s="98">
        <v>104.07419798039956</v>
      </c>
      <c r="C162" s="98">
        <v>103.0213474200183</v>
      </c>
      <c r="D162" s="98">
        <v>104.00640000077871</v>
      </c>
      <c r="E162" s="98">
        <v>98.898809174874728</v>
      </c>
      <c r="F162" s="98">
        <v>100.81281723963276</v>
      </c>
      <c r="G162" s="98">
        <v>99.698985463666759</v>
      </c>
      <c r="H162" s="98">
        <v>94.368688205307791</v>
      </c>
      <c r="I162" s="98">
        <v>84.681650270824704</v>
      </c>
      <c r="J162" s="98">
        <v>86.954123524044974</v>
      </c>
      <c r="K162" s="98">
        <v>85.759309166097367</v>
      </c>
      <c r="L162" s="98">
        <v>98.261205537635519</v>
      </c>
      <c r="M162" s="98">
        <v>100.97398838184252</v>
      </c>
      <c r="N162" s="98">
        <v>87.279663735966281</v>
      </c>
      <c r="O162" s="98">
        <v>85.891761331050105</v>
      </c>
      <c r="P162" s="98">
        <v>66.282617869694221</v>
      </c>
      <c r="Q162" s="98">
        <v>61.045320467892374</v>
      </c>
      <c r="R162" s="98">
        <v>56.484334726918888</v>
      </c>
      <c r="S162" s="98">
        <v>51.238644177687149</v>
      </c>
      <c r="T162" s="98">
        <v>51.081051901980977</v>
      </c>
      <c r="U162" s="98">
        <v>47.791725766318876</v>
      </c>
      <c r="V162" s="98">
        <v>41.404355166965999</v>
      </c>
      <c r="W162" s="98">
        <v>33.852785267166261</v>
      </c>
      <c r="DA162" s="63" t="s">
        <v>2120</v>
      </c>
    </row>
    <row r="163" spans="1:105" ht="12" customHeight="1" x14ac:dyDescent="0.25">
      <c r="A163" s="97" t="s">
        <v>137</v>
      </c>
      <c r="B163" s="98">
        <v>0.19905312514473497</v>
      </c>
      <c r="C163" s="98">
        <v>0.22144307390502824</v>
      </c>
      <c r="D163" s="98">
        <v>0.23629207651771164</v>
      </c>
      <c r="E163" s="98">
        <v>0.23598121333543443</v>
      </c>
      <c r="F163" s="98">
        <v>0.24756873866349752</v>
      </c>
      <c r="G163" s="98">
        <v>0.2644396521135291</v>
      </c>
      <c r="H163" s="98">
        <v>0.26041408588628917</v>
      </c>
      <c r="I163" s="98">
        <v>0.26089352627234863</v>
      </c>
      <c r="J163" s="98">
        <v>0.28553317637654679</v>
      </c>
      <c r="K163" s="98">
        <v>0.3048717158595976</v>
      </c>
      <c r="L163" s="98">
        <v>0.4028680437965842</v>
      </c>
      <c r="M163" s="98">
        <v>0.42872755357015435</v>
      </c>
      <c r="N163" s="98">
        <v>0.34973802661189729</v>
      </c>
      <c r="O163" s="98">
        <v>0.35244826421153391</v>
      </c>
      <c r="P163" s="98">
        <v>0.26580125777048719</v>
      </c>
      <c r="Q163" s="98">
        <v>0.25535170483615466</v>
      </c>
      <c r="R163" s="98">
        <v>0.23239109276282952</v>
      </c>
      <c r="S163" s="98">
        <v>0.19271023244353175</v>
      </c>
      <c r="T163" s="98">
        <v>0.19976903605853324</v>
      </c>
      <c r="U163" s="98">
        <v>0.19789087762389743</v>
      </c>
      <c r="V163" s="98">
        <v>0.17350123049752028</v>
      </c>
      <c r="W163" s="98">
        <v>0.13836369094304693</v>
      </c>
      <c r="DA163" s="63" t="s">
        <v>2121</v>
      </c>
    </row>
    <row r="164" spans="1:105" ht="12" customHeight="1" x14ac:dyDescent="0.25">
      <c r="A164" s="100" t="s">
        <v>216</v>
      </c>
      <c r="B164" s="101">
        <v>0.19905312514473497</v>
      </c>
      <c r="C164" s="101">
        <v>0.22144307390502824</v>
      </c>
      <c r="D164" s="101">
        <v>0.23629207651771164</v>
      </c>
      <c r="E164" s="101">
        <v>0.23598121333543443</v>
      </c>
      <c r="F164" s="101">
        <v>0.24756873866349752</v>
      </c>
      <c r="G164" s="101">
        <v>0.2644396521135291</v>
      </c>
      <c r="H164" s="101">
        <v>0.26041408588628917</v>
      </c>
      <c r="I164" s="101">
        <v>0.26089352627234863</v>
      </c>
      <c r="J164" s="101">
        <v>0.28553317637654679</v>
      </c>
      <c r="K164" s="101">
        <v>0.3048717158595976</v>
      </c>
      <c r="L164" s="101">
        <v>0.4028680437965842</v>
      </c>
      <c r="M164" s="101">
        <v>0.42872755357015435</v>
      </c>
      <c r="N164" s="101">
        <v>0.34973802661189729</v>
      </c>
      <c r="O164" s="101">
        <v>0.35244826421153391</v>
      </c>
      <c r="P164" s="101">
        <v>0.26580125777048719</v>
      </c>
      <c r="Q164" s="101">
        <v>0.25535170483615466</v>
      </c>
      <c r="R164" s="101">
        <v>0.23239109276282952</v>
      </c>
      <c r="S164" s="101">
        <v>0.19271023244353175</v>
      </c>
      <c r="T164" s="101">
        <v>0.19976903605853324</v>
      </c>
      <c r="U164" s="101">
        <v>0.19789087762389743</v>
      </c>
      <c r="V164" s="101">
        <v>0.17350123049752028</v>
      </c>
      <c r="W164" s="101">
        <v>0.13836369094304693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21901.521194915691</v>
      </c>
      <c r="C174" s="117">
        <f t="shared" si="87"/>
        <v>23060.100595742177</v>
      </c>
      <c r="D174" s="117">
        <f t="shared" si="87"/>
        <v>22494.298465332351</v>
      </c>
      <c r="E174" s="117">
        <f t="shared" si="87"/>
        <v>22353.064281865678</v>
      </c>
      <c r="F174" s="117">
        <f t="shared" si="87"/>
        <v>22361.695406060146</v>
      </c>
      <c r="G174" s="117">
        <f t="shared" si="87"/>
        <v>22910.92084251417</v>
      </c>
      <c r="H174" s="117">
        <f t="shared" si="87"/>
        <v>22363.151229664949</v>
      </c>
      <c r="I174" s="117">
        <f t="shared" si="87"/>
        <v>22033.083044899024</v>
      </c>
      <c r="J174" s="117">
        <f t="shared" si="87"/>
        <v>22140.986981008231</v>
      </c>
      <c r="K174" s="117">
        <f t="shared" si="87"/>
        <v>22154.450654988741</v>
      </c>
      <c r="L174" s="117">
        <f t="shared" si="87"/>
        <v>24545.470093661374</v>
      </c>
      <c r="M174" s="117">
        <f t="shared" si="87"/>
        <v>21758.140225540672</v>
      </c>
      <c r="N174" s="117">
        <f t="shared" si="87"/>
        <v>20464.11212221413</v>
      </c>
      <c r="O174" s="117">
        <f t="shared" si="87"/>
        <v>21075.944054202828</v>
      </c>
      <c r="P174" s="117">
        <f t="shared" si="87"/>
        <v>17569.890405169292</v>
      </c>
      <c r="Q174" s="117">
        <f t="shared" si="87"/>
        <v>19627.402322527159</v>
      </c>
      <c r="R174" s="117">
        <f t="shared" ref="R174:V174" si="88">R175+R178+R180+R189</f>
        <v>20381.787827480272</v>
      </c>
      <c r="S174" s="117">
        <f t="shared" si="88"/>
        <v>19734.895700454876</v>
      </c>
      <c r="T174" s="117">
        <f t="shared" si="88"/>
        <v>20664.518001147699</v>
      </c>
      <c r="U174" s="117">
        <f t="shared" si="88"/>
        <v>20074.963335212677</v>
      </c>
      <c r="V174" s="117">
        <f t="shared" si="88"/>
        <v>19017.40923608312</v>
      </c>
      <c r="W174" s="117">
        <f t="shared" ref="W174" si="89">W175+W178+W180+W189</f>
        <v>18758.812217592251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20100.423167008088</v>
      </c>
      <c r="C175" s="122">
        <f t="shared" si="90"/>
        <v>21320.630254905609</v>
      </c>
      <c r="D175" s="122">
        <f t="shared" si="90"/>
        <v>20720.344162814468</v>
      </c>
      <c r="E175" s="122">
        <f t="shared" si="90"/>
        <v>20621.968812822441</v>
      </c>
      <c r="F175" s="122">
        <f t="shared" si="90"/>
        <v>20566.668568961504</v>
      </c>
      <c r="G175" s="122">
        <f t="shared" si="90"/>
        <v>21075.401276382316</v>
      </c>
      <c r="H175" s="122">
        <f t="shared" si="90"/>
        <v>20526.396231465609</v>
      </c>
      <c r="I175" s="122">
        <f t="shared" si="90"/>
        <v>20298.960497416687</v>
      </c>
      <c r="J175" s="122">
        <f t="shared" si="90"/>
        <v>20324.401878176759</v>
      </c>
      <c r="K175" s="122">
        <f t="shared" si="90"/>
        <v>20338.661976595413</v>
      </c>
      <c r="L175" s="122">
        <f t="shared" si="90"/>
        <v>22423.400946594702</v>
      </c>
      <c r="M175" s="122">
        <f t="shared" si="90"/>
        <v>19528.57793829927</v>
      </c>
      <c r="N175" s="122">
        <f t="shared" si="90"/>
        <v>18314.843463199599</v>
      </c>
      <c r="O175" s="122">
        <f t="shared" si="90"/>
        <v>18778.794148700556</v>
      </c>
      <c r="P175" s="122">
        <f t="shared" si="90"/>
        <v>15495.429038122491</v>
      </c>
      <c r="Q175" s="122">
        <f t="shared" si="90"/>
        <v>17505.308205221107</v>
      </c>
      <c r="R175" s="122">
        <f t="shared" ref="R175:V175" si="91">SUM(R176:R177)</f>
        <v>18249.200467915143</v>
      </c>
      <c r="S175" s="122">
        <f t="shared" si="91"/>
        <v>17705.472253833977</v>
      </c>
      <c r="T175" s="122">
        <f t="shared" si="91"/>
        <v>18592.258705576576</v>
      </c>
      <c r="U175" s="122">
        <f t="shared" si="91"/>
        <v>18007.261107713264</v>
      </c>
      <c r="V175" s="122">
        <f t="shared" si="91"/>
        <v>17006.656220680379</v>
      </c>
      <c r="W175" s="122">
        <f t="shared" ref="W175" si="92">SUM(W176:W177)</f>
        <v>16882.328594361592</v>
      </c>
      <c r="DA175" s="130" t="s">
        <v>2282</v>
      </c>
    </row>
    <row r="176" spans="1:105" ht="12" customHeight="1" x14ac:dyDescent="0.25">
      <c r="A176" s="97" t="s">
        <v>216</v>
      </c>
      <c r="B176" s="98">
        <v>19918.369501417616</v>
      </c>
      <c r="C176" s="98">
        <v>21126.842399059282</v>
      </c>
      <c r="D176" s="98">
        <v>20536.540432268364</v>
      </c>
      <c r="E176" s="98">
        <v>20439.805326546273</v>
      </c>
      <c r="F176" s="98">
        <v>20387.100199415076</v>
      </c>
      <c r="G176" s="98">
        <v>20892.738841835017</v>
      </c>
      <c r="H176" s="98">
        <v>20349.695725049049</v>
      </c>
      <c r="I176" s="98">
        <v>20123.987957834801</v>
      </c>
      <c r="J176" s="98">
        <v>20149.967634748707</v>
      </c>
      <c r="K176" s="98">
        <v>20162.651103178148</v>
      </c>
      <c r="L176" s="98">
        <v>22217.607920280523</v>
      </c>
      <c r="M176" s="98">
        <v>19347.843177539027</v>
      </c>
      <c r="N176" s="98">
        <v>18138.853780051031</v>
      </c>
      <c r="O176" s="98">
        <v>18590.576590988901</v>
      </c>
      <c r="P176" s="98">
        <v>15345.213408954678</v>
      </c>
      <c r="Q176" s="98">
        <v>17333.373505579482</v>
      </c>
      <c r="R176" s="98">
        <v>18070.390697038161</v>
      </c>
      <c r="S176" s="98">
        <v>17530.505386197674</v>
      </c>
      <c r="T176" s="98">
        <v>18407.780662169669</v>
      </c>
      <c r="U176" s="98">
        <v>17830.308701547514</v>
      </c>
      <c r="V176" s="98">
        <v>16838.659910876857</v>
      </c>
      <c r="W176" s="98">
        <v>16714.323188545892</v>
      </c>
      <c r="DA176" s="63" t="s">
        <v>2283</v>
      </c>
    </row>
    <row r="177" spans="1:105" ht="12" customHeight="1" x14ac:dyDescent="0.25">
      <c r="A177" s="97" t="s">
        <v>53</v>
      </c>
      <c r="B177" s="98">
        <v>182.05366559047098</v>
      </c>
      <c r="C177" s="98">
        <v>193.78785584632595</v>
      </c>
      <c r="D177" s="98">
        <v>183.80373054610422</v>
      </c>
      <c r="E177" s="98">
        <v>182.16348627616645</v>
      </c>
      <c r="F177" s="98">
        <v>179.56836954643015</v>
      </c>
      <c r="G177" s="98">
        <v>182.66243454730008</v>
      </c>
      <c r="H177" s="98">
        <v>176.70050641656002</v>
      </c>
      <c r="I177" s="98">
        <v>174.97253958188563</v>
      </c>
      <c r="J177" s="98">
        <v>174.43424342805307</v>
      </c>
      <c r="K177" s="98">
        <v>176.01087341726534</v>
      </c>
      <c r="L177" s="98">
        <v>205.79302631417789</v>
      </c>
      <c r="M177" s="98">
        <v>180.73476076024366</v>
      </c>
      <c r="N177" s="98">
        <v>175.98968314856768</v>
      </c>
      <c r="O177" s="98">
        <v>188.21755771165431</v>
      </c>
      <c r="P177" s="98">
        <v>150.21562916781332</v>
      </c>
      <c r="Q177" s="98">
        <v>171.93469964162475</v>
      </c>
      <c r="R177" s="98">
        <v>178.80977087698361</v>
      </c>
      <c r="S177" s="98">
        <v>174.96686763630416</v>
      </c>
      <c r="T177" s="98">
        <v>184.47804340690618</v>
      </c>
      <c r="U177" s="98">
        <v>176.95240616575154</v>
      </c>
      <c r="V177" s="98">
        <v>167.99630980352111</v>
      </c>
      <c r="W177" s="98">
        <v>168.00540581569942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0.71784525051555514</v>
      </c>
      <c r="C178" s="122">
        <f t="shared" si="93"/>
        <v>0.85580687187196969</v>
      </c>
      <c r="D178" s="122">
        <f t="shared" si="93"/>
        <v>0.92818679159441198</v>
      </c>
      <c r="E178" s="122">
        <f t="shared" si="93"/>
        <v>1.0321645096620975</v>
      </c>
      <c r="F178" s="122">
        <f t="shared" si="93"/>
        <v>1.1367605902231095</v>
      </c>
      <c r="G178" s="122">
        <f t="shared" si="93"/>
        <v>1.2173999751051994</v>
      </c>
      <c r="H178" s="122">
        <f t="shared" si="93"/>
        <v>1.3279279193947993</v>
      </c>
      <c r="I178" s="122">
        <f t="shared" si="93"/>
        <v>1.525822063945893</v>
      </c>
      <c r="J178" s="122">
        <f t="shared" si="93"/>
        <v>1.7451685650095621</v>
      </c>
      <c r="K178" s="122">
        <f t="shared" si="93"/>
        <v>1.9015084625984342</v>
      </c>
      <c r="L178" s="122">
        <f t="shared" si="93"/>
        <v>2.2315332030268924</v>
      </c>
      <c r="M178" s="122">
        <f t="shared" si="93"/>
        <v>2.7017027461704926</v>
      </c>
      <c r="N178" s="122">
        <f t="shared" si="93"/>
        <v>3.3303919114929581</v>
      </c>
      <c r="O178" s="122">
        <f t="shared" si="93"/>
        <v>3.7622441134196771</v>
      </c>
      <c r="P178" s="122">
        <f t="shared" si="93"/>
        <v>4.4044532350359038</v>
      </c>
      <c r="Q178" s="122">
        <f t="shared" si="93"/>
        <v>4.5977278999457516</v>
      </c>
      <c r="R178" s="122">
        <f t="shared" si="93"/>
        <v>4.5610765867600458</v>
      </c>
      <c r="S178" s="122">
        <f t="shared" si="93"/>
        <v>3.9796672449740584</v>
      </c>
      <c r="T178" s="122">
        <f t="shared" si="93"/>
        <v>3.9343771585542253</v>
      </c>
      <c r="U178" s="122">
        <f t="shared" si="93"/>
        <v>2.7592604697592593</v>
      </c>
      <c r="V178" s="122">
        <f t="shared" si="93"/>
        <v>2.3213905465272116</v>
      </c>
      <c r="W178" s="122">
        <f t="shared" si="93"/>
        <v>1.8863114397567871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0.71784525051555514</v>
      </c>
      <c r="C179" s="98">
        <f>RES_hhdet_fech!C48</f>
        <v>0.85580687187196969</v>
      </c>
      <c r="D179" s="98">
        <f>RES_hhdet_fech!D48</f>
        <v>0.92818679159441198</v>
      </c>
      <c r="E179" s="98">
        <f>RES_hhdet_fech!E48</f>
        <v>1.0321645096620975</v>
      </c>
      <c r="F179" s="98">
        <f>RES_hhdet_fech!F48</f>
        <v>1.1367605902231095</v>
      </c>
      <c r="G179" s="98">
        <f>RES_hhdet_fech!G48</f>
        <v>1.2173999751051994</v>
      </c>
      <c r="H179" s="98">
        <f>RES_hhdet_fech!H48</f>
        <v>1.3279279193947993</v>
      </c>
      <c r="I179" s="98">
        <f>RES_hhdet_fech!I48</f>
        <v>1.525822063945893</v>
      </c>
      <c r="J179" s="98">
        <f>RES_hhdet_fech!J48</f>
        <v>1.7451685650095621</v>
      </c>
      <c r="K179" s="98">
        <f>RES_hhdet_fech!K48</f>
        <v>1.9015084625984342</v>
      </c>
      <c r="L179" s="98">
        <f>RES_hhdet_fech!L48</f>
        <v>2.2315332030268924</v>
      </c>
      <c r="M179" s="98">
        <f>RES_hhdet_fech!M48</f>
        <v>2.7017027461704926</v>
      </c>
      <c r="N179" s="98">
        <f>RES_hhdet_fech!N48</f>
        <v>3.3303919114929581</v>
      </c>
      <c r="O179" s="98">
        <f>RES_hhdet_fech!O48</f>
        <v>3.7622441134196771</v>
      </c>
      <c r="P179" s="98">
        <f>RES_hhdet_fech!P48</f>
        <v>4.4044532350359038</v>
      </c>
      <c r="Q179" s="98">
        <f>RES_hhdet_fech!Q48</f>
        <v>4.5977278999457516</v>
      </c>
      <c r="R179" s="98">
        <f>RES_hhdet_fech!R48</f>
        <v>4.5610765867600458</v>
      </c>
      <c r="S179" s="98">
        <f>RES_hhdet_fech!S48</f>
        <v>3.9796672449740584</v>
      </c>
      <c r="T179" s="98">
        <f>RES_hhdet_fech!T48</f>
        <v>3.9343771585542253</v>
      </c>
      <c r="U179" s="98">
        <f>RES_hhdet_fech!U48</f>
        <v>2.7592604697592593</v>
      </c>
      <c r="V179" s="98">
        <f>RES_hhdet_fech!V48</f>
        <v>2.3213905465272116</v>
      </c>
      <c r="W179" s="98">
        <f>RES_hhdet_fech!W48</f>
        <v>1.8863114397567871</v>
      </c>
      <c r="DA179" s="63" t="s">
        <v>2286</v>
      </c>
    </row>
    <row r="180" spans="1:105" ht="12" customHeight="1" x14ac:dyDescent="0.25">
      <c r="A180" s="121" t="s">
        <v>55</v>
      </c>
      <c r="B180" s="122">
        <v>1511.3702411714332</v>
      </c>
      <c r="C180" s="122">
        <v>1455.4184453323962</v>
      </c>
      <c r="D180" s="122">
        <v>1485.7791641785595</v>
      </c>
      <c r="E180" s="122">
        <v>1444.9009195186625</v>
      </c>
      <c r="F180" s="122">
        <v>1507.5679949848434</v>
      </c>
      <c r="G180" s="122">
        <v>1544.129487752758</v>
      </c>
      <c r="H180" s="122">
        <v>1536.9368752047876</v>
      </c>
      <c r="I180" s="122">
        <v>1437.7335951526452</v>
      </c>
      <c r="J180" s="122">
        <v>1513.8373892148895</v>
      </c>
      <c r="K180" s="122">
        <v>1511.3579130389967</v>
      </c>
      <c r="L180" s="122">
        <v>1782.8625549465587</v>
      </c>
      <c r="M180" s="122">
        <v>1897.4019591707024</v>
      </c>
      <c r="N180" s="122">
        <v>1818.4772171174309</v>
      </c>
      <c r="O180" s="122">
        <v>1943.5125533237274</v>
      </c>
      <c r="P180" s="122">
        <v>1715.3057792677928</v>
      </c>
      <c r="Q180" s="122">
        <v>1757.4529679667453</v>
      </c>
      <c r="R180" s="122">
        <v>1759.5752878010019</v>
      </c>
      <c r="S180" s="122">
        <v>1670.4486924773901</v>
      </c>
      <c r="T180" s="122">
        <v>1717.1139980625892</v>
      </c>
      <c r="U180" s="122">
        <v>1718.2994948676128</v>
      </c>
      <c r="V180" s="122">
        <v>1647.4577199877317</v>
      </c>
      <c r="W180" s="122">
        <v>1509.5575736963574</v>
      </c>
      <c r="DA180" s="130" t="s">
        <v>2287</v>
      </c>
    </row>
    <row r="181" spans="1:105" ht="12" customHeight="1" x14ac:dyDescent="0.25">
      <c r="A181" s="97" t="s">
        <v>138</v>
      </c>
      <c r="B181" s="98">
        <v>1661.9642198552065</v>
      </c>
      <c r="C181" s="98">
        <v>1619.7453018417555</v>
      </c>
      <c r="D181" s="98">
        <v>1639.0025488016336</v>
      </c>
      <c r="E181" s="98">
        <v>1579.0223099922512</v>
      </c>
      <c r="F181" s="98">
        <v>1640.1925162374143</v>
      </c>
      <c r="G181" s="98">
        <v>1664.0821629849172</v>
      </c>
      <c r="H181" s="98">
        <v>1633.9099286473856</v>
      </c>
      <c r="I181" s="98">
        <v>1508.8199862448128</v>
      </c>
      <c r="J181" s="98">
        <v>1577.6347670552391</v>
      </c>
      <c r="K181" s="98">
        <v>1565.7418899545332</v>
      </c>
      <c r="L181" s="98">
        <v>1824.7661682043074</v>
      </c>
      <c r="M181" s="98">
        <v>1927.2656412110348</v>
      </c>
      <c r="N181" s="98">
        <v>1837.2234577260847</v>
      </c>
      <c r="O181" s="98">
        <v>1961.155183106853</v>
      </c>
      <c r="P181" s="98">
        <v>1727.4865581853066</v>
      </c>
      <c r="Q181" s="98">
        <v>1768.4338060688308</v>
      </c>
      <c r="R181" s="98">
        <v>1770.4477703856476</v>
      </c>
      <c r="S181" s="98">
        <v>1680.6890023154924</v>
      </c>
      <c r="T181" s="98">
        <v>1728.6086445069034</v>
      </c>
      <c r="U181" s="98">
        <v>1729.4850003228739</v>
      </c>
      <c r="V181" s="98">
        <v>1656.6493123982568</v>
      </c>
      <c r="W181" s="98">
        <v>1514.3049471517725</v>
      </c>
      <c r="DA181" s="63" t="s">
        <v>2288</v>
      </c>
    </row>
    <row r="182" spans="1:105" ht="12" customHeight="1" x14ac:dyDescent="0.25">
      <c r="A182" s="97" t="s">
        <v>137</v>
      </c>
      <c r="B182" s="98">
        <v>1356.4819951389395</v>
      </c>
      <c r="C182" s="98">
        <v>1312.4945654331193</v>
      </c>
      <c r="D182" s="98">
        <v>1332.9147735579795</v>
      </c>
      <c r="E182" s="98">
        <v>1279.3021757719714</v>
      </c>
      <c r="F182" s="98">
        <v>1328.5032789382515</v>
      </c>
      <c r="G182" s="98">
        <v>1354.1982541820935</v>
      </c>
      <c r="H182" s="98">
        <v>1331.6286793737172</v>
      </c>
      <c r="I182" s="98">
        <v>1223.4527590863138</v>
      </c>
      <c r="J182" s="98">
        <v>1271.9557127244582</v>
      </c>
      <c r="K182" s="98">
        <v>1236.6555241830652</v>
      </c>
      <c r="L182" s="98">
        <v>1503.2296180722806</v>
      </c>
      <c r="M182" s="98">
        <v>1594.2927975633022</v>
      </c>
      <c r="N182" s="98">
        <v>1532.3274360160674</v>
      </c>
      <c r="O182" s="98">
        <v>1682.7313109872789</v>
      </c>
      <c r="P182" s="98">
        <v>1490.1121269051059</v>
      </c>
      <c r="Q182" s="98">
        <v>1558.801730086082</v>
      </c>
      <c r="R182" s="98">
        <v>1586.1804317166821</v>
      </c>
      <c r="S182" s="98">
        <v>1505.985160295156</v>
      </c>
      <c r="T182" s="98">
        <v>1541.7398069148746</v>
      </c>
      <c r="U182" s="98">
        <v>1554.8335838696883</v>
      </c>
      <c r="V182" s="98">
        <v>1510.3792209921608</v>
      </c>
      <c r="W182" s="98">
        <v>1405.489934028165</v>
      </c>
      <c r="DA182" s="63" t="s">
        <v>2289</v>
      </c>
    </row>
    <row r="183" spans="1:105" ht="12" customHeight="1" x14ac:dyDescent="0.25">
      <c r="A183" s="100" t="s">
        <v>216</v>
      </c>
      <c r="B183" s="101">
        <v>947.18800379779066</v>
      </c>
      <c r="C183" s="101">
        <v>902.73320094113888</v>
      </c>
      <c r="D183" s="101">
        <v>923.20558477223221</v>
      </c>
      <c r="E183" s="101">
        <v>876.84687344626195</v>
      </c>
      <c r="F183" s="101">
        <v>907.36486419312325</v>
      </c>
      <c r="G183" s="101">
        <v>934.04942997597072</v>
      </c>
      <c r="H183" s="101">
        <v>918.77098175237109</v>
      </c>
      <c r="I183" s="101">
        <v>832.49671462714628</v>
      </c>
      <c r="J183" s="101">
        <v>844.05869372630991</v>
      </c>
      <c r="K183" s="101">
        <v>765.18868203560874</v>
      </c>
      <c r="L183" s="101">
        <v>1029.4871180679245</v>
      </c>
      <c r="M183" s="101">
        <v>1081.8968870044109</v>
      </c>
      <c r="N183" s="101">
        <v>1022.1870888088222</v>
      </c>
      <c r="O183" s="101">
        <v>1161.5320107664691</v>
      </c>
      <c r="P183" s="101">
        <v>998.69394437131677</v>
      </c>
      <c r="Q183" s="101">
        <v>1062.1853822783976</v>
      </c>
      <c r="R183" s="101">
        <v>1081.0613410356889</v>
      </c>
      <c r="S183" s="101">
        <v>989.49285320378488</v>
      </c>
      <c r="T183" s="101">
        <v>1006.4882390731455</v>
      </c>
      <c r="U183" s="101">
        <v>1020.5294511754345</v>
      </c>
      <c r="V183" s="101">
        <v>990.09665524444267</v>
      </c>
      <c r="W183" s="101">
        <v>923.94648797807702</v>
      </c>
      <c r="DA183" s="131" t="s">
        <v>2290</v>
      </c>
    </row>
    <row r="184" spans="1:105" ht="12" customHeight="1" x14ac:dyDescent="0.25">
      <c r="A184" s="103" t="s">
        <v>52</v>
      </c>
      <c r="B184" s="104">
        <v>409.29399134114897</v>
      </c>
      <c r="C184" s="104">
        <v>409.7613644919806</v>
      </c>
      <c r="D184" s="104">
        <v>409.70918878574707</v>
      </c>
      <c r="E184" s="104">
        <v>402.45530232570934</v>
      </c>
      <c r="F184" s="104">
        <v>421.13841474512827</v>
      </c>
      <c r="G184" s="104">
        <v>420.14882420612264</v>
      </c>
      <c r="H184" s="104">
        <v>412.85769762134618</v>
      </c>
      <c r="I184" s="104">
        <v>390.9560444591674</v>
      </c>
      <c r="J184" s="104">
        <v>427.89701899814816</v>
      </c>
      <c r="K184" s="104">
        <v>471.46684214745642</v>
      </c>
      <c r="L184" s="104">
        <v>473.74250000435609</v>
      </c>
      <c r="M184" s="104">
        <v>512.39591055889161</v>
      </c>
      <c r="N184" s="104">
        <v>510.14034720724516</v>
      </c>
      <c r="O184" s="104">
        <v>521.19930022080973</v>
      </c>
      <c r="P184" s="104">
        <v>491.41818253378915</v>
      </c>
      <c r="Q184" s="104">
        <v>496.61634780768429</v>
      </c>
      <c r="R184" s="104">
        <v>505.11909068099328</v>
      </c>
      <c r="S184" s="104">
        <v>516.492307091371</v>
      </c>
      <c r="T184" s="104">
        <v>535.25156784172918</v>
      </c>
      <c r="U184" s="104">
        <v>534.30413269425401</v>
      </c>
      <c r="V184" s="104">
        <v>520.28256574771842</v>
      </c>
      <c r="W184" s="104">
        <v>481.54344605008816</v>
      </c>
      <c r="DA184" s="132" t="s">
        <v>2291</v>
      </c>
    </row>
    <row r="185" spans="1:105" ht="12" customHeight="1" x14ac:dyDescent="0.25">
      <c r="A185" s="106" t="s">
        <v>122</v>
      </c>
      <c r="B185" s="101">
        <v>1373.4692865701625</v>
      </c>
      <c r="C185" s="101">
        <v>1284.4568972884508</v>
      </c>
      <c r="D185" s="101">
        <v>1303.9408008336311</v>
      </c>
      <c r="E185" s="101">
        <v>1263.5641633860203</v>
      </c>
      <c r="F185" s="101">
        <v>1293.9175422241933</v>
      </c>
      <c r="G185" s="101">
        <v>1315.7771738090544</v>
      </c>
      <c r="H185" s="101">
        <v>1319.8840899064842</v>
      </c>
      <c r="I185" s="101">
        <v>1243.9205541349877</v>
      </c>
      <c r="J185" s="101">
        <v>1278.1621337875813</v>
      </c>
      <c r="K185" s="101">
        <v>1218.6642319145149</v>
      </c>
      <c r="L185" s="101">
        <v>1438.5158479665067</v>
      </c>
      <c r="M185" s="101">
        <v>1497.5747350450663</v>
      </c>
      <c r="N185" s="101">
        <v>1501.9312794241507</v>
      </c>
      <c r="O185" s="101">
        <v>1586.1096967400451</v>
      </c>
      <c r="P185" s="101">
        <v>1497.149604970426</v>
      </c>
      <c r="Q185" s="101">
        <v>1569.6485266828174</v>
      </c>
      <c r="R185" s="101">
        <v>1568.0019372033451</v>
      </c>
      <c r="S185" s="101">
        <v>1491.1320113626796</v>
      </c>
      <c r="T185" s="101">
        <v>1506.5564731207476</v>
      </c>
      <c r="U185" s="101">
        <v>1513.9415156020293</v>
      </c>
      <c r="V185" s="101">
        <v>1488.7684036463354</v>
      </c>
      <c r="W185" s="101">
        <v>1450.0039261721231</v>
      </c>
      <c r="DA185" s="131" t="s">
        <v>2292</v>
      </c>
    </row>
    <row r="186" spans="1:105" ht="12" customHeight="1" x14ac:dyDescent="0.25">
      <c r="A186" s="107" t="s">
        <v>121</v>
      </c>
      <c r="B186" s="104">
        <v>1203.379178146685</v>
      </c>
      <c r="C186" s="104">
        <v>1120.6831583589576</v>
      </c>
      <c r="D186" s="104">
        <v>1140.4445884928318</v>
      </c>
      <c r="E186" s="104">
        <v>1102.847282630423</v>
      </c>
      <c r="F186" s="104">
        <v>1130.3361196798016</v>
      </c>
      <c r="G186" s="104">
        <v>1155.4041279581991</v>
      </c>
      <c r="H186" s="104">
        <v>1166.5320021742373</v>
      </c>
      <c r="I186" s="104">
        <v>1101.8275407867477</v>
      </c>
      <c r="J186" s="104">
        <v>1126.7788548683202</v>
      </c>
      <c r="K186" s="104">
        <v>1059.8867628724543</v>
      </c>
      <c r="L186" s="104">
        <v>1278.8047949386687</v>
      </c>
      <c r="M186" s="104">
        <v>1329.4412880238444</v>
      </c>
      <c r="N186" s="104">
        <v>1328.3318711683346</v>
      </c>
      <c r="O186" s="104">
        <v>1424.5368745082112</v>
      </c>
      <c r="P186" s="104">
        <v>1349.9903943821387</v>
      </c>
      <c r="Q186" s="104">
        <v>1419.3703362192734</v>
      </c>
      <c r="R186" s="104">
        <v>1418.9650835640314</v>
      </c>
      <c r="S186" s="104">
        <v>1341.7433077340793</v>
      </c>
      <c r="T186" s="104">
        <v>1356.5726295304403</v>
      </c>
      <c r="U186" s="104">
        <v>1366.8194236426059</v>
      </c>
      <c r="V186" s="104">
        <v>1351.6543112542997</v>
      </c>
      <c r="W186" s="104">
        <v>1339.2324198148897</v>
      </c>
      <c r="DA186" s="132" t="s">
        <v>2293</v>
      </c>
    </row>
    <row r="187" spans="1:105" ht="12" customHeight="1" x14ac:dyDescent="0.25">
      <c r="A187" s="108" t="s">
        <v>53</v>
      </c>
      <c r="B187" s="98">
        <v>783.17079019176072</v>
      </c>
      <c r="C187" s="98">
        <v>716.66912325177395</v>
      </c>
      <c r="D187" s="98">
        <v>735.670778749855</v>
      </c>
      <c r="E187" s="98">
        <v>702.61632228130316</v>
      </c>
      <c r="F187" s="98">
        <v>716.61708244657939</v>
      </c>
      <c r="G187" s="98">
        <v>740.49854474091001</v>
      </c>
      <c r="H187" s="98">
        <v>746.19640376586563</v>
      </c>
      <c r="I187" s="98">
        <v>694.56899670649352</v>
      </c>
      <c r="J187" s="98">
        <v>691.54181677140889</v>
      </c>
      <c r="K187" s="98">
        <v>601.05322619177923</v>
      </c>
      <c r="L187" s="98">
        <v>816.10033767495099</v>
      </c>
      <c r="M187" s="98">
        <v>842.30823311947199</v>
      </c>
      <c r="N187" s="98">
        <v>826.75593507770702</v>
      </c>
      <c r="O187" s="98">
        <v>918.71426766774209</v>
      </c>
      <c r="P187" s="98">
        <v>834.7962500047754</v>
      </c>
      <c r="Q187" s="98">
        <v>894.59073584841451</v>
      </c>
      <c r="R187" s="98">
        <v>895.44428285916297</v>
      </c>
      <c r="S187" s="98">
        <v>815.12060436636375</v>
      </c>
      <c r="T187" s="98">
        <v>829.02485252089673</v>
      </c>
      <c r="U187" s="98">
        <v>843.31930548361242</v>
      </c>
      <c r="V187" s="98">
        <v>830.89807204821659</v>
      </c>
      <c r="W187" s="98">
        <v>817.55407326337274</v>
      </c>
      <c r="DA187" s="63" t="s">
        <v>2294</v>
      </c>
    </row>
    <row r="188" spans="1:105" ht="12" customHeight="1" x14ac:dyDescent="0.25">
      <c r="A188" s="108" t="s">
        <v>52</v>
      </c>
      <c r="B188" s="98">
        <v>420.20838795492449</v>
      </c>
      <c r="C188" s="98">
        <v>404.01403510718359</v>
      </c>
      <c r="D188" s="98">
        <v>404.77380974297694</v>
      </c>
      <c r="E188" s="98">
        <v>400.23096034911987</v>
      </c>
      <c r="F188" s="98">
        <v>413.71903723322248</v>
      </c>
      <c r="G188" s="98">
        <v>414.90558321728935</v>
      </c>
      <c r="H188" s="98">
        <v>420.3355984083716</v>
      </c>
      <c r="I188" s="98">
        <v>407.25854408025458</v>
      </c>
      <c r="J188" s="98">
        <v>435.23703809691136</v>
      </c>
      <c r="K188" s="98">
        <v>458.83353668067485</v>
      </c>
      <c r="L188" s="98">
        <v>462.7044572637177</v>
      </c>
      <c r="M188" s="98">
        <v>487.13305490437244</v>
      </c>
      <c r="N188" s="98">
        <v>501.57593609062758</v>
      </c>
      <c r="O188" s="98">
        <v>505.82260684046906</v>
      </c>
      <c r="P188" s="98">
        <v>515.19414437736361</v>
      </c>
      <c r="Q188" s="98">
        <v>524.7796003708587</v>
      </c>
      <c r="R188" s="98">
        <v>523.52080070486841</v>
      </c>
      <c r="S188" s="98">
        <v>526.62270336771542</v>
      </c>
      <c r="T188" s="98">
        <v>527.54777700954344</v>
      </c>
      <c r="U188" s="98">
        <v>523.50011815899336</v>
      </c>
      <c r="V188" s="98">
        <v>520.75623920608291</v>
      </c>
      <c r="W188" s="98">
        <v>521.67834655151694</v>
      </c>
      <c r="DA188" s="63" t="s">
        <v>2295</v>
      </c>
    </row>
    <row r="189" spans="1:105" ht="12" customHeight="1" x14ac:dyDescent="0.25">
      <c r="A189" s="121" t="s">
        <v>54</v>
      </c>
      <c r="B189" s="122">
        <v>289.00994148565763</v>
      </c>
      <c r="C189" s="122">
        <v>283.19608863229848</v>
      </c>
      <c r="D189" s="122">
        <v>287.24695154772741</v>
      </c>
      <c r="E189" s="122">
        <v>285.16238501491148</v>
      </c>
      <c r="F189" s="122">
        <v>286.32208152357487</v>
      </c>
      <c r="G189" s="122">
        <v>290.1726784039887</v>
      </c>
      <c r="H189" s="122">
        <v>298.49019507515726</v>
      </c>
      <c r="I189" s="122">
        <v>294.86313026574993</v>
      </c>
      <c r="J189" s="122">
        <v>301.00254505157449</v>
      </c>
      <c r="K189" s="122">
        <v>302.5292568917364</v>
      </c>
      <c r="L189" s="122">
        <v>336.97505891708539</v>
      </c>
      <c r="M189" s="122">
        <v>329.45862532452975</v>
      </c>
      <c r="N189" s="122">
        <v>327.46104998560895</v>
      </c>
      <c r="O189" s="122">
        <v>349.87510806512574</v>
      </c>
      <c r="P189" s="122">
        <v>354.75113454397109</v>
      </c>
      <c r="Q189" s="122">
        <v>360.04342143936071</v>
      </c>
      <c r="R189" s="122">
        <v>368.45099517736526</v>
      </c>
      <c r="S189" s="122">
        <v>354.99508689853565</v>
      </c>
      <c r="T189" s="122">
        <v>351.21092034997929</v>
      </c>
      <c r="U189" s="122">
        <v>346.6434721620401</v>
      </c>
      <c r="V189" s="122">
        <v>360.97390486848087</v>
      </c>
      <c r="W189" s="122">
        <v>365.03973809454288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289.00994148565763</v>
      </c>
      <c r="C191" s="33">
        <v>283.19608863229848</v>
      </c>
      <c r="D191" s="33">
        <v>287.24695154772741</v>
      </c>
      <c r="E191" s="33">
        <v>285.16238501491148</v>
      </c>
      <c r="F191" s="33">
        <v>286.32208152357487</v>
      </c>
      <c r="G191" s="33">
        <v>290.1726784039887</v>
      </c>
      <c r="H191" s="33">
        <v>298.49019507515726</v>
      </c>
      <c r="I191" s="33">
        <v>294.86313026574993</v>
      </c>
      <c r="J191" s="33">
        <v>301.00254505157449</v>
      </c>
      <c r="K191" s="33">
        <v>302.5292568917364</v>
      </c>
      <c r="L191" s="33">
        <v>336.97505891708539</v>
      </c>
      <c r="M191" s="33">
        <v>329.45862532452975</v>
      </c>
      <c r="N191" s="33">
        <v>327.46104998560895</v>
      </c>
      <c r="O191" s="33">
        <v>349.87510806512574</v>
      </c>
      <c r="P191" s="33">
        <v>354.75113454397109</v>
      </c>
      <c r="Q191" s="33">
        <v>360.04342143936071</v>
      </c>
      <c r="R191" s="33">
        <v>368.45099517736526</v>
      </c>
      <c r="S191" s="33">
        <v>354.99508689853565</v>
      </c>
      <c r="T191" s="33">
        <v>351.21092034997929</v>
      </c>
      <c r="U191" s="33">
        <v>346.6434721620401</v>
      </c>
      <c r="V191" s="33">
        <v>360.97390486848087</v>
      </c>
      <c r="W191" s="33">
        <v>365.03973809454288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11216.337738955684</v>
      </c>
      <c r="C193" s="117">
        <f t="shared" si="94"/>
        <v>11862.155083581196</v>
      </c>
      <c r="D193" s="117">
        <f t="shared" si="94"/>
        <v>11621.609831904794</v>
      </c>
      <c r="E193" s="117">
        <f t="shared" si="94"/>
        <v>11583.430635850926</v>
      </c>
      <c r="F193" s="117">
        <f t="shared" si="94"/>
        <v>11638.808521875702</v>
      </c>
      <c r="G193" s="117">
        <f t="shared" si="94"/>
        <v>11978.699200416548</v>
      </c>
      <c r="H193" s="117">
        <f t="shared" si="94"/>
        <v>11764.125386049167</v>
      </c>
      <c r="I193" s="117">
        <f t="shared" si="94"/>
        <v>11682.311758603879</v>
      </c>
      <c r="J193" s="117">
        <f t="shared" si="94"/>
        <v>11900.494045611484</v>
      </c>
      <c r="K193" s="117">
        <f t="shared" si="94"/>
        <v>12122.952042090366</v>
      </c>
      <c r="L193" s="117">
        <f t="shared" si="94"/>
        <v>13740.313161394222</v>
      </c>
      <c r="M193" s="117">
        <f t="shared" si="94"/>
        <v>12551.640574373539</v>
      </c>
      <c r="N193" s="117">
        <f t="shared" si="94"/>
        <v>12234.774662218679</v>
      </c>
      <c r="O193" s="117">
        <f t="shared" si="94"/>
        <v>13102.192588450351</v>
      </c>
      <c r="P193" s="117">
        <f t="shared" si="94"/>
        <v>10983.200559022533</v>
      </c>
      <c r="Q193" s="117">
        <f t="shared" si="94"/>
        <v>12299.56885131214</v>
      </c>
      <c r="R193" s="117">
        <f t="shared" ref="R193:V193" si="95">R194+R197+R199+R208</f>
        <v>12829.735930268234</v>
      </c>
      <c r="S193" s="117">
        <f t="shared" si="95"/>
        <v>12554.301555652775</v>
      </c>
      <c r="T193" s="117">
        <f t="shared" si="95"/>
        <v>13267.661250327506</v>
      </c>
      <c r="U193" s="117">
        <f t="shared" si="95"/>
        <v>12970.465971416694</v>
      </c>
      <c r="V193" s="117">
        <f t="shared" si="95"/>
        <v>12378.482363409143</v>
      </c>
      <c r="W193" s="117">
        <f t="shared" ref="W193" si="96">W194+W197+W199+W208</f>
        <v>12286.65020632131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10032.27687328968</v>
      </c>
      <c r="C194" s="122">
        <f t="shared" si="97"/>
        <v>10720.010407426777</v>
      </c>
      <c r="D194" s="122">
        <f t="shared" si="97"/>
        <v>10460.577083872626</v>
      </c>
      <c r="E194" s="122">
        <f t="shared" si="97"/>
        <v>10452.560306828911</v>
      </c>
      <c r="F194" s="122">
        <f t="shared" si="97"/>
        <v>10471.454287616347</v>
      </c>
      <c r="G194" s="122">
        <f t="shared" si="97"/>
        <v>10787.853997002199</v>
      </c>
      <c r="H194" s="122">
        <f t="shared" si="97"/>
        <v>10571.358485647706</v>
      </c>
      <c r="I194" s="122">
        <f t="shared" si="97"/>
        <v>10556.083371444629</v>
      </c>
      <c r="J194" s="122">
        <f t="shared" si="97"/>
        <v>10725.69446628458</v>
      </c>
      <c r="K194" s="122">
        <f t="shared" si="97"/>
        <v>10950.561114521463</v>
      </c>
      <c r="L194" s="122">
        <f t="shared" si="97"/>
        <v>12372.931965552183</v>
      </c>
      <c r="M194" s="122">
        <f t="shared" si="97"/>
        <v>11111.977033998255</v>
      </c>
      <c r="N194" s="122">
        <f t="shared" si="97"/>
        <v>10826.518135239541</v>
      </c>
      <c r="O194" s="122">
        <f t="shared" si="97"/>
        <v>11571.207551564756</v>
      </c>
      <c r="P194" s="122">
        <f t="shared" si="97"/>
        <v>9571.9195180800816</v>
      </c>
      <c r="Q194" s="122">
        <f t="shared" si="97"/>
        <v>10836.522279291861</v>
      </c>
      <c r="R194" s="122">
        <f t="shared" ref="R194:V194" si="98">SUM(R195:R196)</f>
        <v>11337.577516543062</v>
      </c>
      <c r="S194" s="122">
        <f t="shared" si="98"/>
        <v>11110.481288737306</v>
      </c>
      <c r="T194" s="122">
        <f t="shared" si="98"/>
        <v>11773.436254708489</v>
      </c>
      <c r="U194" s="122">
        <f t="shared" si="98"/>
        <v>11458.516989444959</v>
      </c>
      <c r="V194" s="122">
        <f t="shared" si="98"/>
        <v>10876.357653203195</v>
      </c>
      <c r="W194" s="122">
        <f t="shared" ref="W194" si="99">SUM(W195:W196)</f>
        <v>10854.888268076791</v>
      </c>
      <c r="DA194" s="130" t="s">
        <v>2450</v>
      </c>
    </row>
    <row r="195" spans="1:105" ht="12" customHeight="1" x14ac:dyDescent="0.25">
      <c r="A195" s="97" t="s">
        <v>216</v>
      </c>
      <c r="B195" s="98">
        <v>9850.2232076992095</v>
      </c>
      <c r="C195" s="98">
        <v>10526.222551580451</v>
      </c>
      <c r="D195" s="98">
        <v>10276.773353326522</v>
      </c>
      <c r="E195" s="98">
        <v>10270.396820552745</v>
      </c>
      <c r="F195" s="98">
        <v>10291.885918069916</v>
      </c>
      <c r="G195" s="98">
        <v>10605.1915624549</v>
      </c>
      <c r="H195" s="98">
        <v>10394.657979231146</v>
      </c>
      <c r="I195" s="98">
        <v>10381.110831862743</v>
      </c>
      <c r="J195" s="98">
        <v>10551.260222856527</v>
      </c>
      <c r="K195" s="98">
        <v>10774.550241104198</v>
      </c>
      <c r="L195" s="98">
        <v>12167.138939238006</v>
      </c>
      <c r="M195" s="98">
        <v>10931.242273238011</v>
      </c>
      <c r="N195" s="98">
        <v>10650.528452090974</v>
      </c>
      <c r="O195" s="98">
        <v>11382.989993853102</v>
      </c>
      <c r="P195" s="98">
        <v>9421.7038889122687</v>
      </c>
      <c r="Q195" s="98">
        <v>10664.587579650237</v>
      </c>
      <c r="R195" s="98">
        <v>11158.767745666079</v>
      </c>
      <c r="S195" s="98">
        <v>10935.514421101003</v>
      </c>
      <c r="T195" s="98">
        <v>11588.958211301584</v>
      </c>
      <c r="U195" s="98">
        <v>11281.564583279207</v>
      </c>
      <c r="V195" s="98">
        <v>10708.361343399674</v>
      </c>
      <c r="W195" s="98">
        <v>10686.882862261091</v>
      </c>
      <c r="DA195" s="63" t="s">
        <v>2451</v>
      </c>
    </row>
    <row r="196" spans="1:105" ht="12" customHeight="1" x14ac:dyDescent="0.25">
      <c r="A196" s="97" t="s">
        <v>53</v>
      </c>
      <c r="B196" s="98">
        <v>182.05366559047098</v>
      </c>
      <c r="C196" s="98">
        <v>193.78785584632595</v>
      </c>
      <c r="D196" s="98">
        <v>183.80373054610422</v>
      </c>
      <c r="E196" s="98">
        <v>182.16348627616645</v>
      </c>
      <c r="F196" s="98">
        <v>179.56836954643015</v>
      </c>
      <c r="G196" s="98">
        <v>182.66243454730008</v>
      </c>
      <c r="H196" s="98">
        <v>176.70050641656002</v>
      </c>
      <c r="I196" s="98">
        <v>174.97253958188563</v>
      </c>
      <c r="J196" s="98">
        <v>174.43424342805307</v>
      </c>
      <c r="K196" s="98">
        <v>176.01087341726534</v>
      </c>
      <c r="L196" s="98">
        <v>205.79302631417789</v>
      </c>
      <c r="M196" s="98">
        <v>180.73476076024366</v>
      </c>
      <c r="N196" s="98">
        <v>175.98968314856768</v>
      </c>
      <c r="O196" s="98">
        <v>188.21755771165431</v>
      </c>
      <c r="P196" s="98">
        <v>150.21562916781332</v>
      </c>
      <c r="Q196" s="98">
        <v>171.93469964162475</v>
      </c>
      <c r="R196" s="98">
        <v>178.80977087698361</v>
      </c>
      <c r="S196" s="98">
        <v>174.96686763630416</v>
      </c>
      <c r="T196" s="98">
        <v>184.47804340690618</v>
      </c>
      <c r="U196" s="98">
        <v>176.95240616575154</v>
      </c>
      <c r="V196" s="98">
        <v>167.99630980352111</v>
      </c>
      <c r="W196" s="98">
        <v>168.00540581569942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1.6212692500139416</v>
      </c>
      <c r="C197" s="122">
        <f t="shared" si="100"/>
        <v>2.0809415388886747</v>
      </c>
      <c r="D197" s="122">
        <f t="shared" si="100"/>
        <v>2.3697510451668022</v>
      </c>
      <c r="E197" s="122">
        <f t="shared" si="100"/>
        <v>2.7794287903922905</v>
      </c>
      <c r="F197" s="122">
        <f t="shared" si="100"/>
        <v>3.2320347053266105</v>
      </c>
      <c r="G197" s="122">
        <f t="shared" si="100"/>
        <v>3.6638389453033882</v>
      </c>
      <c r="H197" s="122">
        <f t="shared" si="100"/>
        <v>4.286240538581473</v>
      </c>
      <c r="I197" s="122">
        <f t="shared" si="100"/>
        <v>5.1636778875985794</v>
      </c>
      <c r="J197" s="122">
        <f t="shared" si="100"/>
        <v>6.0922299311809764</v>
      </c>
      <c r="K197" s="122">
        <f t="shared" si="100"/>
        <v>6.9169536429740273</v>
      </c>
      <c r="L197" s="122">
        <f t="shared" si="100"/>
        <v>8.4181584664011133</v>
      </c>
      <c r="M197" s="122">
        <f t="shared" si="100"/>
        <v>10.616460518734515</v>
      </c>
      <c r="N197" s="122">
        <f t="shared" si="100"/>
        <v>13.563349980279238</v>
      </c>
      <c r="O197" s="122">
        <f t="shared" si="100"/>
        <v>15.956762169923753</v>
      </c>
      <c r="P197" s="122">
        <f t="shared" si="100"/>
        <v>19.14085567645817</v>
      </c>
      <c r="Q197" s="122">
        <f t="shared" si="100"/>
        <v>20.400689009457363</v>
      </c>
      <c r="R197" s="122">
        <f t="shared" si="100"/>
        <v>20.600609125293531</v>
      </c>
      <c r="S197" s="122">
        <f t="shared" si="100"/>
        <v>18.372031683576612</v>
      </c>
      <c r="T197" s="122">
        <f t="shared" si="100"/>
        <v>18.734757900870246</v>
      </c>
      <c r="U197" s="122">
        <f t="shared" si="100"/>
        <v>13.669522648902891</v>
      </c>
      <c r="V197" s="122">
        <f t="shared" si="100"/>
        <v>12.048354886563738</v>
      </c>
      <c r="W197" s="122">
        <f t="shared" si="100"/>
        <v>10.174382340812219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1.6212692500139416</v>
      </c>
      <c r="C198" s="98">
        <f>RES_hhdet_tesh!C48</f>
        <v>2.0809415388886747</v>
      </c>
      <c r="D198" s="98">
        <f>RES_hhdet_tesh!D48</f>
        <v>2.3697510451668022</v>
      </c>
      <c r="E198" s="98">
        <f>RES_hhdet_tesh!E48</f>
        <v>2.7794287903922905</v>
      </c>
      <c r="F198" s="98">
        <f>RES_hhdet_tesh!F48</f>
        <v>3.2320347053266105</v>
      </c>
      <c r="G198" s="98">
        <f>RES_hhdet_tesh!G48</f>
        <v>3.6638389453033882</v>
      </c>
      <c r="H198" s="98">
        <f>RES_hhdet_tesh!H48</f>
        <v>4.286240538581473</v>
      </c>
      <c r="I198" s="98">
        <f>RES_hhdet_tesh!I48</f>
        <v>5.1636778875985794</v>
      </c>
      <c r="J198" s="98">
        <f>RES_hhdet_tesh!J48</f>
        <v>6.0922299311809764</v>
      </c>
      <c r="K198" s="98">
        <f>RES_hhdet_tesh!K48</f>
        <v>6.9169536429740273</v>
      </c>
      <c r="L198" s="98">
        <f>RES_hhdet_tesh!L48</f>
        <v>8.4181584664011133</v>
      </c>
      <c r="M198" s="98">
        <f>RES_hhdet_tesh!M48</f>
        <v>10.616460518734515</v>
      </c>
      <c r="N198" s="98">
        <f>RES_hhdet_tesh!N48</f>
        <v>13.563349980279238</v>
      </c>
      <c r="O198" s="98">
        <f>RES_hhdet_tesh!O48</f>
        <v>15.956762169923753</v>
      </c>
      <c r="P198" s="98">
        <f>RES_hhdet_tesh!P48</f>
        <v>19.14085567645817</v>
      </c>
      <c r="Q198" s="98">
        <f>RES_hhdet_tesh!Q48</f>
        <v>20.400689009457363</v>
      </c>
      <c r="R198" s="98">
        <f>RES_hhdet_tesh!R48</f>
        <v>20.600609125293531</v>
      </c>
      <c r="S198" s="98">
        <f>RES_hhdet_tesh!S48</f>
        <v>18.372031683576612</v>
      </c>
      <c r="T198" s="98">
        <f>RES_hhdet_tesh!T48</f>
        <v>18.734757900870246</v>
      </c>
      <c r="U198" s="98">
        <f>RES_hhdet_tesh!U48</f>
        <v>13.669522648902891</v>
      </c>
      <c r="V198" s="98">
        <f>RES_hhdet_tesh!V48</f>
        <v>12.048354886563738</v>
      </c>
      <c r="W198" s="98">
        <f>RES_hhdet_tesh!W48</f>
        <v>10.174382340812219</v>
      </c>
      <c r="DA198" s="63" t="s">
        <v>2454</v>
      </c>
    </row>
    <row r="199" spans="1:105" ht="12" customHeight="1" x14ac:dyDescent="0.25">
      <c r="A199" s="121" t="s">
        <v>55</v>
      </c>
      <c r="B199" s="122">
        <v>963.18049494231059</v>
      </c>
      <c r="C199" s="122">
        <v>924.6461829802289</v>
      </c>
      <c r="D199" s="122">
        <v>939.61877626957073</v>
      </c>
      <c r="E199" s="122">
        <v>910.00683422991381</v>
      </c>
      <c r="F199" s="122">
        <v>944.37512496444947</v>
      </c>
      <c r="G199" s="122">
        <v>963.49096493488366</v>
      </c>
      <c r="H199" s="122">
        <v>957.0711828918329</v>
      </c>
      <c r="I199" s="122">
        <v>891.77299654962496</v>
      </c>
      <c r="J199" s="122">
        <v>934.34410159696495</v>
      </c>
      <c r="K199" s="122">
        <v>929.41727820142989</v>
      </c>
      <c r="L199" s="122">
        <v>1095.4817035706562</v>
      </c>
      <c r="M199" s="122">
        <v>1170.8034477959516</v>
      </c>
      <c r="N199" s="122">
        <v>1137.2322942502358</v>
      </c>
      <c r="O199" s="122">
        <v>1238.9090160050037</v>
      </c>
      <c r="P199" s="122">
        <v>1111.8005149464034</v>
      </c>
      <c r="Q199" s="122">
        <v>1157.2422214379108</v>
      </c>
      <c r="R199" s="122">
        <v>1177.6571289480303</v>
      </c>
      <c r="S199" s="122">
        <v>1139.0092247158036</v>
      </c>
      <c r="T199" s="122">
        <v>1188.0249746166148</v>
      </c>
      <c r="U199" s="122">
        <v>1210.4013811039092</v>
      </c>
      <c r="V199" s="122">
        <v>1186.5271474861747</v>
      </c>
      <c r="W199" s="122">
        <v>1111.6842543398152</v>
      </c>
      <c r="DA199" s="130" t="s">
        <v>2455</v>
      </c>
    </row>
    <row r="200" spans="1:105" ht="12" customHeight="1" x14ac:dyDescent="0.25">
      <c r="A200" s="97" t="s">
        <v>138</v>
      </c>
      <c r="B200" s="98">
        <v>951.67124161287927</v>
      </c>
      <c r="C200" s="98">
        <v>930.3881064642668</v>
      </c>
      <c r="D200" s="98">
        <v>944.08238982884097</v>
      </c>
      <c r="E200" s="98">
        <v>912.06102938212371</v>
      </c>
      <c r="F200" s="98">
        <v>950.16356992343958</v>
      </c>
      <c r="G200" s="98">
        <v>966.98291262129101</v>
      </c>
      <c r="H200" s="98">
        <v>952.5282547107555</v>
      </c>
      <c r="I200" s="98">
        <v>883.59255699443725</v>
      </c>
      <c r="J200" s="98">
        <v>931.48688995300404</v>
      </c>
      <c r="K200" s="98">
        <v>932.95051346120442</v>
      </c>
      <c r="L200" s="98">
        <v>1097.9967234416372</v>
      </c>
      <c r="M200" s="98">
        <v>1174.1048150994293</v>
      </c>
      <c r="N200" s="98">
        <v>1138.0909690872561</v>
      </c>
      <c r="O200" s="98">
        <v>1240.1815530262872</v>
      </c>
      <c r="P200" s="98">
        <v>1109.931895272797</v>
      </c>
      <c r="Q200" s="98">
        <v>1154.9069340562326</v>
      </c>
      <c r="R200" s="98">
        <v>1176.0986074846132</v>
      </c>
      <c r="S200" s="98">
        <v>1138.2272231687323</v>
      </c>
      <c r="T200" s="98">
        <v>1188.5940912613853</v>
      </c>
      <c r="U200" s="98">
        <v>1211.265363565403</v>
      </c>
      <c r="V200" s="98">
        <v>1186.4897254201574</v>
      </c>
      <c r="W200" s="98">
        <v>1108.6007293813643</v>
      </c>
      <c r="DA200" s="63" t="s">
        <v>2456</v>
      </c>
    </row>
    <row r="201" spans="1:105" ht="12" customHeight="1" x14ac:dyDescent="0.25">
      <c r="A201" s="97" t="s">
        <v>137</v>
      </c>
      <c r="B201" s="98">
        <v>951.67124161287916</v>
      </c>
      <c r="C201" s="98">
        <v>930.37547896512331</v>
      </c>
      <c r="D201" s="98">
        <v>944.06603120034765</v>
      </c>
      <c r="E201" s="98">
        <v>912.04302170206233</v>
      </c>
      <c r="F201" s="98">
        <v>950.14620841980945</v>
      </c>
      <c r="G201" s="98">
        <v>966.9625497180823</v>
      </c>
      <c r="H201" s="98">
        <v>952.50746895070813</v>
      </c>
      <c r="I201" s="98">
        <v>883.37561859854168</v>
      </c>
      <c r="J201" s="98">
        <v>931.20470815668557</v>
      </c>
      <c r="K201" s="98">
        <v>932.52690454999981</v>
      </c>
      <c r="L201" s="98">
        <v>1097.637339118093</v>
      </c>
      <c r="M201" s="98">
        <v>1173.9166139905783</v>
      </c>
      <c r="N201" s="98">
        <v>1138.4945905164361</v>
      </c>
      <c r="O201" s="98">
        <v>1241.088051603889</v>
      </c>
      <c r="P201" s="98">
        <v>1110.7573717140349</v>
      </c>
      <c r="Q201" s="98">
        <v>1155.8081331015096</v>
      </c>
      <c r="R201" s="98">
        <v>1176.9962509303173</v>
      </c>
      <c r="S201" s="98">
        <v>1139.0498487749412</v>
      </c>
      <c r="T201" s="98">
        <v>1188.844826699519</v>
      </c>
      <c r="U201" s="98">
        <v>1211.4546279883878</v>
      </c>
      <c r="V201" s="98">
        <v>1186.4600492619654</v>
      </c>
      <c r="W201" s="98">
        <v>1108.3883673638416</v>
      </c>
      <c r="DA201" s="63" t="s">
        <v>2457</v>
      </c>
    </row>
    <row r="202" spans="1:105" ht="12" customHeight="1" x14ac:dyDescent="0.25">
      <c r="A202" s="100" t="s">
        <v>216</v>
      </c>
      <c r="B202" s="101">
        <v>542.37725027173019</v>
      </c>
      <c r="C202" s="101">
        <v>520.61411447314276</v>
      </c>
      <c r="D202" s="101">
        <v>534.35684241460046</v>
      </c>
      <c r="E202" s="101">
        <v>509.58771937635294</v>
      </c>
      <c r="F202" s="101">
        <v>529.00779367468135</v>
      </c>
      <c r="G202" s="101">
        <v>546.81372551195955</v>
      </c>
      <c r="H202" s="101">
        <v>539.64977132936178</v>
      </c>
      <c r="I202" s="101">
        <v>492.41957413937422</v>
      </c>
      <c r="J202" s="101">
        <v>503.30768915853747</v>
      </c>
      <c r="K202" s="101">
        <v>461.06006240254334</v>
      </c>
      <c r="L202" s="101">
        <v>623.89483911373691</v>
      </c>
      <c r="M202" s="101">
        <v>661.52070343168702</v>
      </c>
      <c r="N202" s="101">
        <v>628.35424330919091</v>
      </c>
      <c r="O202" s="101">
        <v>719.88875138307924</v>
      </c>
      <c r="P202" s="101">
        <v>619.33918918024585</v>
      </c>
      <c r="Q202" s="101">
        <v>659.19178529382521</v>
      </c>
      <c r="R202" s="101">
        <v>671.87716024932422</v>
      </c>
      <c r="S202" s="101">
        <v>622.55754168357032</v>
      </c>
      <c r="T202" s="101">
        <v>653.59325885779003</v>
      </c>
      <c r="U202" s="101">
        <v>677.15049529413398</v>
      </c>
      <c r="V202" s="101">
        <v>666.17748351424711</v>
      </c>
      <c r="W202" s="101">
        <v>626.84492131375316</v>
      </c>
      <c r="DA202" s="131" t="s">
        <v>2458</v>
      </c>
    </row>
    <row r="203" spans="1:105" ht="12" customHeight="1" x14ac:dyDescent="0.25">
      <c r="A203" s="103" t="s">
        <v>52</v>
      </c>
      <c r="B203" s="104">
        <v>409.29399134114897</v>
      </c>
      <c r="C203" s="104">
        <v>409.7613644919806</v>
      </c>
      <c r="D203" s="104">
        <v>409.70918878574707</v>
      </c>
      <c r="E203" s="104">
        <v>402.45530232570934</v>
      </c>
      <c r="F203" s="104">
        <v>421.13841474512827</v>
      </c>
      <c r="G203" s="104">
        <v>420.14882420612264</v>
      </c>
      <c r="H203" s="104">
        <v>412.85769762134618</v>
      </c>
      <c r="I203" s="104">
        <v>390.9560444591674</v>
      </c>
      <c r="J203" s="104">
        <v>427.89701899814816</v>
      </c>
      <c r="K203" s="104">
        <v>471.46684214745642</v>
      </c>
      <c r="L203" s="104">
        <v>473.74250000435609</v>
      </c>
      <c r="M203" s="104">
        <v>512.39591055889161</v>
      </c>
      <c r="N203" s="104">
        <v>510.14034720724516</v>
      </c>
      <c r="O203" s="104">
        <v>521.19930022080973</v>
      </c>
      <c r="P203" s="104">
        <v>491.41818253378915</v>
      </c>
      <c r="Q203" s="104">
        <v>496.61634780768429</v>
      </c>
      <c r="R203" s="104">
        <v>505.11909068099328</v>
      </c>
      <c r="S203" s="104">
        <v>516.492307091371</v>
      </c>
      <c r="T203" s="104">
        <v>535.25156784172918</v>
      </c>
      <c r="U203" s="104">
        <v>534.30413269425401</v>
      </c>
      <c r="V203" s="104">
        <v>520.28256574771842</v>
      </c>
      <c r="W203" s="104">
        <v>481.54344605008816</v>
      </c>
      <c r="DA203" s="132" t="s">
        <v>2459</v>
      </c>
    </row>
    <row r="204" spans="1:105" ht="12" customHeight="1" x14ac:dyDescent="0.25">
      <c r="A204" s="106" t="s">
        <v>122</v>
      </c>
      <c r="B204" s="101">
        <v>977.714356984029</v>
      </c>
      <c r="C204" s="101">
        <v>916.75557374481195</v>
      </c>
      <c r="D204" s="101">
        <v>932.66068165092815</v>
      </c>
      <c r="E204" s="101">
        <v>906.30245552844281</v>
      </c>
      <c r="F204" s="101">
        <v>932.4101867086988</v>
      </c>
      <c r="G204" s="101">
        <v>954.99404081821706</v>
      </c>
      <c r="H204" s="101">
        <v>970.35568910026313</v>
      </c>
      <c r="I204" s="101">
        <v>921.64186303960253</v>
      </c>
      <c r="J204" s="101">
        <v>948.03137711030593</v>
      </c>
      <c r="K204" s="101">
        <v>904.90164412589718</v>
      </c>
      <c r="L204" s="101">
        <v>1069.0956233908394</v>
      </c>
      <c r="M204" s="101">
        <v>1113.5797317295496</v>
      </c>
      <c r="N204" s="101">
        <v>1116.9089133178679</v>
      </c>
      <c r="O204" s="101">
        <v>1203.9586363483693</v>
      </c>
      <c r="P204" s="101">
        <v>1162.8764852246657</v>
      </c>
      <c r="Q204" s="101">
        <v>1220.2640890121936</v>
      </c>
      <c r="R204" s="101">
        <v>1219.5227669405979</v>
      </c>
      <c r="S204" s="101">
        <v>1159.8653457375083</v>
      </c>
      <c r="T204" s="101">
        <v>1172.2101986335792</v>
      </c>
      <c r="U204" s="101">
        <v>1186.4605687014898</v>
      </c>
      <c r="V204" s="101">
        <v>1187.654177808952</v>
      </c>
      <c r="W204" s="101">
        <v>1201.9539726118157</v>
      </c>
      <c r="DA204" s="131" t="s">
        <v>2460</v>
      </c>
    </row>
    <row r="205" spans="1:105" ht="12" customHeight="1" x14ac:dyDescent="0.25">
      <c r="A205" s="107" t="s">
        <v>121</v>
      </c>
      <c r="B205" s="104">
        <v>977.71435698402911</v>
      </c>
      <c r="C205" s="104">
        <v>916.87919558325996</v>
      </c>
      <c r="D205" s="104">
        <v>932.81855815662516</v>
      </c>
      <c r="E205" s="104">
        <v>906.48081032789582</v>
      </c>
      <c r="F205" s="104">
        <v>932.52083115043524</v>
      </c>
      <c r="G205" s="104">
        <v>955.03589363593528</v>
      </c>
      <c r="H205" s="104">
        <v>970.36767551806986</v>
      </c>
      <c r="I205" s="104">
        <v>921.83989117855072</v>
      </c>
      <c r="J205" s="104">
        <v>948.27122511555331</v>
      </c>
      <c r="K205" s="104">
        <v>905.25766387595024</v>
      </c>
      <c r="L205" s="104">
        <v>1069.3085360463115</v>
      </c>
      <c r="M205" s="104">
        <v>1113.5392374305472</v>
      </c>
      <c r="N205" s="104">
        <v>1116.4852385318084</v>
      </c>
      <c r="O205" s="104">
        <v>1203.3751817318746</v>
      </c>
      <c r="P205" s="104">
        <v>1162.3960932220455</v>
      </c>
      <c r="Q205" s="104">
        <v>1220.0380102823488</v>
      </c>
      <c r="R205" s="104">
        <v>1219.7559365034278</v>
      </c>
      <c r="S205" s="104">
        <v>1160.4644713070636</v>
      </c>
      <c r="T205" s="104">
        <v>1172.6428162428097</v>
      </c>
      <c r="U205" s="104">
        <v>1186.6475911112748</v>
      </c>
      <c r="V205" s="104">
        <v>1187.4843848428095</v>
      </c>
      <c r="W205" s="104">
        <v>1201.5226533906027</v>
      </c>
      <c r="DA205" s="132" t="s">
        <v>2461</v>
      </c>
    </row>
    <row r="206" spans="1:105" ht="12" customHeight="1" x14ac:dyDescent="0.25">
      <c r="A206" s="108" t="s">
        <v>53</v>
      </c>
      <c r="B206" s="98">
        <v>557.50596902910456</v>
      </c>
      <c r="C206" s="98">
        <v>512.86516047607643</v>
      </c>
      <c r="D206" s="98">
        <v>528.04474841364822</v>
      </c>
      <c r="E206" s="98">
        <v>506.24984997877601</v>
      </c>
      <c r="F206" s="98">
        <v>518.80179391721265</v>
      </c>
      <c r="G206" s="98">
        <v>540.13031041864588</v>
      </c>
      <c r="H206" s="98">
        <v>550.03207710969809</v>
      </c>
      <c r="I206" s="98">
        <v>514.58134709829608</v>
      </c>
      <c r="J206" s="98">
        <v>513.03418701864223</v>
      </c>
      <c r="K206" s="98">
        <v>446.42412719527545</v>
      </c>
      <c r="L206" s="98">
        <v>606.60407878259355</v>
      </c>
      <c r="M206" s="98">
        <v>626.40618252617469</v>
      </c>
      <c r="N206" s="98">
        <v>614.90930244118078</v>
      </c>
      <c r="O206" s="98">
        <v>697.55257489140558</v>
      </c>
      <c r="P206" s="98">
        <v>647.20194884468208</v>
      </c>
      <c r="Q206" s="98">
        <v>695.25840991149005</v>
      </c>
      <c r="R206" s="98">
        <v>696.23513579855944</v>
      </c>
      <c r="S206" s="98">
        <v>633.84176793934807</v>
      </c>
      <c r="T206" s="98">
        <v>645.09503923326645</v>
      </c>
      <c r="U206" s="98">
        <v>663.1474729522813</v>
      </c>
      <c r="V206" s="98">
        <v>666.72814563672648</v>
      </c>
      <c r="W206" s="98">
        <v>679.84430683908556</v>
      </c>
      <c r="DA206" s="63" t="s">
        <v>2462</v>
      </c>
    </row>
    <row r="207" spans="1:105" ht="12" customHeight="1" x14ac:dyDescent="0.25">
      <c r="A207" s="108" t="s">
        <v>52</v>
      </c>
      <c r="B207" s="98">
        <v>420.20838795492449</v>
      </c>
      <c r="C207" s="98">
        <v>404.01403510718359</v>
      </c>
      <c r="D207" s="98">
        <v>404.77380974297694</v>
      </c>
      <c r="E207" s="98">
        <v>400.23096034911987</v>
      </c>
      <c r="F207" s="98">
        <v>413.71903723322248</v>
      </c>
      <c r="G207" s="98">
        <v>414.90558321728935</v>
      </c>
      <c r="H207" s="98">
        <v>420.3355984083716</v>
      </c>
      <c r="I207" s="98">
        <v>407.25854408025458</v>
      </c>
      <c r="J207" s="98">
        <v>435.23703809691136</v>
      </c>
      <c r="K207" s="98">
        <v>458.83353668067485</v>
      </c>
      <c r="L207" s="98">
        <v>462.7044572637177</v>
      </c>
      <c r="M207" s="98">
        <v>487.13305490437244</v>
      </c>
      <c r="N207" s="98">
        <v>501.57593609062758</v>
      </c>
      <c r="O207" s="98">
        <v>505.82260684046906</v>
      </c>
      <c r="P207" s="98">
        <v>515.19414437736361</v>
      </c>
      <c r="Q207" s="98">
        <v>524.7796003708587</v>
      </c>
      <c r="R207" s="98">
        <v>523.52080070486841</v>
      </c>
      <c r="S207" s="98">
        <v>526.62270336771542</v>
      </c>
      <c r="T207" s="98">
        <v>527.54777700954344</v>
      </c>
      <c r="U207" s="98">
        <v>523.50011815899336</v>
      </c>
      <c r="V207" s="98">
        <v>520.75623920608291</v>
      </c>
      <c r="W207" s="98">
        <v>521.67834655151694</v>
      </c>
      <c r="DA207" s="63" t="s">
        <v>2463</v>
      </c>
    </row>
    <row r="208" spans="1:105" ht="12" customHeight="1" x14ac:dyDescent="0.25">
      <c r="A208" s="121" t="s">
        <v>54</v>
      </c>
      <c r="B208" s="122">
        <v>219.25910147367824</v>
      </c>
      <c r="C208" s="122">
        <v>215.41755163530277</v>
      </c>
      <c r="D208" s="122">
        <v>219.0442207174313</v>
      </c>
      <c r="E208" s="122">
        <v>218.08406600170679</v>
      </c>
      <c r="F208" s="122">
        <v>219.74707458957931</v>
      </c>
      <c r="G208" s="122">
        <v>223.69039953416157</v>
      </c>
      <c r="H208" s="122">
        <v>231.40947697104622</v>
      </c>
      <c r="I208" s="122">
        <v>229.29171272202541</v>
      </c>
      <c r="J208" s="122">
        <v>234.3632477987575</v>
      </c>
      <c r="K208" s="122">
        <v>236.05669572449966</v>
      </c>
      <c r="L208" s="122">
        <v>263.4813338049799</v>
      </c>
      <c r="M208" s="122">
        <v>258.24363206059695</v>
      </c>
      <c r="N208" s="122">
        <v>257.46088274862308</v>
      </c>
      <c r="O208" s="122">
        <v>276.11925871066649</v>
      </c>
      <c r="P208" s="122">
        <v>280.33967031958883</v>
      </c>
      <c r="Q208" s="122">
        <v>285.40366157291163</v>
      </c>
      <c r="R208" s="122">
        <v>293.90067565184796</v>
      </c>
      <c r="S208" s="122">
        <v>286.43901051609004</v>
      </c>
      <c r="T208" s="122">
        <v>287.46526310153018</v>
      </c>
      <c r="U208" s="122">
        <v>287.87807821892176</v>
      </c>
      <c r="V208" s="122">
        <v>303.54920783321</v>
      </c>
      <c r="W208" s="122">
        <v>309.90330156389024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219.25910147367824</v>
      </c>
      <c r="C210" s="33">
        <v>215.41755163530277</v>
      </c>
      <c r="D210" s="33">
        <v>219.0442207174313</v>
      </c>
      <c r="E210" s="33">
        <v>218.08406600170679</v>
      </c>
      <c r="F210" s="33">
        <v>219.74707458957931</v>
      </c>
      <c r="G210" s="33">
        <v>223.69039953416157</v>
      </c>
      <c r="H210" s="33">
        <v>231.40947697104622</v>
      </c>
      <c r="I210" s="33">
        <v>229.29171272202541</v>
      </c>
      <c r="J210" s="33">
        <v>234.3632477987575</v>
      </c>
      <c r="K210" s="33">
        <v>236.05669572449966</v>
      </c>
      <c r="L210" s="33">
        <v>263.4813338049799</v>
      </c>
      <c r="M210" s="33">
        <v>258.24363206059695</v>
      </c>
      <c r="N210" s="33">
        <v>257.46088274862308</v>
      </c>
      <c r="O210" s="33">
        <v>276.11925871066649</v>
      </c>
      <c r="P210" s="33">
        <v>280.33967031958883</v>
      </c>
      <c r="Q210" s="33">
        <v>285.40366157291163</v>
      </c>
      <c r="R210" s="33">
        <v>293.90067565184796</v>
      </c>
      <c r="S210" s="33">
        <v>286.43901051609004</v>
      </c>
      <c r="T210" s="33">
        <v>287.46526310153018</v>
      </c>
      <c r="U210" s="33">
        <v>287.87807821892176</v>
      </c>
      <c r="V210" s="33">
        <v>303.54920783321</v>
      </c>
      <c r="W210" s="33">
        <v>309.90330156389024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5544.9515201920449</v>
      </c>
      <c r="C212" s="117">
        <f t="shared" si="101"/>
        <v>5869.3908707309438</v>
      </c>
      <c r="D212" s="117">
        <f t="shared" si="101"/>
        <v>5728.320241987647</v>
      </c>
      <c r="E212" s="117">
        <f t="shared" si="101"/>
        <v>5703.661457566719</v>
      </c>
      <c r="F212" s="117">
        <f t="shared" si="101"/>
        <v>5714.6057317851228</v>
      </c>
      <c r="G212" s="117">
        <f t="shared" si="101"/>
        <v>5872.1794353240302</v>
      </c>
      <c r="H212" s="117">
        <f t="shared" si="101"/>
        <v>5733.8232504404114</v>
      </c>
      <c r="I212" s="117">
        <f t="shared" si="101"/>
        <v>5663.3309787586641</v>
      </c>
      <c r="J212" s="117">
        <f t="shared" si="101"/>
        <v>5683.0284727415174</v>
      </c>
      <c r="K212" s="117">
        <f t="shared" si="101"/>
        <v>5694.7023857591576</v>
      </c>
      <c r="L212" s="117">
        <f t="shared" si="101"/>
        <v>6326.4338741132797</v>
      </c>
      <c r="M212" s="117">
        <f t="shared" si="101"/>
        <v>5621.1563396777483</v>
      </c>
      <c r="N212" s="117">
        <f t="shared" si="101"/>
        <v>5184.6915641920841</v>
      </c>
      <c r="O212" s="117">
        <f t="shared" si="101"/>
        <v>5398.4670049320739</v>
      </c>
      <c r="P212" s="117">
        <f t="shared" si="101"/>
        <v>4503.822418471791</v>
      </c>
      <c r="Q212" s="117">
        <f t="shared" si="101"/>
        <v>5039.4365566883071</v>
      </c>
      <c r="R212" s="117">
        <f t="shared" ref="R212:V212" si="102">R213+R216+R218+R227</f>
        <v>5241.1443510508816</v>
      </c>
      <c r="S212" s="117">
        <f t="shared" si="102"/>
        <v>5073.5747006980673</v>
      </c>
      <c r="T212" s="117">
        <f t="shared" si="102"/>
        <v>5318.6551281302091</v>
      </c>
      <c r="U212" s="117">
        <f t="shared" si="102"/>
        <v>5164.1730276139569</v>
      </c>
      <c r="V212" s="117">
        <f t="shared" si="102"/>
        <v>4886.7813940626211</v>
      </c>
      <c r="W212" s="117">
        <f t="shared" ref="W212" si="103">W213+W216+W218+W227</f>
        <v>4817.1853793072041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5298.5801077754631</v>
      </c>
      <c r="C213" s="122">
        <f t="shared" si="104"/>
        <v>5620.9064535514126</v>
      </c>
      <c r="D213" s="122">
        <f t="shared" si="104"/>
        <v>5463.9025924200123</v>
      </c>
      <c r="E213" s="122">
        <f t="shared" si="104"/>
        <v>5435.630347701147</v>
      </c>
      <c r="F213" s="122">
        <f t="shared" si="104"/>
        <v>5421.5309641377844</v>
      </c>
      <c r="G213" s="122">
        <f t="shared" si="104"/>
        <v>5559.1765292317659</v>
      </c>
      <c r="H213" s="122">
        <f t="shared" si="104"/>
        <v>5410.7555899763947</v>
      </c>
      <c r="I213" s="122">
        <f t="shared" si="104"/>
        <v>5349.1037098086817</v>
      </c>
      <c r="J213" s="122">
        <f t="shared" si="104"/>
        <v>5337.8625293260802</v>
      </c>
      <c r="K213" s="122">
        <f t="shared" si="104"/>
        <v>5334.2241412274007</v>
      </c>
      <c r="L213" s="122">
        <f t="shared" si="104"/>
        <v>5886.5211147559021</v>
      </c>
      <c r="M213" s="122">
        <f t="shared" si="104"/>
        <v>5138.7709462615494</v>
      </c>
      <c r="N213" s="122">
        <f t="shared" si="104"/>
        <v>4726.6949835752603</v>
      </c>
      <c r="O213" s="122">
        <f t="shared" si="104"/>
        <v>4900.966444837115</v>
      </c>
      <c r="P213" s="122">
        <f t="shared" si="104"/>
        <v>4063.79214044629</v>
      </c>
      <c r="Q213" s="122">
        <f t="shared" si="104"/>
        <v>4589.1862983464398</v>
      </c>
      <c r="R213" s="122">
        <f t="shared" ref="R213:V213" si="105">SUM(R214:R215)</f>
        <v>4789.7829002786866</v>
      </c>
      <c r="S213" s="122">
        <f t="shared" si="105"/>
        <v>4645.1443122625451</v>
      </c>
      <c r="T213" s="122">
        <f t="shared" si="105"/>
        <v>4877.9695246202537</v>
      </c>
      <c r="U213" s="122">
        <f t="shared" si="105"/>
        <v>4723.3270021133712</v>
      </c>
      <c r="V213" s="122">
        <f t="shared" si="105"/>
        <v>4464.0703692815769</v>
      </c>
      <c r="W213" s="122">
        <f t="shared" ref="W213" si="106">SUM(W214:W215)</f>
        <v>4430.1218051184351</v>
      </c>
      <c r="DA213" s="130" t="s">
        <v>2618</v>
      </c>
    </row>
    <row r="214" spans="1:105" ht="12" customHeight="1" x14ac:dyDescent="0.25">
      <c r="A214" s="97" t="s">
        <v>216</v>
      </c>
      <c r="B214" s="98">
        <v>5298.5801077754631</v>
      </c>
      <c r="C214" s="98">
        <v>5620.9064535514126</v>
      </c>
      <c r="D214" s="98">
        <v>5463.9025924200123</v>
      </c>
      <c r="E214" s="98">
        <v>5435.630347701147</v>
      </c>
      <c r="F214" s="98">
        <v>5421.5309641377844</v>
      </c>
      <c r="G214" s="98">
        <v>5559.1765292317659</v>
      </c>
      <c r="H214" s="98">
        <v>5410.7555899763947</v>
      </c>
      <c r="I214" s="98">
        <v>5349.1037098086817</v>
      </c>
      <c r="J214" s="98">
        <v>5337.8625293260802</v>
      </c>
      <c r="K214" s="98">
        <v>5334.2241412274007</v>
      </c>
      <c r="L214" s="98">
        <v>5886.5211147559021</v>
      </c>
      <c r="M214" s="98">
        <v>5138.7709462615494</v>
      </c>
      <c r="N214" s="98">
        <v>4726.6949835752603</v>
      </c>
      <c r="O214" s="98">
        <v>4900.966444837115</v>
      </c>
      <c r="P214" s="98">
        <v>4063.79214044629</v>
      </c>
      <c r="Q214" s="98">
        <v>4589.1862983464398</v>
      </c>
      <c r="R214" s="98">
        <v>4789.7829002786866</v>
      </c>
      <c r="S214" s="98">
        <v>4645.1443122625451</v>
      </c>
      <c r="T214" s="98">
        <v>4877.9695246202537</v>
      </c>
      <c r="U214" s="98">
        <v>4723.3270021133712</v>
      </c>
      <c r="V214" s="98">
        <v>4464.0703692815769</v>
      </c>
      <c r="W214" s="98">
        <v>4430.1218051184351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246.37141241658148</v>
      </c>
      <c r="C218" s="122">
        <v>248.48441717953096</v>
      </c>
      <c r="D218" s="122">
        <v>264.41764956763461</v>
      </c>
      <c r="E218" s="122">
        <v>268.03110986557226</v>
      </c>
      <c r="F218" s="122">
        <v>293.07476764733798</v>
      </c>
      <c r="G218" s="122">
        <v>313.00290609226403</v>
      </c>
      <c r="H218" s="122">
        <v>323.06766046401629</v>
      </c>
      <c r="I218" s="122">
        <v>314.22726894998209</v>
      </c>
      <c r="J218" s="122">
        <v>345.16594341543731</v>
      </c>
      <c r="K218" s="122">
        <v>360.4782445317569</v>
      </c>
      <c r="L218" s="122">
        <v>439.91275935737804</v>
      </c>
      <c r="M218" s="122">
        <v>482.38539341619929</v>
      </c>
      <c r="N218" s="122">
        <v>457.99658061682408</v>
      </c>
      <c r="O218" s="122">
        <v>497.5005600949591</v>
      </c>
      <c r="P218" s="122">
        <v>440.03027802550127</v>
      </c>
      <c r="Q218" s="122">
        <v>450.2502583418671</v>
      </c>
      <c r="R218" s="122">
        <v>451.3614507721951</v>
      </c>
      <c r="S218" s="122">
        <v>428.43038843552205</v>
      </c>
      <c r="T218" s="122">
        <v>440.68560350995574</v>
      </c>
      <c r="U218" s="122">
        <v>440.84602550058582</v>
      </c>
      <c r="V218" s="122">
        <v>422.71102478104433</v>
      </c>
      <c r="W218" s="122">
        <v>387.06357418876888</v>
      </c>
      <c r="DA218" s="130" t="s">
        <v>2623</v>
      </c>
    </row>
    <row r="219" spans="1:105" ht="12" customHeight="1" x14ac:dyDescent="0.25">
      <c r="A219" s="97" t="s">
        <v>138</v>
      </c>
      <c r="B219" s="98">
        <v>442.10699849365801</v>
      </c>
      <c r="C219" s="98">
        <v>430.94167354783212</v>
      </c>
      <c r="D219" s="98">
        <v>436.06907915751066</v>
      </c>
      <c r="E219" s="98">
        <v>419.91503591983189</v>
      </c>
      <c r="F219" s="98">
        <v>436.17554369911511</v>
      </c>
      <c r="G219" s="98">
        <v>442.78189533749361</v>
      </c>
      <c r="H219" s="98">
        <v>434.43830312728016</v>
      </c>
      <c r="I219" s="98">
        <v>401.05542712340076</v>
      </c>
      <c r="J219" s="98">
        <v>417.92610592107593</v>
      </c>
      <c r="K219" s="98">
        <v>414.23214365942158</v>
      </c>
      <c r="L219" s="98">
        <v>483.46899527477353</v>
      </c>
      <c r="M219" s="98">
        <v>511.88014043243481</v>
      </c>
      <c r="N219" s="98">
        <v>478.75102840793977</v>
      </c>
      <c r="O219" s="98">
        <v>517.01224534283244</v>
      </c>
      <c r="P219" s="98">
        <v>457.48117740633478</v>
      </c>
      <c r="Q219" s="98">
        <v>468.21077211146167</v>
      </c>
      <c r="R219" s="98">
        <v>469.27930882090067</v>
      </c>
      <c r="S219" s="98">
        <v>445.34043872658418</v>
      </c>
      <c r="T219" s="98">
        <v>458.07261845687026</v>
      </c>
      <c r="U219" s="98">
        <v>458.1481643705975</v>
      </c>
      <c r="V219" s="98">
        <v>439.19166649305214</v>
      </c>
      <c r="W219" s="98">
        <v>401.36566047574536</v>
      </c>
      <c r="DA219" s="63" t="s">
        <v>2624</v>
      </c>
    </row>
    <row r="220" spans="1:105" ht="12" customHeight="1" x14ac:dyDescent="0.25">
      <c r="A220" s="97" t="s">
        <v>137</v>
      </c>
      <c r="B220" s="98">
        <v>251.96598119586707</v>
      </c>
      <c r="C220" s="98">
        <v>240.17686974514993</v>
      </c>
      <c r="D220" s="98">
        <v>245.62585916602043</v>
      </c>
      <c r="E220" s="98">
        <v>233.18301712987591</v>
      </c>
      <c r="F220" s="98">
        <v>241.29506692348687</v>
      </c>
      <c r="G220" s="98">
        <v>248.53350762549726</v>
      </c>
      <c r="H220" s="98">
        <v>244.29088732297294</v>
      </c>
      <c r="I220" s="98">
        <v>221.28373729630925</v>
      </c>
      <c r="J220" s="98">
        <v>223.59684915939451</v>
      </c>
      <c r="K220" s="98">
        <v>202.43805833970626</v>
      </c>
      <c r="L220" s="98">
        <v>272.761031683537</v>
      </c>
      <c r="M220" s="98">
        <v>287.35090721860212</v>
      </c>
      <c r="N220" s="98">
        <v>266.3655952870505</v>
      </c>
      <c r="O220" s="98">
        <v>306.21048150437355</v>
      </c>
      <c r="P220" s="98">
        <v>264.47886345322104</v>
      </c>
      <c r="Q220" s="98">
        <v>281.22434453320994</v>
      </c>
      <c r="R220" s="98">
        <v>286.54881968289703</v>
      </c>
      <c r="S220" s="98">
        <v>262.19079244017922</v>
      </c>
      <c r="T220" s="98">
        <v>266.71433385651966</v>
      </c>
      <c r="U220" s="98">
        <v>270.34272899439537</v>
      </c>
      <c r="V220" s="98">
        <v>262.48295082832112</v>
      </c>
      <c r="W220" s="98">
        <v>244.89148839477335</v>
      </c>
      <c r="DA220" s="63" t="s">
        <v>2625</v>
      </c>
    </row>
    <row r="221" spans="1:105" ht="12" customHeight="1" x14ac:dyDescent="0.25">
      <c r="A221" s="100" t="s">
        <v>216</v>
      </c>
      <c r="B221" s="101">
        <v>251.96598119586707</v>
      </c>
      <c r="C221" s="101">
        <v>240.17686974514993</v>
      </c>
      <c r="D221" s="101">
        <v>245.62585916602043</v>
      </c>
      <c r="E221" s="101">
        <v>233.18301712987591</v>
      </c>
      <c r="F221" s="101">
        <v>241.29506692348687</v>
      </c>
      <c r="G221" s="101">
        <v>248.53350762549726</v>
      </c>
      <c r="H221" s="101">
        <v>244.29088732297294</v>
      </c>
      <c r="I221" s="101">
        <v>221.28373729630925</v>
      </c>
      <c r="J221" s="101">
        <v>223.59684915939451</v>
      </c>
      <c r="K221" s="101">
        <v>202.43805833970626</v>
      </c>
      <c r="L221" s="101">
        <v>272.761031683537</v>
      </c>
      <c r="M221" s="101">
        <v>287.35090721860212</v>
      </c>
      <c r="N221" s="101">
        <v>266.3655952870505</v>
      </c>
      <c r="O221" s="101">
        <v>306.21048150437355</v>
      </c>
      <c r="P221" s="101">
        <v>264.47886345322104</v>
      </c>
      <c r="Q221" s="101">
        <v>281.22434453320994</v>
      </c>
      <c r="R221" s="101">
        <v>286.54881968289703</v>
      </c>
      <c r="S221" s="101">
        <v>262.19079244017922</v>
      </c>
      <c r="T221" s="101">
        <v>266.71433385651966</v>
      </c>
      <c r="U221" s="101">
        <v>270.34272899439537</v>
      </c>
      <c r="V221" s="101">
        <v>262.48295082832112</v>
      </c>
      <c r="W221" s="101">
        <v>244.89148839477335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190.29230074711245</v>
      </c>
      <c r="C231" s="118">
        <f t="shared" si="108"/>
        <v>200.31658557072117</v>
      </c>
      <c r="D231" s="118">
        <f t="shared" si="108"/>
        <v>195.35521085997561</v>
      </c>
      <c r="E231" s="118">
        <f t="shared" si="108"/>
        <v>194.07979525077789</v>
      </c>
      <c r="F231" s="118">
        <f t="shared" si="108"/>
        <v>194.09894740117429</v>
      </c>
      <c r="G231" s="118">
        <f t="shared" si="108"/>
        <v>198.8005894211116</v>
      </c>
      <c r="H231" s="118">
        <f t="shared" si="108"/>
        <v>193.98889242251167</v>
      </c>
      <c r="I231" s="118">
        <f t="shared" si="108"/>
        <v>191.05521138145144</v>
      </c>
      <c r="J231" s="118">
        <f t="shared" si="108"/>
        <v>191.90966930471208</v>
      </c>
      <c r="K231" s="118">
        <f t="shared" si="108"/>
        <v>191.93857799566698</v>
      </c>
      <c r="L231" s="118">
        <f t="shared" si="108"/>
        <v>212.55633638418792</v>
      </c>
      <c r="M231" s="118">
        <f t="shared" si="108"/>
        <v>188.32203816280435</v>
      </c>
      <c r="N231" s="118">
        <f t="shared" si="108"/>
        <v>177.02519136863435</v>
      </c>
      <c r="O231" s="118">
        <f t="shared" si="108"/>
        <v>182.21563324397979</v>
      </c>
      <c r="P231" s="118">
        <f t="shared" si="108"/>
        <v>151.82128345374753</v>
      </c>
      <c r="Q231" s="118">
        <f t="shared" si="108"/>
        <v>169.49863874118481</v>
      </c>
      <c r="R231" s="118">
        <f t="shared" ref="R231:V231" si="109">R232+R235+R237+R246</f>
        <v>175.90458485594257</v>
      </c>
      <c r="S231" s="118">
        <f t="shared" si="109"/>
        <v>170.21360198792206</v>
      </c>
      <c r="T231" s="118">
        <f t="shared" si="109"/>
        <v>178.12130221326643</v>
      </c>
      <c r="U231" s="118">
        <f t="shared" si="109"/>
        <v>172.92011743328163</v>
      </c>
      <c r="V231" s="118">
        <f t="shared" si="109"/>
        <v>163.72028761655261</v>
      </c>
      <c r="W231" s="118">
        <f t="shared" ref="W231" si="110">W232+W235+W237+W246</f>
        <v>161.37880289282651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174.64338373575941</v>
      </c>
      <c r="C232" s="123">
        <f t="shared" si="111"/>
        <v>185.2062976545333</v>
      </c>
      <c r="D232" s="123">
        <f t="shared" si="111"/>
        <v>179.94903060685778</v>
      </c>
      <c r="E232" s="123">
        <f t="shared" si="111"/>
        <v>179.04961191864194</v>
      </c>
      <c r="F232" s="123">
        <f t="shared" si="111"/>
        <v>178.51816010794948</v>
      </c>
      <c r="G232" s="123">
        <f t="shared" si="111"/>
        <v>182.87358351204</v>
      </c>
      <c r="H232" s="123">
        <f t="shared" si="111"/>
        <v>178.05598278500256</v>
      </c>
      <c r="I232" s="123">
        <f t="shared" si="111"/>
        <v>176.01813512682881</v>
      </c>
      <c r="J232" s="123">
        <f t="shared" si="111"/>
        <v>176.16419930162286</v>
      </c>
      <c r="K232" s="123">
        <f t="shared" si="111"/>
        <v>176.20720634944797</v>
      </c>
      <c r="L232" s="123">
        <f t="shared" si="111"/>
        <v>194.17986032839249</v>
      </c>
      <c r="M232" s="123">
        <f t="shared" si="111"/>
        <v>169.02462993802621</v>
      </c>
      <c r="N232" s="123">
        <f t="shared" si="111"/>
        <v>158.43290193079238</v>
      </c>
      <c r="O232" s="123">
        <f t="shared" si="111"/>
        <v>162.35523583492636</v>
      </c>
      <c r="P232" s="123">
        <f t="shared" si="111"/>
        <v>133.8958792561437</v>
      </c>
      <c r="Q232" s="123">
        <f t="shared" si="111"/>
        <v>151.17262400661045</v>
      </c>
      <c r="R232" s="123">
        <f t="shared" ref="R232:V232" si="112">SUM(R233:R234)</f>
        <v>157.49933516300086</v>
      </c>
      <c r="S232" s="123">
        <f t="shared" si="112"/>
        <v>152.70981174493005</v>
      </c>
      <c r="T232" s="123">
        <f t="shared" si="112"/>
        <v>160.25911330423045</v>
      </c>
      <c r="U232" s="123">
        <f t="shared" si="112"/>
        <v>155.10950896411958</v>
      </c>
      <c r="V232" s="123">
        <f t="shared" si="112"/>
        <v>146.40977713003639</v>
      </c>
      <c r="W232" s="123">
        <f t="shared" ref="W232" si="113">SUM(W233:W234)</f>
        <v>145.23574024832899</v>
      </c>
      <c r="DA232" s="130" t="s">
        <v>2786</v>
      </c>
    </row>
    <row r="233" spans="1:105" ht="12" customHeight="1" x14ac:dyDescent="0.25">
      <c r="A233" s="97" t="s">
        <v>216</v>
      </c>
      <c r="B233" s="99">
        <v>173.06160269980569</v>
      </c>
      <c r="C233" s="99">
        <v>183.52291724398233</v>
      </c>
      <c r="D233" s="99">
        <v>178.3527587074241</v>
      </c>
      <c r="E233" s="99">
        <v>177.4679830344389</v>
      </c>
      <c r="F233" s="99">
        <v>176.95951122723619</v>
      </c>
      <c r="G233" s="99">
        <v>181.28860140229807</v>
      </c>
      <c r="H233" s="99">
        <v>176.52319631952557</v>
      </c>
      <c r="I233" s="99">
        <v>174.50089782201567</v>
      </c>
      <c r="J233" s="99">
        <v>174.65226950371414</v>
      </c>
      <c r="K233" s="99">
        <v>174.68230838282301</v>
      </c>
      <c r="L233" s="99">
        <v>192.39775505357633</v>
      </c>
      <c r="M233" s="99">
        <v>167.46032627234422</v>
      </c>
      <c r="N233" s="99">
        <v>156.91049982743107</v>
      </c>
      <c r="O233" s="99">
        <v>160.72796915696111</v>
      </c>
      <c r="P233" s="99">
        <v>132.59786719749366</v>
      </c>
      <c r="Q233" s="99">
        <v>149.68782754385177</v>
      </c>
      <c r="R233" s="99">
        <v>155.95612125161404</v>
      </c>
      <c r="S233" s="99">
        <v>151.20072138940145</v>
      </c>
      <c r="T233" s="99">
        <v>158.66897365908758</v>
      </c>
      <c r="U233" s="99">
        <v>153.58529044658877</v>
      </c>
      <c r="V233" s="99">
        <v>144.96350209761158</v>
      </c>
      <c r="W233" s="99">
        <v>143.79041892651125</v>
      </c>
      <c r="DA233" s="63" t="s">
        <v>2787</v>
      </c>
    </row>
    <row r="234" spans="1:105" ht="12" customHeight="1" x14ac:dyDescent="0.25">
      <c r="A234" s="97" t="s">
        <v>53</v>
      </c>
      <c r="B234" s="99">
        <v>1.5817810359537221</v>
      </c>
      <c r="C234" s="99">
        <v>1.6833804105509702</v>
      </c>
      <c r="D234" s="99">
        <v>1.5962718994336864</v>
      </c>
      <c r="E234" s="99">
        <v>1.5816288842030506</v>
      </c>
      <c r="F234" s="99">
        <v>1.5586488807132901</v>
      </c>
      <c r="G234" s="99">
        <v>1.5849821097419305</v>
      </c>
      <c r="H234" s="99">
        <v>1.5327864654769834</v>
      </c>
      <c r="I234" s="99">
        <v>1.5172373048131329</v>
      </c>
      <c r="J234" s="99">
        <v>1.511929797908717</v>
      </c>
      <c r="K234" s="99">
        <v>1.5248979666249551</v>
      </c>
      <c r="L234" s="99">
        <v>1.7821052748161677</v>
      </c>
      <c r="M234" s="99">
        <v>1.5643036656819846</v>
      </c>
      <c r="N234" s="99">
        <v>1.5224021033613122</v>
      </c>
      <c r="O234" s="99">
        <v>1.6272666779652645</v>
      </c>
      <c r="P234" s="99">
        <v>1.2980120586500532</v>
      </c>
      <c r="Q234" s="99">
        <v>1.4847964627586825</v>
      </c>
      <c r="R234" s="99">
        <v>1.5432139113868153</v>
      </c>
      <c r="S234" s="99">
        <v>1.5090903555286013</v>
      </c>
      <c r="T234" s="99">
        <v>1.5901396451428782</v>
      </c>
      <c r="U234" s="99">
        <v>1.5242185175308236</v>
      </c>
      <c r="V234" s="99">
        <v>1.4462750324248079</v>
      </c>
      <c r="W234" s="99">
        <v>1.4453213218177341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6.237029066853278E-3</v>
      </c>
      <c r="C235" s="123">
        <f t="shared" si="114"/>
        <v>7.4341527596373958E-3</v>
      </c>
      <c r="D235" s="123">
        <f t="shared" si="114"/>
        <v>8.0609816158003708E-3</v>
      </c>
      <c r="E235" s="123">
        <f t="shared" si="114"/>
        <v>8.9617367075195357E-3</v>
      </c>
      <c r="F235" s="123">
        <f t="shared" si="114"/>
        <v>9.8670530119843846E-3</v>
      </c>
      <c r="G235" s="123">
        <f t="shared" si="114"/>
        <v>1.0563513979894742E-2</v>
      </c>
      <c r="H235" s="123">
        <f t="shared" si="114"/>
        <v>1.1519095124600063E-2</v>
      </c>
      <c r="I235" s="123">
        <f t="shared" si="114"/>
        <v>1.3230842745139804E-2</v>
      </c>
      <c r="J235" s="123">
        <f t="shared" si="114"/>
        <v>1.5126458566605102E-2</v>
      </c>
      <c r="K235" s="123">
        <f t="shared" si="114"/>
        <v>1.6474018518517659E-2</v>
      </c>
      <c r="L235" s="123">
        <f t="shared" si="114"/>
        <v>1.9324401624622321E-2</v>
      </c>
      <c r="M235" s="123">
        <f t="shared" si="114"/>
        <v>2.3383899652950679E-2</v>
      </c>
      <c r="N235" s="123">
        <f t="shared" si="114"/>
        <v>2.880961861153078E-2</v>
      </c>
      <c r="O235" s="123">
        <f t="shared" si="114"/>
        <v>3.2527116782154107E-2</v>
      </c>
      <c r="P235" s="123">
        <f t="shared" si="114"/>
        <v>3.8058845424466844E-2</v>
      </c>
      <c r="Q235" s="123">
        <f t="shared" si="114"/>
        <v>3.9705133034784103E-2</v>
      </c>
      <c r="R235" s="123">
        <f t="shared" si="114"/>
        <v>3.936427413931002E-2</v>
      </c>
      <c r="S235" s="123">
        <f t="shared" si="114"/>
        <v>3.4324655511849052E-2</v>
      </c>
      <c r="T235" s="123">
        <f t="shared" si="114"/>
        <v>3.3913028256496849E-2</v>
      </c>
      <c r="U235" s="123">
        <f t="shared" si="114"/>
        <v>2.3767497678208245E-2</v>
      </c>
      <c r="V235" s="123">
        <f t="shared" si="114"/>
        <v>1.9984779379236796E-2</v>
      </c>
      <c r="W235" s="123">
        <f t="shared" si="114"/>
        <v>1.6227609642870362E-2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6.237029066853278E-3</v>
      </c>
      <c r="C236" s="99">
        <f>RES_hhdet_fecs!C48</f>
        <v>7.4341527596373958E-3</v>
      </c>
      <c r="D236" s="99">
        <f>RES_hhdet_fecs!D48</f>
        <v>8.0609816158003708E-3</v>
      </c>
      <c r="E236" s="99">
        <f>RES_hhdet_fecs!E48</f>
        <v>8.9617367075195357E-3</v>
      </c>
      <c r="F236" s="99">
        <f>RES_hhdet_fecs!F48</f>
        <v>9.8670530119843846E-3</v>
      </c>
      <c r="G236" s="99">
        <f>RES_hhdet_fecs!G48</f>
        <v>1.0563513979894742E-2</v>
      </c>
      <c r="H236" s="99">
        <f>RES_hhdet_fecs!H48</f>
        <v>1.1519095124600063E-2</v>
      </c>
      <c r="I236" s="99">
        <f>RES_hhdet_fecs!I48</f>
        <v>1.3230842745139804E-2</v>
      </c>
      <c r="J236" s="99">
        <f>RES_hhdet_fecs!J48</f>
        <v>1.5126458566605102E-2</v>
      </c>
      <c r="K236" s="99">
        <f>RES_hhdet_fecs!K48</f>
        <v>1.6474018518517659E-2</v>
      </c>
      <c r="L236" s="99">
        <f>RES_hhdet_fecs!L48</f>
        <v>1.9324401624622321E-2</v>
      </c>
      <c r="M236" s="99">
        <f>RES_hhdet_fecs!M48</f>
        <v>2.3383899652950679E-2</v>
      </c>
      <c r="N236" s="99">
        <f>RES_hhdet_fecs!N48</f>
        <v>2.880961861153078E-2</v>
      </c>
      <c r="O236" s="99">
        <f>RES_hhdet_fecs!O48</f>
        <v>3.2527116782154107E-2</v>
      </c>
      <c r="P236" s="99">
        <f>RES_hhdet_fecs!P48</f>
        <v>3.8058845424466844E-2</v>
      </c>
      <c r="Q236" s="99">
        <f>RES_hhdet_fecs!Q48</f>
        <v>3.9705133034784103E-2</v>
      </c>
      <c r="R236" s="99">
        <f>RES_hhdet_fecs!R48</f>
        <v>3.936427413931002E-2</v>
      </c>
      <c r="S236" s="99">
        <f>RES_hhdet_fecs!S48</f>
        <v>3.4324655511849052E-2</v>
      </c>
      <c r="T236" s="99">
        <f>RES_hhdet_fecs!T48</f>
        <v>3.3913028256496849E-2</v>
      </c>
      <c r="U236" s="99">
        <f>RES_hhdet_fecs!U48</f>
        <v>2.3767497678208245E-2</v>
      </c>
      <c r="V236" s="99">
        <f>RES_hhdet_fecs!V48</f>
        <v>1.9984779379236796E-2</v>
      </c>
      <c r="W236" s="99">
        <f>RES_hhdet_fecs!W48</f>
        <v>1.6227609642870362E-2</v>
      </c>
      <c r="DA236" s="63" t="s">
        <v>2790</v>
      </c>
    </row>
    <row r="237" spans="1:105" ht="12" customHeight="1" x14ac:dyDescent="0.25">
      <c r="A237" s="121" t="s">
        <v>55</v>
      </c>
      <c r="B237" s="123">
        <v>13.131604782776247</v>
      </c>
      <c r="C237" s="123">
        <v>12.642809268553833</v>
      </c>
      <c r="D237" s="123">
        <v>12.903478735146779</v>
      </c>
      <c r="E237" s="123">
        <v>12.545307931017915</v>
      </c>
      <c r="F237" s="123">
        <v>13.085651854597568</v>
      </c>
      <c r="G237" s="123">
        <v>13.398582030720382</v>
      </c>
      <c r="H237" s="123">
        <v>13.332140854496188</v>
      </c>
      <c r="I237" s="123">
        <v>12.467002251675195</v>
      </c>
      <c r="J237" s="123">
        <v>13.121367759916762</v>
      </c>
      <c r="K237" s="123">
        <v>13.093887688245694</v>
      </c>
      <c r="L237" s="123">
        <v>15.439049711003733</v>
      </c>
      <c r="M237" s="123">
        <v>16.422479148547978</v>
      </c>
      <c r="N237" s="123">
        <v>15.73077177437224</v>
      </c>
      <c r="O237" s="123">
        <v>16.802965964928486</v>
      </c>
      <c r="P237" s="123">
        <v>14.821943615962905</v>
      </c>
      <c r="Q237" s="123">
        <v>15.177040793631811</v>
      </c>
      <c r="R237" s="123">
        <v>15.185976968423551</v>
      </c>
      <c r="S237" s="123">
        <v>14.407630686187895</v>
      </c>
      <c r="T237" s="123">
        <v>14.800954049184675</v>
      </c>
      <c r="U237" s="123">
        <v>14.800951089005228</v>
      </c>
      <c r="V237" s="123">
        <v>14.18291253052165</v>
      </c>
      <c r="W237" s="123">
        <v>12.986461579505383</v>
      </c>
      <c r="DA237" s="130" t="s">
        <v>2791</v>
      </c>
    </row>
    <row r="238" spans="1:105" ht="12" customHeight="1" x14ac:dyDescent="0.25">
      <c r="A238" s="97" t="s">
        <v>138</v>
      </c>
      <c r="B238" s="99">
        <v>14.440046987651465</v>
      </c>
      <c r="C238" s="99">
        <v>14.070270292709234</v>
      </c>
      <c r="D238" s="99">
        <v>14.234170895111303</v>
      </c>
      <c r="E238" s="99">
        <v>13.709812791453592</v>
      </c>
      <c r="F238" s="99">
        <v>14.236829326039755</v>
      </c>
      <c r="G238" s="99">
        <v>14.439424635987557</v>
      </c>
      <c r="H238" s="99">
        <v>14.173332466490688</v>
      </c>
      <c r="I238" s="99">
        <v>13.08341283065692</v>
      </c>
      <c r="J238" s="99">
        <v>13.674339210302021</v>
      </c>
      <c r="K238" s="99">
        <v>13.565051851035113</v>
      </c>
      <c r="L238" s="99">
        <v>15.80192230954594</v>
      </c>
      <c r="M238" s="99">
        <v>16.680956638378643</v>
      </c>
      <c r="N238" s="99">
        <v>15.892936485519764</v>
      </c>
      <c r="O238" s="99">
        <v>16.955498299885992</v>
      </c>
      <c r="P238" s="99">
        <v>14.927197629851301</v>
      </c>
      <c r="Q238" s="99">
        <v>15.271869293091703</v>
      </c>
      <c r="R238" s="99">
        <v>15.279811697329274</v>
      </c>
      <c r="S238" s="99">
        <v>14.495953424218662</v>
      </c>
      <c r="T238" s="99">
        <v>14.90003409513729</v>
      </c>
      <c r="U238" s="99">
        <v>14.89729990342531</v>
      </c>
      <c r="V238" s="99">
        <v>14.262042665148508</v>
      </c>
      <c r="W238" s="99">
        <v>13.027302408670547</v>
      </c>
      <c r="DA238" s="63" t="s">
        <v>2792</v>
      </c>
    </row>
    <row r="239" spans="1:105" ht="12" customHeight="1" x14ac:dyDescent="0.25">
      <c r="A239" s="97" t="s">
        <v>137</v>
      </c>
      <c r="B239" s="99">
        <v>11.785851652941126</v>
      </c>
      <c r="C239" s="99">
        <v>11.401269861599587</v>
      </c>
      <c r="D239" s="99">
        <v>11.575904314068968</v>
      </c>
      <c r="E239" s="99">
        <v>11.107501915928633</v>
      </c>
      <c r="F239" s="99">
        <v>11.53137467345349</v>
      </c>
      <c r="G239" s="99">
        <v>11.75052774940746</v>
      </c>
      <c r="H239" s="99">
        <v>11.551197323528072</v>
      </c>
      <c r="I239" s="99">
        <v>10.608911382312039</v>
      </c>
      <c r="J239" s="99">
        <v>11.024829218705161</v>
      </c>
      <c r="K239" s="99">
        <v>10.713960209558815</v>
      </c>
      <c r="L239" s="99">
        <v>13.017513176256466</v>
      </c>
      <c r="M239" s="99">
        <v>13.798995040622298</v>
      </c>
      <c r="N239" s="99">
        <v>13.255427647197816</v>
      </c>
      <c r="O239" s="99">
        <v>14.548337698299934</v>
      </c>
      <c r="P239" s="99">
        <v>12.876047054349677</v>
      </c>
      <c r="Q239" s="99">
        <v>13.46152521741223</v>
      </c>
      <c r="R239" s="99">
        <v>13.689496363589441</v>
      </c>
      <c r="S239" s="99">
        <v>12.989131666314719</v>
      </c>
      <c r="T239" s="99">
        <v>13.289286595818751</v>
      </c>
      <c r="U239" s="99">
        <v>13.392901467488945</v>
      </c>
      <c r="V239" s="99">
        <v>13.002807974585695</v>
      </c>
      <c r="W239" s="99">
        <v>12.091185753150823</v>
      </c>
      <c r="DA239" s="63" t="s">
        <v>2793</v>
      </c>
    </row>
    <row r="240" spans="1:105" ht="12" customHeight="1" x14ac:dyDescent="0.25">
      <c r="A240" s="100" t="s">
        <v>216</v>
      </c>
      <c r="B240" s="102">
        <v>8.2296833575463477</v>
      </c>
      <c r="C240" s="102">
        <v>7.8417885361369866</v>
      </c>
      <c r="D240" s="102">
        <v>8.0177215554529102</v>
      </c>
      <c r="E240" s="102">
        <v>7.61319609333363</v>
      </c>
      <c r="F240" s="102">
        <v>7.875903944249484</v>
      </c>
      <c r="G240" s="102">
        <v>8.1048500190837078</v>
      </c>
      <c r="H240" s="102">
        <v>7.9698680793993111</v>
      </c>
      <c r="I240" s="102">
        <v>7.2188188762932244</v>
      </c>
      <c r="J240" s="102">
        <v>7.3159803095375464</v>
      </c>
      <c r="K240" s="102">
        <v>6.6293328512400382</v>
      </c>
      <c r="L240" s="102">
        <v>8.9150466190396198</v>
      </c>
      <c r="M240" s="102">
        <v>9.3640828090398518</v>
      </c>
      <c r="N240" s="102">
        <v>8.8424488651282207</v>
      </c>
      <c r="O240" s="102">
        <v>10.042221137551349</v>
      </c>
      <c r="P240" s="102">
        <v>8.629706441841515</v>
      </c>
      <c r="Q240" s="102">
        <v>9.1728377208804375</v>
      </c>
      <c r="R240" s="102">
        <v>9.3300768317437957</v>
      </c>
      <c r="S240" s="102">
        <v>8.5343822050825597</v>
      </c>
      <c r="T240" s="102">
        <v>8.6755953270281516</v>
      </c>
      <c r="U240" s="102">
        <v>8.7905551604091645</v>
      </c>
      <c r="V240" s="102">
        <v>8.5237114662939888</v>
      </c>
      <c r="W240" s="102">
        <v>7.9485511362548058</v>
      </c>
      <c r="DA240" s="131" t="s">
        <v>2794</v>
      </c>
    </row>
    <row r="241" spans="1:105" ht="12" customHeight="1" x14ac:dyDescent="0.25">
      <c r="A241" s="103" t="s">
        <v>52</v>
      </c>
      <c r="B241" s="105">
        <v>3.5561682953947789</v>
      </c>
      <c r="C241" s="105">
        <v>3.5594813254626025</v>
      </c>
      <c r="D241" s="105">
        <v>3.5581827586160557</v>
      </c>
      <c r="E241" s="105">
        <v>3.4943058225950012</v>
      </c>
      <c r="F241" s="105">
        <v>3.6554707292040067</v>
      </c>
      <c r="G241" s="105">
        <v>3.6456777303237513</v>
      </c>
      <c r="H241" s="105">
        <v>3.5813292441287619</v>
      </c>
      <c r="I241" s="105">
        <v>3.3900925060188127</v>
      </c>
      <c r="J241" s="105">
        <v>3.7088489091676138</v>
      </c>
      <c r="K241" s="105">
        <v>4.0846273583187758</v>
      </c>
      <c r="L241" s="105">
        <v>4.1024665572168466</v>
      </c>
      <c r="M241" s="105">
        <v>4.4349122315824507</v>
      </c>
      <c r="N241" s="105">
        <v>4.4129787820695947</v>
      </c>
      <c r="O241" s="105">
        <v>4.5061165607485822</v>
      </c>
      <c r="P241" s="105">
        <v>4.2463406125081615</v>
      </c>
      <c r="Q241" s="105">
        <v>4.288687496531792</v>
      </c>
      <c r="R241" s="105">
        <v>4.3594195318456466</v>
      </c>
      <c r="S241" s="105">
        <v>4.4547494612321596</v>
      </c>
      <c r="T241" s="105">
        <v>4.6136912687906007</v>
      </c>
      <c r="U241" s="105">
        <v>4.6023463070797819</v>
      </c>
      <c r="V241" s="105">
        <v>4.4790965082917094</v>
      </c>
      <c r="W241" s="105">
        <v>4.1426346168960189</v>
      </c>
      <c r="DA241" s="132" t="s">
        <v>2795</v>
      </c>
    </row>
    <row r="242" spans="1:105" ht="12" customHeight="1" x14ac:dyDescent="0.25">
      <c r="A242" s="106" t="s">
        <v>122</v>
      </c>
      <c r="B242" s="102">
        <v>11.933446458851664</v>
      </c>
      <c r="C242" s="102">
        <v>11.157714551561522</v>
      </c>
      <c r="D242" s="102">
        <v>11.324275370861887</v>
      </c>
      <c r="E242" s="102">
        <v>10.970857105937299</v>
      </c>
      <c r="F242" s="102">
        <v>11.231171358392077</v>
      </c>
      <c r="G242" s="102">
        <v>11.417143793482715</v>
      </c>
      <c r="H242" s="102">
        <v>11.449319020273412</v>
      </c>
      <c r="I242" s="102">
        <v>10.786393530478405</v>
      </c>
      <c r="J242" s="102">
        <v>11.07862412020668</v>
      </c>
      <c r="K242" s="102">
        <v>10.558089810960039</v>
      </c>
      <c r="L242" s="102">
        <v>12.457111528424752</v>
      </c>
      <c r="M242" s="102">
        <v>12.961876496859485</v>
      </c>
      <c r="N242" s="102">
        <v>12.992485116125872</v>
      </c>
      <c r="O242" s="102">
        <v>13.712979216618805</v>
      </c>
      <c r="P242" s="102">
        <v>12.936857846421558</v>
      </c>
      <c r="Q242" s="102">
        <v>13.55519615907011</v>
      </c>
      <c r="R242" s="102">
        <v>13.532607254658418</v>
      </c>
      <c r="S242" s="102">
        <v>12.861023161510127</v>
      </c>
      <c r="T242" s="102">
        <v>12.986017909306641</v>
      </c>
      <c r="U242" s="102">
        <v>13.040668632546213</v>
      </c>
      <c r="V242" s="102">
        <v>12.816761116805816</v>
      </c>
      <c r="W242" s="102">
        <v>12.474131894987872</v>
      </c>
      <c r="DA242" s="131" t="s">
        <v>2796</v>
      </c>
    </row>
    <row r="243" spans="1:105" ht="12" customHeight="1" x14ac:dyDescent="0.25">
      <c r="A243" s="107" t="s">
        <v>121</v>
      </c>
      <c r="B243" s="105">
        <v>10.455611299449901</v>
      </c>
      <c r="C243" s="105">
        <v>9.7350583037147889</v>
      </c>
      <c r="D243" s="105">
        <v>9.9043672512168541</v>
      </c>
      <c r="E243" s="105">
        <v>9.5754377165833748</v>
      </c>
      <c r="F243" s="105">
        <v>9.8112887710615801</v>
      </c>
      <c r="G243" s="105">
        <v>10.025569170115881</v>
      </c>
      <c r="H243" s="105">
        <v>10.119068138170688</v>
      </c>
      <c r="I243" s="105">
        <v>9.5542640710761955</v>
      </c>
      <c r="J243" s="105">
        <v>9.766491331339676</v>
      </c>
      <c r="K243" s="105">
        <v>9.1824961616170953</v>
      </c>
      <c r="L243" s="105">
        <v>11.0740621844065</v>
      </c>
      <c r="M243" s="105">
        <v>11.506640291091921</v>
      </c>
      <c r="N243" s="105">
        <v>11.490760131213968</v>
      </c>
      <c r="O243" s="105">
        <v>12.316074098524243</v>
      </c>
      <c r="P243" s="105">
        <v>11.665256276443591</v>
      </c>
      <c r="Q243" s="105">
        <v>12.257421328886696</v>
      </c>
      <c r="R243" s="105">
        <v>12.246347870076237</v>
      </c>
      <c r="S243" s="105">
        <v>11.572544634595788</v>
      </c>
      <c r="T243" s="105">
        <v>11.693206843993012</v>
      </c>
      <c r="U243" s="105">
        <v>11.773400095421184</v>
      </c>
      <c r="V243" s="105">
        <v>11.63635013842114</v>
      </c>
      <c r="W243" s="105">
        <v>11.521183868043982</v>
      </c>
      <c r="DA243" s="132" t="s">
        <v>2797</v>
      </c>
    </row>
    <row r="244" spans="1:105" ht="12" customHeight="1" x14ac:dyDescent="0.25">
      <c r="A244" s="108" t="s">
        <v>53</v>
      </c>
      <c r="B244" s="99">
        <v>6.8046128037042921</v>
      </c>
      <c r="C244" s="99">
        <v>6.2255024065361102</v>
      </c>
      <c r="D244" s="99">
        <v>6.3890465545166304</v>
      </c>
      <c r="E244" s="99">
        <v>6.1004446749986458</v>
      </c>
      <c r="F244" s="99">
        <v>6.2202180499644113</v>
      </c>
      <c r="G244" s="99">
        <v>6.425387620684293</v>
      </c>
      <c r="H244" s="99">
        <v>6.4728719315810981</v>
      </c>
      <c r="I244" s="99">
        <v>6.0228078936725993</v>
      </c>
      <c r="J244" s="99">
        <v>5.994021923269182</v>
      </c>
      <c r="K244" s="99">
        <v>5.2073194380461905</v>
      </c>
      <c r="L244" s="99">
        <v>7.0671817339885639</v>
      </c>
      <c r="M244" s="99">
        <v>7.2903842689720406</v>
      </c>
      <c r="N244" s="99">
        <v>7.151867950499196</v>
      </c>
      <c r="O244" s="99">
        <v>7.9428993369326264</v>
      </c>
      <c r="P244" s="99">
        <v>7.2134677664700728</v>
      </c>
      <c r="Q244" s="99">
        <v>7.7255211599115734</v>
      </c>
      <c r="R244" s="99">
        <v>7.7281127725997445</v>
      </c>
      <c r="S244" s="99">
        <v>7.0304204405079647</v>
      </c>
      <c r="T244" s="99">
        <v>7.1459197011022431</v>
      </c>
      <c r="U244" s="99">
        <v>7.2641165467132272</v>
      </c>
      <c r="V244" s="99">
        <v>7.1531757899842727</v>
      </c>
      <c r="W244" s="99">
        <v>7.0332756740144848</v>
      </c>
      <c r="DA244" s="63" t="s">
        <v>2798</v>
      </c>
    </row>
    <row r="245" spans="1:105" ht="12" customHeight="1" x14ac:dyDescent="0.25">
      <c r="A245" s="108" t="s">
        <v>52</v>
      </c>
      <c r="B245" s="99">
        <v>3.6509984957456108</v>
      </c>
      <c r="C245" s="99">
        <v>3.5095558971786778</v>
      </c>
      <c r="D245" s="99">
        <v>3.5153206967002246</v>
      </c>
      <c r="E245" s="99">
        <v>3.4749930415847299</v>
      </c>
      <c r="F245" s="99">
        <v>3.5910707210971715</v>
      </c>
      <c r="G245" s="99">
        <v>3.600181549431591</v>
      </c>
      <c r="H245" s="99">
        <v>3.6461962065895897</v>
      </c>
      <c r="I245" s="99">
        <v>3.5314561774036002</v>
      </c>
      <c r="J245" s="99">
        <v>3.7724694080704939</v>
      </c>
      <c r="K245" s="99">
        <v>3.9751767235709035</v>
      </c>
      <c r="L245" s="99">
        <v>4.0068804504179365</v>
      </c>
      <c r="M245" s="99">
        <v>4.2162560221198806</v>
      </c>
      <c r="N245" s="99">
        <v>4.3388921807147716</v>
      </c>
      <c r="O245" s="99">
        <v>4.3731747615916161</v>
      </c>
      <c r="P245" s="99">
        <v>4.4517885099735199</v>
      </c>
      <c r="Q245" s="99">
        <v>4.5319001689751213</v>
      </c>
      <c r="R245" s="99">
        <v>4.5182350974764933</v>
      </c>
      <c r="S245" s="99">
        <v>4.5421241940878225</v>
      </c>
      <c r="T245" s="99">
        <v>4.5472871428907684</v>
      </c>
      <c r="U245" s="99">
        <v>4.5092835487079563</v>
      </c>
      <c r="V245" s="99">
        <v>4.4831743484368651</v>
      </c>
      <c r="W245" s="99">
        <v>4.4879081940294974</v>
      </c>
      <c r="DA245" s="63" t="s">
        <v>2799</v>
      </c>
    </row>
    <row r="246" spans="1:105" ht="12" customHeight="1" x14ac:dyDescent="0.25">
      <c r="A246" s="121" t="s">
        <v>54</v>
      </c>
      <c r="B246" s="123">
        <v>2.5110751995099414</v>
      </c>
      <c r="C246" s="123">
        <v>2.4600444948743978</v>
      </c>
      <c r="D246" s="123">
        <v>2.4946405363552371</v>
      </c>
      <c r="E246" s="123">
        <v>2.4759136644105002</v>
      </c>
      <c r="F246" s="123">
        <v>2.4852683856152518</v>
      </c>
      <c r="G246" s="123">
        <v>2.5178603643713386</v>
      </c>
      <c r="H246" s="123">
        <v>2.5892496878883167</v>
      </c>
      <c r="I246" s="123">
        <v>2.5568431602022983</v>
      </c>
      <c r="J246" s="123">
        <v>2.6089757846058723</v>
      </c>
      <c r="K246" s="123">
        <v>2.6210099394547686</v>
      </c>
      <c r="L246" s="123">
        <v>2.9181019431670325</v>
      </c>
      <c r="M246" s="123">
        <v>2.8515451765772135</v>
      </c>
      <c r="N246" s="123">
        <v>2.8327080448582089</v>
      </c>
      <c r="O246" s="123">
        <v>3.0249043273427931</v>
      </c>
      <c r="P246" s="123">
        <v>3.0654017362164541</v>
      </c>
      <c r="Q246" s="123">
        <v>3.1092688079077777</v>
      </c>
      <c r="R246" s="123">
        <v>3.1799084503788517</v>
      </c>
      <c r="S246" s="123">
        <v>3.0618349012922521</v>
      </c>
      <c r="T246" s="123">
        <v>3.0273218315947972</v>
      </c>
      <c r="U246" s="123">
        <v>2.9858898824786038</v>
      </c>
      <c r="V246" s="123">
        <v>3.1076131766153199</v>
      </c>
      <c r="W246" s="123">
        <v>3.1403734553492688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2.5110751995099414</v>
      </c>
      <c r="C248" s="110">
        <v>2.4600444948743978</v>
      </c>
      <c r="D248" s="110">
        <v>2.4946405363552371</v>
      </c>
      <c r="E248" s="110">
        <v>2.4759136644105002</v>
      </c>
      <c r="F248" s="110">
        <v>2.4852683856152518</v>
      </c>
      <c r="G248" s="110">
        <v>2.5178603643713386</v>
      </c>
      <c r="H248" s="110">
        <v>2.5892496878883167</v>
      </c>
      <c r="I248" s="110">
        <v>2.5568431602022983</v>
      </c>
      <c r="J248" s="110">
        <v>2.6089757846058723</v>
      </c>
      <c r="K248" s="110">
        <v>2.6210099394547686</v>
      </c>
      <c r="L248" s="110">
        <v>2.9181019431670325</v>
      </c>
      <c r="M248" s="110">
        <v>2.8515451765772135</v>
      </c>
      <c r="N248" s="110">
        <v>2.8327080448582089</v>
      </c>
      <c r="O248" s="110">
        <v>3.0249043273427931</v>
      </c>
      <c r="P248" s="110">
        <v>3.0654017362164541</v>
      </c>
      <c r="Q248" s="110">
        <v>3.1092688079077777</v>
      </c>
      <c r="R248" s="110">
        <v>3.1799084503788517</v>
      </c>
      <c r="S248" s="110">
        <v>3.0618349012922521</v>
      </c>
      <c r="T248" s="110">
        <v>3.0273218315947972</v>
      </c>
      <c r="U248" s="110">
        <v>2.9858898824786038</v>
      </c>
      <c r="V248" s="110">
        <v>3.1076131766153199</v>
      </c>
      <c r="W248" s="110">
        <v>3.1403734553492688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97.453628691235679</v>
      </c>
      <c r="C250" s="118">
        <f t="shared" si="115"/>
        <v>103.04319332813745</v>
      </c>
      <c r="D250" s="118">
        <f t="shared" si="115"/>
        <v>100.92966636604032</v>
      </c>
      <c r="E250" s="118">
        <f t="shared" si="115"/>
        <v>100.57278133143272</v>
      </c>
      <c r="F250" s="118">
        <f t="shared" si="115"/>
        <v>101.02456196088188</v>
      </c>
      <c r="G250" s="118">
        <f t="shared" si="115"/>
        <v>103.94049536071307</v>
      </c>
      <c r="H250" s="118">
        <f t="shared" si="115"/>
        <v>102.04776735275072</v>
      </c>
      <c r="I250" s="118">
        <f t="shared" si="115"/>
        <v>101.30069123398562</v>
      </c>
      <c r="J250" s="118">
        <f t="shared" si="115"/>
        <v>103.14896435353023</v>
      </c>
      <c r="K250" s="118">
        <f t="shared" si="115"/>
        <v>105.02910734753553</v>
      </c>
      <c r="L250" s="118">
        <f t="shared" si="115"/>
        <v>118.98695014652044</v>
      </c>
      <c r="M250" s="118">
        <f t="shared" si="115"/>
        <v>108.63752649586756</v>
      </c>
      <c r="N250" s="118">
        <f t="shared" si="115"/>
        <v>105.83715105725501</v>
      </c>
      <c r="O250" s="118">
        <f t="shared" si="115"/>
        <v>113.2772184842166</v>
      </c>
      <c r="P250" s="118">
        <f t="shared" si="115"/>
        <v>94.905748803653481</v>
      </c>
      <c r="Q250" s="118">
        <f t="shared" si="115"/>
        <v>106.21681581408882</v>
      </c>
      <c r="R250" s="118">
        <f t="shared" ref="R250:V250" si="116">R251+R254+R256+R265</f>
        <v>110.72676213331994</v>
      </c>
      <c r="S250" s="118">
        <f t="shared" si="116"/>
        <v>108.28093143562842</v>
      </c>
      <c r="T250" s="118">
        <f t="shared" si="116"/>
        <v>114.36284645504801</v>
      </c>
      <c r="U250" s="118">
        <f t="shared" si="116"/>
        <v>111.72396489550034</v>
      </c>
      <c r="V250" s="118">
        <f t="shared" si="116"/>
        <v>106.56597161239694</v>
      </c>
      <c r="W250" s="118">
        <f t="shared" ref="W250" si="117">W251+W254+W256+W265</f>
        <v>105.69991739666402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87.165865373475469</v>
      </c>
      <c r="C251" s="123">
        <f t="shared" si="118"/>
        <v>93.12170487646631</v>
      </c>
      <c r="D251" s="123">
        <f t="shared" si="118"/>
        <v>90.846498062004471</v>
      </c>
      <c r="E251" s="123">
        <f t="shared" si="118"/>
        <v>90.754034373780542</v>
      </c>
      <c r="F251" s="123">
        <f t="shared" si="118"/>
        <v>90.89195689674888</v>
      </c>
      <c r="G251" s="123">
        <f t="shared" si="118"/>
        <v>93.607400066316472</v>
      </c>
      <c r="H251" s="123">
        <f t="shared" si="118"/>
        <v>91.701124898346592</v>
      </c>
      <c r="I251" s="123">
        <f t="shared" si="118"/>
        <v>91.534840393500673</v>
      </c>
      <c r="J251" s="123">
        <f t="shared" si="118"/>
        <v>92.96624761369705</v>
      </c>
      <c r="K251" s="123">
        <f t="shared" si="118"/>
        <v>94.871913608140105</v>
      </c>
      <c r="L251" s="123">
        <f t="shared" si="118"/>
        <v>107.1458431593754</v>
      </c>
      <c r="M251" s="123">
        <f t="shared" si="118"/>
        <v>96.176885587142337</v>
      </c>
      <c r="N251" s="123">
        <f t="shared" si="118"/>
        <v>93.65500116989223</v>
      </c>
      <c r="O251" s="123">
        <f t="shared" si="118"/>
        <v>100.0408288228227</v>
      </c>
      <c r="P251" s="123">
        <f t="shared" si="118"/>
        <v>82.710880537042968</v>
      </c>
      <c r="Q251" s="123">
        <f t="shared" si="118"/>
        <v>93.582214540960962</v>
      </c>
      <c r="R251" s="123">
        <f t="shared" ref="R251:V251" si="119">SUM(R252:R253)</f>
        <v>97.848720789383663</v>
      </c>
      <c r="S251" s="123">
        <f t="shared" si="119"/>
        <v>95.827972373413516</v>
      </c>
      <c r="T251" s="123">
        <f t="shared" si="119"/>
        <v>101.48312179829632</v>
      </c>
      <c r="U251" s="123">
        <f t="shared" si="119"/>
        <v>98.700459390158258</v>
      </c>
      <c r="V251" s="123">
        <f t="shared" si="119"/>
        <v>93.634226465732539</v>
      </c>
      <c r="W251" s="123">
        <f t="shared" ref="W251" si="120">SUM(W252:W253)</f>
        <v>93.382718154980367</v>
      </c>
      <c r="DA251" s="130" t="s">
        <v>2954</v>
      </c>
    </row>
    <row r="252" spans="1:105" ht="12" customHeight="1" x14ac:dyDescent="0.25">
      <c r="A252" s="97" t="s">
        <v>216</v>
      </c>
      <c r="B252" s="99">
        <v>85.584084337521745</v>
      </c>
      <c r="C252" s="99">
        <v>91.438324465915343</v>
      </c>
      <c r="D252" s="99">
        <v>89.250226162570783</v>
      </c>
      <c r="E252" s="99">
        <v>89.172405489577486</v>
      </c>
      <c r="F252" s="99">
        <v>89.333308016035588</v>
      </c>
      <c r="G252" s="99">
        <v>92.022417956574543</v>
      </c>
      <c r="H252" s="99">
        <v>90.168338432869604</v>
      </c>
      <c r="I252" s="99">
        <v>90.017603088687537</v>
      </c>
      <c r="J252" s="99">
        <v>91.454317815788329</v>
      </c>
      <c r="K252" s="99">
        <v>93.347015641515156</v>
      </c>
      <c r="L252" s="99">
        <v>105.36373788455924</v>
      </c>
      <c r="M252" s="99">
        <v>94.612581921460347</v>
      </c>
      <c r="N252" s="99">
        <v>92.132599066530915</v>
      </c>
      <c r="O252" s="99">
        <v>98.413562144857437</v>
      </c>
      <c r="P252" s="99">
        <v>81.412868478392909</v>
      </c>
      <c r="Q252" s="99">
        <v>92.097418078202281</v>
      </c>
      <c r="R252" s="99">
        <v>96.305506877996848</v>
      </c>
      <c r="S252" s="99">
        <v>94.318882017884917</v>
      </c>
      <c r="T252" s="99">
        <v>99.89298215315344</v>
      </c>
      <c r="U252" s="99">
        <v>97.176240872627432</v>
      </c>
      <c r="V252" s="99">
        <v>92.187951433307731</v>
      </c>
      <c r="W252" s="99">
        <v>91.937396833162637</v>
      </c>
      <c r="DA252" s="63" t="s">
        <v>2955</v>
      </c>
    </row>
    <row r="253" spans="1:105" ht="12" customHeight="1" x14ac:dyDescent="0.25">
      <c r="A253" s="97" t="s">
        <v>53</v>
      </c>
      <c r="B253" s="99">
        <v>1.5817810359537221</v>
      </c>
      <c r="C253" s="99">
        <v>1.6833804105509702</v>
      </c>
      <c r="D253" s="99">
        <v>1.5962718994336864</v>
      </c>
      <c r="E253" s="99">
        <v>1.5816288842030506</v>
      </c>
      <c r="F253" s="99">
        <v>1.5586488807132901</v>
      </c>
      <c r="G253" s="99">
        <v>1.5849821097419305</v>
      </c>
      <c r="H253" s="99">
        <v>1.5327864654769834</v>
      </c>
      <c r="I253" s="99">
        <v>1.5172373048131329</v>
      </c>
      <c r="J253" s="99">
        <v>1.511929797908717</v>
      </c>
      <c r="K253" s="99">
        <v>1.5248979666249551</v>
      </c>
      <c r="L253" s="99">
        <v>1.7821052748161677</v>
      </c>
      <c r="M253" s="99">
        <v>1.5643036656819846</v>
      </c>
      <c r="N253" s="99">
        <v>1.5224021033613122</v>
      </c>
      <c r="O253" s="99">
        <v>1.6272666779652645</v>
      </c>
      <c r="P253" s="99">
        <v>1.2980120586500532</v>
      </c>
      <c r="Q253" s="99">
        <v>1.4847964627586825</v>
      </c>
      <c r="R253" s="99">
        <v>1.5432139113868153</v>
      </c>
      <c r="S253" s="99">
        <v>1.5090903555286013</v>
      </c>
      <c r="T253" s="99">
        <v>1.5901396451428782</v>
      </c>
      <c r="U253" s="99">
        <v>1.5242185175308236</v>
      </c>
      <c r="V253" s="99">
        <v>1.4462750324248079</v>
      </c>
      <c r="W253" s="99">
        <v>1.4453213218177341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1.4086467007018598E-2</v>
      </c>
      <c r="C254" s="123">
        <f t="shared" si="121"/>
        <v>1.8076551839475853E-2</v>
      </c>
      <c r="D254" s="123">
        <f t="shared" si="121"/>
        <v>2.0580469127662936E-2</v>
      </c>
      <c r="E254" s="123">
        <f t="shared" si="121"/>
        <v>2.4132305251368873E-2</v>
      </c>
      <c r="F254" s="123">
        <f t="shared" si="121"/>
        <v>2.805397904212345E-2</v>
      </c>
      <c r="G254" s="123">
        <f t="shared" si="121"/>
        <v>3.17915350010178E-2</v>
      </c>
      <c r="H254" s="123">
        <f t="shared" si="121"/>
        <v>3.7180943159429117E-2</v>
      </c>
      <c r="I254" s="123">
        <f t="shared" si="121"/>
        <v>4.4775738752061436E-2</v>
      </c>
      <c r="J254" s="123">
        <f t="shared" si="121"/>
        <v>5.280513612261608E-2</v>
      </c>
      <c r="K254" s="123">
        <f t="shared" si="121"/>
        <v>5.9926118998370505E-2</v>
      </c>
      <c r="L254" s="123">
        <f t="shared" si="121"/>
        <v>7.2898702526044995E-2</v>
      </c>
      <c r="M254" s="123">
        <f t="shared" si="121"/>
        <v>9.1888068660213151E-2</v>
      </c>
      <c r="N254" s="123">
        <f t="shared" si="121"/>
        <v>0.11733001713044323</v>
      </c>
      <c r="O254" s="123">
        <f t="shared" si="121"/>
        <v>0.13795688182880847</v>
      </c>
      <c r="P254" s="123">
        <f t="shared" si="121"/>
        <v>0.16539598188659435</v>
      </c>
      <c r="Q254" s="123">
        <f t="shared" si="121"/>
        <v>0.17617660043155661</v>
      </c>
      <c r="R254" s="123">
        <f t="shared" si="121"/>
        <v>0.17779311739662493</v>
      </c>
      <c r="S254" s="123">
        <f t="shared" si="121"/>
        <v>0.15845889110149811</v>
      </c>
      <c r="T254" s="123">
        <f t="shared" si="121"/>
        <v>0.1614874091797327</v>
      </c>
      <c r="U254" s="123">
        <f t="shared" si="121"/>
        <v>0.11774544352761325</v>
      </c>
      <c r="V254" s="123">
        <f t="shared" si="121"/>
        <v>0.10372391438008442</v>
      </c>
      <c r="W254" s="123">
        <f t="shared" si="121"/>
        <v>8.7528443874200515E-2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1.4086467007018598E-2</v>
      </c>
      <c r="C255" s="99">
        <f>RES_hhdet_tess!C48</f>
        <v>1.8076551839475853E-2</v>
      </c>
      <c r="D255" s="99">
        <f>RES_hhdet_tess!D48</f>
        <v>2.0580469127662936E-2</v>
      </c>
      <c r="E255" s="99">
        <f>RES_hhdet_tess!E48</f>
        <v>2.4132305251368873E-2</v>
      </c>
      <c r="F255" s="99">
        <f>RES_hhdet_tess!F48</f>
        <v>2.805397904212345E-2</v>
      </c>
      <c r="G255" s="99">
        <f>RES_hhdet_tess!G48</f>
        <v>3.17915350010178E-2</v>
      </c>
      <c r="H255" s="99">
        <f>RES_hhdet_tess!H48</f>
        <v>3.7180943159429117E-2</v>
      </c>
      <c r="I255" s="99">
        <f>RES_hhdet_tess!I48</f>
        <v>4.4775738752061436E-2</v>
      </c>
      <c r="J255" s="99">
        <f>RES_hhdet_tess!J48</f>
        <v>5.280513612261608E-2</v>
      </c>
      <c r="K255" s="99">
        <f>RES_hhdet_tess!K48</f>
        <v>5.9926118998370505E-2</v>
      </c>
      <c r="L255" s="99">
        <f>RES_hhdet_tess!L48</f>
        <v>7.2898702526044995E-2</v>
      </c>
      <c r="M255" s="99">
        <f>RES_hhdet_tess!M48</f>
        <v>9.1888068660213151E-2</v>
      </c>
      <c r="N255" s="99">
        <f>RES_hhdet_tess!N48</f>
        <v>0.11733001713044323</v>
      </c>
      <c r="O255" s="99">
        <f>RES_hhdet_tess!O48</f>
        <v>0.13795688182880847</v>
      </c>
      <c r="P255" s="99">
        <f>RES_hhdet_tess!P48</f>
        <v>0.16539598188659435</v>
      </c>
      <c r="Q255" s="99">
        <f>RES_hhdet_tess!Q48</f>
        <v>0.17617660043155661</v>
      </c>
      <c r="R255" s="99">
        <f>RES_hhdet_tess!R48</f>
        <v>0.17779311739662493</v>
      </c>
      <c r="S255" s="99">
        <f>RES_hhdet_tess!S48</f>
        <v>0.15845889110149811</v>
      </c>
      <c r="T255" s="99">
        <f>RES_hhdet_tess!T48</f>
        <v>0.1614874091797327</v>
      </c>
      <c r="U255" s="99">
        <f>RES_hhdet_tess!U48</f>
        <v>0.11774544352761325</v>
      </c>
      <c r="V255" s="99">
        <f>RES_hhdet_tess!V48</f>
        <v>0.10372391438008442</v>
      </c>
      <c r="W255" s="99">
        <f>RES_hhdet_tess!W48</f>
        <v>8.7528443874200515E-2</v>
      </c>
      <c r="DA255" s="63" t="s">
        <v>2958</v>
      </c>
    </row>
    <row r="256" spans="1:105" ht="12" customHeight="1" x14ac:dyDescent="0.25">
      <c r="A256" s="121" t="s">
        <v>55</v>
      </c>
      <c r="B256" s="123">
        <v>8.3686347987492073</v>
      </c>
      <c r="C256" s="123">
        <v>8.032140426559943</v>
      </c>
      <c r="D256" s="123">
        <v>8.1602644531916138</v>
      </c>
      <c r="E256" s="123">
        <v>7.9011064361064571</v>
      </c>
      <c r="F256" s="123">
        <v>8.1971520664652342</v>
      </c>
      <c r="G256" s="123">
        <v>8.360317468145519</v>
      </c>
      <c r="H256" s="123">
        <v>8.3021027238955618</v>
      </c>
      <c r="I256" s="123">
        <v>7.7328205958677163</v>
      </c>
      <c r="J256" s="123">
        <v>8.0985399480198179</v>
      </c>
      <c r="K256" s="123">
        <v>8.0521532003058489</v>
      </c>
      <c r="L256" s="123">
        <v>9.4865397402602305</v>
      </c>
      <c r="M256" s="123">
        <v>10.133590890188003</v>
      </c>
      <c r="N256" s="123">
        <v>9.837649604240795</v>
      </c>
      <c r="O256" s="123">
        <v>10.711197102367063</v>
      </c>
      <c r="P256" s="123">
        <v>9.6070594199061521</v>
      </c>
      <c r="Q256" s="123">
        <v>9.9937311114482164</v>
      </c>
      <c r="R256" s="123">
        <v>10.163744717769166</v>
      </c>
      <c r="S256" s="123">
        <v>9.8239618683101906</v>
      </c>
      <c r="T256" s="123">
        <v>10.240381872388282</v>
      </c>
      <c r="U256" s="123">
        <v>10.426058840902828</v>
      </c>
      <c r="V256" s="123">
        <v>10.214775495428857</v>
      </c>
      <c r="W256" s="123">
        <v>9.5636265281187782</v>
      </c>
      <c r="DA256" s="130" t="s">
        <v>2959</v>
      </c>
    </row>
    <row r="257" spans="1:105" ht="12" customHeight="1" x14ac:dyDescent="0.25">
      <c r="A257" s="97" t="s">
        <v>138</v>
      </c>
      <c r="B257" s="99">
        <v>8.2686361604606819</v>
      </c>
      <c r="C257" s="99">
        <v>8.0820188953096928</v>
      </c>
      <c r="D257" s="99">
        <v>8.1990293948683934</v>
      </c>
      <c r="E257" s="99">
        <v>7.9189419225309949</v>
      </c>
      <c r="F257" s="99">
        <v>8.2473956214921547</v>
      </c>
      <c r="G257" s="99">
        <v>8.3906174837170138</v>
      </c>
      <c r="H257" s="99">
        <v>8.2626951467991283</v>
      </c>
      <c r="I257" s="99">
        <v>7.6618856474891954</v>
      </c>
      <c r="J257" s="99">
        <v>8.07377472223307</v>
      </c>
      <c r="K257" s="99">
        <v>8.0827639413278813</v>
      </c>
      <c r="L257" s="99">
        <v>9.508319050563486</v>
      </c>
      <c r="M257" s="99">
        <v>10.162165033606067</v>
      </c>
      <c r="N257" s="99">
        <v>9.8450775872600005</v>
      </c>
      <c r="O257" s="99">
        <v>10.722199036067552</v>
      </c>
      <c r="P257" s="99">
        <v>9.5909126921468051</v>
      </c>
      <c r="Q257" s="99">
        <v>9.973563998869615</v>
      </c>
      <c r="R257" s="99">
        <v>10.150293931541187</v>
      </c>
      <c r="S257" s="99">
        <v>9.8172170999512645</v>
      </c>
      <c r="T257" s="99">
        <v>10.245287469405939</v>
      </c>
      <c r="U257" s="99">
        <v>10.433500944094106</v>
      </c>
      <c r="V257" s="99">
        <v>10.214453330020545</v>
      </c>
      <c r="W257" s="99">
        <v>9.5370994985439363</v>
      </c>
      <c r="DA257" s="63" t="s">
        <v>2960</v>
      </c>
    </row>
    <row r="258" spans="1:105" ht="12" customHeight="1" x14ac:dyDescent="0.25">
      <c r="A258" s="97" t="s">
        <v>137</v>
      </c>
      <c r="B258" s="99">
        <v>8.2686361604606819</v>
      </c>
      <c r="C258" s="99">
        <v>8.0819092037885198</v>
      </c>
      <c r="D258" s="99">
        <v>8.1988873258314943</v>
      </c>
      <c r="E258" s="99">
        <v>7.9187855714010027</v>
      </c>
      <c r="F258" s="99">
        <v>8.2472449240821994</v>
      </c>
      <c r="G258" s="99">
        <v>8.3904407925578912</v>
      </c>
      <c r="H258" s="99">
        <v>8.2625148409679703</v>
      </c>
      <c r="I258" s="99">
        <v>7.6600045121528408</v>
      </c>
      <c r="J258" s="99">
        <v>8.0713288775531673</v>
      </c>
      <c r="K258" s="99">
        <v>8.0790939387036182</v>
      </c>
      <c r="L258" s="99">
        <v>9.5052068911762362</v>
      </c>
      <c r="M258" s="99">
        <v>10.160536106867113</v>
      </c>
      <c r="N258" s="99">
        <v>9.8485691221144993</v>
      </c>
      <c r="O258" s="99">
        <v>10.730036322593255</v>
      </c>
      <c r="P258" s="99">
        <v>9.5980456275197366</v>
      </c>
      <c r="Q258" s="99">
        <v>9.9813465881750787</v>
      </c>
      <c r="R258" s="99">
        <v>10.158041024141786</v>
      </c>
      <c r="S258" s="99">
        <v>9.8243122510807996</v>
      </c>
      <c r="T258" s="99">
        <v>10.247448725852808</v>
      </c>
      <c r="U258" s="99">
        <v>10.43513121487976</v>
      </c>
      <c r="V258" s="99">
        <v>10.214197848893004</v>
      </c>
      <c r="W258" s="99">
        <v>9.5352725849968412</v>
      </c>
      <c r="DA258" s="63" t="s">
        <v>2961</v>
      </c>
    </row>
    <row r="259" spans="1:105" ht="12" customHeight="1" x14ac:dyDescent="0.25">
      <c r="A259" s="100" t="s">
        <v>216</v>
      </c>
      <c r="B259" s="102">
        <v>4.7124678650659027</v>
      </c>
      <c r="C259" s="102">
        <v>4.5224278783259191</v>
      </c>
      <c r="D259" s="102">
        <v>4.6407045672154368</v>
      </c>
      <c r="E259" s="102">
        <v>4.424479748806001</v>
      </c>
      <c r="F259" s="102">
        <v>4.5917741948781936</v>
      </c>
      <c r="G259" s="102">
        <v>4.7447630622341395</v>
      </c>
      <c r="H259" s="102">
        <v>4.6811855968392075</v>
      </c>
      <c r="I259" s="102">
        <v>4.2699120061340281</v>
      </c>
      <c r="J259" s="102">
        <v>4.3624799683855535</v>
      </c>
      <c r="K259" s="102">
        <v>3.9944665803848425</v>
      </c>
      <c r="L259" s="102">
        <v>5.4027403339593896</v>
      </c>
      <c r="M259" s="102">
        <v>5.7256238752846649</v>
      </c>
      <c r="N259" s="102">
        <v>5.4355903400449046</v>
      </c>
      <c r="O259" s="102">
        <v>6.2239197618446731</v>
      </c>
      <c r="P259" s="102">
        <v>5.3517050150115759</v>
      </c>
      <c r="Q259" s="102">
        <v>5.6926590916432849</v>
      </c>
      <c r="R259" s="102">
        <v>5.7986214922961414</v>
      </c>
      <c r="S259" s="102">
        <v>5.36956278984864</v>
      </c>
      <c r="T259" s="102">
        <v>5.6337574570622087</v>
      </c>
      <c r="U259" s="102">
        <v>5.8327849077999803</v>
      </c>
      <c r="V259" s="102">
        <v>5.7351013406012967</v>
      </c>
      <c r="W259" s="102">
        <v>5.3926379681008214</v>
      </c>
      <c r="DA259" s="131" t="s">
        <v>2962</v>
      </c>
    </row>
    <row r="260" spans="1:105" ht="12" customHeight="1" x14ac:dyDescent="0.25">
      <c r="A260" s="103" t="s">
        <v>52</v>
      </c>
      <c r="B260" s="105">
        <v>3.5561682953947789</v>
      </c>
      <c r="C260" s="105">
        <v>3.5594813254626025</v>
      </c>
      <c r="D260" s="105">
        <v>3.5581827586160557</v>
      </c>
      <c r="E260" s="105">
        <v>3.4943058225950012</v>
      </c>
      <c r="F260" s="105">
        <v>3.6554707292040067</v>
      </c>
      <c r="G260" s="105">
        <v>3.6456777303237513</v>
      </c>
      <c r="H260" s="105">
        <v>3.5813292441287619</v>
      </c>
      <c r="I260" s="105">
        <v>3.3900925060188127</v>
      </c>
      <c r="J260" s="105">
        <v>3.7088489091676138</v>
      </c>
      <c r="K260" s="105">
        <v>4.0846273583187758</v>
      </c>
      <c r="L260" s="105">
        <v>4.1024665572168466</v>
      </c>
      <c r="M260" s="105">
        <v>4.4349122315824507</v>
      </c>
      <c r="N260" s="105">
        <v>4.4129787820695947</v>
      </c>
      <c r="O260" s="105">
        <v>4.5061165607485822</v>
      </c>
      <c r="P260" s="105">
        <v>4.2463406125081615</v>
      </c>
      <c r="Q260" s="105">
        <v>4.288687496531792</v>
      </c>
      <c r="R260" s="105">
        <v>4.3594195318456466</v>
      </c>
      <c r="S260" s="105">
        <v>4.4547494612321596</v>
      </c>
      <c r="T260" s="105">
        <v>4.6136912687906007</v>
      </c>
      <c r="U260" s="105">
        <v>4.6023463070797819</v>
      </c>
      <c r="V260" s="105">
        <v>4.4790965082917094</v>
      </c>
      <c r="W260" s="105">
        <v>4.1426346168960189</v>
      </c>
      <c r="DA260" s="132" t="s">
        <v>2963</v>
      </c>
    </row>
    <row r="261" spans="1:105" ht="12" customHeight="1" x14ac:dyDescent="0.25">
      <c r="A261" s="106" t="s">
        <v>122</v>
      </c>
      <c r="B261" s="102">
        <v>8.4949128787988144</v>
      </c>
      <c r="C261" s="102">
        <v>7.9635969311164159</v>
      </c>
      <c r="D261" s="102">
        <v>8.0998358053054158</v>
      </c>
      <c r="E261" s="102">
        <v>7.8689432816124176</v>
      </c>
      <c r="F261" s="102">
        <v>8.0932967067087525</v>
      </c>
      <c r="G261" s="102">
        <v>8.2865887195600294</v>
      </c>
      <c r="H261" s="102">
        <v>8.4173390168172357</v>
      </c>
      <c r="I261" s="102">
        <v>7.9918221431926222</v>
      </c>
      <c r="J261" s="102">
        <v>8.2171760557823514</v>
      </c>
      <c r="K261" s="102">
        <v>7.8397581372822351</v>
      </c>
      <c r="L261" s="102">
        <v>9.258044278036035</v>
      </c>
      <c r="M261" s="102">
        <v>9.638305597917272</v>
      </c>
      <c r="N261" s="102">
        <v>9.6618418107082</v>
      </c>
      <c r="O261" s="102">
        <v>10.409027693259091</v>
      </c>
      <c r="P261" s="102">
        <v>10.048406473443253</v>
      </c>
      <c r="Q261" s="102">
        <v>10.537976375759524</v>
      </c>
      <c r="R261" s="102">
        <v>10.525065212965499</v>
      </c>
      <c r="S261" s="102">
        <v>10.00384604588497</v>
      </c>
      <c r="T261" s="102">
        <v>10.104063740402193</v>
      </c>
      <c r="U261" s="102">
        <v>10.219839381223268</v>
      </c>
      <c r="V261" s="102">
        <v>10.224478064601506</v>
      </c>
      <c r="W261" s="102">
        <v>10.340201233554895</v>
      </c>
      <c r="DA261" s="131" t="s">
        <v>2964</v>
      </c>
    </row>
    <row r="262" spans="1:105" ht="12" customHeight="1" x14ac:dyDescent="0.25">
      <c r="A262" s="107" t="s">
        <v>121</v>
      </c>
      <c r="B262" s="105">
        <v>8.4949128787988162</v>
      </c>
      <c r="C262" s="105">
        <v>7.9646707991369423</v>
      </c>
      <c r="D262" s="105">
        <v>8.1012069082143512</v>
      </c>
      <c r="E262" s="105">
        <v>7.8704918416900584</v>
      </c>
      <c r="F262" s="105">
        <v>8.0942570976490114</v>
      </c>
      <c r="G262" s="105">
        <v>8.286951881079748</v>
      </c>
      <c r="H262" s="105">
        <v>8.4174429928575769</v>
      </c>
      <c r="I262" s="105">
        <v>7.9935393022424535</v>
      </c>
      <c r="J262" s="105">
        <v>8.2192549672333133</v>
      </c>
      <c r="K262" s="105">
        <v>7.8428425705470328</v>
      </c>
      <c r="L262" s="105">
        <v>9.2598880371428809</v>
      </c>
      <c r="M262" s="105">
        <v>9.6379551098312941</v>
      </c>
      <c r="N262" s="105">
        <v>9.6581768039083773</v>
      </c>
      <c r="O262" s="105">
        <v>10.403983337848947</v>
      </c>
      <c r="P262" s="105">
        <v>10.04425540996381</v>
      </c>
      <c r="Q262" s="105">
        <v>10.536024001404154</v>
      </c>
      <c r="R262" s="105">
        <v>10.527077577901188</v>
      </c>
      <c r="S262" s="105">
        <v>10.00901350776493</v>
      </c>
      <c r="T262" s="105">
        <v>10.107792760934499</v>
      </c>
      <c r="U262" s="105">
        <v>10.221450339934508</v>
      </c>
      <c r="V262" s="105">
        <v>10.223016322210256</v>
      </c>
      <c r="W262" s="105">
        <v>10.336490669219764</v>
      </c>
      <c r="DA262" s="132" t="s">
        <v>2965</v>
      </c>
    </row>
    <row r="263" spans="1:105" ht="12" customHeight="1" x14ac:dyDescent="0.25">
      <c r="A263" s="108" t="s">
        <v>53</v>
      </c>
      <c r="B263" s="99">
        <v>4.843914383053205</v>
      </c>
      <c r="C263" s="99">
        <v>4.4551149019582645</v>
      </c>
      <c r="D263" s="99">
        <v>4.5858862115141275</v>
      </c>
      <c r="E263" s="99">
        <v>4.3954988001053295</v>
      </c>
      <c r="F263" s="99">
        <v>4.5031863765518398</v>
      </c>
      <c r="G263" s="99">
        <v>4.6867703316481562</v>
      </c>
      <c r="H263" s="99">
        <v>4.7712467862679864</v>
      </c>
      <c r="I263" s="99">
        <v>4.4620831248388528</v>
      </c>
      <c r="J263" s="99">
        <v>4.446785559162822</v>
      </c>
      <c r="K263" s="99">
        <v>3.8676658469761294</v>
      </c>
      <c r="L263" s="99">
        <v>5.2530075867249417</v>
      </c>
      <c r="M263" s="99">
        <v>5.4216990877114126</v>
      </c>
      <c r="N263" s="99">
        <v>5.3192846231936057</v>
      </c>
      <c r="O263" s="99">
        <v>6.0308085762573302</v>
      </c>
      <c r="P263" s="99">
        <v>5.592466899990292</v>
      </c>
      <c r="Q263" s="99">
        <v>6.0041238324290322</v>
      </c>
      <c r="R263" s="99">
        <v>6.0088424804246943</v>
      </c>
      <c r="S263" s="99">
        <v>5.4668893136771066</v>
      </c>
      <c r="T263" s="99">
        <v>5.5605056180437327</v>
      </c>
      <c r="U263" s="99">
        <v>5.7121667912265499</v>
      </c>
      <c r="V263" s="99">
        <v>5.7398419737733901</v>
      </c>
      <c r="W263" s="99">
        <v>5.8485824751902653</v>
      </c>
      <c r="DA263" s="63" t="s">
        <v>2966</v>
      </c>
    </row>
    <row r="264" spans="1:105" ht="12" customHeight="1" x14ac:dyDescent="0.25">
      <c r="A264" s="108" t="s">
        <v>52</v>
      </c>
      <c r="B264" s="99">
        <v>3.6509984957456108</v>
      </c>
      <c r="C264" s="99">
        <v>3.5095558971786778</v>
      </c>
      <c r="D264" s="99">
        <v>3.5153206967002246</v>
      </c>
      <c r="E264" s="99">
        <v>3.4749930415847299</v>
      </c>
      <c r="F264" s="99">
        <v>3.5910707210971715</v>
      </c>
      <c r="G264" s="99">
        <v>3.600181549431591</v>
      </c>
      <c r="H264" s="99">
        <v>3.6461962065895897</v>
      </c>
      <c r="I264" s="99">
        <v>3.5314561774036002</v>
      </c>
      <c r="J264" s="99">
        <v>3.7724694080704939</v>
      </c>
      <c r="K264" s="99">
        <v>3.9751767235709035</v>
      </c>
      <c r="L264" s="99">
        <v>4.0068804504179365</v>
      </c>
      <c r="M264" s="99">
        <v>4.2162560221198806</v>
      </c>
      <c r="N264" s="99">
        <v>4.3388921807147716</v>
      </c>
      <c r="O264" s="99">
        <v>4.3731747615916161</v>
      </c>
      <c r="P264" s="99">
        <v>4.4517885099735199</v>
      </c>
      <c r="Q264" s="99">
        <v>4.5319001689751213</v>
      </c>
      <c r="R264" s="99">
        <v>4.5182350974764933</v>
      </c>
      <c r="S264" s="99">
        <v>4.5421241940878225</v>
      </c>
      <c r="T264" s="99">
        <v>4.5472871428907684</v>
      </c>
      <c r="U264" s="99">
        <v>4.5092835487079563</v>
      </c>
      <c r="V264" s="99">
        <v>4.4831743484368651</v>
      </c>
      <c r="W264" s="99">
        <v>4.4879081940294974</v>
      </c>
      <c r="DA264" s="63" t="s">
        <v>2967</v>
      </c>
    </row>
    <row r="265" spans="1:105" ht="12" customHeight="1" x14ac:dyDescent="0.25">
      <c r="A265" s="121" t="s">
        <v>54</v>
      </c>
      <c r="B265" s="123">
        <v>1.905042052003979</v>
      </c>
      <c r="C265" s="123">
        <v>1.8712714732717135</v>
      </c>
      <c r="D265" s="123">
        <v>1.9023233817165675</v>
      </c>
      <c r="E265" s="123">
        <v>1.8935082162943484</v>
      </c>
      <c r="F265" s="123">
        <v>1.9073990186256431</v>
      </c>
      <c r="G265" s="123">
        <v>1.9409862912500597</v>
      </c>
      <c r="H265" s="123">
        <v>2.0073587873491539</v>
      </c>
      <c r="I265" s="123">
        <v>1.9882545058651533</v>
      </c>
      <c r="J265" s="123">
        <v>2.0313716556907413</v>
      </c>
      <c r="K265" s="123">
        <v>2.0451144200911946</v>
      </c>
      <c r="L265" s="123">
        <v>2.2816685443587592</v>
      </c>
      <c r="M265" s="123">
        <v>2.2351619498770119</v>
      </c>
      <c r="N265" s="123">
        <v>2.2271702659915493</v>
      </c>
      <c r="O265" s="123">
        <v>2.3872356771980154</v>
      </c>
      <c r="P265" s="123">
        <v>2.4224128648177721</v>
      </c>
      <c r="Q265" s="123">
        <v>2.4646935612480814</v>
      </c>
      <c r="R265" s="123">
        <v>2.5365035087704886</v>
      </c>
      <c r="S265" s="123">
        <v>2.4705383028032002</v>
      </c>
      <c r="T265" s="123">
        <v>2.4778553751836832</v>
      </c>
      <c r="U265" s="123">
        <v>2.4797012209116449</v>
      </c>
      <c r="V265" s="123">
        <v>2.6132457368554594</v>
      </c>
      <c r="W265" s="123">
        <v>2.6660442696906741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1.905042052003979</v>
      </c>
      <c r="C267" s="110">
        <v>1.8712714732717135</v>
      </c>
      <c r="D267" s="110">
        <v>1.9023233817165675</v>
      </c>
      <c r="E267" s="110">
        <v>1.8935082162943484</v>
      </c>
      <c r="F267" s="110">
        <v>1.9073990186256431</v>
      </c>
      <c r="G267" s="110">
        <v>1.9409862912500597</v>
      </c>
      <c r="H267" s="110">
        <v>2.0073587873491539</v>
      </c>
      <c r="I267" s="110">
        <v>1.9882545058651533</v>
      </c>
      <c r="J267" s="110">
        <v>2.0313716556907413</v>
      </c>
      <c r="K267" s="110">
        <v>2.0451144200911946</v>
      </c>
      <c r="L267" s="110">
        <v>2.2816685443587592</v>
      </c>
      <c r="M267" s="110">
        <v>2.2351619498770119</v>
      </c>
      <c r="N267" s="110">
        <v>2.2271702659915493</v>
      </c>
      <c r="O267" s="110">
        <v>2.3872356771980154</v>
      </c>
      <c r="P267" s="110">
        <v>2.4224128648177721</v>
      </c>
      <c r="Q267" s="110">
        <v>2.4646935612480814</v>
      </c>
      <c r="R267" s="110">
        <v>2.5365035087704886</v>
      </c>
      <c r="S267" s="110">
        <v>2.4705383028032002</v>
      </c>
      <c r="T267" s="110">
        <v>2.4778553751836832</v>
      </c>
      <c r="U267" s="110">
        <v>2.4797012209116449</v>
      </c>
      <c r="V267" s="110">
        <v>2.6132457368554594</v>
      </c>
      <c r="W267" s="110">
        <v>2.6660442696906741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48.177547710863685</v>
      </c>
      <c r="C269" s="118">
        <f t="shared" si="122"/>
        <v>50.985741962542576</v>
      </c>
      <c r="D269" s="118">
        <f t="shared" si="122"/>
        <v>49.748482286372536</v>
      </c>
      <c r="E269" s="118">
        <f t="shared" si="122"/>
        <v>49.521865723007288</v>
      </c>
      <c r="F269" s="118">
        <f t="shared" si="122"/>
        <v>49.60263241272888</v>
      </c>
      <c r="G269" s="118">
        <f t="shared" si="122"/>
        <v>50.953549224555815</v>
      </c>
      <c r="H269" s="118">
        <f t="shared" si="122"/>
        <v>49.737982374501243</v>
      </c>
      <c r="I269" s="118">
        <f t="shared" si="122"/>
        <v>49.108374668444746</v>
      </c>
      <c r="J269" s="118">
        <f t="shared" si="122"/>
        <v>49.258333234583915</v>
      </c>
      <c r="K269" s="118">
        <f t="shared" si="122"/>
        <v>49.336952427886771</v>
      </c>
      <c r="L269" s="118">
        <f t="shared" si="122"/>
        <v>54.785001123510973</v>
      </c>
      <c r="M269" s="118">
        <f t="shared" si="122"/>
        <v>48.652486276251928</v>
      </c>
      <c r="N269" s="118">
        <f t="shared" si="122"/>
        <v>44.850273046644332</v>
      </c>
      <c r="O269" s="118">
        <f t="shared" si="122"/>
        <v>46.673358086385164</v>
      </c>
      <c r="P269" s="118">
        <f t="shared" si="122"/>
        <v>38.917493749361839</v>
      </c>
      <c r="Q269" s="118">
        <f t="shared" si="122"/>
        <v>43.519647803869482</v>
      </c>
      <c r="R269" s="118">
        <f t="shared" ref="R269:V269" si="123">R270+R273+R275+R284</f>
        <v>45.233584464982151</v>
      </c>
      <c r="S269" s="118">
        <f t="shared" si="123"/>
        <v>43.759614333340821</v>
      </c>
      <c r="T269" s="118">
        <f t="shared" si="123"/>
        <v>45.845045957191161</v>
      </c>
      <c r="U269" s="118">
        <f t="shared" si="123"/>
        <v>44.482741585606512</v>
      </c>
      <c r="V269" s="118">
        <f t="shared" si="123"/>
        <v>42.070149799223337</v>
      </c>
      <c r="W269" s="118">
        <f t="shared" ref="W269" si="124">W270+W273+W275+W284</f>
        <v>41.441409019296835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46.036939189207644</v>
      </c>
      <c r="C270" s="123">
        <f t="shared" si="125"/>
        <v>48.827227960824608</v>
      </c>
      <c r="D270" s="123">
        <f t="shared" si="125"/>
        <v>47.452106350666234</v>
      </c>
      <c r="E270" s="123">
        <f t="shared" si="125"/>
        <v>47.194693829811833</v>
      </c>
      <c r="F270" s="123">
        <f t="shared" si="125"/>
        <v>47.058750883299957</v>
      </c>
      <c r="G270" s="123">
        <f t="shared" si="125"/>
        <v>48.237588454170883</v>
      </c>
      <c r="H270" s="123">
        <f t="shared" si="125"/>
        <v>46.935535752049745</v>
      </c>
      <c r="I270" s="123">
        <f t="shared" si="125"/>
        <v>46.383619482404001</v>
      </c>
      <c r="J270" s="123">
        <f t="shared" si="125"/>
        <v>46.266565879636076</v>
      </c>
      <c r="K270" s="123">
        <f t="shared" si="125"/>
        <v>46.21389229286963</v>
      </c>
      <c r="L270" s="123">
        <f t="shared" si="125"/>
        <v>50.975489873538613</v>
      </c>
      <c r="M270" s="123">
        <f t="shared" si="125"/>
        <v>44.477322428311084</v>
      </c>
      <c r="N270" s="123">
        <f t="shared" si="125"/>
        <v>40.888364909820595</v>
      </c>
      <c r="O270" s="123">
        <f t="shared" si="125"/>
        <v>42.372132985208246</v>
      </c>
      <c r="P270" s="123">
        <f t="shared" si="125"/>
        <v>35.115195611595098</v>
      </c>
      <c r="Q270" s="123">
        <f t="shared" si="125"/>
        <v>39.631369333405694</v>
      </c>
      <c r="R270" s="123">
        <f t="shared" ref="R270:V270" si="126">SUM(R271:R272)</f>
        <v>41.338119097071171</v>
      </c>
      <c r="S270" s="123">
        <f t="shared" si="126"/>
        <v>40.064399485308265</v>
      </c>
      <c r="T270" s="123">
        <f t="shared" si="126"/>
        <v>42.046481985872163</v>
      </c>
      <c r="U270" s="123">
        <f t="shared" si="126"/>
        <v>40.685417265424924</v>
      </c>
      <c r="V270" s="123">
        <f t="shared" si="126"/>
        <v>38.431043667746188</v>
      </c>
      <c r="W270" s="123">
        <f t="shared" ref="W270" si="127">SUM(W271:W272)</f>
        <v>38.111568327815156</v>
      </c>
      <c r="DA270" s="130" t="s">
        <v>3122</v>
      </c>
    </row>
    <row r="271" spans="1:105" ht="12" customHeight="1" x14ac:dyDescent="0.25">
      <c r="A271" s="97" t="s">
        <v>216</v>
      </c>
      <c r="B271" s="99">
        <v>46.036939189207644</v>
      </c>
      <c r="C271" s="99">
        <v>48.827227960824608</v>
      </c>
      <c r="D271" s="99">
        <v>47.452106350666234</v>
      </c>
      <c r="E271" s="99">
        <v>47.194693829811833</v>
      </c>
      <c r="F271" s="99">
        <v>47.058750883299957</v>
      </c>
      <c r="G271" s="99">
        <v>48.237588454170883</v>
      </c>
      <c r="H271" s="99">
        <v>46.935535752049745</v>
      </c>
      <c r="I271" s="99">
        <v>46.383619482404001</v>
      </c>
      <c r="J271" s="99">
        <v>46.266565879636076</v>
      </c>
      <c r="K271" s="99">
        <v>46.21389229286963</v>
      </c>
      <c r="L271" s="99">
        <v>50.975489873538613</v>
      </c>
      <c r="M271" s="99">
        <v>44.477322428311084</v>
      </c>
      <c r="N271" s="99">
        <v>40.888364909820595</v>
      </c>
      <c r="O271" s="99">
        <v>42.372132985208246</v>
      </c>
      <c r="P271" s="99">
        <v>35.115195611595098</v>
      </c>
      <c r="Q271" s="99">
        <v>39.631369333405694</v>
      </c>
      <c r="R271" s="99">
        <v>41.338119097071171</v>
      </c>
      <c r="S271" s="99">
        <v>40.064399485308265</v>
      </c>
      <c r="T271" s="99">
        <v>42.046481985872163</v>
      </c>
      <c r="U271" s="99">
        <v>40.685417265424924</v>
      </c>
      <c r="V271" s="99">
        <v>38.431043667746188</v>
      </c>
      <c r="W271" s="99">
        <v>38.111568327815156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2.1406085216560444</v>
      </c>
      <c r="C275" s="123">
        <v>2.158514001717966</v>
      </c>
      <c r="D275" s="123">
        <v>2.2963759357063016</v>
      </c>
      <c r="E275" s="123">
        <v>2.3271718931954535</v>
      </c>
      <c r="F275" s="123">
        <v>2.5438815294289241</v>
      </c>
      <c r="G275" s="123">
        <v>2.71596077038493</v>
      </c>
      <c r="H275" s="123">
        <v>2.8024466224514968</v>
      </c>
      <c r="I275" s="123">
        <v>2.7247551860407446</v>
      </c>
      <c r="J275" s="123">
        <v>2.991767354947839</v>
      </c>
      <c r="K275" s="123">
        <v>3.1230601350171403</v>
      </c>
      <c r="L275" s="123">
        <v>3.8095112499723611</v>
      </c>
      <c r="M275" s="123">
        <v>4.1751638479408442</v>
      </c>
      <c r="N275" s="123">
        <v>3.9619081368237379</v>
      </c>
      <c r="O275" s="123">
        <v>4.3012251011769171</v>
      </c>
      <c r="P275" s="123">
        <v>3.8022981377667429</v>
      </c>
      <c r="Q275" s="123">
        <v>3.8882784704637867</v>
      </c>
      <c r="R275" s="123">
        <v>3.8954653679109783</v>
      </c>
      <c r="S275" s="123">
        <v>3.6952148480325597</v>
      </c>
      <c r="T275" s="123">
        <v>3.7985639713189983</v>
      </c>
      <c r="U275" s="123">
        <v>3.7973243201815872</v>
      </c>
      <c r="V275" s="123">
        <v>3.6391061314771509</v>
      </c>
      <c r="W275" s="123">
        <v>3.3298406914816749</v>
      </c>
      <c r="DA275" s="130" t="s">
        <v>3127</v>
      </c>
    </row>
    <row r="276" spans="1:105" ht="12" customHeight="1" x14ac:dyDescent="0.25">
      <c r="A276" s="97" t="s">
        <v>138</v>
      </c>
      <c r="B276" s="99">
        <v>3.8412655071323787</v>
      </c>
      <c r="C276" s="99">
        <v>3.7434686924641234</v>
      </c>
      <c r="D276" s="99">
        <v>3.7871092997019251</v>
      </c>
      <c r="E276" s="99">
        <v>3.6458994241858793</v>
      </c>
      <c r="F276" s="99">
        <v>3.7859926260863683</v>
      </c>
      <c r="G276" s="99">
        <v>3.8420673871278179</v>
      </c>
      <c r="H276" s="99">
        <v>3.7685299528710074</v>
      </c>
      <c r="I276" s="99">
        <v>3.4776671629928391</v>
      </c>
      <c r="J276" s="99">
        <v>3.6224248200821405</v>
      </c>
      <c r="K276" s="99">
        <v>3.5887655194999279</v>
      </c>
      <c r="L276" s="99">
        <v>4.1866950601809014</v>
      </c>
      <c r="M276" s="99">
        <v>4.4304481146850048</v>
      </c>
      <c r="N276" s="99">
        <v>4.1414448824216246</v>
      </c>
      <c r="O276" s="99">
        <v>4.4699166707671045</v>
      </c>
      <c r="P276" s="99">
        <v>3.9530912207242133</v>
      </c>
      <c r="Q276" s="99">
        <v>4.0433821660529139</v>
      </c>
      <c r="R276" s="99">
        <v>4.0501050593965173</v>
      </c>
      <c r="S276" s="99">
        <v>3.8410641402470738</v>
      </c>
      <c r="T276" s="99">
        <v>3.9484342825342873</v>
      </c>
      <c r="U276" s="99">
        <v>3.9463601034749702</v>
      </c>
      <c r="V276" s="99">
        <v>3.7809874659796314</v>
      </c>
      <c r="W276" s="99">
        <v>3.4528790553764663</v>
      </c>
      <c r="DA276" s="63" t="s">
        <v>3128</v>
      </c>
    </row>
    <row r="277" spans="1:105" ht="12" customHeight="1" x14ac:dyDescent="0.25">
      <c r="A277" s="97" t="s">
        <v>137</v>
      </c>
      <c r="B277" s="99">
        <v>2.1892171710381412</v>
      </c>
      <c r="C277" s="99">
        <v>2.086348681813452</v>
      </c>
      <c r="D277" s="99">
        <v>2.1331757282403263</v>
      </c>
      <c r="E277" s="99">
        <v>2.0246043965095106</v>
      </c>
      <c r="F277" s="99">
        <v>2.0944350440553858</v>
      </c>
      <c r="G277" s="99">
        <v>2.1565526827346524</v>
      </c>
      <c r="H277" s="99">
        <v>2.1190984300027074</v>
      </c>
      <c r="I277" s="99">
        <v>1.9188150436446414</v>
      </c>
      <c r="J277" s="99">
        <v>1.9380525997581786</v>
      </c>
      <c r="K277" s="99">
        <v>1.7538540519476864</v>
      </c>
      <c r="L277" s="99">
        <v>2.362027917240666</v>
      </c>
      <c r="M277" s="99">
        <v>2.4870925526905108</v>
      </c>
      <c r="N277" s="99">
        <v>2.3042006512720632</v>
      </c>
      <c r="O277" s="99">
        <v>2.6473944251212247</v>
      </c>
      <c r="P277" s="99">
        <v>2.2853597586495344</v>
      </c>
      <c r="Q277" s="99">
        <v>2.4286017474941937</v>
      </c>
      <c r="R277" s="99">
        <v>2.473053472734132</v>
      </c>
      <c r="S277" s="99">
        <v>2.2613972663803787</v>
      </c>
      <c r="T277" s="99">
        <v>2.2989892366629907</v>
      </c>
      <c r="U277" s="99">
        <v>2.3286566288739587</v>
      </c>
      <c r="V277" s="99">
        <v>2.2597076011025137</v>
      </c>
      <c r="W277" s="99">
        <v>2.1067589342745494</v>
      </c>
      <c r="DA277" s="63" t="s">
        <v>3129</v>
      </c>
    </row>
    <row r="278" spans="1:105" ht="12" customHeight="1" x14ac:dyDescent="0.25">
      <c r="A278" s="100" t="s">
        <v>216</v>
      </c>
      <c r="B278" s="102">
        <v>2.1892171710381412</v>
      </c>
      <c r="C278" s="102">
        <v>2.086348681813452</v>
      </c>
      <c r="D278" s="102">
        <v>2.1331757282403263</v>
      </c>
      <c r="E278" s="102">
        <v>2.0246043965095106</v>
      </c>
      <c r="F278" s="102">
        <v>2.0944350440553858</v>
      </c>
      <c r="G278" s="102">
        <v>2.1565526827346524</v>
      </c>
      <c r="H278" s="102">
        <v>2.1190984300027074</v>
      </c>
      <c r="I278" s="102">
        <v>1.9188150436446414</v>
      </c>
      <c r="J278" s="102">
        <v>1.9380525997581786</v>
      </c>
      <c r="K278" s="102">
        <v>1.7538540519476864</v>
      </c>
      <c r="L278" s="102">
        <v>2.362027917240666</v>
      </c>
      <c r="M278" s="102">
        <v>2.4870925526905108</v>
      </c>
      <c r="N278" s="102">
        <v>2.3042006512720632</v>
      </c>
      <c r="O278" s="102">
        <v>2.6473944251212247</v>
      </c>
      <c r="P278" s="102">
        <v>2.2853597586495344</v>
      </c>
      <c r="Q278" s="102">
        <v>2.4286017474941937</v>
      </c>
      <c r="R278" s="102">
        <v>2.473053472734132</v>
      </c>
      <c r="S278" s="102">
        <v>2.2613972663803787</v>
      </c>
      <c r="T278" s="102">
        <v>2.2989892366629907</v>
      </c>
      <c r="U278" s="102">
        <v>2.3286566288739587</v>
      </c>
      <c r="V278" s="102">
        <v>2.2597076011025137</v>
      </c>
      <c r="W278" s="102">
        <v>2.1067589342745494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15.799127399239159</v>
      </c>
      <c r="D290" s="117">
        <f t="shared" si="129"/>
        <v>7.1817477404810672</v>
      </c>
      <c r="E290" s="117">
        <f t="shared" si="129"/>
        <v>5.182765383477336</v>
      </c>
      <c r="F290" s="117">
        <f t="shared" si="129"/>
        <v>4.4999975805871042</v>
      </c>
      <c r="G290" s="117">
        <f t="shared" si="129"/>
        <v>4.2493362458591593</v>
      </c>
      <c r="H290" s="117">
        <f t="shared" si="129"/>
        <v>3.1229615537364306</v>
      </c>
      <c r="I290" s="117">
        <f t="shared" si="129"/>
        <v>5.3833850624150115</v>
      </c>
      <c r="J290" s="117">
        <f t="shared" si="129"/>
        <v>8.2095840353086942</v>
      </c>
      <c r="K290" s="117">
        <f t="shared" si="129"/>
        <v>9.7233460908856539</v>
      </c>
      <c r="L290" s="117">
        <f t="shared" si="129"/>
        <v>9.8870749359349226</v>
      </c>
      <c r="M290" s="117">
        <f t="shared" si="129"/>
        <v>9.0165475144329541</v>
      </c>
      <c r="N290" s="117">
        <f t="shared" si="129"/>
        <v>6.5347713632511253</v>
      </c>
      <c r="O290" s="117">
        <f t="shared" si="129"/>
        <v>5.3457275478059598</v>
      </c>
      <c r="P290" s="117">
        <f t="shared" si="129"/>
        <v>0</v>
      </c>
      <c r="Q290" s="117">
        <f t="shared" si="129"/>
        <v>1.0933802734298804E-3</v>
      </c>
      <c r="R290" s="117">
        <f t="shared" ref="R290:V290" si="130">R291+R294+R296+R305</f>
        <v>0</v>
      </c>
      <c r="S290" s="117">
        <f t="shared" si="130"/>
        <v>0.94577395306015144</v>
      </c>
      <c r="T290" s="117">
        <f t="shared" si="130"/>
        <v>1.029745644967651</v>
      </c>
      <c r="U290" s="117">
        <f t="shared" si="130"/>
        <v>5.838285636876523E-2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14.579644984164879</v>
      </c>
      <c r="D291" s="122">
        <f t="shared" si="132"/>
        <v>6.5976150655267967</v>
      </c>
      <c r="E291" s="122">
        <f t="shared" si="132"/>
        <v>4.7735115475927259</v>
      </c>
      <c r="F291" s="122">
        <f t="shared" si="132"/>
        <v>4.1299913587317585</v>
      </c>
      <c r="G291" s="122">
        <f t="shared" si="132"/>
        <v>3.9022475679094781</v>
      </c>
      <c r="H291" s="122">
        <f t="shared" si="132"/>
        <v>2.8544520063555421</v>
      </c>
      <c r="I291" s="122">
        <f t="shared" si="132"/>
        <v>4.8643639955234699</v>
      </c>
      <c r="J291" s="122">
        <f t="shared" si="132"/>
        <v>7.3754414947262852</v>
      </c>
      <c r="K291" s="122">
        <f t="shared" si="132"/>
        <v>8.7343591123562607</v>
      </c>
      <c r="L291" s="122">
        <f t="shared" si="132"/>
        <v>8.8298918442664736</v>
      </c>
      <c r="M291" s="122">
        <f t="shared" si="132"/>
        <v>7.8834851804680666</v>
      </c>
      <c r="N291" s="122">
        <f t="shared" si="132"/>
        <v>5.6972481537693715</v>
      </c>
      <c r="O291" s="122">
        <f t="shared" si="132"/>
        <v>4.6557775482786843</v>
      </c>
      <c r="P291" s="122">
        <f t="shared" si="132"/>
        <v>0</v>
      </c>
      <c r="Q291" s="122">
        <f t="shared" si="132"/>
        <v>9.3863609985356906E-4</v>
      </c>
      <c r="R291" s="122">
        <f t="shared" ref="R291:V291" si="133">SUM(R292:R293)</f>
        <v>0</v>
      </c>
      <c r="S291" s="122">
        <f t="shared" si="133"/>
        <v>0.8082797858081181</v>
      </c>
      <c r="T291" s="122">
        <f t="shared" si="133"/>
        <v>0.87815596191062573</v>
      </c>
      <c r="U291" s="122">
        <f t="shared" si="133"/>
        <v>4.913520896390082E-2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14.429951752466364</v>
      </c>
      <c r="D292" s="98">
        <v>6.5311232987950785</v>
      </c>
      <c r="E292" s="98">
        <v>4.7253061844983097</v>
      </c>
      <c r="F292" s="98">
        <v>4.0885402819584842</v>
      </c>
      <c r="G292" s="98">
        <v>3.8631785066942381</v>
      </c>
      <c r="H292" s="98">
        <v>2.8259463099784665</v>
      </c>
      <c r="I292" s="98">
        <v>4.8156791727944226</v>
      </c>
      <c r="J292" s="98">
        <v>7.3022124247856182</v>
      </c>
      <c r="K292" s="98">
        <v>8.6476319211244377</v>
      </c>
      <c r="L292" s="98">
        <v>8.737990944032477</v>
      </c>
      <c r="M292" s="98">
        <v>7.8016438095526404</v>
      </c>
      <c r="N292" s="98">
        <v>5.6364196942589615</v>
      </c>
      <c r="O292" s="98">
        <v>4.6041296779956786</v>
      </c>
      <c r="P292" s="98">
        <v>0</v>
      </c>
      <c r="Q292" s="98">
        <v>9.2769620867691168E-4</v>
      </c>
      <c r="R292" s="98">
        <v>0</v>
      </c>
      <c r="S292" s="98">
        <v>0.79867523932822904</v>
      </c>
      <c r="T292" s="98">
        <v>0.86768955103250023</v>
      </c>
      <c r="U292" s="98">
        <v>4.8554458723551672E-2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0.1496932316985152</v>
      </c>
      <c r="D293" s="98">
        <v>6.6491766731718513E-2</v>
      </c>
      <c r="E293" s="98">
        <v>4.8205363094416087E-2</v>
      </c>
      <c r="F293" s="98">
        <v>4.1451076773274066E-2</v>
      </c>
      <c r="G293" s="98">
        <v>3.9069061215239821E-2</v>
      </c>
      <c r="H293" s="98">
        <v>2.8505696377075573E-2</v>
      </c>
      <c r="I293" s="98">
        <v>4.868482272904693E-2</v>
      </c>
      <c r="J293" s="98">
        <v>7.3229069940667399E-2</v>
      </c>
      <c r="K293" s="98">
        <v>8.6727191231823889E-2</v>
      </c>
      <c r="L293" s="98">
        <v>9.1900900233996552E-2</v>
      </c>
      <c r="M293" s="98">
        <v>8.1841370915426065E-2</v>
      </c>
      <c r="N293" s="98">
        <v>6.0828459510410021E-2</v>
      </c>
      <c r="O293" s="98">
        <v>5.1647870283005985E-2</v>
      </c>
      <c r="P293" s="98">
        <v>0</v>
      </c>
      <c r="Q293" s="98">
        <v>1.0939891176657334E-5</v>
      </c>
      <c r="R293" s="98">
        <v>0</v>
      </c>
      <c r="S293" s="98">
        <v>9.6045464798890853E-3</v>
      </c>
      <c r="T293" s="98">
        <v>1.0466410878125448E-2</v>
      </c>
      <c r="U293" s="98">
        <v>5.807502403491477E-4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2.1857090515026551E-3</v>
      </c>
      <c r="D294" s="122">
        <f t="shared" si="135"/>
        <v>5.1390756910004657E-4</v>
      </c>
      <c r="E294" s="122">
        <f t="shared" si="135"/>
        <v>7.9502210250376897E-4</v>
      </c>
      <c r="F294" s="122">
        <f t="shared" si="135"/>
        <v>1.1176621922589008E-3</v>
      </c>
      <c r="G294" s="122">
        <f t="shared" si="135"/>
        <v>1.0411723465518666E-3</v>
      </c>
      <c r="H294" s="122">
        <f t="shared" si="135"/>
        <v>1.3082655642669043E-3</v>
      </c>
      <c r="I294" s="122">
        <f t="shared" si="135"/>
        <v>2.2992073690611E-3</v>
      </c>
      <c r="J294" s="122">
        <f t="shared" si="135"/>
        <v>2.4529983360153571E-3</v>
      </c>
      <c r="K294" s="122">
        <f t="shared" si="135"/>
        <v>1.8862436720887006E-3</v>
      </c>
      <c r="L294" s="122">
        <f t="shared" si="135"/>
        <v>1.8561111133094503E-3</v>
      </c>
      <c r="M294" s="122">
        <f t="shared" si="135"/>
        <v>2.5613251210867627E-3</v>
      </c>
      <c r="N294" s="122">
        <f t="shared" si="135"/>
        <v>1.8946721736839865E-3</v>
      </c>
      <c r="O294" s="122">
        <f t="shared" si="135"/>
        <v>1.2292771005268945E-3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3.1662399592728799E-4</v>
      </c>
      <c r="T294" s="122">
        <f t="shared" si="135"/>
        <v>4.3169023039832296E-4</v>
      </c>
      <c r="U294" s="122">
        <f t="shared" si="135"/>
        <v>8.5520827867483789E-6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2.1857090515026551E-3</v>
      </c>
      <c r="D295" s="98">
        <v>5.1390756910004657E-4</v>
      </c>
      <c r="E295" s="98">
        <v>7.9502210250376897E-4</v>
      </c>
      <c r="F295" s="98">
        <v>1.1176621922589008E-3</v>
      </c>
      <c r="G295" s="98">
        <v>1.0411723465518666E-3</v>
      </c>
      <c r="H295" s="98">
        <v>1.3082655642669043E-3</v>
      </c>
      <c r="I295" s="98">
        <v>2.2992073690611E-3</v>
      </c>
      <c r="J295" s="98">
        <v>2.4529983360153571E-3</v>
      </c>
      <c r="K295" s="98">
        <v>1.8862436720887006E-3</v>
      </c>
      <c r="L295" s="98">
        <v>1.8561111133094503E-3</v>
      </c>
      <c r="M295" s="98">
        <v>2.5613251210867627E-3</v>
      </c>
      <c r="N295" s="98">
        <v>1.8946721736839865E-3</v>
      </c>
      <c r="O295" s="98">
        <v>1.2292771005268945E-3</v>
      </c>
      <c r="P295" s="98">
        <v>0</v>
      </c>
      <c r="Q295" s="98">
        <v>0</v>
      </c>
      <c r="R295" s="98">
        <v>0</v>
      </c>
      <c r="S295" s="98">
        <v>3.1662399592728799E-4</v>
      </c>
      <c r="T295" s="98">
        <v>4.3169023039832296E-4</v>
      </c>
      <c r="U295" s="98">
        <v>8.5520827867483789E-6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1.0010944777897151</v>
      </c>
      <c r="D296" s="122">
        <v>0.47976652505534656</v>
      </c>
      <c r="E296" s="122">
        <v>0.33205137035780008</v>
      </c>
      <c r="F296" s="122">
        <v>0.30103364173072988</v>
      </c>
      <c r="G296" s="122">
        <v>0.28128008651914471</v>
      </c>
      <c r="H296" s="122">
        <v>0.21595830235278057</v>
      </c>
      <c r="I296" s="122">
        <v>0.42775748642052652</v>
      </c>
      <c r="J296" s="122">
        <v>0.69222794757381334</v>
      </c>
      <c r="K296" s="122">
        <v>0.8194364649925524</v>
      </c>
      <c r="L296" s="122">
        <v>0.88254055059189296</v>
      </c>
      <c r="M296" s="122">
        <v>0.95556097416734176</v>
      </c>
      <c r="N296" s="122">
        <v>0.69984035272028489</v>
      </c>
      <c r="O296" s="122">
        <v>0.57060302827558629</v>
      </c>
      <c r="P296" s="122">
        <v>0</v>
      </c>
      <c r="Q296" s="122">
        <v>1.2454360396995873E-4</v>
      </c>
      <c r="R296" s="122">
        <v>0</v>
      </c>
      <c r="S296" s="122">
        <v>0.10910611706000119</v>
      </c>
      <c r="T296" s="122">
        <v>0.12079841138758625</v>
      </c>
      <c r="U296" s="122">
        <v>7.3802092981708808E-3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0.36309783123548167</v>
      </c>
      <c r="D297" s="98">
        <v>0.16121744762093196</v>
      </c>
      <c r="E297" s="98">
        <v>7.3061538476154583E-2</v>
      </c>
      <c r="F297" s="98">
        <v>5.6154812409133559E-2</v>
      </c>
      <c r="G297" s="98">
        <v>3.5854841815583322E-2</v>
      </c>
      <c r="H297" s="98">
        <v>2.0774692943260727E-2</v>
      </c>
      <c r="I297" s="98">
        <v>0.41150797132787148</v>
      </c>
      <c r="J297" s="98">
        <v>0.6877088678172405</v>
      </c>
      <c r="K297" s="98">
        <v>0.8115702856606104</v>
      </c>
      <c r="L297" s="98">
        <v>0.87909120745992086</v>
      </c>
      <c r="M297" s="98">
        <v>0.95013247423616509</v>
      </c>
      <c r="N297" s="98">
        <v>0.69935402167224536</v>
      </c>
      <c r="O297" s="98">
        <v>0.46700223627592546</v>
      </c>
      <c r="P297" s="98">
        <v>0</v>
      </c>
      <c r="Q297" s="98">
        <v>1.2454360396995873E-4</v>
      </c>
      <c r="R297" s="98">
        <v>0</v>
      </c>
      <c r="S297" s="98">
        <v>0.10879439250749799</v>
      </c>
      <c r="T297" s="98">
        <v>0.11724665998470518</v>
      </c>
      <c r="U297" s="98">
        <v>6.1908672404806502E-3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2.6533736082430702E-3</v>
      </c>
      <c r="D298" s="98">
        <v>7.8417001397523595E-4</v>
      </c>
      <c r="E298" s="98">
        <v>4.290937355954021E-4</v>
      </c>
      <c r="F298" s="98">
        <v>2.2206109694262015E-4</v>
      </c>
      <c r="G298" s="98">
        <v>2.2555305525873449E-4</v>
      </c>
      <c r="H298" s="98">
        <v>1.1039616692504927E-4</v>
      </c>
      <c r="I298" s="98">
        <v>4.3541600361205537E-3</v>
      </c>
      <c r="J298" s="98">
        <v>4.5190797565728812E-3</v>
      </c>
      <c r="K298" s="98">
        <v>7.8661793319419679E-3</v>
      </c>
      <c r="L298" s="98">
        <v>3.4493431319720848E-3</v>
      </c>
      <c r="M298" s="98">
        <v>5.4284999311766209E-3</v>
      </c>
      <c r="N298" s="98">
        <v>4.8633104803953503E-4</v>
      </c>
      <c r="O298" s="98">
        <v>7.7669403619891049E-4</v>
      </c>
      <c r="P298" s="98">
        <v>0</v>
      </c>
      <c r="Q298" s="98">
        <v>0</v>
      </c>
      <c r="R298" s="98">
        <v>0</v>
      </c>
      <c r="S298" s="98">
        <v>3.1172455250319032E-4</v>
      </c>
      <c r="T298" s="98">
        <v>1.3814524644618147E-3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1.8094256130197399E-3</v>
      </c>
      <c r="D299" s="101">
        <v>5.3859576558103227E-4</v>
      </c>
      <c r="E299" s="101">
        <v>2.9159165105151002E-4</v>
      </c>
      <c r="F299" s="101">
        <v>1.5031622571261033E-4</v>
      </c>
      <c r="G299" s="101">
        <v>1.541927046852191E-4</v>
      </c>
      <c r="H299" s="101">
        <v>7.5451184610135115E-5</v>
      </c>
      <c r="I299" s="101">
        <v>2.9353550514003993E-3</v>
      </c>
      <c r="J299" s="101">
        <v>2.9711169264510454E-3</v>
      </c>
      <c r="K299" s="101">
        <v>4.8210036749337781E-3</v>
      </c>
      <c r="L299" s="101">
        <v>2.3410083157786254E-3</v>
      </c>
      <c r="M299" s="101">
        <v>3.6374573641999677E-3</v>
      </c>
      <c r="N299" s="101">
        <v>3.1732496313156638E-4</v>
      </c>
      <c r="O299" s="101">
        <v>5.1896964860496247E-4</v>
      </c>
      <c r="P299" s="101">
        <v>0</v>
      </c>
      <c r="Q299" s="101">
        <v>0</v>
      </c>
      <c r="R299" s="101">
        <v>0</v>
      </c>
      <c r="S299" s="101">
        <v>1.8743305377814687E-4</v>
      </c>
      <c r="T299" s="101">
        <v>8.2695087688395175E-4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8.4394799522333045E-4</v>
      </c>
      <c r="D300" s="104">
        <v>2.4557424839420362E-4</v>
      </c>
      <c r="E300" s="104">
        <v>1.3750208454389208E-4</v>
      </c>
      <c r="F300" s="104">
        <v>7.1744871230009817E-5</v>
      </c>
      <c r="G300" s="104">
        <v>7.1360350573515389E-5</v>
      </c>
      <c r="H300" s="104">
        <v>3.4944982314914154E-5</v>
      </c>
      <c r="I300" s="104">
        <v>1.4188049847201549E-3</v>
      </c>
      <c r="J300" s="104">
        <v>1.5479628301218356E-3</v>
      </c>
      <c r="K300" s="104">
        <v>3.045175657008189E-3</v>
      </c>
      <c r="L300" s="104">
        <v>1.1083348161934595E-3</v>
      </c>
      <c r="M300" s="104">
        <v>1.791042566976653E-3</v>
      </c>
      <c r="N300" s="104">
        <v>1.6900608490796862E-4</v>
      </c>
      <c r="O300" s="104">
        <v>2.5772438759394801E-4</v>
      </c>
      <c r="P300" s="104">
        <v>0</v>
      </c>
      <c r="Q300" s="104">
        <v>0</v>
      </c>
      <c r="R300" s="104">
        <v>0</v>
      </c>
      <c r="S300" s="104">
        <v>1.2429149872504345E-4</v>
      </c>
      <c r="T300" s="104">
        <v>5.5450158757786299E-4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0.34758266860781334</v>
      </c>
      <c r="D301" s="101">
        <v>0.19922599575421965</v>
      </c>
      <c r="E301" s="101">
        <v>0.15532605918484343</v>
      </c>
      <c r="F301" s="101">
        <v>0.16833598753279841</v>
      </c>
      <c r="G301" s="101">
        <v>0.14517704048571534</v>
      </c>
      <c r="H301" s="101">
        <v>0.11652906929647369</v>
      </c>
      <c r="I301" s="101">
        <v>2.7156947749675192E-3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5.6941361886419441E-2</v>
      </c>
      <c r="P301" s="101">
        <v>0</v>
      </c>
      <c r="Q301" s="101">
        <v>0</v>
      </c>
      <c r="R301" s="101">
        <v>0</v>
      </c>
      <c r="S301" s="101">
        <v>0</v>
      </c>
      <c r="T301" s="101">
        <v>1.0204464660384005E-3</v>
      </c>
      <c r="U301" s="101">
        <v>5.6302193081075467E-4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0.28776060433817685</v>
      </c>
      <c r="D302" s="104">
        <v>0.11853891166621969</v>
      </c>
      <c r="E302" s="104">
        <v>0.10323467896120664</v>
      </c>
      <c r="F302" s="104">
        <v>7.6320780691855272E-2</v>
      </c>
      <c r="G302" s="104">
        <v>0.10002265116258735</v>
      </c>
      <c r="H302" s="104">
        <v>7.8544143946121123E-2</v>
      </c>
      <c r="I302" s="104">
        <v>9.1796602815669703E-3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4.5882736077042519E-2</v>
      </c>
      <c r="P302" s="104">
        <v>0</v>
      </c>
      <c r="Q302" s="104">
        <v>0</v>
      </c>
      <c r="R302" s="104">
        <v>0</v>
      </c>
      <c r="S302" s="104">
        <v>0</v>
      </c>
      <c r="T302" s="104">
        <v>1.1498524723808526E-3</v>
      </c>
      <c r="U302" s="104">
        <v>6.2632012687947576E-4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0.18204182959948981</v>
      </c>
      <c r="D303" s="98">
        <v>7.5693696772324903E-2</v>
      </c>
      <c r="E303" s="98">
        <v>6.5140168697365025E-2</v>
      </c>
      <c r="F303" s="98">
        <v>4.7972081079746307E-2</v>
      </c>
      <c r="G303" s="98">
        <v>6.3695991887649531E-2</v>
      </c>
      <c r="H303" s="98">
        <v>5.0075687214445212E-2</v>
      </c>
      <c r="I303" s="98">
        <v>5.7733004751104556E-3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2.9411701438585233E-2</v>
      </c>
      <c r="P303" s="98">
        <v>0</v>
      </c>
      <c r="Q303" s="98">
        <v>0</v>
      </c>
      <c r="R303" s="98">
        <v>0</v>
      </c>
      <c r="S303" s="98">
        <v>0</v>
      </c>
      <c r="T303" s="98">
        <v>6.8652961742063725E-4</v>
      </c>
      <c r="U303" s="98">
        <v>3.7775564319625647E-4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0.10571877473868707</v>
      </c>
      <c r="D304" s="98">
        <v>4.2845214893894791E-2</v>
      </c>
      <c r="E304" s="98">
        <v>3.8094510263841613E-2</v>
      </c>
      <c r="F304" s="98">
        <v>2.8348699612108966E-2</v>
      </c>
      <c r="G304" s="98">
        <v>3.6326659274937813E-2</v>
      </c>
      <c r="H304" s="98">
        <v>2.846845673167591E-2</v>
      </c>
      <c r="I304" s="98">
        <v>3.4063598064565143E-3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1.6471034638457283E-2</v>
      </c>
      <c r="P304" s="98">
        <v>0</v>
      </c>
      <c r="Q304" s="98">
        <v>0</v>
      </c>
      <c r="R304" s="98">
        <v>0</v>
      </c>
      <c r="S304" s="98">
        <v>0</v>
      </c>
      <c r="T304" s="98">
        <v>4.6332285496021537E-4</v>
      </c>
      <c r="U304" s="98">
        <v>2.4856448368321935E-4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0.21620222823306165</v>
      </c>
      <c r="D305" s="122">
        <v>0.10385224232982423</v>
      </c>
      <c r="E305" s="122">
        <v>7.6407443424305443E-2</v>
      </c>
      <c r="F305" s="122">
        <v>6.7854917932356568E-2</v>
      </c>
      <c r="G305" s="122">
        <v>6.4767419083984409E-2</v>
      </c>
      <c r="H305" s="122">
        <v>5.1242979463840876E-2</v>
      </c>
      <c r="I305" s="122">
        <v>8.8964373101953445E-2</v>
      </c>
      <c r="J305" s="122">
        <v>0.1394615946725801</v>
      </c>
      <c r="K305" s="122">
        <v>0.1676642698647505</v>
      </c>
      <c r="L305" s="122">
        <v>0.17278642996324697</v>
      </c>
      <c r="M305" s="122">
        <v>0.17494003467645911</v>
      </c>
      <c r="N305" s="122">
        <v>0.13578818458778466</v>
      </c>
      <c r="O305" s="122">
        <v>0.1181176941511622</v>
      </c>
      <c r="P305" s="122">
        <v>0</v>
      </c>
      <c r="Q305" s="122">
        <v>3.0200569606352634E-5</v>
      </c>
      <c r="R305" s="122">
        <v>0</v>
      </c>
      <c r="S305" s="122">
        <v>2.8071426196104865E-2</v>
      </c>
      <c r="T305" s="122">
        <v>3.0359581439040495E-2</v>
      </c>
      <c r="U305" s="122">
        <v>1.8588860239067743E-3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0.21620222823306165</v>
      </c>
      <c r="D307" s="33">
        <v>0.10385224232982423</v>
      </c>
      <c r="E307" s="33">
        <v>7.6407443424305443E-2</v>
      </c>
      <c r="F307" s="33">
        <v>6.7854917932356568E-2</v>
      </c>
      <c r="G307" s="33">
        <v>6.4767419083984409E-2</v>
      </c>
      <c r="H307" s="33">
        <v>5.1242979463840876E-2</v>
      </c>
      <c r="I307" s="33">
        <v>8.8964373101953445E-2</v>
      </c>
      <c r="J307" s="33">
        <v>0.1394615946725801</v>
      </c>
      <c r="K307" s="33">
        <v>0.1676642698647505</v>
      </c>
      <c r="L307" s="33">
        <v>0.17278642996324697</v>
      </c>
      <c r="M307" s="33">
        <v>0.17494003467645911</v>
      </c>
      <c r="N307" s="33">
        <v>0.13578818458778466</v>
      </c>
      <c r="O307" s="33">
        <v>0.1181176941511622</v>
      </c>
      <c r="P307" s="33">
        <v>0</v>
      </c>
      <c r="Q307" s="33">
        <v>3.0200569606352634E-5</v>
      </c>
      <c r="R307" s="33">
        <v>0</v>
      </c>
      <c r="S307" s="33">
        <v>2.8071426196104865E-2</v>
      </c>
      <c r="T307" s="33">
        <v>3.0359581439040495E-2</v>
      </c>
      <c r="U307" s="33">
        <v>1.8588860239067743E-3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9.1677607765561664</v>
      </c>
      <c r="D309" s="117">
        <f t="shared" si="136"/>
        <v>4.2084929590938192</v>
      </c>
      <c r="E309" s="117">
        <f t="shared" si="136"/>
        <v>3.073015687956322</v>
      </c>
      <c r="F309" s="117">
        <f t="shared" si="136"/>
        <v>2.6961872631735453</v>
      </c>
      <c r="G309" s="117">
        <f t="shared" si="136"/>
        <v>2.5746201100034884</v>
      </c>
      <c r="H309" s="117">
        <f t="shared" si="136"/>
        <v>1.9151724960180068</v>
      </c>
      <c r="I309" s="117">
        <f t="shared" si="136"/>
        <v>3.2787648665798343</v>
      </c>
      <c r="J309" s="117">
        <f t="shared" si="136"/>
        <v>5.046309998446473</v>
      </c>
      <c r="K309" s="117">
        <f t="shared" si="136"/>
        <v>6.0423062425369194</v>
      </c>
      <c r="L309" s="117">
        <f t="shared" si="136"/>
        <v>6.2197571651577279</v>
      </c>
      <c r="M309" s="117">
        <f t="shared" si="136"/>
        <v>5.7890434557661479</v>
      </c>
      <c r="N309" s="117">
        <f t="shared" si="136"/>
        <v>4.317415733267608</v>
      </c>
      <c r="O309" s="117">
        <f t="shared" si="136"/>
        <v>3.6793621356959441</v>
      </c>
      <c r="P309" s="117">
        <f t="shared" si="136"/>
        <v>0</v>
      </c>
      <c r="Q309" s="117">
        <f t="shared" si="136"/>
        <v>8.0813529894555502E-4</v>
      </c>
      <c r="R309" s="117">
        <f t="shared" ref="R309:V309" si="137">R310+R313+R315+R324</f>
        <v>0</v>
      </c>
      <c r="S309" s="117">
        <f t="shared" si="137"/>
        <v>0.72232616471863165</v>
      </c>
      <c r="T309" s="117">
        <f t="shared" si="137"/>
        <v>0.79528714595954086</v>
      </c>
      <c r="U309" s="117">
        <f t="shared" si="137"/>
        <v>4.5465035025742472E-2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8.2807717476474423</v>
      </c>
      <c r="D310" s="122">
        <f t="shared" si="139"/>
        <v>3.7841574231027546</v>
      </c>
      <c r="E310" s="122">
        <f t="shared" si="139"/>
        <v>2.766028885136095</v>
      </c>
      <c r="F310" s="122">
        <f t="shared" si="139"/>
        <v>2.4172021871122693</v>
      </c>
      <c r="G310" s="122">
        <f t="shared" si="139"/>
        <v>2.3073782479385998</v>
      </c>
      <c r="H310" s="122">
        <f t="shared" si="139"/>
        <v>1.7053937274786073</v>
      </c>
      <c r="I310" s="122">
        <f t="shared" si="139"/>
        <v>2.9371525890856214</v>
      </c>
      <c r="J310" s="122">
        <f t="shared" si="139"/>
        <v>4.5027433535878023</v>
      </c>
      <c r="K310" s="122">
        <f t="shared" si="139"/>
        <v>5.3957541908414735</v>
      </c>
      <c r="L310" s="122">
        <f t="shared" si="139"/>
        <v>5.5253747249544176</v>
      </c>
      <c r="M310" s="122">
        <f t="shared" si="139"/>
        <v>5.0317903994658257</v>
      </c>
      <c r="N310" s="122">
        <f t="shared" si="139"/>
        <v>3.7420399210116884</v>
      </c>
      <c r="O310" s="122">
        <f t="shared" si="139"/>
        <v>3.1751991360790637</v>
      </c>
      <c r="P310" s="122">
        <f t="shared" si="139"/>
        <v>0</v>
      </c>
      <c r="Q310" s="122">
        <f t="shared" si="139"/>
        <v>6.8950813719381981E-4</v>
      </c>
      <c r="R310" s="122">
        <f t="shared" ref="R310:V310" si="140">SUM(R311:R312)</f>
        <v>0</v>
      </c>
      <c r="S310" s="122">
        <f t="shared" si="140"/>
        <v>0.60989337806190336</v>
      </c>
      <c r="T310" s="122">
        <f t="shared" si="140"/>
        <v>0.66796903855596879</v>
      </c>
      <c r="U310" s="122">
        <f t="shared" si="140"/>
        <v>3.760636342764187E-2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8.1310785159489267</v>
      </c>
      <c r="D311" s="98">
        <v>3.717665656371036</v>
      </c>
      <c r="E311" s="98">
        <v>2.7178235220416789</v>
      </c>
      <c r="F311" s="98">
        <v>2.3757511103389954</v>
      </c>
      <c r="G311" s="98">
        <v>2.2683091867233598</v>
      </c>
      <c r="H311" s="98">
        <v>1.6768880311015317</v>
      </c>
      <c r="I311" s="98">
        <v>2.8884677663565745</v>
      </c>
      <c r="J311" s="98">
        <v>4.4295142836471353</v>
      </c>
      <c r="K311" s="98">
        <v>5.3090269996096495</v>
      </c>
      <c r="L311" s="98">
        <v>5.4334738247204211</v>
      </c>
      <c r="M311" s="98">
        <v>4.9499490285503995</v>
      </c>
      <c r="N311" s="98">
        <v>3.6812114615012783</v>
      </c>
      <c r="O311" s="98">
        <v>3.1235512657960576</v>
      </c>
      <c r="P311" s="98">
        <v>0</v>
      </c>
      <c r="Q311" s="98">
        <v>6.7856824601716242E-4</v>
      </c>
      <c r="R311" s="98">
        <v>0</v>
      </c>
      <c r="S311" s="98">
        <v>0.60028883158201429</v>
      </c>
      <c r="T311" s="98">
        <v>0.65750262767784329</v>
      </c>
      <c r="U311" s="98">
        <v>3.7025613187292722E-2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0.1496932316985152</v>
      </c>
      <c r="D312" s="98">
        <v>6.6491766731718513E-2</v>
      </c>
      <c r="E312" s="98">
        <v>4.8205363094416087E-2</v>
      </c>
      <c r="F312" s="98">
        <v>4.1451076773274066E-2</v>
      </c>
      <c r="G312" s="98">
        <v>3.9069061215239821E-2</v>
      </c>
      <c r="H312" s="98">
        <v>2.8505696377075573E-2</v>
      </c>
      <c r="I312" s="98">
        <v>4.868482272904693E-2</v>
      </c>
      <c r="J312" s="98">
        <v>7.3229069940667399E-2</v>
      </c>
      <c r="K312" s="98">
        <v>8.6727191231823889E-2</v>
      </c>
      <c r="L312" s="98">
        <v>9.1900900233996552E-2</v>
      </c>
      <c r="M312" s="98">
        <v>8.1841370915426065E-2</v>
      </c>
      <c r="N312" s="98">
        <v>6.0828459510410021E-2</v>
      </c>
      <c r="O312" s="98">
        <v>5.1647870283005985E-2</v>
      </c>
      <c r="P312" s="98">
        <v>0</v>
      </c>
      <c r="Q312" s="98">
        <v>1.0939891176657334E-5</v>
      </c>
      <c r="R312" s="98">
        <v>0</v>
      </c>
      <c r="S312" s="98">
        <v>9.6045464798890853E-3</v>
      </c>
      <c r="T312" s="98">
        <v>1.0466410878125448E-2</v>
      </c>
      <c r="U312" s="98">
        <v>5.807502403491477E-4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6.5756099996123214E-3</v>
      </c>
      <c r="D313" s="122">
        <f t="shared" si="142"/>
        <v>1.6065854399863648E-3</v>
      </c>
      <c r="E313" s="122">
        <f t="shared" si="142"/>
        <v>2.5800190132801181E-3</v>
      </c>
      <c r="F313" s="122">
        <f t="shared" si="142"/>
        <v>3.7602028226708583E-3</v>
      </c>
      <c r="G313" s="122">
        <f t="shared" si="142"/>
        <v>3.6280777010701815E-3</v>
      </c>
      <c r="H313" s="122">
        <f t="shared" si="142"/>
        <v>4.7174389012964004E-3</v>
      </c>
      <c r="I313" s="122">
        <f t="shared" si="142"/>
        <v>8.5723191673552895E-3</v>
      </c>
      <c r="J313" s="122">
        <f t="shared" si="142"/>
        <v>9.4517265373324864E-3</v>
      </c>
      <c r="K313" s="122">
        <f t="shared" si="142"/>
        <v>7.5090793085254891E-3</v>
      </c>
      <c r="L313" s="122">
        <f t="shared" si="142"/>
        <v>7.6325179017810605E-3</v>
      </c>
      <c r="M313" s="122">
        <f t="shared" si="142"/>
        <v>1.0933596529465402E-2</v>
      </c>
      <c r="N313" s="122">
        <f t="shared" si="142"/>
        <v>8.4466547263805387E-3</v>
      </c>
      <c r="O313" s="122">
        <f t="shared" si="142"/>
        <v>5.7582596510332975E-3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1.7027341214608726E-3</v>
      </c>
      <c r="T313" s="122">
        <f t="shared" si="142"/>
        <v>2.3594976562699211E-3</v>
      </c>
      <c r="U313" s="122">
        <f t="shared" si="142"/>
        <v>4.7427944869006839E-5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6.5756099996123214E-3</v>
      </c>
      <c r="D314" s="98">
        <v>1.6065854399863648E-3</v>
      </c>
      <c r="E314" s="98">
        <v>2.5800190132801181E-3</v>
      </c>
      <c r="F314" s="98">
        <v>3.7602028226708583E-3</v>
      </c>
      <c r="G314" s="98">
        <v>3.6280777010701815E-3</v>
      </c>
      <c r="H314" s="98">
        <v>4.7174389012964004E-3</v>
      </c>
      <c r="I314" s="98">
        <v>8.5723191673552895E-3</v>
      </c>
      <c r="J314" s="98">
        <v>9.4517265373324864E-3</v>
      </c>
      <c r="K314" s="98">
        <v>7.5090793085254891E-3</v>
      </c>
      <c r="L314" s="98">
        <v>7.6325179017810605E-3</v>
      </c>
      <c r="M314" s="98">
        <v>1.0933596529465402E-2</v>
      </c>
      <c r="N314" s="98">
        <v>8.4466547263805387E-3</v>
      </c>
      <c r="O314" s="98">
        <v>5.7582596510332975E-3</v>
      </c>
      <c r="P314" s="98">
        <v>0</v>
      </c>
      <c r="Q314" s="98">
        <v>0</v>
      </c>
      <c r="R314" s="98">
        <v>0</v>
      </c>
      <c r="S314" s="98">
        <v>1.7027341214608726E-3</v>
      </c>
      <c r="T314" s="98">
        <v>2.3594976562699211E-3</v>
      </c>
      <c r="U314" s="98">
        <v>4.7427944869006839E-5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0.71324717613107302</v>
      </c>
      <c r="D315" s="122">
        <v>0.34228717353610311</v>
      </c>
      <c r="E315" s="122">
        <v>0.24511342037638775</v>
      </c>
      <c r="F315" s="122">
        <v>0.22247045945923244</v>
      </c>
      <c r="G315" s="122">
        <v>0.21316323251703384</v>
      </c>
      <c r="H315" s="122">
        <v>0.16506708641266843</v>
      </c>
      <c r="I315" s="122">
        <v>0.26346382297036347</v>
      </c>
      <c r="J315" s="122">
        <v>0.42481257472198652</v>
      </c>
      <c r="K315" s="122">
        <v>0.50733429667270891</v>
      </c>
      <c r="L315" s="122">
        <v>0.55068208989974921</v>
      </c>
      <c r="M315" s="122">
        <v>0.60809361199981427</v>
      </c>
      <c r="N315" s="122">
        <v>0.45916307178402838</v>
      </c>
      <c r="O315" s="122">
        <v>0.40410158471229884</v>
      </c>
      <c r="P315" s="122">
        <v>0</v>
      </c>
      <c r="Q315" s="122">
        <v>9.4086864110040215E-5</v>
      </c>
      <c r="R315" s="122">
        <v>0</v>
      </c>
      <c r="S315" s="122">
        <v>8.7233679703595024E-2</v>
      </c>
      <c r="T315" s="122">
        <v>9.9104038362590227E-2</v>
      </c>
      <c r="U315" s="122">
        <v>6.2022948067801831E-3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0.21517090080421572</v>
      </c>
      <c r="D316" s="98">
        <v>9.5871075775147127E-2</v>
      </c>
      <c r="E316" s="98">
        <v>4.3623882004637793E-2</v>
      </c>
      <c r="F316" s="98">
        <v>3.3667369937254395E-2</v>
      </c>
      <c r="G316" s="98">
        <v>2.1596193697762219E-2</v>
      </c>
      <c r="H316" s="98">
        <v>1.2576650343871648E-2</v>
      </c>
      <c r="I316" s="98">
        <v>0.25052305237061967</v>
      </c>
      <c r="J316" s="98">
        <v>0.42144384296770609</v>
      </c>
      <c r="K316" s="98">
        <v>0.50131116211608462</v>
      </c>
      <c r="L316" s="98">
        <v>0.54811413435747181</v>
      </c>
      <c r="M316" s="98">
        <v>0.60399027201912447</v>
      </c>
      <c r="N316" s="98">
        <v>0.45878589614111864</v>
      </c>
      <c r="O316" s="98">
        <v>0.32032739418215439</v>
      </c>
      <c r="P316" s="98">
        <v>0</v>
      </c>
      <c r="Q316" s="98">
        <v>9.4086864110040215E-5</v>
      </c>
      <c r="R316" s="98">
        <v>0</v>
      </c>
      <c r="S316" s="98">
        <v>8.6959572595158019E-2</v>
      </c>
      <c r="T316" s="98">
        <v>9.600042988387153E-2</v>
      </c>
      <c r="U316" s="98">
        <v>5.1695636072616371E-3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1.9162092581642811E-3</v>
      </c>
      <c r="D317" s="98">
        <v>5.6586064553158333E-4</v>
      </c>
      <c r="E317" s="98">
        <v>3.1160681932387749E-4</v>
      </c>
      <c r="F317" s="98">
        <v>1.6186630092630339E-4</v>
      </c>
      <c r="G317" s="98">
        <v>1.6423415362336059E-4</v>
      </c>
      <c r="H317" s="98">
        <v>8.0621862809092902E-5</v>
      </c>
      <c r="I317" s="98">
        <v>3.205827736419007E-3</v>
      </c>
      <c r="J317" s="98">
        <v>3.3687317542804387E-3</v>
      </c>
      <c r="K317" s="98">
        <v>6.0231345566242548E-3</v>
      </c>
      <c r="L317" s="98">
        <v>2.5679555422773847E-3</v>
      </c>
      <c r="M317" s="98">
        <v>4.1033399806897457E-3</v>
      </c>
      <c r="N317" s="98">
        <v>3.7717564290972653E-4</v>
      </c>
      <c r="O317" s="98">
        <v>6.1369740503156456E-4</v>
      </c>
      <c r="P317" s="98">
        <v>0</v>
      </c>
      <c r="Q317" s="98">
        <v>0</v>
      </c>
      <c r="R317" s="98">
        <v>0</v>
      </c>
      <c r="S317" s="98">
        <v>2.7410710843700178E-4</v>
      </c>
      <c r="T317" s="98">
        <v>1.2316009581190793E-3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1.0722612629409506E-3</v>
      </c>
      <c r="D318" s="101">
        <v>3.2028639713737971E-4</v>
      </c>
      <c r="E318" s="101">
        <v>1.7410473477998538E-4</v>
      </c>
      <c r="F318" s="101">
        <v>9.0121429696293561E-5</v>
      </c>
      <c r="G318" s="101">
        <v>9.2873803049845212E-5</v>
      </c>
      <c r="H318" s="101">
        <v>4.5676880494178756E-5</v>
      </c>
      <c r="I318" s="101">
        <v>1.7870227516988521E-3</v>
      </c>
      <c r="J318" s="101">
        <v>1.8207689241586031E-3</v>
      </c>
      <c r="K318" s="101">
        <v>2.9779588996160654E-3</v>
      </c>
      <c r="L318" s="101">
        <v>1.4596207260839252E-3</v>
      </c>
      <c r="M318" s="101">
        <v>2.3122974137130925E-3</v>
      </c>
      <c r="N318" s="101">
        <v>2.0816955800175788E-4</v>
      </c>
      <c r="O318" s="101">
        <v>3.5597301743761661E-4</v>
      </c>
      <c r="P318" s="101">
        <v>0</v>
      </c>
      <c r="Q318" s="101">
        <v>0</v>
      </c>
      <c r="R318" s="101">
        <v>0</v>
      </c>
      <c r="S318" s="101">
        <v>1.498156097119583E-4</v>
      </c>
      <c r="T318" s="101">
        <v>6.7709937054121633E-4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8.4394799522333045E-4</v>
      </c>
      <c r="D319" s="104">
        <v>2.4557424839420362E-4</v>
      </c>
      <c r="E319" s="104">
        <v>1.3750208454389208E-4</v>
      </c>
      <c r="F319" s="104">
        <v>7.1744871230009817E-5</v>
      </c>
      <c r="G319" s="104">
        <v>7.1360350573515389E-5</v>
      </c>
      <c r="H319" s="104">
        <v>3.4944982314914154E-5</v>
      </c>
      <c r="I319" s="104">
        <v>1.4188049847201549E-3</v>
      </c>
      <c r="J319" s="104">
        <v>1.5479628301218356E-3</v>
      </c>
      <c r="K319" s="104">
        <v>3.045175657008189E-3</v>
      </c>
      <c r="L319" s="104">
        <v>1.1083348161934595E-3</v>
      </c>
      <c r="M319" s="104">
        <v>1.791042566976653E-3</v>
      </c>
      <c r="N319" s="104">
        <v>1.6900608490796862E-4</v>
      </c>
      <c r="O319" s="104">
        <v>2.5772438759394801E-4</v>
      </c>
      <c r="P319" s="104">
        <v>0</v>
      </c>
      <c r="Q319" s="104">
        <v>0</v>
      </c>
      <c r="R319" s="104">
        <v>0</v>
      </c>
      <c r="S319" s="104">
        <v>1.2429149872504345E-4</v>
      </c>
      <c r="T319" s="104">
        <v>5.5450158757786299E-4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0.25623932887267037</v>
      </c>
      <c r="D320" s="101">
        <v>0.14711160675143964</v>
      </c>
      <c r="E320" s="101">
        <v>0.11489789338923795</v>
      </c>
      <c r="F320" s="101">
        <v>0.12474338303194907</v>
      </c>
      <c r="G320" s="101">
        <v>0.10778555556905264</v>
      </c>
      <c r="H320" s="101">
        <v>8.6688827715891453E-2</v>
      </c>
      <c r="I320" s="101">
        <v>2.0245623226526448E-3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4.397514625979014E-2</v>
      </c>
      <c r="P320" s="101">
        <v>0</v>
      </c>
      <c r="Q320" s="101">
        <v>0</v>
      </c>
      <c r="R320" s="101">
        <v>0</v>
      </c>
      <c r="S320" s="101">
        <v>0</v>
      </c>
      <c r="T320" s="101">
        <v>8.4212503194612401E-4</v>
      </c>
      <c r="U320" s="101">
        <v>4.6929590014211314E-4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0.23992073719602267</v>
      </c>
      <c r="D321" s="104">
        <v>9.8738630363984753E-2</v>
      </c>
      <c r="E321" s="104">
        <v>8.6280038163188133E-2</v>
      </c>
      <c r="F321" s="104">
        <v>6.3897840189102662E-2</v>
      </c>
      <c r="G321" s="104">
        <v>8.3617249096595625E-2</v>
      </c>
      <c r="H321" s="104">
        <v>6.5720986490096223E-2</v>
      </c>
      <c r="I321" s="104">
        <v>7.7103805406721401E-3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3.9185346865322698E-2</v>
      </c>
      <c r="P321" s="104">
        <v>0</v>
      </c>
      <c r="Q321" s="104">
        <v>0</v>
      </c>
      <c r="R321" s="104">
        <v>0</v>
      </c>
      <c r="S321" s="104">
        <v>0</v>
      </c>
      <c r="T321" s="104">
        <v>1.0298824886534916E-3</v>
      </c>
      <c r="U321" s="104">
        <v>5.6343529937643243E-4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0.13420196245733559</v>
      </c>
      <c r="D322" s="98">
        <v>5.5893415470089962E-2</v>
      </c>
      <c r="E322" s="98">
        <v>4.8185527899346513E-2</v>
      </c>
      <c r="F322" s="98">
        <v>3.5549140576993703E-2</v>
      </c>
      <c r="G322" s="98">
        <v>4.7290589821657819E-2</v>
      </c>
      <c r="H322" s="98">
        <v>3.7252529758420319E-2</v>
      </c>
      <c r="I322" s="98">
        <v>4.3040207342156262E-3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2.2714312226865419E-2</v>
      </c>
      <c r="P322" s="98">
        <v>0</v>
      </c>
      <c r="Q322" s="98">
        <v>0</v>
      </c>
      <c r="R322" s="98">
        <v>0</v>
      </c>
      <c r="S322" s="98">
        <v>0</v>
      </c>
      <c r="T322" s="98">
        <v>5.6655963369327625E-4</v>
      </c>
      <c r="U322" s="98">
        <v>3.1487081569321303E-4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0.10571877473868707</v>
      </c>
      <c r="D323" s="98">
        <v>4.2845214893894791E-2</v>
      </c>
      <c r="E323" s="98">
        <v>3.8094510263841613E-2</v>
      </c>
      <c r="F323" s="98">
        <v>2.8348699612108966E-2</v>
      </c>
      <c r="G323" s="98">
        <v>3.6326659274937813E-2</v>
      </c>
      <c r="H323" s="98">
        <v>2.846845673167591E-2</v>
      </c>
      <c r="I323" s="98">
        <v>3.4063598064565143E-3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1.6471034638457283E-2</v>
      </c>
      <c r="P323" s="98">
        <v>0</v>
      </c>
      <c r="Q323" s="98">
        <v>0</v>
      </c>
      <c r="R323" s="98">
        <v>0</v>
      </c>
      <c r="S323" s="98">
        <v>0</v>
      </c>
      <c r="T323" s="98">
        <v>4.6332285496021537E-4</v>
      </c>
      <c r="U323" s="98">
        <v>2.4856448368321935E-4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0.16716624277804012</v>
      </c>
      <c r="D324" s="122">
        <v>8.0441777014974139E-2</v>
      </c>
      <c r="E324" s="122">
        <v>5.9293363430558639E-2</v>
      </c>
      <c r="F324" s="122">
        <v>5.2754413779372789E-2</v>
      </c>
      <c r="G324" s="122">
        <v>5.0450551846784673E-2</v>
      </c>
      <c r="H324" s="122">
        <v>3.9994243225434482E-2</v>
      </c>
      <c r="I324" s="122">
        <v>6.9576135356494206E-2</v>
      </c>
      <c r="J324" s="122">
        <v>0.10930234359935156</v>
      </c>
      <c r="K324" s="122">
        <v>0.13170867571421158</v>
      </c>
      <c r="L324" s="122">
        <v>0.1360678324017803</v>
      </c>
      <c r="M324" s="122">
        <v>0.13822584777104213</v>
      </c>
      <c r="N324" s="122">
        <v>0.10776608574551118</v>
      </c>
      <c r="O324" s="122">
        <v>9.430315525354814E-2</v>
      </c>
      <c r="P324" s="122">
        <v>0</v>
      </c>
      <c r="Q324" s="122">
        <v>2.4540297641694991E-5</v>
      </c>
      <c r="R324" s="122">
        <v>0</v>
      </c>
      <c r="S324" s="122">
        <v>2.3496372831672406E-2</v>
      </c>
      <c r="T324" s="122">
        <v>2.5854571384711967E-2</v>
      </c>
      <c r="U324" s="122">
        <v>1.6089488464514153E-3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0.16716624277804012</v>
      </c>
      <c r="D326" s="33">
        <v>8.0441777014974139E-2</v>
      </c>
      <c r="E326" s="33">
        <v>5.9293363430558639E-2</v>
      </c>
      <c r="F326" s="33">
        <v>5.2754413779372789E-2</v>
      </c>
      <c r="G326" s="33">
        <v>5.0450551846784673E-2</v>
      </c>
      <c r="H326" s="33">
        <v>3.9994243225434482E-2</v>
      </c>
      <c r="I326" s="33">
        <v>6.9576135356494206E-2</v>
      </c>
      <c r="J326" s="33">
        <v>0.10930234359935156</v>
      </c>
      <c r="K326" s="33">
        <v>0.13170867571421158</v>
      </c>
      <c r="L326" s="33">
        <v>0.1360678324017803</v>
      </c>
      <c r="M326" s="33">
        <v>0.13822584777104213</v>
      </c>
      <c r="N326" s="33">
        <v>0.10776608574551118</v>
      </c>
      <c r="O326" s="33">
        <v>9.430315525354814E-2</v>
      </c>
      <c r="P326" s="33">
        <v>0</v>
      </c>
      <c r="Q326" s="33">
        <v>2.4540297641694991E-5</v>
      </c>
      <c r="R326" s="33">
        <v>0</v>
      </c>
      <c r="S326" s="33">
        <v>2.3496372831672406E-2</v>
      </c>
      <c r="T326" s="33">
        <v>2.5854571384711967E-2</v>
      </c>
      <c r="U326" s="33">
        <v>1.6089488464514153E-3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0.58027007092794625</v>
      </c>
      <c r="D328" s="119">
        <f t="shared" si="143"/>
        <v>0.58599843814785879</v>
      </c>
      <c r="E328" s="119">
        <f t="shared" si="143"/>
        <v>0.59292973163575968</v>
      </c>
      <c r="F328" s="119">
        <f t="shared" si="143"/>
        <v>0.59915304728270102</v>
      </c>
      <c r="G328" s="119">
        <f t="shared" si="143"/>
        <v>0.60588759303582351</v>
      </c>
      <c r="H328" s="119">
        <f t="shared" si="143"/>
        <v>0.61325522683000089</v>
      </c>
      <c r="I328" s="119">
        <f t="shared" si="143"/>
        <v>0.60905263668970488</v>
      </c>
      <c r="J328" s="119">
        <f t="shared" si="143"/>
        <v>0.6146852236048429</v>
      </c>
      <c r="K328" s="119">
        <f t="shared" si="143"/>
        <v>0.621422521224538</v>
      </c>
      <c r="L328" s="119">
        <f t="shared" si="143"/>
        <v>0.62907960195100787</v>
      </c>
      <c r="M328" s="119">
        <f t="shared" si="143"/>
        <v>0.6420465756432292</v>
      </c>
      <c r="N328" s="119">
        <f t="shared" si="143"/>
        <v>0.6606835179493783</v>
      </c>
      <c r="O328" s="119">
        <f t="shared" si="143"/>
        <v>0.68828089400217562</v>
      </c>
      <c r="P328" s="119" t="str">
        <f t="shared" si="143"/>
        <v/>
      </c>
      <c r="Q328" s="119">
        <f t="shared" si="143"/>
        <v>0.73911640678359247</v>
      </c>
      <c r="R328" s="119" t="str">
        <f t="shared" ref="R328:V328" si="144">IF(R309=0,"",R309/R290)</f>
        <v/>
      </c>
      <c r="S328" s="119">
        <f t="shared" si="144"/>
        <v>0.76374080971617908</v>
      </c>
      <c r="T328" s="119">
        <f t="shared" si="144"/>
        <v>0.77231416306162137</v>
      </c>
      <c r="U328" s="119">
        <f t="shared" si="144"/>
        <v>0.77873947685208189</v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0.5679679962469103</v>
      </c>
      <c r="D329" s="124">
        <f t="shared" si="146"/>
        <v>0.57356444495759662</v>
      </c>
      <c r="E329" s="124">
        <f t="shared" si="146"/>
        <v>0.57945369096907262</v>
      </c>
      <c r="F329" s="124">
        <f t="shared" si="146"/>
        <v>0.58528020452191598</v>
      </c>
      <c r="G329" s="124">
        <f t="shared" si="146"/>
        <v>0.59129468537915297</v>
      </c>
      <c r="H329" s="124">
        <f t="shared" si="146"/>
        <v>0.59745048215261132</v>
      </c>
      <c r="I329" s="124">
        <f t="shared" si="146"/>
        <v>0.60381019837096817</v>
      </c>
      <c r="J329" s="124">
        <f t="shared" si="146"/>
        <v>0.61050492459433525</v>
      </c>
      <c r="K329" s="124">
        <f t="shared" si="146"/>
        <v>0.61776188973135382</v>
      </c>
      <c r="L329" s="124">
        <f t="shared" si="146"/>
        <v>0.62575791667733927</v>
      </c>
      <c r="M329" s="124">
        <f t="shared" si="146"/>
        <v>0.63826978605001616</v>
      </c>
      <c r="N329" s="124">
        <f t="shared" si="146"/>
        <v>0.65681532908758899</v>
      </c>
      <c r="O329" s="124">
        <f t="shared" si="146"/>
        <v>0.68199116112258962</v>
      </c>
      <c r="P329" s="124" t="str">
        <f t="shared" si="146"/>
        <v/>
      </c>
      <c r="Q329" s="124">
        <f t="shared" si="146"/>
        <v>0.73458514679052489</v>
      </c>
      <c r="R329" s="124" t="str">
        <f t="shared" ref="R329:V329" si="147">IF(R310=0,"",R310/R291)</f>
        <v/>
      </c>
      <c r="S329" s="124">
        <f t="shared" si="147"/>
        <v>0.75455725699255483</v>
      </c>
      <c r="T329" s="124">
        <f t="shared" si="147"/>
        <v>0.76064966535403566</v>
      </c>
      <c r="U329" s="124">
        <f t="shared" si="147"/>
        <v>0.76536488234477473</v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0.56348618868799505</v>
      </c>
      <c r="D330" s="111">
        <f t="shared" si="149"/>
        <v>0.56922300901238609</v>
      </c>
      <c r="E330" s="111">
        <f t="shared" si="149"/>
        <v>0.57516347426494496</v>
      </c>
      <c r="F330" s="111">
        <f t="shared" si="149"/>
        <v>0.58107562760784837</v>
      </c>
      <c r="G330" s="111">
        <f t="shared" si="149"/>
        <v>0.58716137056384055</v>
      </c>
      <c r="H330" s="111">
        <f t="shared" si="149"/>
        <v>0.59338991161311538</v>
      </c>
      <c r="I330" s="111">
        <f t="shared" si="149"/>
        <v>0.5998048588192112</v>
      </c>
      <c r="J330" s="111">
        <f t="shared" si="149"/>
        <v>0.60659893549689214</v>
      </c>
      <c r="K330" s="111">
        <f t="shared" si="149"/>
        <v>0.61392841971462231</v>
      </c>
      <c r="L330" s="111">
        <f t="shared" si="149"/>
        <v>0.62182186494839042</v>
      </c>
      <c r="M330" s="111">
        <f t="shared" si="149"/>
        <v>0.63447513746904038</v>
      </c>
      <c r="N330" s="111">
        <f t="shared" si="149"/>
        <v>0.65311166683538802</v>
      </c>
      <c r="O330" s="111">
        <f t="shared" si="149"/>
        <v>0.67842382475113883</v>
      </c>
      <c r="P330" s="111" t="str">
        <f t="shared" si="149"/>
        <v/>
      </c>
      <c r="Q330" s="111">
        <f t="shared" si="149"/>
        <v>0.73145523251080469</v>
      </c>
      <c r="R330" s="111" t="str">
        <f t="shared" ref="R330:V330" si="150">IF(R311=0,"",R311/R292)</f>
        <v/>
      </c>
      <c r="S330" s="111">
        <f t="shared" si="150"/>
        <v>0.75160566150381869</v>
      </c>
      <c r="T330" s="111">
        <f t="shared" si="150"/>
        <v>0.75776252796343269</v>
      </c>
      <c r="U330" s="111">
        <f t="shared" si="150"/>
        <v>0.76255845828908797</v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3.3643464444933344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3.7283801725356618</v>
      </c>
      <c r="J332" s="124">
        <f t="shared" si="155"/>
        <v>3.8531320623257503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3.3643464444933344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3.7283801725356618</v>
      </c>
      <c r="J333" s="111">
        <f t="shared" si="158"/>
        <v>3.8531320623257503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0.71246739638982826</v>
      </c>
      <c r="D334" s="124">
        <f t="shared" si="161"/>
        <v>0.71344530237205761</v>
      </c>
      <c r="E334" s="124">
        <f t="shared" si="161"/>
        <v>0.73817921640337514</v>
      </c>
      <c r="F334" s="124">
        <f t="shared" si="161"/>
        <v>0.73902191854765842</v>
      </c>
      <c r="G334" s="124">
        <f t="shared" si="161"/>
        <v>0.7578326470065464</v>
      </c>
      <c r="H334" s="124">
        <f t="shared" si="161"/>
        <v>0.76434702724705461</v>
      </c>
      <c r="I334" s="124">
        <f t="shared" si="161"/>
        <v>0.61591867199105743</v>
      </c>
      <c r="J334" s="124">
        <f t="shared" si="161"/>
        <v>0.61368885236562642</v>
      </c>
      <c r="K334" s="124">
        <f t="shared" si="161"/>
        <v>0.61912584849066965</v>
      </c>
      <c r="L334" s="124">
        <f t="shared" si="161"/>
        <v>0.62397369676716108</v>
      </c>
      <c r="M334" s="124">
        <f t="shared" si="161"/>
        <v>0.63637342716899448</v>
      </c>
      <c r="N334" s="124">
        <f t="shared" si="161"/>
        <v>0.65609687980874198</v>
      </c>
      <c r="O334" s="124">
        <f t="shared" si="161"/>
        <v>0.70820091146997621</v>
      </c>
      <c r="P334" s="124" t="str">
        <f t="shared" si="161"/>
        <v/>
      </c>
      <c r="Q334" s="124">
        <f t="shared" si="161"/>
        <v>0.75545319960979285</v>
      </c>
      <c r="R334" s="124" t="str">
        <f t="shared" ref="R334:V334" si="162">IF(R315=0,"",R315/R296)</f>
        <v/>
      </c>
      <c r="S334" s="124">
        <f t="shared" si="162"/>
        <v>0.79953060427970546</v>
      </c>
      <c r="T334" s="124">
        <f t="shared" si="162"/>
        <v>0.82040845756332992</v>
      </c>
      <c r="U334" s="124">
        <f t="shared" si="162"/>
        <v>0.8403955167392565</v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0.59259759297397141</v>
      </c>
      <c r="D335" s="111">
        <f t="shared" si="164"/>
        <v>0.59466935613921434</v>
      </c>
      <c r="E335" s="111">
        <f t="shared" si="164"/>
        <v>0.5970840871202775</v>
      </c>
      <c r="F335" s="111">
        <f t="shared" si="164"/>
        <v>0.59954558643986156</v>
      </c>
      <c r="G335" s="111">
        <f t="shared" si="164"/>
        <v>0.60232293894477673</v>
      </c>
      <c r="H335" s="111">
        <f t="shared" si="164"/>
        <v>0.60538321207541557</v>
      </c>
      <c r="I335" s="111">
        <f t="shared" si="164"/>
        <v>0.60879270834589472</v>
      </c>
      <c r="J335" s="111">
        <f t="shared" si="164"/>
        <v>0.61282304575386881</v>
      </c>
      <c r="K335" s="111">
        <f t="shared" si="164"/>
        <v>0.61770517104137468</v>
      </c>
      <c r="L335" s="111">
        <f t="shared" si="164"/>
        <v>0.62350087193024417</v>
      </c>
      <c r="M335" s="111">
        <f t="shared" si="164"/>
        <v>0.63569058883571694</v>
      </c>
      <c r="N335" s="111">
        <f t="shared" si="164"/>
        <v>0.65601380977849044</v>
      </c>
      <c r="O335" s="111">
        <f t="shared" si="164"/>
        <v>0.68592261299770496</v>
      </c>
      <c r="P335" s="111" t="str">
        <f t="shared" si="164"/>
        <v/>
      </c>
      <c r="Q335" s="111">
        <f t="shared" si="164"/>
        <v>0.75545319960979285</v>
      </c>
      <c r="R335" s="111" t="str">
        <f t="shared" ref="R335:V335" si="165">IF(R316=0,"",R316/R297)</f>
        <v/>
      </c>
      <c r="S335" s="111">
        <f t="shared" si="165"/>
        <v>0.79930197311561679</v>
      </c>
      <c r="T335" s="111">
        <f t="shared" si="165"/>
        <v>0.81879031689597626</v>
      </c>
      <c r="U335" s="111">
        <f t="shared" si="165"/>
        <v>0.83503060337961299</v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0.7221784569693892</v>
      </c>
      <c r="D336" s="111">
        <f t="shared" si="167"/>
        <v>0.72160454422764142</v>
      </c>
      <c r="E336" s="111">
        <f t="shared" si="167"/>
        <v>0.72619754956687477</v>
      </c>
      <c r="F336" s="111">
        <f t="shared" si="167"/>
        <v>0.72892687262609135</v>
      </c>
      <c r="G336" s="111">
        <f t="shared" si="167"/>
        <v>0.72813978704463</v>
      </c>
      <c r="H336" s="111">
        <f t="shared" si="167"/>
        <v>0.73029585224484383</v>
      </c>
      <c r="I336" s="111">
        <f t="shared" si="167"/>
        <v>0.73626777836014456</v>
      </c>
      <c r="J336" s="111">
        <f t="shared" si="167"/>
        <v>0.74544640407833207</v>
      </c>
      <c r="K336" s="111">
        <f t="shared" si="167"/>
        <v>0.7657001324857019</v>
      </c>
      <c r="L336" s="111">
        <f t="shared" si="167"/>
        <v>0.74447668556801816</v>
      </c>
      <c r="M336" s="111">
        <f t="shared" si="167"/>
        <v>0.75588837297826983</v>
      </c>
      <c r="N336" s="111">
        <f t="shared" si="167"/>
        <v>0.77555328706684801</v>
      </c>
      <c r="O336" s="111">
        <f t="shared" si="167"/>
        <v>0.79014048831243677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0.8793247315166054</v>
      </c>
      <c r="T336" s="111">
        <f t="shared" si="168"/>
        <v>0.89152612181909963</v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0.59259759297397141</v>
      </c>
      <c r="D337" s="112">
        <f t="shared" si="170"/>
        <v>0.59466935613921434</v>
      </c>
      <c r="E337" s="112">
        <f t="shared" si="170"/>
        <v>0.5970840871202775</v>
      </c>
      <c r="F337" s="112">
        <f t="shared" si="170"/>
        <v>0.59954558643986156</v>
      </c>
      <c r="G337" s="112">
        <f t="shared" si="170"/>
        <v>0.60232293894477673</v>
      </c>
      <c r="H337" s="112">
        <f t="shared" si="170"/>
        <v>0.60538321207541557</v>
      </c>
      <c r="I337" s="112">
        <f t="shared" si="170"/>
        <v>0.60879270834589472</v>
      </c>
      <c r="J337" s="112">
        <f t="shared" si="170"/>
        <v>0.61282304575386881</v>
      </c>
      <c r="K337" s="112">
        <f t="shared" si="170"/>
        <v>0.61770517104137468</v>
      </c>
      <c r="L337" s="112">
        <f t="shared" si="170"/>
        <v>0.62350087193024417</v>
      </c>
      <c r="M337" s="112">
        <f t="shared" si="170"/>
        <v>0.63569058883571694</v>
      </c>
      <c r="N337" s="112">
        <f t="shared" si="170"/>
        <v>0.65601380977849044</v>
      </c>
      <c r="O337" s="112">
        <f t="shared" si="170"/>
        <v>0.68592261299770496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0.79930197311561679</v>
      </c>
      <c r="T337" s="112">
        <f t="shared" si="171"/>
        <v>0.81879031689597626</v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0.74103811585531698</v>
      </c>
      <c r="G339" s="112">
        <f t="shared" si="176"/>
        <v>0.74244216033359756</v>
      </c>
      <c r="H339" s="112">
        <f t="shared" si="176"/>
        <v>0.74392448372978437</v>
      </c>
      <c r="I339" s="112">
        <f t="shared" si="176"/>
        <v>0.74550437012085036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0.77228827697354829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0.8252515540726405</v>
      </c>
      <c r="U339" s="112">
        <f t="shared" si="177"/>
        <v>0.8335304087823443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0.83375115835546176</v>
      </c>
      <c r="D340" s="113">
        <f t="shared" si="179"/>
        <v>0.83296386794921562</v>
      </c>
      <c r="E340" s="113">
        <f t="shared" si="179"/>
        <v>0.83576603357879675</v>
      </c>
      <c r="F340" s="113">
        <f t="shared" si="179"/>
        <v>0.83722728737655128</v>
      </c>
      <c r="G340" s="113">
        <f t="shared" si="179"/>
        <v>0.83598313106773525</v>
      </c>
      <c r="H340" s="113">
        <f t="shared" si="179"/>
        <v>0.83673948417056787</v>
      </c>
      <c r="I340" s="113">
        <f t="shared" si="179"/>
        <v>0.83994181747170016</v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>
        <f t="shared" si="179"/>
        <v>0.85403247965696472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0.89566489040202302</v>
      </c>
      <c r="U340" s="113">
        <f t="shared" si="180"/>
        <v>0.89959634888893747</v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>
        <f t="shared" si="182"/>
        <v>0.74550437012085036</v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>
        <f t="shared" si="182"/>
        <v>0.77228827697354818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0.8252515540726405</v>
      </c>
      <c r="U341" s="111">
        <f t="shared" si="183"/>
        <v>0.83353040878234419</v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0.77319389418058304</v>
      </c>
      <c r="D343" s="124">
        <f t="shared" si="188"/>
        <v>0.77457910595227375</v>
      </c>
      <c r="E343" s="124">
        <f t="shared" si="188"/>
        <v>0.7760155394977819</v>
      </c>
      <c r="F343" s="124">
        <f t="shared" si="188"/>
        <v>0.77745895783062891</v>
      </c>
      <c r="G343" s="124">
        <f t="shared" si="188"/>
        <v>0.77894954840434594</v>
      </c>
      <c r="H343" s="124">
        <f t="shared" si="188"/>
        <v>0.7804823927862361</v>
      </c>
      <c r="I343" s="124">
        <f t="shared" si="188"/>
        <v>0.78206739316602325</v>
      </c>
      <c r="J343" s="124">
        <f t="shared" si="188"/>
        <v>0.78374511531985069</v>
      </c>
      <c r="K343" s="124">
        <f t="shared" si="188"/>
        <v>0.78555005082750684</v>
      </c>
      <c r="L343" s="124">
        <f t="shared" si="188"/>
        <v>0.78749142760066859</v>
      </c>
      <c r="M343" s="124">
        <f t="shared" si="188"/>
        <v>0.79013273334878653</v>
      </c>
      <c r="N343" s="124">
        <f t="shared" si="188"/>
        <v>0.79363374709411705</v>
      </c>
      <c r="O343" s="124">
        <f t="shared" si="188"/>
        <v>0.79838296820172272</v>
      </c>
      <c r="P343" s="124" t="str">
        <f t="shared" si="188"/>
        <v/>
      </c>
      <c r="Q343" s="124">
        <f t="shared" si="188"/>
        <v>0.81257731100982233</v>
      </c>
      <c r="R343" s="124" t="str">
        <f t="shared" ref="R343:V343" si="189">IF(R324=0,"",R324/R305)</f>
        <v/>
      </c>
      <c r="S343" s="124">
        <f t="shared" si="189"/>
        <v>0.83702098594950314</v>
      </c>
      <c r="T343" s="124">
        <f t="shared" si="189"/>
        <v>0.85161158880354748</v>
      </c>
      <c r="U343" s="124">
        <f t="shared" si="189"/>
        <v>0.86554464650281659</v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0.77457910595227375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0.7804823927862361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0.78749142760066859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 t="str">
        <f t="shared" si="194"/>
        <v/>
      </c>
      <c r="Q345" s="45">
        <f t="shared" si="194"/>
        <v>0.81257731100982233</v>
      </c>
      <c r="R345" s="45" t="str">
        <f t="shared" ref="R345:V345" si="195">IF(R326=0,"",R326/R307)</f>
        <v/>
      </c>
      <c r="S345" s="45">
        <f t="shared" si="195"/>
        <v>0.83702098594950314</v>
      </c>
      <c r="T345" s="45">
        <f t="shared" si="195"/>
        <v>0.85161158880354748</v>
      </c>
      <c r="U345" s="45">
        <f t="shared" si="195"/>
        <v>0.86554464650281659</v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45.778579293125595</v>
      </c>
      <c r="D347" s="117">
        <f t="shared" si="197"/>
        <v>20.709440899889799</v>
      </c>
      <c r="E347" s="117">
        <f t="shared" si="197"/>
        <v>14.84132898559106</v>
      </c>
      <c r="F347" s="117">
        <f t="shared" si="197"/>
        <v>12.819011502512071</v>
      </c>
      <c r="G347" s="117">
        <f t="shared" si="197"/>
        <v>12.066155790571226</v>
      </c>
      <c r="H347" s="117">
        <f t="shared" si="197"/>
        <v>8.8031099833230275</v>
      </c>
      <c r="I347" s="117">
        <f t="shared" si="197"/>
        <v>16.168083562929763</v>
      </c>
      <c r="J347" s="117">
        <f t="shared" si="197"/>
        <v>24.625026907673867</v>
      </c>
      <c r="K347" s="117">
        <f t="shared" si="197"/>
        <v>29.119179724110893</v>
      </c>
      <c r="L347" s="117">
        <f t="shared" si="197"/>
        <v>29.640815787919649</v>
      </c>
      <c r="M347" s="117">
        <f t="shared" si="197"/>
        <v>27.044757388996086</v>
      </c>
      <c r="N347" s="117">
        <f t="shared" si="197"/>
        <v>19.202105947922949</v>
      </c>
      <c r="O347" s="117">
        <f t="shared" si="197"/>
        <v>15.549553915806348</v>
      </c>
      <c r="P347" s="117">
        <f t="shared" si="197"/>
        <v>0</v>
      </c>
      <c r="Q347" s="117">
        <f t="shared" si="197"/>
        <v>3.2400151231276393E-3</v>
      </c>
      <c r="R347" s="117">
        <f t="shared" ref="R347:V347" si="198">R348+R351+R353+R362</f>
        <v>0</v>
      </c>
      <c r="S347" s="117">
        <f t="shared" si="198"/>
        <v>2.7970889754652637</v>
      </c>
      <c r="T347" s="117">
        <f t="shared" si="198"/>
        <v>3.0380152603872816</v>
      </c>
      <c r="U347" s="117">
        <f t="shared" si="198"/>
        <v>0.16866148188834987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44.649475204890713</v>
      </c>
      <c r="D348" s="122">
        <f t="shared" si="200"/>
        <v>20.208927286921977</v>
      </c>
      <c r="E348" s="122">
        <f t="shared" si="200"/>
        <v>14.614461882726998</v>
      </c>
      <c r="F348" s="122">
        <f t="shared" si="200"/>
        <v>12.644873260884093</v>
      </c>
      <c r="G348" s="122">
        <f t="shared" si="200"/>
        <v>11.954724725561647</v>
      </c>
      <c r="H348" s="122">
        <f t="shared" si="200"/>
        <v>8.7386353660173093</v>
      </c>
      <c r="I348" s="122">
        <f t="shared" si="200"/>
        <v>14.886898593733095</v>
      </c>
      <c r="J348" s="122">
        <f t="shared" si="200"/>
        <v>22.497134733293059</v>
      </c>
      <c r="K348" s="122">
        <f t="shared" si="200"/>
        <v>26.607283445888971</v>
      </c>
      <c r="L348" s="122">
        <f t="shared" si="200"/>
        <v>26.924814058574128</v>
      </c>
      <c r="M348" s="122">
        <f t="shared" si="200"/>
        <v>24.098640030337215</v>
      </c>
      <c r="N348" s="122">
        <f t="shared" si="200"/>
        <v>17.081687658459408</v>
      </c>
      <c r="O348" s="122">
        <f t="shared" si="200"/>
        <v>14.116145669715278</v>
      </c>
      <c r="P348" s="122">
        <f t="shared" si="200"/>
        <v>0</v>
      </c>
      <c r="Q348" s="122">
        <f t="shared" si="200"/>
        <v>2.856525394359025E-3</v>
      </c>
      <c r="R348" s="122">
        <f t="shared" ref="R348:V348" si="201">SUM(R349:R350)</f>
        <v>0</v>
      </c>
      <c r="S348" s="122">
        <f t="shared" si="201"/>
        <v>2.4612442224244959</v>
      </c>
      <c r="T348" s="122">
        <f t="shared" si="201"/>
        <v>2.6741251846440401</v>
      </c>
      <c r="U348" s="122">
        <f t="shared" si="201"/>
        <v>0.14958842268984368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44.649475204890713</v>
      </c>
      <c r="D349" s="98">
        <v>20.208927286921977</v>
      </c>
      <c r="E349" s="98">
        <v>14.614461882726998</v>
      </c>
      <c r="F349" s="98">
        <v>12.644873260884093</v>
      </c>
      <c r="G349" s="98">
        <v>11.954724725561647</v>
      </c>
      <c r="H349" s="98">
        <v>8.7386353660173093</v>
      </c>
      <c r="I349" s="98">
        <v>14.886898593733095</v>
      </c>
      <c r="J349" s="98">
        <v>22.497134733293059</v>
      </c>
      <c r="K349" s="98">
        <v>26.607283445888971</v>
      </c>
      <c r="L349" s="98">
        <v>26.924814058574128</v>
      </c>
      <c r="M349" s="98">
        <v>24.098640030337215</v>
      </c>
      <c r="N349" s="98">
        <v>17.081687658459408</v>
      </c>
      <c r="O349" s="98">
        <v>14.116145669715278</v>
      </c>
      <c r="P349" s="98">
        <v>0</v>
      </c>
      <c r="Q349" s="98">
        <v>2.856525394359025E-3</v>
      </c>
      <c r="R349" s="98">
        <v>0</v>
      </c>
      <c r="S349" s="98">
        <v>2.4612442224244959</v>
      </c>
      <c r="T349" s="98">
        <v>2.6741251846440401</v>
      </c>
      <c r="U349" s="98">
        <v>0.14958842268984368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1.1291040882348804</v>
      </c>
      <c r="D353" s="122">
        <v>0.50051361296782093</v>
      </c>
      <c r="E353" s="122">
        <v>0.22686710286406209</v>
      </c>
      <c r="F353" s="122">
        <v>0.17413824162797745</v>
      </c>
      <c r="G353" s="122">
        <v>0.11143106500957985</v>
      </c>
      <c r="H353" s="122">
        <v>6.4474617305719004E-2</v>
      </c>
      <c r="I353" s="122">
        <v>1.2811849691966661</v>
      </c>
      <c r="J353" s="122">
        <v>2.1278921743808081</v>
      </c>
      <c r="K353" s="122">
        <v>2.5118962782219234</v>
      </c>
      <c r="L353" s="122">
        <v>2.7160017293455194</v>
      </c>
      <c r="M353" s="122">
        <v>2.9461173586588694</v>
      </c>
      <c r="N353" s="122">
        <v>2.1204182894635397</v>
      </c>
      <c r="O353" s="122">
        <v>1.4334082460910691</v>
      </c>
      <c r="P353" s="122">
        <v>0</v>
      </c>
      <c r="Q353" s="122">
        <v>3.8348972876861418E-4</v>
      </c>
      <c r="R353" s="122">
        <v>0</v>
      </c>
      <c r="S353" s="122">
        <v>0.33584475304076772</v>
      </c>
      <c r="T353" s="122">
        <v>0.36389007574324134</v>
      </c>
      <c r="U353" s="122">
        <v>1.9073059198506177E-2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1.1235053235661205</v>
      </c>
      <c r="D354" s="98">
        <v>0.49884706310101939</v>
      </c>
      <c r="E354" s="98">
        <v>0.22596526605111783</v>
      </c>
      <c r="F354" s="98">
        <v>0.1736733496391232</v>
      </c>
      <c r="G354" s="98">
        <v>0.11095391094175527</v>
      </c>
      <c r="H354" s="98">
        <v>6.4241300633029977E-2</v>
      </c>
      <c r="I354" s="98">
        <v>1.2721107905774449</v>
      </c>
      <c r="J354" s="98">
        <v>2.118738562582847</v>
      </c>
      <c r="K354" s="98">
        <v>2.4970628749916948</v>
      </c>
      <c r="L354" s="98">
        <v>2.7087882618544641</v>
      </c>
      <c r="M354" s="98">
        <v>2.934881550182427</v>
      </c>
      <c r="N354" s="98">
        <v>2.1194566070125385</v>
      </c>
      <c r="O354" s="98">
        <v>1.4318170982150915</v>
      </c>
      <c r="P354" s="98">
        <v>0</v>
      </c>
      <c r="Q354" s="98">
        <v>3.8348972876861418E-4</v>
      </c>
      <c r="R354" s="98">
        <v>0</v>
      </c>
      <c r="S354" s="98">
        <v>0.33526714840500754</v>
      </c>
      <c r="T354" s="98">
        <v>0.36134150273840632</v>
      </c>
      <c r="U354" s="98">
        <v>1.9073059198506177E-2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5.5987646687599259E-3</v>
      </c>
      <c r="D355" s="98">
        <v>1.6665498668015067E-3</v>
      </c>
      <c r="E355" s="98">
        <v>9.0183681294425308E-4</v>
      </c>
      <c r="F355" s="98">
        <v>4.6489198885425211E-4</v>
      </c>
      <c r="G355" s="98">
        <v>4.7715406782457271E-4</v>
      </c>
      <c r="H355" s="98">
        <v>2.333166726890334E-4</v>
      </c>
      <c r="I355" s="98">
        <v>9.0741786192211904E-3</v>
      </c>
      <c r="J355" s="98">
        <v>9.1536117979612325E-3</v>
      </c>
      <c r="K355" s="98">
        <v>1.4833403230228625E-2</v>
      </c>
      <c r="L355" s="98">
        <v>7.2134674910554588E-3</v>
      </c>
      <c r="M355" s="98">
        <v>1.1235808476442182E-2</v>
      </c>
      <c r="N355" s="98">
        <v>9.6168245100105318E-4</v>
      </c>
      <c r="O355" s="98">
        <v>1.5911478759776749E-3</v>
      </c>
      <c r="P355" s="98">
        <v>0</v>
      </c>
      <c r="Q355" s="98">
        <v>0</v>
      </c>
      <c r="R355" s="98">
        <v>0</v>
      </c>
      <c r="S355" s="98">
        <v>5.7760463576016436E-4</v>
      </c>
      <c r="T355" s="98">
        <v>2.5485730048350197E-3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5.5987646687599259E-3</v>
      </c>
      <c r="D356" s="101">
        <v>1.6665498668015067E-3</v>
      </c>
      <c r="E356" s="101">
        <v>9.0183681294425308E-4</v>
      </c>
      <c r="F356" s="101">
        <v>4.6489198885425211E-4</v>
      </c>
      <c r="G356" s="101">
        <v>4.7715406782457271E-4</v>
      </c>
      <c r="H356" s="101">
        <v>2.333166726890334E-4</v>
      </c>
      <c r="I356" s="101">
        <v>9.0741786192211904E-3</v>
      </c>
      <c r="J356" s="101">
        <v>9.1536117979612325E-3</v>
      </c>
      <c r="K356" s="101">
        <v>1.4833403230228625E-2</v>
      </c>
      <c r="L356" s="101">
        <v>7.2134674910554588E-3</v>
      </c>
      <c r="M356" s="101">
        <v>1.1235808476442182E-2</v>
      </c>
      <c r="N356" s="101">
        <v>9.6168245100105318E-4</v>
      </c>
      <c r="O356" s="101">
        <v>1.5911478759776749E-3</v>
      </c>
      <c r="P356" s="101">
        <v>0</v>
      </c>
      <c r="Q356" s="101">
        <v>0</v>
      </c>
      <c r="R356" s="101">
        <v>0</v>
      </c>
      <c r="S356" s="101">
        <v>5.7760463576016436E-4</v>
      </c>
      <c r="T356" s="101">
        <v>2.5485730048350197E-3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20359.429546055555</v>
      </c>
      <c r="D366" s="117">
        <f t="shared" si="204"/>
        <v>19556.011758790635</v>
      </c>
      <c r="E366" s="117">
        <f t="shared" si="204"/>
        <v>19062.479889260405</v>
      </c>
      <c r="F366" s="117">
        <f t="shared" si="204"/>
        <v>18744.617429164762</v>
      </c>
      <c r="G366" s="117">
        <f t="shared" si="204"/>
        <v>18840.938063035464</v>
      </c>
      <c r="H366" s="117">
        <f t="shared" si="204"/>
        <v>18069.673069629196</v>
      </c>
      <c r="I366" s="117">
        <f t="shared" si="204"/>
        <v>17741.220820596933</v>
      </c>
      <c r="J366" s="117">
        <f t="shared" si="204"/>
        <v>17602.77697836285</v>
      </c>
      <c r="K366" s="117">
        <f t="shared" si="204"/>
        <v>17426.801515950094</v>
      </c>
      <c r="L366" s="117">
        <f t="shared" si="204"/>
        <v>19145.301615871318</v>
      </c>
      <c r="M366" s="117">
        <f t="shared" si="204"/>
        <v>16845.373107285985</v>
      </c>
      <c r="N366" s="117">
        <f t="shared" si="204"/>
        <v>15612.035939731017</v>
      </c>
      <c r="O366" s="117">
        <f t="shared" si="204"/>
        <v>15652.26872633014</v>
      </c>
      <c r="P366" s="117">
        <f t="shared" si="204"/>
        <v>0</v>
      </c>
      <c r="Q366" s="117">
        <f t="shared" si="204"/>
        <v>12716.012579989509</v>
      </c>
      <c r="R366" s="117">
        <f t="shared" ref="R366:V366" si="205">R367+R370+R372+R381</f>
        <v>0</v>
      </c>
      <c r="S366" s="117">
        <f t="shared" si="205"/>
        <v>11529.718107012117</v>
      </c>
      <c r="T366" s="117">
        <f t="shared" si="205"/>
        <v>11449.275192135543</v>
      </c>
      <c r="U366" s="117">
        <f t="shared" si="205"/>
        <v>10446.04030105753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18787.952483749312</v>
      </c>
      <c r="D367" s="122">
        <f t="shared" si="207"/>
        <v>17965.409321488325</v>
      </c>
      <c r="E367" s="122">
        <f t="shared" si="207"/>
        <v>17557.223054555154</v>
      </c>
      <c r="F367" s="122">
        <f t="shared" si="207"/>
        <v>17203.36658382892</v>
      </c>
      <c r="G367" s="122">
        <f t="shared" si="207"/>
        <v>17301.997413186135</v>
      </c>
      <c r="H367" s="122">
        <f t="shared" si="207"/>
        <v>16516.05812632585</v>
      </c>
      <c r="I367" s="122">
        <f t="shared" si="207"/>
        <v>16030.760347956348</v>
      </c>
      <c r="J367" s="122">
        <f t="shared" si="207"/>
        <v>15814.230196103741</v>
      </c>
      <c r="K367" s="122">
        <f t="shared" si="207"/>
        <v>15654.275924904196</v>
      </c>
      <c r="L367" s="122">
        <f t="shared" si="207"/>
        <v>17098.175515953895</v>
      </c>
      <c r="M367" s="122">
        <f t="shared" si="207"/>
        <v>14728.503236762026</v>
      </c>
      <c r="N367" s="122">
        <f t="shared" si="207"/>
        <v>13611.133120036522</v>
      </c>
      <c r="O367" s="122">
        <f t="shared" si="207"/>
        <v>13632.097906969058</v>
      </c>
      <c r="P367" s="122">
        <f t="shared" si="207"/>
        <v>0</v>
      </c>
      <c r="Q367" s="122">
        <f t="shared" si="207"/>
        <v>10916.337841297007</v>
      </c>
      <c r="R367" s="122">
        <f t="shared" ref="R367:V367" si="208">SUM(R368:R369)</f>
        <v>0</v>
      </c>
      <c r="S367" s="122">
        <f t="shared" si="208"/>
        <v>9853.5575565496983</v>
      </c>
      <c r="T367" s="122">
        <f t="shared" si="208"/>
        <v>9763.8181998284672</v>
      </c>
      <c r="U367" s="122">
        <f t="shared" si="208"/>
        <v>8791.4227730794846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18595.051399577154</v>
      </c>
      <c r="D368" s="98">
        <v>17784.351197608699</v>
      </c>
      <c r="E368" s="98">
        <v>17379.921228878982</v>
      </c>
      <c r="F368" s="98">
        <v>17030.703251854287</v>
      </c>
      <c r="G368" s="98">
        <v>17128.770885571481</v>
      </c>
      <c r="H368" s="98">
        <v>16351.1221816167</v>
      </c>
      <c r="I368" s="98">
        <v>15870.317024539285</v>
      </c>
      <c r="J368" s="98">
        <v>15657.214325268571</v>
      </c>
      <c r="K368" s="98">
        <v>15498.83791688661</v>
      </c>
      <c r="L368" s="98">
        <v>16920.218894288664</v>
      </c>
      <c r="M368" s="98">
        <v>14575.601205638106</v>
      </c>
      <c r="N368" s="98">
        <v>13465.809581806023</v>
      </c>
      <c r="O368" s="98">
        <v>13480.873150828233</v>
      </c>
      <c r="P368" s="98">
        <v>0</v>
      </c>
      <c r="Q368" s="98">
        <v>10789.106906912482</v>
      </c>
      <c r="R368" s="98">
        <v>0</v>
      </c>
      <c r="S368" s="98">
        <v>9736.4706848923506</v>
      </c>
      <c r="T368" s="98">
        <v>9647.446920179711</v>
      </c>
      <c r="U368" s="98">
        <v>8687.5131531523984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192.90108417215865</v>
      </c>
      <c r="D369" s="98">
        <v>181.05812387962686</v>
      </c>
      <c r="E369" s="98">
        <v>177.30182567617302</v>
      </c>
      <c r="F369" s="98">
        <v>172.66333197463373</v>
      </c>
      <c r="G369" s="98">
        <v>173.22652761465463</v>
      </c>
      <c r="H369" s="98">
        <v>164.93594470914871</v>
      </c>
      <c r="I369" s="98">
        <v>160.44332341706311</v>
      </c>
      <c r="J369" s="98">
        <v>157.01587083516998</v>
      </c>
      <c r="K369" s="98">
        <v>155.43800801758542</v>
      </c>
      <c r="L369" s="98">
        <v>177.95662166523141</v>
      </c>
      <c r="M369" s="98">
        <v>152.90203112392049</v>
      </c>
      <c r="N369" s="98">
        <v>145.32353823049888</v>
      </c>
      <c r="O369" s="98">
        <v>151.22475614082569</v>
      </c>
      <c r="P369" s="98">
        <v>0</v>
      </c>
      <c r="Q369" s="98">
        <v>127.2309343845248</v>
      </c>
      <c r="R369" s="98">
        <v>0</v>
      </c>
      <c r="S369" s="98">
        <v>117.08687165734807</v>
      </c>
      <c r="T369" s="98">
        <v>116.37127964875617</v>
      </c>
      <c r="U369" s="98">
        <v>103.90961992708596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2.8165979245402637</v>
      </c>
      <c r="D370" s="122">
        <f t="shared" si="210"/>
        <v>1.3993783724264905</v>
      </c>
      <c r="E370" s="122">
        <f t="shared" si="210"/>
        <v>2.9241325275518126</v>
      </c>
      <c r="F370" s="122">
        <f t="shared" si="210"/>
        <v>4.6555914383850343</v>
      </c>
      <c r="G370" s="122">
        <f t="shared" si="210"/>
        <v>4.6164065537164349</v>
      </c>
      <c r="H370" s="122">
        <f t="shared" si="210"/>
        <v>7.5697156778229333</v>
      </c>
      <c r="I370" s="122">
        <f t="shared" si="210"/>
        <v>7.5771554837576067</v>
      </c>
      <c r="J370" s="122">
        <f t="shared" si="210"/>
        <v>5.2596553554311578</v>
      </c>
      <c r="K370" s="122">
        <f t="shared" si="210"/>
        <v>3.3806463101235305</v>
      </c>
      <c r="L370" s="122">
        <f t="shared" si="210"/>
        <v>3.5941678734247264</v>
      </c>
      <c r="M370" s="122">
        <f t="shared" si="210"/>
        <v>4.7852548045363941</v>
      </c>
      <c r="N370" s="122">
        <f t="shared" si="210"/>
        <v>4.5265072678604685</v>
      </c>
      <c r="O370" s="122">
        <f t="shared" si="210"/>
        <v>3.5993183985719495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3.8598921096796222</v>
      </c>
      <c r="T370" s="122">
        <f t="shared" si="210"/>
        <v>4.7997680492662482</v>
      </c>
      <c r="U370" s="122">
        <f t="shared" si="210"/>
        <v>1.5301649663059023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2.8165979245402637</v>
      </c>
      <c r="D371" s="98">
        <f>RES_hhdet_in_fech!D48</f>
        <v>1.3993783724264905</v>
      </c>
      <c r="E371" s="98">
        <f>RES_hhdet_in_fech!E48</f>
        <v>2.9241325275518126</v>
      </c>
      <c r="F371" s="98">
        <f>RES_hhdet_in_fech!F48</f>
        <v>4.6555914383850343</v>
      </c>
      <c r="G371" s="98">
        <f>RES_hhdet_in_fech!G48</f>
        <v>4.6164065537164349</v>
      </c>
      <c r="H371" s="98">
        <f>RES_hhdet_in_fech!H48</f>
        <v>7.5697156778229333</v>
      </c>
      <c r="I371" s="98">
        <f>RES_hhdet_in_fech!I48</f>
        <v>7.5771554837576067</v>
      </c>
      <c r="J371" s="98">
        <f>RES_hhdet_in_fech!J48</f>
        <v>5.2596553554311578</v>
      </c>
      <c r="K371" s="98">
        <f>RES_hhdet_in_fech!K48</f>
        <v>3.3806463101235305</v>
      </c>
      <c r="L371" s="98">
        <f>RES_hhdet_in_fech!L48</f>
        <v>3.5941678734247264</v>
      </c>
      <c r="M371" s="98">
        <f>RES_hhdet_in_fech!M48</f>
        <v>4.7852548045363941</v>
      </c>
      <c r="N371" s="98">
        <f>RES_hhdet_in_fech!N48</f>
        <v>4.5265072678604685</v>
      </c>
      <c r="O371" s="98">
        <f>RES_hhdet_in_fech!O48</f>
        <v>3.5993183985719495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3.8598921096796222</v>
      </c>
      <c r="T371" s="98">
        <f>RES_hhdet_in_fech!T48</f>
        <v>4.7997680492662482</v>
      </c>
      <c r="U371" s="98">
        <f>RES_hhdet_in_fech!U48</f>
        <v>1.5301649663059023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1290.0530500492396</v>
      </c>
      <c r="D372" s="122">
        <v>1306.4117739156359</v>
      </c>
      <c r="E372" s="122">
        <v>1221.3021623216998</v>
      </c>
      <c r="F372" s="122">
        <v>1253.9474403038641</v>
      </c>
      <c r="G372" s="122">
        <v>1247.1549394653653</v>
      </c>
      <c r="H372" s="122">
        <v>1249.549779284994</v>
      </c>
      <c r="I372" s="122">
        <v>1409.6966752821545</v>
      </c>
      <c r="J372" s="122">
        <v>1484.2571958487185</v>
      </c>
      <c r="K372" s="122">
        <v>1468.6463380895952</v>
      </c>
      <c r="L372" s="122">
        <v>1708.9488184122069</v>
      </c>
      <c r="M372" s="122">
        <v>1785.2488561552104</v>
      </c>
      <c r="N372" s="122">
        <v>1671.9686323206477</v>
      </c>
      <c r="O372" s="122">
        <v>1670.7233682892922</v>
      </c>
      <c r="P372" s="122">
        <v>0</v>
      </c>
      <c r="Q372" s="122">
        <v>1448.44211417062</v>
      </c>
      <c r="R372" s="122">
        <v>0</v>
      </c>
      <c r="S372" s="122">
        <v>1330.0881985406854</v>
      </c>
      <c r="T372" s="122">
        <v>1343.1027958294726</v>
      </c>
      <c r="U372" s="122">
        <v>1320.489755965036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1566.911976723062</v>
      </c>
      <c r="D373" s="98">
        <v>1580.9097098072839</v>
      </c>
      <c r="E373" s="98">
        <v>1517.3315937101388</v>
      </c>
      <c r="F373" s="98">
        <v>1569.9049719188063</v>
      </c>
      <c r="G373" s="98">
        <v>1585.5201913126768</v>
      </c>
      <c r="H373" s="98">
        <v>1548.7799931418094</v>
      </c>
      <c r="I373" s="98">
        <v>1423.9326707953421</v>
      </c>
      <c r="J373" s="98">
        <v>1486.3508888151844</v>
      </c>
      <c r="K373" s="98">
        <v>1472.0153496932155</v>
      </c>
      <c r="L373" s="98">
        <v>1710.2426802875341</v>
      </c>
      <c r="M373" s="98">
        <v>1787.1649159577225</v>
      </c>
      <c r="N373" s="98">
        <v>1672.1807713914914</v>
      </c>
      <c r="O373" s="98">
        <v>1735.2191718495251</v>
      </c>
      <c r="P373" s="98">
        <v>0</v>
      </c>
      <c r="Q373" s="98">
        <v>1448.44211417062</v>
      </c>
      <c r="R373" s="98">
        <v>0</v>
      </c>
      <c r="S373" s="98">
        <v>1330.4719083724517</v>
      </c>
      <c r="T373" s="98">
        <v>1346.0796205549075</v>
      </c>
      <c r="U373" s="98">
        <v>1333.3293704961104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1285.7806276611211</v>
      </c>
      <c r="D374" s="98">
        <v>1302.8424660759993</v>
      </c>
      <c r="E374" s="98">
        <v>1247.5900362436316</v>
      </c>
      <c r="F374" s="98">
        <v>1291.2852787213362</v>
      </c>
      <c r="G374" s="98">
        <v>1311.5910163295409</v>
      </c>
      <c r="H374" s="98">
        <v>1283.907421338323</v>
      </c>
      <c r="I374" s="98">
        <v>1177.6484004670242</v>
      </c>
      <c r="J374" s="98">
        <v>1222.2534318358746</v>
      </c>
      <c r="K374" s="98">
        <v>1188.0995536426635</v>
      </c>
      <c r="L374" s="98">
        <v>1432.7093080298339</v>
      </c>
      <c r="M374" s="98">
        <v>1503.1774809424785</v>
      </c>
      <c r="N374" s="98">
        <v>1414.0075221749482</v>
      </c>
      <c r="O374" s="98">
        <v>1505.4919401655545</v>
      </c>
      <c r="P374" s="98">
        <v>0</v>
      </c>
      <c r="Q374" s="98">
        <v>0</v>
      </c>
      <c r="R374" s="98">
        <v>0</v>
      </c>
      <c r="S374" s="98">
        <v>1208.4521818707012</v>
      </c>
      <c r="T374" s="98">
        <v>1235.8686278223774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876.81749497581575</v>
      </c>
      <c r="D375" s="101">
        <v>894.83839338677228</v>
      </c>
      <c r="E375" s="101">
        <v>847.80272543226545</v>
      </c>
      <c r="F375" s="101">
        <v>874.08885251882907</v>
      </c>
      <c r="G375" s="101">
        <v>896.6305777445491</v>
      </c>
      <c r="H375" s="101">
        <v>877.49727701587142</v>
      </c>
      <c r="I375" s="101">
        <v>793.91114529736387</v>
      </c>
      <c r="J375" s="101">
        <v>803.58348499129431</v>
      </c>
      <c r="K375" s="101">
        <v>728.15938622701083</v>
      </c>
      <c r="L375" s="101">
        <v>972.35452544662189</v>
      </c>
      <c r="M375" s="101">
        <v>1007.2292653725149</v>
      </c>
      <c r="N375" s="101">
        <v>922.62233030502932</v>
      </c>
      <c r="O375" s="101">
        <v>1005.9361688792856</v>
      </c>
      <c r="P375" s="101">
        <v>0</v>
      </c>
      <c r="Q375" s="101">
        <v>0</v>
      </c>
      <c r="R375" s="101">
        <v>0</v>
      </c>
      <c r="S375" s="101">
        <v>726.61547181328285</v>
      </c>
      <c r="T375" s="101">
        <v>739.80297678156614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408.96313268530554</v>
      </c>
      <c r="D376" s="104">
        <v>408.00407268922692</v>
      </c>
      <c r="E376" s="104">
        <v>399.78731081136618</v>
      </c>
      <c r="F376" s="104">
        <v>417.1964262025071</v>
      </c>
      <c r="G376" s="104">
        <v>414.960438584992</v>
      </c>
      <c r="H376" s="104">
        <v>406.41014432245157</v>
      </c>
      <c r="I376" s="104">
        <v>383.73725516966056</v>
      </c>
      <c r="J376" s="104">
        <v>418.66994684458018</v>
      </c>
      <c r="K376" s="104">
        <v>459.94016741565247</v>
      </c>
      <c r="L376" s="104">
        <v>460.35478258321194</v>
      </c>
      <c r="M376" s="104">
        <v>495.94821556996368</v>
      </c>
      <c r="N376" s="104">
        <v>491.38519186991874</v>
      </c>
      <c r="O376" s="104">
        <v>499.55577128626925</v>
      </c>
      <c r="P376" s="104">
        <v>0</v>
      </c>
      <c r="Q376" s="104">
        <v>0</v>
      </c>
      <c r="R376" s="104">
        <v>0</v>
      </c>
      <c r="S376" s="104">
        <v>481.83671005741843</v>
      </c>
      <c r="T376" s="104">
        <v>496.06565104081125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1241.1379907610897</v>
      </c>
      <c r="D377" s="101">
        <v>1257.870972107261</v>
      </c>
      <c r="E377" s="101">
        <v>1217.2790217787931</v>
      </c>
      <c r="F377" s="101">
        <v>1246.9729522334048</v>
      </c>
      <c r="G377" s="101">
        <v>1271.3923048560762</v>
      </c>
      <c r="H377" s="101">
        <v>1285.7998822751319</v>
      </c>
      <c r="I377" s="101">
        <v>1214.7511628027789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1498.253481310086</v>
      </c>
      <c r="P377" s="101">
        <v>0</v>
      </c>
      <c r="Q377" s="101">
        <v>0</v>
      </c>
      <c r="R377" s="101">
        <v>0</v>
      </c>
      <c r="S377" s="101">
        <v>0</v>
      </c>
      <c r="T377" s="101">
        <v>1318.6436000029553</v>
      </c>
      <c r="U377" s="101">
        <v>1309.5890110658154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1097.6240827986214</v>
      </c>
      <c r="D378" s="104">
        <v>1115.37827077519</v>
      </c>
      <c r="E378" s="104">
        <v>1077.7552211120585</v>
      </c>
      <c r="F378" s="104">
        <v>1103.9933823958665</v>
      </c>
      <c r="G378" s="104">
        <v>1129.3819738066902</v>
      </c>
      <c r="H378" s="104">
        <v>1143.2645733334025</v>
      </c>
      <c r="I378" s="104">
        <v>1078.3782734810491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1354.3558897868133</v>
      </c>
      <c r="P378" s="104">
        <v>0</v>
      </c>
      <c r="Q378" s="104">
        <v>0</v>
      </c>
      <c r="R378" s="104">
        <v>0</v>
      </c>
      <c r="S378" s="104">
        <v>0</v>
      </c>
      <c r="T378" s="104">
        <v>1215.7076594353923</v>
      </c>
      <c r="U378" s="104">
        <v>1214.0171792680505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694.3740499318028</v>
      </c>
      <c r="D379" s="98">
        <v>712.23114357778206</v>
      </c>
      <c r="E379" s="98">
        <v>680.05400534143189</v>
      </c>
      <c r="F379" s="98">
        <v>693.92450616598194</v>
      </c>
      <c r="G379" s="98">
        <v>719.20814141103313</v>
      </c>
      <c r="H379" s="98">
        <v>728.88641089361431</v>
      </c>
      <c r="I379" s="98">
        <v>678.21701540944036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868.16773535722393</v>
      </c>
      <c r="P379" s="98">
        <v>0</v>
      </c>
      <c r="Q379" s="98">
        <v>0</v>
      </c>
      <c r="R379" s="98">
        <v>0</v>
      </c>
      <c r="S379" s="98">
        <v>0</v>
      </c>
      <c r="T379" s="98">
        <v>725.84904096381922</v>
      </c>
      <c r="U379" s="98">
        <v>732.21635506207713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403.25003286681886</v>
      </c>
      <c r="D380" s="98">
        <v>403.14712719740811</v>
      </c>
      <c r="E380" s="98">
        <v>397.70121577062656</v>
      </c>
      <c r="F380" s="98">
        <v>410.06887622988467</v>
      </c>
      <c r="G380" s="98">
        <v>410.17383239565709</v>
      </c>
      <c r="H380" s="98">
        <v>414.3781624397883</v>
      </c>
      <c r="I380" s="98">
        <v>400.16125807160876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486.1881544295893</v>
      </c>
      <c r="P380" s="98">
        <v>0</v>
      </c>
      <c r="Q380" s="98">
        <v>0</v>
      </c>
      <c r="R380" s="98">
        <v>0</v>
      </c>
      <c r="S380" s="98">
        <v>0</v>
      </c>
      <c r="T380" s="98">
        <v>489.85861847157321</v>
      </c>
      <c r="U380" s="98">
        <v>481.80082420597347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278.60741433246613</v>
      </c>
      <c r="D381" s="122">
        <v>282.79128501424867</v>
      </c>
      <c r="E381" s="122">
        <v>281.03053985600008</v>
      </c>
      <c r="F381" s="122">
        <v>282.64781359359131</v>
      </c>
      <c r="G381" s="122">
        <v>287.16930383024726</v>
      </c>
      <c r="H381" s="122">
        <v>296.49544834053205</v>
      </c>
      <c r="I381" s="122">
        <v>293.18664187467226</v>
      </c>
      <c r="J381" s="122">
        <v>299.02993105496068</v>
      </c>
      <c r="K381" s="122">
        <v>300.4986066461779</v>
      </c>
      <c r="L381" s="122">
        <v>334.58311363179524</v>
      </c>
      <c r="M381" s="122">
        <v>326.83575956421197</v>
      </c>
      <c r="N381" s="122">
        <v>324.40768010598509</v>
      </c>
      <c r="O381" s="122">
        <v>345.84813267321664</v>
      </c>
      <c r="P381" s="122">
        <v>0</v>
      </c>
      <c r="Q381" s="122">
        <v>351.23262452188112</v>
      </c>
      <c r="R381" s="122">
        <v>0</v>
      </c>
      <c r="S381" s="122">
        <v>342.21245981205408</v>
      </c>
      <c r="T381" s="122">
        <v>337.55442842833742</v>
      </c>
      <c r="U381" s="122">
        <v>332.59760704670441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278.60741433246613</v>
      </c>
      <c r="D383" s="33">
        <v>282.79128501424867</v>
      </c>
      <c r="E383" s="33">
        <v>281.03053985600008</v>
      </c>
      <c r="F383" s="33">
        <v>282.64781359359131</v>
      </c>
      <c r="G383" s="33">
        <v>287.16930383024726</v>
      </c>
      <c r="H383" s="33">
        <v>296.49544834053205</v>
      </c>
      <c r="I383" s="33">
        <v>293.18664187467226</v>
      </c>
      <c r="J383" s="33">
        <v>299.02993105496068</v>
      </c>
      <c r="K383" s="33">
        <v>300.4986066461779</v>
      </c>
      <c r="L383" s="33">
        <v>334.58311363179524</v>
      </c>
      <c r="M383" s="33">
        <v>326.83575956421197</v>
      </c>
      <c r="N383" s="33">
        <v>324.40768010598509</v>
      </c>
      <c r="O383" s="33">
        <v>345.84813267321664</v>
      </c>
      <c r="P383" s="33">
        <v>0</v>
      </c>
      <c r="Q383" s="33">
        <v>351.23262452188112</v>
      </c>
      <c r="R383" s="33">
        <v>0</v>
      </c>
      <c r="S383" s="33">
        <v>342.21245981205408</v>
      </c>
      <c r="T383" s="33">
        <v>337.55442842833742</v>
      </c>
      <c r="U383" s="33">
        <v>332.59760704670441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11813.967626742186</v>
      </c>
      <c r="D385" s="117">
        <f t="shared" si="211"/>
        <v>11459.792347052471</v>
      </c>
      <c r="E385" s="117">
        <f t="shared" si="211"/>
        <v>11302.71108505124</v>
      </c>
      <c r="F385" s="117">
        <f t="shared" si="211"/>
        <v>11230.894652832498</v>
      </c>
      <c r="G385" s="117">
        <f t="shared" si="211"/>
        <v>11415.490613549589</v>
      </c>
      <c r="H385" s="117">
        <f t="shared" si="211"/>
        <v>11081.32145705941</v>
      </c>
      <c r="I385" s="117">
        <f t="shared" si="211"/>
        <v>10805.337318878854</v>
      </c>
      <c r="J385" s="117">
        <f t="shared" si="211"/>
        <v>10820.166903011152</v>
      </c>
      <c r="K385" s="117">
        <f t="shared" si="211"/>
        <v>10829.406934921308</v>
      </c>
      <c r="L385" s="117">
        <f t="shared" si="211"/>
        <v>12043.918719744319</v>
      </c>
      <c r="M385" s="117">
        <f t="shared" si="211"/>
        <v>10815.51411896551</v>
      </c>
      <c r="N385" s="117">
        <f t="shared" si="211"/>
        <v>10314.614827013618</v>
      </c>
      <c r="O385" s="117">
        <f t="shared" si="211"/>
        <v>10773.157512120802</v>
      </c>
      <c r="P385" s="117">
        <f t="shared" si="211"/>
        <v>0</v>
      </c>
      <c r="Q385" s="117">
        <f t="shared" si="211"/>
        <v>9398.6135267368045</v>
      </c>
      <c r="R385" s="117">
        <f t="shared" ref="R385:V385" si="212">R386+R389+R391+R400</f>
        <v>0</v>
      </c>
      <c r="S385" s="117">
        <f t="shared" si="212"/>
        <v>8805.71624284873</v>
      </c>
      <c r="T385" s="117">
        <f t="shared" si="212"/>
        <v>8842.4373876763493</v>
      </c>
      <c r="U385" s="117">
        <f t="shared" si="212"/>
        <v>8134.7439592213086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10670.955725777258</v>
      </c>
      <c r="D386" s="122">
        <f t="shared" si="214"/>
        <v>10304.320025915486</v>
      </c>
      <c r="E386" s="122">
        <f t="shared" si="214"/>
        <v>10173.59770212928</v>
      </c>
      <c r="F386" s="122">
        <f t="shared" si="214"/>
        <v>10068.789912648888</v>
      </c>
      <c r="G386" s="122">
        <f t="shared" si="214"/>
        <v>10230.579116860814</v>
      </c>
      <c r="H386" s="122">
        <f t="shared" si="214"/>
        <v>9867.5268908339312</v>
      </c>
      <c r="I386" s="122">
        <f t="shared" si="214"/>
        <v>9679.5365857369725</v>
      </c>
      <c r="J386" s="122">
        <f t="shared" si="214"/>
        <v>9654.6654133897755</v>
      </c>
      <c r="K386" s="122">
        <f t="shared" si="214"/>
        <v>9670.6150777448511</v>
      </c>
      <c r="L386" s="122">
        <f t="shared" si="214"/>
        <v>10699.318689846799</v>
      </c>
      <c r="M386" s="122">
        <f t="shared" si="214"/>
        <v>9400.7586097650692</v>
      </c>
      <c r="N386" s="122">
        <f t="shared" si="214"/>
        <v>8940.0008794917703</v>
      </c>
      <c r="O386" s="122">
        <f t="shared" si="214"/>
        <v>9296.9702801106523</v>
      </c>
      <c r="P386" s="122">
        <f t="shared" si="214"/>
        <v>0</v>
      </c>
      <c r="Q386" s="122">
        <f t="shared" si="214"/>
        <v>8018.9796355641238</v>
      </c>
      <c r="R386" s="122">
        <f t="shared" ref="R386:V386" si="215">SUM(R387:R388)</f>
        <v>0</v>
      </c>
      <c r="S386" s="122">
        <f t="shared" si="215"/>
        <v>7435.073361488403</v>
      </c>
      <c r="T386" s="122">
        <f t="shared" si="215"/>
        <v>7426.8450462771671</v>
      </c>
      <c r="U386" s="122">
        <f t="shared" si="215"/>
        <v>6728.646256361154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10478.054641605098</v>
      </c>
      <c r="D387" s="98">
        <v>10123.261902035858</v>
      </c>
      <c r="E387" s="98">
        <v>9996.2958764531068</v>
      </c>
      <c r="F387" s="98">
        <v>9896.126580674254</v>
      </c>
      <c r="G387" s="98">
        <v>10057.352589246158</v>
      </c>
      <c r="H387" s="98">
        <v>9702.5909461247829</v>
      </c>
      <c r="I387" s="98">
        <v>9519.0932623199096</v>
      </c>
      <c r="J387" s="98">
        <v>9497.6495425546054</v>
      </c>
      <c r="K387" s="98">
        <v>9515.1770697272659</v>
      </c>
      <c r="L387" s="98">
        <v>10521.362068181568</v>
      </c>
      <c r="M387" s="98">
        <v>9247.8565786411491</v>
      </c>
      <c r="N387" s="98">
        <v>8794.6773412612711</v>
      </c>
      <c r="O387" s="98">
        <v>9145.7455239698265</v>
      </c>
      <c r="P387" s="98">
        <v>0</v>
      </c>
      <c r="Q387" s="98">
        <v>7891.7487011795993</v>
      </c>
      <c r="R387" s="98">
        <v>0</v>
      </c>
      <c r="S387" s="98">
        <v>7317.9864898310552</v>
      </c>
      <c r="T387" s="98">
        <v>7310.4737666284109</v>
      </c>
      <c r="U387" s="98">
        <v>6624.7366364340678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192.90108417215865</v>
      </c>
      <c r="D388" s="98">
        <v>181.05812387962686</v>
      </c>
      <c r="E388" s="98">
        <v>177.30182567617302</v>
      </c>
      <c r="F388" s="98">
        <v>172.66333197463373</v>
      </c>
      <c r="G388" s="98">
        <v>173.22652761465463</v>
      </c>
      <c r="H388" s="98">
        <v>164.93594470914871</v>
      </c>
      <c r="I388" s="98">
        <v>160.44332341706311</v>
      </c>
      <c r="J388" s="98">
        <v>157.01587083516998</v>
      </c>
      <c r="K388" s="98">
        <v>155.43800801758542</v>
      </c>
      <c r="L388" s="98">
        <v>177.95662166523141</v>
      </c>
      <c r="M388" s="98">
        <v>152.90203112392049</v>
      </c>
      <c r="N388" s="98">
        <v>145.32353823049888</v>
      </c>
      <c r="O388" s="98">
        <v>151.22475614082569</v>
      </c>
      <c r="P388" s="98">
        <v>0</v>
      </c>
      <c r="Q388" s="98">
        <v>127.2309343845248</v>
      </c>
      <c r="R388" s="98">
        <v>0</v>
      </c>
      <c r="S388" s="98">
        <v>117.08687165734807</v>
      </c>
      <c r="T388" s="98">
        <v>116.37127964875617</v>
      </c>
      <c r="U388" s="98">
        <v>103.90961992708596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8.473611556287123</v>
      </c>
      <c r="D389" s="122">
        <f t="shared" si="217"/>
        <v>4.3747573558982493</v>
      </c>
      <c r="E389" s="122">
        <f t="shared" si="217"/>
        <v>9.4894437458721601</v>
      </c>
      <c r="F389" s="122">
        <f t="shared" si="217"/>
        <v>15.663022502744299</v>
      </c>
      <c r="G389" s="122">
        <f t="shared" si="217"/>
        <v>16.086368152286013</v>
      </c>
      <c r="H389" s="122">
        <f t="shared" si="217"/>
        <v>27.295430060734898</v>
      </c>
      <c r="I389" s="122">
        <f t="shared" si="217"/>
        <v>28.25051626986172</v>
      </c>
      <c r="J389" s="122">
        <f t="shared" si="217"/>
        <v>20.266146686795135</v>
      </c>
      <c r="K389" s="122">
        <f t="shared" si="217"/>
        <v>13.45825124952249</v>
      </c>
      <c r="L389" s="122">
        <f t="shared" si="217"/>
        <v>14.779584282003619</v>
      </c>
      <c r="M389" s="122">
        <f t="shared" si="217"/>
        <v>20.426944198824518</v>
      </c>
      <c r="N389" s="122">
        <f t="shared" si="217"/>
        <v>20.179661969557451</v>
      </c>
      <c r="O389" s="122">
        <f t="shared" si="217"/>
        <v>16.860161062819046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20.757649719695962</v>
      </c>
      <c r="T389" s="122">
        <f t="shared" si="217"/>
        <v>26.234185222198075</v>
      </c>
      <c r="U389" s="122">
        <f t="shared" si="217"/>
        <v>8.4859538281007634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8.473611556287123</v>
      </c>
      <c r="D390" s="98">
        <f>RES_hhdet_in_tesh!D48</f>
        <v>4.3747573558982493</v>
      </c>
      <c r="E390" s="98">
        <f>RES_hhdet_in_tesh!E48</f>
        <v>9.4894437458721601</v>
      </c>
      <c r="F390" s="98">
        <f>RES_hhdet_in_tesh!F48</f>
        <v>15.663022502744299</v>
      </c>
      <c r="G390" s="98">
        <f>RES_hhdet_in_tesh!G48</f>
        <v>16.086368152286013</v>
      </c>
      <c r="H390" s="98">
        <f>RES_hhdet_in_tesh!H48</f>
        <v>27.295430060734898</v>
      </c>
      <c r="I390" s="98">
        <f>RES_hhdet_in_tesh!I48</f>
        <v>28.25051626986172</v>
      </c>
      <c r="J390" s="98">
        <f>RES_hhdet_in_tesh!J48</f>
        <v>20.266146686795135</v>
      </c>
      <c r="K390" s="98">
        <f>RES_hhdet_in_tesh!K48</f>
        <v>13.45825124952249</v>
      </c>
      <c r="L390" s="98">
        <f>RES_hhdet_in_tesh!L48</f>
        <v>14.779584282003619</v>
      </c>
      <c r="M390" s="98">
        <f>RES_hhdet_in_tesh!M48</f>
        <v>20.426944198824518</v>
      </c>
      <c r="N390" s="98">
        <f>RES_hhdet_in_tesh!N48</f>
        <v>20.179661969557451</v>
      </c>
      <c r="O390" s="98">
        <f>RES_hhdet_in_tesh!O48</f>
        <v>16.860161062819046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20.757649719695962</v>
      </c>
      <c r="T390" s="98">
        <f>RES_hhdet_in_tesh!T48</f>
        <v>26.234185222198075</v>
      </c>
      <c r="U390" s="98">
        <f>RES_hhdet_in_tesh!U48</f>
        <v>8.4859538281007634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919.12073777333842</v>
      </c>
      <c r="D391" s="122">
        <v>932.05334306365705</v>
      </c>
      <c r="E391" s="122">
        <v>901.53987317438009</v>
      </c>
      <c r="F391" s="122">
        <v>926.69464309128693</v>
      </c>
      <c r="G391" s="122">
        <v>945.13472900232682</v>
      </c>
      <c r="H391" s="122">
        <v>955.08965919369837</v>
      </c>
      <c r="I391" s="122">
        <v>868.25850414999354</v>
      </c>
      <c r="J391" s="122">
        <v>910.87209513582286</v>
      </c>
      <c r="K391" s="122">
        <v>909.27691020243549</v>
      </c>
      <c r="L391" s="122">
        <v>1066.3391118105367</v>
      </c>
      <c r="M391" s="122">
        <v>1136.0849329410185</v>
      </c>
      <c r="N391" s="122">
        <v>1096.9734028036667</v>
      </c>
      <c r="O391" s="122">
        <v>1183.2078122366654</v>
      </c>
      <c r="P391" s="122">
        <v>0</v>
      </c>
      <c r="Q391" s="122">
        <v>1094.2302295997677</v>
      </c>
      <c r="R391" s="122">
        <v>0</v>
      </c>
      <c r="S391" s="122">
        <v>1063.4462211245391</v>
      </c>
      <c r="T391" s="122">
        <v>1101.8928930754532</v>
      </c>
      <c r="U391" s="122">
        <v>1109.7336708131313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928.54826580817394</v>
      </c>
      <c r="D392" s="98">
        <v>940.11855924532972</v>
      </c>
      <c r="E392" s="98">
        <v>905.97454948917414</v>
      </c>
      <c r="F392" s="98">
        <v>941.22959704391485</v>
      </c>
      <c r="G392" s="98">
        <v>954.99518138773624</v>
      </c>
      <c r="H392" s="98">
        <v>937.60540704632876</v>
      </c>
      <c r="I392" s="98">
        <v>866.87982715569956</v>
      </c>
      <c r="J392" s="98">
        <v>910.87007874269125</v>
      </c>
      <c r="K392" s="98">
        <v>909.27149335777665</v>
      </c>
      <c r="L392" s="98">
        <v>1066.3378023715954</v>
      </c>
      <c r="M392" s="98">
        <v>1136.0839177716994</v>
      </c>
      <c r="N392" s="98">
        <v>1096.9736784788672</v>
      </c>
      <c r="O392" s="98">
        <v>1190.2260684787398</v>
      </c>
      <c r="P392" s="98">
        <v>0</v>
      </c>
      <c r="Q392" s="98">
        <v>1094.2302295997677</v>
      </c>
      <c r="R392" s="98">
        <v>0</v>
      </c>
      <c r="S392" s="98">
        <v>1063.4488215370009</v>
      </c>
      <c r="T392" s="98">
        <v>1102.1569590813681</v>
      </c>
      <c r="U392" s="98">
        <v>1113.3708287491265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928.56306968544106</v>
      </c>
      <c r="D393" s="98">
        <v>940.13704393318778</v>
      </c>
      <c r="E393" s="98">
        <v>905.99682718417375</v>
      </c>
      <c r="F393" s="98">
        <v>941.2525398864542</v>
      </c>
      <c r="G393" s="98">
        <v>955.0216033198418</v>
      </c>
      <c r="H393" s="98">
        <v>937.63226446975045</v>
      </c>
      <c r="I393" s="98">
        <v>867.06457150123367</v>
      </c>
      <c r="J393" s="98">
        <v>911.12442563445347</v>
      </c>
      <c r="K393" s="98">
        <v>909.72798563039078</v>
      </c>
      <c r="L393" s="98">
        <v>1066.6186770244994</v>
      </c>
      <c r="M393" s="98">
        <v>1136.2343803671843</v>
      </c>
      <c r="N393" s="98">
        <v>1096.63818176003</v>
      </c>
      <c r="O393" s="98">
        <v>1189.5501367528493</v>
      </c>
      <c r="P393" s="98">
        <v>0</v>
      </c>
      <c r="Q393" s="98">
        <v>0</v>
      </c>
      <c r="R393" s="98">
        <v>0</v>
      </c>
      <c r="S393" s="98">
        <v>1062.6218903741103</v>
      </c>
      <c r="T393" s="98">
        <v>1101.8091648403763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519.59993700013558</v>
      </c>
      <c r="D394" s="101">
        <v>532.13297124396081</v>
      </c>
      <c r="E394" s="101">
        <v>506.20951637280751</v>
      </c>
      <c r="F394" s="101">
        <v>524.05611368394716</v>
      </c>
      <c r="G394" s="101">
        <v>540.06116473484985</v>
      </c>
      <c r="H394" s="101">
        <v>531.22212014729894</v>
      </c>
      <c r="I394" s="101">
        <v>483.32731633157323</v>
      </c>
      <c r="J394" s="101">
        <v>492.45447878987329</v>
      </c>
      <c r="K394" s="101">
        <v>449.78781821473814</v>
      </c>
      <c r="L394" s="101">
        <v>606.26389444128745</v>
      </c>
      <c r="M394" s="101">
        <v>640.28616479722064</v>
      </c>
      <c r="N394" s="101">
        <v>605.25298989011105</v>
      </c>
      <c r="O394" s="101">
        <v>689.99436546658023</v>
      </c>
      <c r="P394" s="101">
        <v>0</v>
      </c>
      <c r="Q394" s="101">
        <v>0</v>
      </c>
      <c r="R394" s="101">
        <v>0</v>
      </c>
      <c r="S394" s="101">
        <v>580.78518031669171</v>
      </c>
      <c r="T394" s="101">
        <v>605.74351379956511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408.96313268530554</v>
      </c>
      <c r="D395" s="104">
        <v>408.00407268922692</v>
      </c>
      <c r="E395" s="104">
        <v>399.78731081136618</v>
      </c>
      <c r="F395" s="104">
        <v>417.1964262025071</v>
      </c>
      <c r="G395" s="104">
        <v>414.960438584992</v>
      </c>
      <c r="H395" s="104">
        <v>406.41014432245157</v>
      </c>
      <c r="I395" s="104">
        <v>383.73725516966056</v>
      </c>
      <c r="J395" s="104">
        <v>418.66994684458018</v>
      </c>
      <c r="K395" s="104">
        <v>459.94016741565247</v>
      </c>
      <c r="L395" s="104">
        <v>460.35478258321194</v>
      </c>
      <c r="M395" s="104">
        <v>495.94821556996368</v>
      </c>
      <c r="N395" s="104">
        <v>491.38519186991874</v>
      </c>
      <c r="O395" s="104">
        <v>499.55577128626925</v>
      </c>
      <c r="P395" s="104">
        <v>0</v>
      </c>
      <c r="Q395" s="104">
        <v>0</v>
      </c>
      <c r="R395" s="104">
        <v>0</v>
      </c>
      <c r="S395" s="104">
        <v>481.83671005741843</v>
      </c>
      <c r="T395" s="104">
        <v>496.06565104081125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914.97187435958142</v>
      </c>
      <c r="D396" s="101">
        <v>928.83169735029469</v>
      </c>
      <c r="E396" s="101">
        <v>900.44642865015999</v>
      </c>
      <c r="F396" s="101">
        <v>924.05448704558455</v>
      </c>
      <c r="G396" s="101">
        <v>943.93524944885712</v>
      </c>
      <c r="H396" s="101">
        <v>956.53801360134491</v>
      </c>
      <c r="I396" s="101">
        <v>905.60230047885602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1157.0835995505868</v>
      </c>
      <c r="P396" s="101">
        <v>0</v>
      </c>
      <c r="Q396" s="101">
        <v>0</v>
      </c>
      <c r="R396" s="101">
        <v>0</v>
      </c>
      <c r="S396" s="101">
        <v>0</v>
      </c>
      <c r="T396" s="101">
        <v>1088.2126801703803</v>
      </c>
      <c r="U396" s="101">
        <v>1091.582263730555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915.14535047220193</v>
      </c>
      <c r="D397" s="104">
        <v>929.06979865141</v>
      </c>
      <c r="E397" s="104">
        <v>900.75120631766424</v>
      </c>
      <c r="F397" s="104">
        <v>924.29338482495518</v>
      </c>
      <c r="G397" s="104">
        <v>944.14427863437584</v>
      </c>
      <c r="H397" s="104">
        <v>956.61460936147569</v>
      </c>
      <c r="I397" s="104">
        <v>905.77500694966659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1156.6639188926472</v>
      </c>
      <c r="P397" s="104">
        <v>0</v>
      </c>
      <c r="Q397" s="104">
        <v>0</v>
      </c>
      <c r="R397" s="104">
        <v>0</v>
      </c>
      <c r="S397" s="104">
        <v>0</v>
      </c>
      <c r="T397" s="104">
        <v>1088.8666675491006</v>
      </c>
      <c r="U397" s="104">
        <v>1092.1254219579848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511.89531760538307</v>
      </c>
      <c r="D398" s="98">
        <v>525.92267145400172</v>
      </c>
      <c r="E398" s="98">
        <v>503.04999054703757</v>
      </c>
      <c r="F398" s="98">
        <v>514.22450859507069</v>
      </c>
      <c r="G398" s="98">
        <v>533.97044623871886</v>
      </c>
      <c r="H398" s="98">
        <v>542.2364469216875</v>
      </c>
      <c r="I398" s="98">
        <v>505.61374887805795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670.47576446305789</v>
      </c>
      <c r="P398" s="98">
        <v>0</v>
      </c>
      <c r="Q398" s="98">
        <v>0</v>
      </c>
      <c r="R398" s="98">
        <v>0</v>
      </c>
      <c r="S398" s="98">
        <v>0</v>
      </c>
      <c r="T398" s="98">
        <v>599.00804907752752</v>
      </c>
      <c r="U398" s="98">
        <v>610.3245977520113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403.25003286681886</v>
      </c>
      <c r="D399" s="98">
        <v>403.14712719740811</v>
      </c>
      <c r="E399" s="98">
        <v>397.70121577062656</v>
      </c>
      <c r="F399" s="98">
        <v>410.06887622988467</v>
      </c>
      <c r="G399" s="98">
        <v>410.17383239565709</v>
      </c>
      <c r="H399" s="98">
        <v>414.3781624397883</v>
      </c>
      <c r="I399" s="98">
        <v>400.16125807160876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486.1881544295893</v>
      </c>
      <c r="P399" s="98">
        <v>0</v>
      </c>
      <c r="Q399" s="98">
        <v>0</v>
      </c>
      <c r="R399" s="98">
        <v>0</v>
      </c>
      <c r="S399" s="98">
        <v>0</v>
      </c>
      <c r="T399" s="98">
        <v>489.85861847157321</v>
      </c>
      <c r="U399" s="98">
        <v>481.80082420597347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215.41755163530269</v>
      </c>
      <c r="D400" s="122">
        <v>219.04422071743133</v>
      </c>
      <c r="E400" s="122">
        <v>218.08406600170684</v>
      </c>
      <c r="F400" s="122">
        <v>219.74707458957931</v>
      </c>
      <c r="G400" s="122">
        <v>223.69039953416154</v>
      </c>
      <c r="H400" s="122">
        <v>231.4094769710463</v>
      </c>
      <c r="I400" s="122">
        <v>229.29171272202541</v>
      </c>
      <c r="J400" s="122">
        <v>234.36324779875713</v>
      </c>
      <c r="K400" s="122">
        <v>236.05669572450003</v>
      </c>
      <c r="L400" s="122">
        <v>263.48133380497916</v>
      </c>
      <c r="M400" s="122">
        <v>258.24363206059763</v>
      </c>
      <c r="N400" s="122">
        <v>257.46088274862268</v>
      </c>
      <c r="O400" s="122">
        <v>276.11925871066586</v>
      </c>
      <c r="P400" s="122">
        <v>0</v>
      </c>
      <c r="Q400" s="122">
        <v>285.40366157291277</v>
      </c>
      <c r="R400" s="122">
        <v>0</v>
      </c>
      <c r="S400" s="122">
        <v>286.43901051609021</v>
      </c>
      <c r="T400" s="122">
        <v>287.46526310152979</v>
      </c>
      <c r="U400" s="122">
        <v>287.87807821892244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215.41755163530269</v>
      </c>
      <c r="D402" s="33">
        <v>219.04422071743133</v>
      </c>
      <c r="E402" s="33">
        <v>218.08406600170684</v>
      </c>
      <c r="F402" s="33">
        <v>219.74707458957931</v>
      </c>
      <c r="G402" s="33">
        <v>223.69039953416154</v>
      </c>
      <c r="H402" s="33">
        <v>231.4094769710463</v>
      </c>
      <c r="I402" s="33">
        <v>229.29171272202541</v>
      </c>
      <c r="J402" s="33">
        <v>234.36324779875713</v>
      </c>
      <c r="K402" s="33">
        <v>236.05669572450003</v>
      </c>
      <c r="L402" s="33">
        <v>263.48133380497916</v>
      </c>
      <c r="M402" s="33">
        <v>258.24363206059763</v>
      </c>
      <c r="N402" s="33">
        <v>257.46088274862268</v>
      </c>
      <c r="O402" s="33">
        <v>276.11925871066586</v>
      </c>
      <c r="P402" s="33">
        <v>0</v>
      </c>
      <c r="Q402" s="33">
        <v>285.40366157291277</v>
      </c>
      <c r="R402" s="33">
        <v>0</v>
      </c>
      <c r="S402" s="33">
        <v>286.43901051609021</v>
      </c>
      <c r="T402" s="33">
        <v>287.46526310152979</v>
      </c>
      <c r="U402" s="33">
        <v>287.87807821892244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5072.4187582410632</v>
      </c>
      <c r="D404" s="117">
        <f t="shared" si="218"/>
        <v>4848.8505970240694</v>
      </c>
      <c r="E404" s="117">
        <f t="shared" si="218"/>
        <v>4693.6524306107085</v>
      </c>
      <c r="F404" s="117">
        <f t="shared" si="218"/>
        <v>4591.3364980344095</v>
      </c>
      <c r="G404" s="117">
        <f t="shared" si="218"/>
        <v>4600.1356426119819</v>
      </c>
      <c r="H404" s="117">
        <f t="shared" si="218"/>
        <v>4379.6567081209105</v>
      </c>
      <c r="I404" s="117">
        <f t="shared" si="218"/>
        <v>4581.4915168403968</v>
      </c>
      <c r="J404" s="117">
        <f t="shared" si="218"/>
        <v>4540.012335485595</v>
      </c>
      <c r="K404" s="117">
        <f t="shared" si="218"/>
        <v>4487.4679802913997</v>
      </c>
      <c r="L404" s="117">
        <f t="shared" si="218"/>
        <v>4935.2007638893856</v>
      </c>
      <c r="M404" s="117">
        <f t="shared" si="218"/>
        <v>4344.5393395977644</v>
      </c>
      <c r="N404" s="117">
        <f t="shared" si="218"/>
        <v>3944.5575077902527</v>
      </c>
      <c r="O404" s="117">
        <f t="shared" si="218"/>
        <v>3914.7920231133803</v>
      </c>
      <c r="P404" s="117">
        <f t="shared" si="218"/>
        <v>0</v>
      </c>
      <c r="Q404" s="117">
        <f t="shared" si="218"/>
        <v>3240.0151231276391</v>
      </c>
      <c r="R404" s="117">
        <f t="shared" ref="R404:V404" si="219">R405+R408+R410+R419</f>
        <v>0</v>
      </c>
      <c r="S404" s="117">
        <f t="shared" si="219"/>
        <v>2931.9590937791022</v>
      </c>
      <c r="T404" s="117">
        <f t="shared" si="219"/>
        <v>2904.4122948253171</v>
      </c>
      <c r="U404" s="117">
        <f t="shared" si="219"/>
        <v>2594.7920290515362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4947.3102720100514</v>
      </c>
      <c r="D405" s="122">
        <f t="shared" si="221"/>
        <v>4731.6617389187495</v>
      </c>
      <c r="E405" s="122">
        <f t="shared" si="221"/>
        <v>4621.9044537403533</v>
      </c>
      <c r="F405" s="122">
        <f t="shared" si="221"/>
        <v>4528.9660676518961</v>
      </c>
      <c r="G405" s="122">
        <f t="shared" si="221"/>
        <v>4557.6533456201478</v>
      </c>
      <c r="H405" s="122">
        <f t="shared" si="221"/>
        <v>4347.5797840882142</v>
      </c>
      <c r="I405" s="122">
        <f t="shared" si="221"/>
        <v>4218.4467536789725</v>
      </c>
      <c r="J405" s="122">
        <f t="shared" si="221"/>
        <v>4147.7018313593398</v>
      </c>
      <c r="K405" s="122">
        <f t="shared" si="221"/>
        <v>4100.3673055769714</v>
      </c>
      <c r="L405" s="122">
        <f t="shared" si="221"/>
        <v>4482.9860237386165</v>
      </c>
      <c r="M405" s="122">
        <f t="shared" si="221"/>
        <v>3871.2674747529663</v>
      </c>
      <c r="N405" s="122">
        <f t="shared" si="221"/>
        <v>3508.9744573663538</v>
      </c>
      <c r="O405" s="122">
        <f t="shared" si="221"/>
        <v>3553.9138141277135</v>
      </c>
      <c r="P405" s="122">
        <f t="shared" si="221"/>
        <v>0</v>
      </c>
      <c r="Q405" s="122">
        <f t="shared" si="221"/>
        <v>2856.5253943590251</v>
      </c>
      <c r="R405" s="122">
        <f t="shared" ref="R405:V405" si="222">SUM(R406:R407)</f>
        <v>0</v>
      </c>
      <c r="S405" s="122">
        <f t="shared" si="222"/>
        <v>2579.9205685791362</v>
      </c>
      <c r="T405" s="122">
        <f t="shared" si="222"/>
        <v>2556.5250331204975</v>
      </c>
      <c r="U405" s="122">
        <f t="shared" si="222"/>
        <v>2301.3603490745181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4947.3102720100514</v>
      </c>
      <c r="D406" s="98">
        <v>4731.6617389187495</v>
      </c>
      <c r="E406" s="98">
        <v>4621.9044537403533</v>
      </c>
      <c r="F406" s="98">
        <v>4528.9660676518961</v>
      </c>
      <c r="G406" s="98">
        <v>4557.6533456201478</v>
      </c>
      <c r="H406" s="98">
        <v>4347.5797840882142</v>
      </c>
      <c r="I406" s="98">
        <v>4218.4467536789725</v>
      </c>
      <c r="J406" s="98">
        <v>4147.7018313593398</v>
      </c>
      <c r="K406" s="98">
        <v>4100.3673055769714</v>
      </c>
      <c r="L406" s="98">
        <v>4482.9860237386165</v>
      </c>
      <c r="M406" s="98">
        <v>3871.2674747529663</v>
      </c>
      <c r="N406" s="98">
        <v>3508.9744573663538</v>
      </c>
      <c r="O406" s="98">
        <v>3553.9138141277135</v>
      </c>
      <c r="P406" s="98">
        <v>0</v>
      </c>
      <c r="Q406" s="98">
        <v>2856.5253943590251</v>
      </c>
      <c r="R406" s="98">
        <v>0</v>
      </c>
      <c r="S406" s="98">
        <v>2579.9205685791362</v>
      </c>
      <c r="T406" s="98">
        <v>2556.5250331204975</v>
      </c>
      <c r="U406" s="98">
        <v>2301.3603490745181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125.10848623101168</v>
      </c>
      <c r="D410" s="122">
        <v>117.18885810531982</v>
      </c>
      <c r="E410" s="122">
        <v>71.747976870354861</v>
      </c>
      <c r="F410" s="122">
        <v>62.370430382513405</v>
      </c>
      <c r="G410" s="122">
        <v>42.482296991833721</v>
      </c>
      <c r="H410" s="122">
        <v>32.07692403269602</v>
      </c>
      <c r="I410" s="122">
        <v>363.04476316142421</v>
      </c>
      <c r="J410" s="122">
        <v>392.31050412625518</v>
      </c>
      <c r="K410" s="122">
        <v>387.10067471442801</v>
      </c>
      <c r="L410" s="122">
        <v>452.21474015076916</v>
      </c>
      <c r="M410" s="122">
        <v>473.2718648447983</v>
      </c>
      <c r="N410" s="122">
        <v>435.58305042389884</v>
      </c>
      <c r="O410" s="122">
        <v>360.87820898566696</v>
      </c>
      <c r="P410" s="122">
        <v>0</v>
      </c>
      <c r="Q410" s="122">
        <v>383.48972876861416</v>
      </c>
      <c r="R410" s="122">
        <v>0</v>
      </c>
      <c r="S410" s="122">
        <v>352.03852519996616</v>
      </c>
      <c r="T410" s="122">
        <v>347.88726170481965</v>
      </c>
      <c r="U410" s="122">
        <v>293.43167997701812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416.88509223232677</v>
      </c>
      <c r="D411" s="98">
        <v>420.61303802784101</v>
      </c>
      <c r="E411" s="98">
        <v>403.50940366271038</v>
      </c>
      <c r="F411" s="98">
        <v>417.48401355558457</v>
      </c>
      <c r="G411" s="98">
        <v>421.87798837169305</v>
      </c>
      <c r="H411" s="98">
        <v>411.80320918608959</v>
      </c>
      <c r="I411" s="98">
        <v>378.49175560173904</v>
      </c>
      <c r="J411" s="98">
        <v>393.74438999867073</v>
      </c>
      <c r="K411" s="98">
        <v>389.43588193881703</v>
      </c>
      <c r="L411" s="98">
        <v>453.12617294320245</v>
      </c>
      <c r="M411" s="98">
        <v>474.66950512411887</v>
      </c>
      <c r="N411" s="98">
        <v>435.74354584961725</v>
      </c>
      <c r="O411" s="98">
        <v>457.44955214539664</v>
      </c>
      <c r="P411" s="98">
        <v>0</v>
      </c>
      <c r="Q411" s="98">
        <v>383.48972876861416</v>
      </c>
      <c r="R411" s="98">
        <v>0</v>
      </c>
      <c r="S411" s="98">
        <v>352.54169127761048</v>
      </c>
      <c r="T411" s="98">
        <v>356.70434623732115</v>
      </c>
      <c r="U411" s="98">
        <v>353.20479997233662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233.28186119833026</v>
      </c>
      <c r="D412" s="98">
        <v>238.07855240021522</v>
      </c>
      <c r="E412" s="98">
        <v>225.45920323606327</v>
      </c>
      <c r="F412" s="98">
        <v>232.44599442712607</v>
      </c>
      <c r="G412" s="98">
        <v>238.57703391228634</v>
      </c>
      <c r="H412" s="98">
        <v>233.3166726890334</v>
      </c>
      <c r="I412" s="98">
        <v>211.02740974933002</v>
      </c>
      <c r="J412" s="98">
        <v>212.87469297584261</v>
      </c>
      <c r="K412" s="98">
        <v>192.64160039257953</v>
      </c>
      <c r="L412" s="98">
        <v>257.62383896626636</v>
      </c>
      <c r="M412" s="98">
        <v>267.51924943909955</v>
      </c>
      <c r="N412" s="98">
        <v>240.4206127502633</v>
      </c>
      <c r="O412" s="98">
        <v>265.19131266294579</v>
      </c>
      <c r="P412" s="98">
        <v>0</v>
      </c>
      <c r="Q412" s="98">
        <v>0</v>
      </c>
      <c r="R412" s="98">
        <v>0</v>
      </c>
      <c r="S412" s="98">
        <v>192.53487858672145</v>
      </c>
      <c r="T412" s="98">
        <v>196.0440772950015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233.28186119833026</v>
      </c>
      <c r="D413" s="101">
        <v>238.07855240021522</v>
      </c>
      <c r="E413" s="101">
        <v>225.45920323606327</v>
      </c>
      <c r="F413" s="101">
        <v>232.44599442712607</v>
      </c>
      <c r="G413" s="101">
        <v>238.57703391228634</v>
      </c>
      <c r="H413" s="101">
        <v>233.3166726890334</v>
      </c>
      <c r="I413" s="101">
        <v>211.02740974933002</v>
      </c>
      <c r="J413" s="101">
        <v>212.87469297584261</v>
      </c>
      <c r="K413" s="101">
        <v>192.64160039257953</v>
      </c>
      <c r="L413" s="101">
        <v>257.62383896626636</v>
      </c>
      <c r="M413" s="101">
        <v>267.51924943909955</v>
      </c>
      <c r="N413" s="101">
        <v>240.4206127502633</v>
      </c>
      <c r="O413" s="101">
        <v>265.19131266294579</v>
      </c>
      <c r="P413" s="101">
        <v>0</v>
      </c>
      <c r="Q413" s="101">
        <v>0</v>
      </c>
      <c r="R413" s="101">
        <v>0</v>
      </c>
      <c r="S413" s="101">
        <v>192.53487858672145</v>
      </c>
      <c r="T413" s="101">
        <v>196.0440772950015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175.74316111919686</v>
      </c>
      <c r="D423" s="118">
        <f t="shared" si="225"/>
        <v>168.65310130586556</v>
      </c>
      <c r="E423" s="118">
        <f t="shared" si="225"/>
        <v>164.28496869249267</v>
      </c>
      <c r="F423" s="118">
        <f t="shared" si="225"/>
        <v>161.18988536567471</v>
      </c>
      <c r="G423" s="118">
        <f t="shared" si="225"/>
        <v>161.69754145711332</v>
      </c>
      <c r="H423" s="118">
        <f t="shared" si="225"/>
        <v>154.83890085621906</v>
      </c>
      <c r="I423" s="118">
        <f t="shared" si="225"/>
        <v>151.92136790528545</v>
      </c>
      <c r="J423" s="118">
        <f t="shared" si="225"/>
        <v>150.60469585086787</v>
      </c>
      <c r="K423" s="118">
        <f t="shared" si="225"/>
        <v>148.89425403820832</v>
      </c>
      <c r="L423" s="118">
        <f t="shared" si="225"/>
        <v>163.40311152172131</v>
      </c>
      <c r="M423" s="118">
        <f t="shared" si="225"/>
        <v>143.54419163439482</v>
      </c>
      <c r="N423" s="118">
        <f t="shared" si="225"/>
        <v>132.84939552872248</v>
      </c>
      <c r="O423" s="118">
        <f t="shared" si="225"/>
        <v>133.09388496779044</v>
      </c>
      <c r="P423" s="118">
        <f t="shared" si="225"/>
        <v>0</v>
      </c>
      <c r="Q423" s="118">
        <f t="shared" si="225"/>
        <v>107.96583151585988</v>
      </c>
      <c r="R423" s="118">
        <f t="shared" ref="R423:V423" si="226">R424+R427+R429+R438</f>
        <v>0</v>
      </c>
      <c r="S423" s="118">
        <f t="shared" si="226"/>
        <v>97.797540561522538</v>
      </c>
      <c r="T423" s="118">
        <f t="shared" si="226"/>
        <v>97.026098634556107</v>
      </c>
      <c r="U423" s="118">
        <f t="shared" si="226"/>
        <v>88.483952926003923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162.1781274854566</v>
      </c>
      <c r="D424" s="123">
        <f t="shared" si="228"/>
        <v>154.93557866860709</v>
      </c>
      <c r="E424" s="123">
        <f t="shared" si="228"/>
        <v>151.31230860837454</v>
      </c>
      <c r="F424" s="123">
        <f t="shared" si="228"/>
        <v>147.93626479869025</v>
      </c>
      <c r="G424" s="123">
        <f t="shared" si="228"/>
        <v>148.48997617047505</v>
      </c>
      <c r="H424" s="123">
        <f t="shared" si="228"/>
        <v>141.52598538464852</v>
      </c>
      <c r="I424" s="123">
        <f t="shared" si="228"/>
        <v>137.27437729628545</v>
      </c>
      <c r="J424" s="123">
        <f t="shared" si="228"/>
        <v>135.30236346954641</v>
      </c>
      <c r="K424" s="123">
        <f t="shared" si="228"/>
        <v>133.74982977877906</v>
      </c>
      <c r="L424" s="123">
        <f t="shared" si="228"/>
        <v>145.93110814902283</v>
      </c>
      <c r="M424" s="123">
        <f t="shared" si="228"/>
        <v>125.50574437506162</v>
      </c>
      <c r="N424" s="123">
        <f t="shared" si="228"/>
        <v>115.82286989591576</v>
      </c>
      <c r="O424" s="123">
        <f t="shared" si="228"/>
        <v>115.91603124266015</v>
      </c>
      <c r="P424" s="123">
        <f t="shared" si="228"/>
        <v>0</v>
      </c>
      <c r="Q424" s="123">
        <f t="shared" si="228"/>
        <v>92.685618603300455</v>
      </c>
      <c r="R424" s="123">
        <f t="shared" ref="R424:V424" si="229">SUM(R425:R426)</f>
        <v>0</v>
      </c>
      <c r="S424" s="123">
        <f t="shared" si="229"/>
        <v>83.579987460915746</v>
      </c>
      <c r="T424" s="123">
        <f t="shared" si="229"/>
        <v>82.7428087637511</v>
      </c>
      <c r="U424" s="123">
        <f t="shared" si="229"/>
        <v>74.468393418605828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160.51299997100207</v>
      </c>
      <c r="D425" s="99">
        <v>153.37411437386436</v>
      </c>
      <c r="E425" s="99">
        <v>149.78427946161372</v>
      </c>
      <c r="F425" s="99">
        <v>146.45148748632198</v>
      </c>
      <c r="G425" s="99">
        <v>147.0033037162305</v>
      </c>
      <c r="H425" s="99">
        <v>140.11265043984696</v>
      </c>
      <c r="I425" s="99">
        <v>135.90047132829861</v>
      </c>
      <c r="J425" s="99">
        <v>133.95897728110825</v>
      </c>
      <c r="K425" s="99">
        <v>132.42177045407848</v>
      </c>
      <c r="L425" s="99">
        <v>144.41226732429084</v>
      </c>
      <c r="M425" s="99">
        <v>124.20282289524904</v>
      </c>
      <c r="N425" s="99">
        <v>114.58625064365765</v>
      </c>
      <c r="O425" s="99">
        <v>114.63014159624541</v>
      </c>
      <c r="P425" s="99">
        <v>0</v>
      </c>
      <c r="Q425" s="99">
        <v>91.605359084921119</v>
      </c>
      <c r="R425" s="99">
        <v>0</v>
      </c>
      <c r="S425" s="99">
        <v>82.58683151609111</v>
      </c>
      <c r="T425" s="99">
        <v>81.75662832281057</v>
      </c>
      <c r="U425" s="99">
        <v>73.588219337977748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1.665127514454521</v>
      </c>
      <c r="D426" s="99">
        <v>1.5614642947427357</v>
      </c>
      <c r="E426" s="99">
        <v>1.5280291467608205</v>
      </c>
      <c r="F426" s="99">
        <v>1.4847773123682679</v>
      </c>
      <c r="G426" s="99">
        <v>1.4866724542445453</v>
      </c>
      <c r="H426" s="99">
        <v>1.4133349448015646</v>
      </c>
      <c r="I426" s="99">
        <v>1.3739059679868308</v>
      </c>
      <c r="J426" s="99">
        <v>1.3433861884381637</v>
      </c>
      <c r="K426" s="99">
        <v>1.3280593247005628</v>
      </c>
      <c r="L426" s="99">
        <v>1.5188408247319836</v>
      </c>
      <c r="M426" s="99">
        <v>1.3029214798125888</v>
      </c>
      <c r="N426" s="99">
        <v>1.2366192522581139</v>
      </c>
      <c r="O426" s="99">
        <v>1.2858896464147438</v>
      </c>
      <c r="P426" s="99">
        <v>0</v>
      </c>
      <c r="Q426" s="99">
        <v>1.0802595183793346</v>
      </c>
      <c r="R426" s="99">
        <v>0</v>
      </c>
      <c r="S426" s="99">
        <v>0.99315594482463143</v>
      </c>
      <c r="T426" s="99">
        <v>0.98618044094053237</v>
      </c>
      <c r="U426" s="99">
        <v>0.88017408062808455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2.4312951487207853E-2</v>
      </c>
      <c r="D427" s="123">
        <f t="shared" si="231"/>
        <v>1.2068386198632418E-2</v>
      </c>
      <c r="E427" s="123">
        <f t="shared" si="231"/>
        <v>2.5200867018996626E-2</v>
      </c>
      <c r="F427" s="123">
        <f t="shared" si="231"/>
        <v>4.0034652779581362E-2</v>
      </c>
      <c r="G427" s="123">
        <f t="shared" si="231"/>
        <v>3.9619130831227332E-2</v>
      </c>
      <c r="H427" s="123">
        <f t="shared" si="231"/>
        <v>6.48648401568587E-2</v>
      </c>
      <c r="I427" s="123">
        <f t="shared" si="231"/>
        <v>6.4884589260456468E-2</v>
      </c>
      <c r="J427" s="123">
        <f t="shared" si="231"/>
        <v>4.500021763945395E-2</v>
      </c>
      <c r="K427" s="123">
        <f t="shared" si="231"/>
        <v>2.888417648253807E-2</v>
      </c>
      <c r="L427" s="123">
        <f t="shared" si="231"/>
        <v>3.067584024699524E-2</v>
      </c>
      <c r="M427" s="123">
        <f t="shared" si="231"/>
        <v>4.0776510458214996E-2</v>
      </c>
      <c r="N427" s="123">
        <f t="shared" si="231"/>
        <v>3.851795862583654E-2</v>
      </c>
      <c r="O427" s="123">
        <f t="shared" si="231"/>
        <v>3.0605612341432442E-2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3.2740432303363411E-2</v>
      </c>
      <c r="T427" s="123">
        <f t="shared" si="231"/>
        <v>4.0675305672710806E-2</v>
      </c>
      <c r="U427" s="123">
        <f t="shared" si="231"/>
        <v>1.2961374927294199E-2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2.4312951487207853E-2</v>
      </c>
      <c r="D428" s="99">
        <f>RES_hhdet_in_fecs!D48</f>
        <v>1.2068386198632418E-2</v>
      </c>
      <c r="E428" s="99">
        <f>RES_hhdet_in_fecs!E48</f>
        <v>2.5200867018996626E-2</v>
      </c>
      <c r="F428" s="99">
        <f>RES_hhdet_in_fecs!F48</f>
        <v>4.0034652779581362E-2</v>
      </c>
      <c r="G428" s="99">
        <f>RES_hhdet_in_fecs!G48</f>
        <v>3.9619130831227332E-2</v>
      </c>
      <c r="H428" s="99">
        <f>RES_hhdet_in_fecs!H48</f>
        <v>6.48648401568587E-2</v>
      </c>
      <c r="I428" s="99">
        <f>RES_hhdet_in_fecs!I48</f>
        <v>6.4884589260456468E-2</v>
      </c>
      <c r="J428" s="99">
        <f>RES_hhdet_in_fecs!J48</f>
        <v>4.500021763945395E-2</v>
      </c>
      <c r="K428" s="99">
        <f>RES_hhdet_in_fecs!K48</f>
        <v>2.888417648253807E-2</v>
      </c>
      <c r="L428" s="99">
        <f>RES_hhdet_in_fecs!L48</f>
        <v>3.067584024699524E-2</v>
      </c>
      <c r="M428" s="99">
        <f>RES_hhdet_in_fecs!M48</f>
        <v>4.0776510458214996E-2</v>
      </c>
      <c r="N428" s="99">
        <f>RES_hhdet_in_fecs!N48</f>
        <v>3.851795862583654E-2</v>
      </c>
      <c r="O428" s="99">
        <f>RES_hhdet_in_fecs!O48</f>
        <v>3.0605612341432442E-2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3.2740432303363411E-2</v>
      </c>
      <c r="T428" s="99">
        <f>RES_hhdet_in_fecs!T48</f>
        <v>4.0675305672710806E-2</v>
      </c>
      <c r="U428" s="99">
        <f>RES_hhdet_in_fecs!U48</f>
        <v>1.2961374927294199E-2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11.13577374622656</v>
      </c>
      <c r="D429" s="123">
        <v>11.266632479617344</v>
      </c>
      <c r="E429" s="123">
        <v>10.525471432189331</v>
      </c>
      <c r="F429" s="123">
        <v>10.783023175638505</v>
      </c>
      <c r="G429" s="123">
        <v>10.703388910517697</v>
      </c>
      <c r="H429" s="123">
        <v>10.707383229573278</v>
      </c>
      <c r="I429" s="123">
        <v>12.07149436930305</v>
      </c>
      <c r="J429" s="123">
        <v>12.69891130359866</v>
      </c>
      <c r="K429" s="123">
        <v>12.548085818023084</v>
      </c>
      <c r="L429" s="123">
        <v>14.58569626964923</v>
      </c>
      <c r="M429" s="123">
        <v>15.212610744263586</v>
      </c>
      <c r="N429" s="123">
        <v>14.22748596046403</v>
      </c>
      <c r="O429" s="123">
        <v>14.206443019856721</v>
      </c>
      <c r="P429" s="123">
        <v>0</v>
      </c>
      <c r="Q429" s="123">
        <v>12.298057765774093</v>
      </c>
      <c r="R429" s="123">
        <v>0</v>
      </c>
      <c r="S429" s="123">
        <v>11.282093225512057</v>
      </c>
      <c r="T429" s="123">
        <v>11.38203267522227</v>
      </c>
      <c r="U429" s="123">
        <v>11.185305631479503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13.525627688237037</v>
      </c>
      <c r="D430" s="99">
        <v>13.633931536357533</v>
      </c>
      <c r="E430" s="99">
        <v>13.076723218432816</v>
      </c>
      <c r="F430" s="99">
        <v>13.500024922614326</v>
      </c>
      <c r="G430" s="99">
        <v>13.607322311029733</v>
      </c>
      <c r="H430" s="99">
        <v>13.271484817799271</v>
      </c>
      <c r="I430" s="99">
        <v>12.193399842084613</v>
      </c>
      <c r="J430" s="99">
        <v>12.716824385881488</v>
      </c>
      <c r="K430" s="99">
        <v>12.576870587798995</v>
      </c>
      <c r="L430" s="99">
        <v>14.596739243040284</v>
      </c>
      <c r="M430" s="99">
        <v>15.228938032102393</v>
      </c>
      <c r="N430" s="99">
        <v>14.229291141251368</v>
      </c>
      <c r="O430" s="99">
        <v>14.754861732187599</v>
      </c>
      <c r="P430" s="99">
        <v>0</v>
      </c>
      <c r="Q430" s="99">
        <v>12.298057765774093</v>
      </c>
      <c r="R430" s="99">
        <v>0</v>
      </c>
      <c r="S430" s="99">
        <v>11.285347934559384</v>
      </c>
      <c r="T430" s="99">
        <v>11.407259572521953</v>
      </c>
      <c r="U430" s="99">
        <v>11.29406453102545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11.098894077548916</v>
      </c>
      <c r="D431" s="99">
        <v>11.235850393571631</v>
      </c>
      <c r="E431" s="99">
        <v>10.752026558770206</v>
      </c>
      <c r="F431" s="99">
        <v>11.104101048636343</v>
      </c>
      <c r="G431" s="99">
        <v>11.256395091803352</v>
      </c>
      <c r="H431" s="99">
        <v>11.001793621562625</v>
      </c>
      <c r="I431" s="99">
        <v>10.084421907578848</v>
      </c>
      <c r="J431" s="99">
        <v>10.457276518391787</v>
      </c>
      <c r="K431" s="99">
        <v>10.1510995348654</v>
      </c>
      <c r="L431" s="99">
        <v>12.228021450658801</v>
      </c>
      <c r="M431" s="99">
        <v>12.809000727421573</v>
      </c>
      <c r="N431" s="99">
        <v>12.032386123064809</v>
      </c>
      <c r="O431" s="99">
        <v>12.801452275558363</v>
      </c>
      <c r="P431" s="99">
        <v>0</v>
      </c>
      <c r="Q431" s="99">
        <v>0</v>
      </c>
      <c r="R431" s="99">
        <v>0</v>
      </c>
      <c r="S431" s="99">
        <v>10.250350457508899</v>
      </c>
      <c r="T431" s="99">
        <v>10.473284061231595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7.5687129613864697</v>
      </c>
      <c r="D432" s="102">
        <v>7.7171803777627801</v>
      </c>
      <c r="E432" s="102">
        <v>7.3065647814017751</v>
      </c>
      <c r="F432" s="102">
        <v>7.5165194738894323</v>
      </c>
      <c r="G432" s="102">
        <v>7.6951030533352593</v>
      </c>
      <c r="H432" s="102">
        <v>7.5192679664929241</v>
      </c>
      <c r="I432" s="102">
        <v>6.7984085429341476</v>
      </c>
      <c r="J432" s="102">
        <v>6.8752473826519003</v>
      </c>
      <c r="K432" s="102">
        <v>6.2213796682058264</v>
      </c>
      <c r="L432" s="102">
        <v>8.2989423801236732</v>
      </c>
      <c r="M432" s="102">
        <v>8.5828856248881884</v>
      </c>
      <c r="N432" s="102">
        <v>7.8509823674180108</v>
      </c>
      <c r="O432" s="102">
        <v>8.5536451671405818</v>
      </c>
      <c r="P432" s="102">
        <v>0</v>
      </c>
      <c r="Q432" s="102">
        <v>0</v>
      </c>
      <c r="R432" s="102">
        <v>0</v>
      </c>
      <c r="S432" s="102">
        <v>6.1633081934649834</v>
      </c>
      <c r="T432" s="102">
        <v>6.2694096692384473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3.5301811161624475</v>
      </c>
      <c r="D433" s="105">
        <v>3.5186700158088509</v>
      </c>
      <c r="E433" s="105">
        <v>3.4454617773684308</v>
      </c>
      <c r="F433" s="105">
        <v>3.5875815747469098</v>
      </c>
      <c r="G433" s="105">
        <v>3.5612920384680939</v>
      </c>
      <c r="H433" s="105">
        <v>3.4825256550697006</v>
      </c>
      <c r="I433" s="105">
        <v>3.2860133646447038</v>
      </c>
      <c r="J433" s="105">
        <v>3.5820291357398841</v>
      </c>
      <c r="K433" s="105">
        <v>3.9297198666595712</v>
      </c>
      <c r="L433" s="105">
        <v>3.9290790705351264</v>
      </c>
      <c r="M433" s="105">
        <v>4.2261151025333836</v>
      </c>
      <c r="N433" s="105">
        <v>4.1814037556467953</v>
      </c>
      <c r="O433" s="105">
        <v>4.2478071084177849</v>
      </c>
      <c r="P433" s="105">
        <v>0</v>
      </c>
      <c r="Q433" s="105">
        <v>0</v>
      </c>
      <c r="R433" s="105">
        <v>0</v>
      </c>
      <c r="S433" s="105">
        <v>4.0870422640439168</v>
      </c>
      <c r="T433" s="105">
        <v>4.2038743919931481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10.713537596329232</v>
      </c>
      <c r="D434" s="102">
        <v>10.848011501790623</v>
      </c>
      <c r="E434" s="102">
        <v>10.49079905367528</v>
      </c>
      <c r="F434" s="102">
        <v>10.723047722055098</v>
      </c>
      <c r="G434" s="102">
        <v>10.911399911985013</v>
      </c>
      <c r="H434" s="102">
        <v>11.018010105958313</v>
      </c>
      <c r="I434" s="102">
        <v>10.402139750342441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12.739902437186807</v>
      </c>
      <c r="P434" s="102">
        <v>0</v>
      </c>
      <c r="Q434" s="102">
        <v>0</v>
      </c>
      <c r="R434" s="102">
        <v>0</v>
      </c>
      <c r="S434" s="102">
        <v>0</v>
      </c>
      <c r="T434" s="102">
        <v>11.174754895016958</v>
      </c>
      <c r="U434" s="102">
        <v>11.092970069800369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9.4747215581470581</v>
      </c>
      <c r="D435" s="105">
        <v>9.6191394654306706</v>
      </c>
      <c r="E435" s="105">
        <v>9.2883498782505285</v>
      </c>
      <c r="F435" s="105">
        <v>9.4935288717056814</v>
      </c>
      <c r="G435" s="105">
        <v>9.692632496298442</v>
      </c>
      <c r="H435" s="105">
        <v>9.7966260507684364</v>
      </c>
      <c r="I435" s="105">
        <v>9.2343533786796463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11.516316909222839</v>
      </c>
      <c r="P435" s="105">
        <v>0</v>
      </c>
      <c r="Q435" s="105">
        <v>0</v>
      </c>
      <c r="R435" s="105">
        <v>0</v>
      </c>
      <c r="S435" s="105">
        <v>0</v>
      </c>
      <c r="T435" s="105">
        <v>10.302431315144451</v>
      </c>
      <c r="U435" s="105">
        <v>10.283421836965267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5.9938560782414685</v>
      </c>
      <c r="D436" s="99">
        <v>6.1423562581476228</v>
      </c>
      <c r="E436" s="99">
        <v>5.8608665622600711</v>
      </c>
      <c r="F436" s="99">
        <v>5.9672389700146109</v>
      </c>
      <c r="G436" s="99">
        <v>6.172420283587928</v>
      </c>
      <c r="H436" s="99">
        <v>6.2458225047520264</v>
      </c>
      <c r="I436" s="99">
        <v>5.8076982277353464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7.382176905000855</v>
      </c>
      <c r="P436" s="99">
        <v>0</v>
      </c>
      <c r="Q436" s="99">
        <v>0</v>
      </c>
      <c r="R436" s="99">
        <v>0</v>
      </c>
      <c r="S436" s="99">
        <v>0</v>
      </c>
      <c r="T436" s="99">
        <v>6.1511579956370506</v>
      </c>
      <c r="U436" s="99">
        <v>6.202292507564219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3.4808654799055918</v>
      </c>
      <c r="D437" s="99">
        <v>3.4767832072830496</v>
      </c>
      <c r="E437" s="99">
        <v>3.427483315990457</v>
      </c>
      <c r="F437" s="99">
        <v>3.5262899016910718</v>
      </c>
      <c r="G437" s="99">
        <v>3.520212212710514</v>
      </c>
      <c r="H437" s="99">
        <v>3.5508035460164113</v>
      </c>
      <c r="I437" s="99">
        <v>3.4266551509443004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4.1341400042219831</v>
      </c>
      <c r="P437" s="99">
        <v>0</v>
      </c>
      <c r="Q437" s="99">
        <v>0</v>
      </c>
      <c r="R437" s="99">
        <v>0</v>
      </c>
      <c r="S437" s="99">
        <v>0</v>
      </c>
      <c r="T437" s="99">
        <v>4.1512733195074007</v>
      </c>
      <c r="U437" s="99">
        <v>4.0811293294010484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2.4049469360264859</v>
      </c>
      <c r="D438" s="123">
        <v>2.438821771442492</v>
      </c>
      <c r="E438" s="123">
        <v>2.4219877849097928</v>
      </c>
      <c r="F438" s="123">
        <v>2.4305627385663682</v>
      </c>
      <c r="G438" s="123">
        <v>2.4645572452893409</v>
      </c>
      <c r="H438" s="123">
        <v>2.5406674018403779</v>
      </c>
      <c r="I438" s="123">
        <v>2.5106116504364997</v>
      </c>
      <c r="J438" s="123">
        <v>2.5584208600833422</v>
      </c>
      <c r="K438" s="123">
        <v>2.5674542649236298</v>
      </c>
      <c r="L438" s="123">
        <v>2.8556312628022713</v>
      </c>
      <c r="M438" s="123">
        <v>2.7850600046113745</v>
      </c>
      <c r="N438" s="123">
        <v>2.7605217137168481</v>
      </c>
      <c r="O438" s="123">
        <v>2.9408050929321456</v>
      </c>
      <c r="P438" s="123">
        <v>0</v>
      </c>
      <c r="Q438" s="123">
        <v>2.982155146785328</v>
      </c>
      <c r="R438" s="123">
        <v>0</v>
      </c>
      <c r="S438" s="123">
        <v>2.9027194427913678</v>
      </c>
      <c r="T438" s="123">
        <v>2.8605818899100268</v>
      </c>
      <c r="U438" s="123">
        <v>2.8172925009912864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2.4049469360264859</v>
      </c>
      <c r="D440" s="110">
        <v>2.438821771442492</v>
      </c>
      <c r="E440" s="110">
        <v>2.4219877849097928</v>
      </c>
      <c r="F440" s="110">
        <v>2.4305627385663682</v>
      </c>
      <c r="G440" s="110">
        <v>2.4645572452893409</v>
      </c>
      <c r="H440" s="110">
        <v>2.5406674018403779</v>
      </c>
      <c r="I440" s="110">
        <v>2.5106116504364997</v>
      </c>
      <c r="J440" s="110">
        <v>2.5584208600833422</v>
      </c>
      <c r="K440" s="110">
        <v>2.5674542649236298</v>
      </c>
      <c r="L440" s="110">
        <v>2.8556312628022713</v>
      </c>
      <c r="M440" s="110">
        <v>2.7850600046113745</v>
      </c>
      <c r="N440" s="110">
        <v>2.7605217137168481</v>
      </c>
      <c r="O440" s="110">
        <v>2.9408050929321456</v>
      </c>
      <c r="P440" s="110">
        <v>0</v>
      </c>
      <c r="Q440" s="110">
        <v>2.982155146785328</v>
      </c>
      <c r="R440" s="110">
        <v>0</v>
      </c>
      <c r="S440" s="110">
        <v>2.9027194427913678</v>
      </c>
      <c r="T440" s="110">
        <v>2.8605818899100268</v>
      </c>
      <c r="U440" s="110">
        <v>2.8172925009912864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101.97849656773786</v>
      </c>
      <c r="D442" s="118">
        <f t="shared" si="232"/>
        <v>98.830453954029792</v>
      </c>
      <c r="E442" s="118">
        <f t="shared" si="232"/>
        <v>97.409442398628855</v>
      </c>
      <c r="F442" s="118">
        <f t="shared" si="232"/>
        <v>96.577411007993277</v>
      </c>
      <c r="G442" s="118">
        <f t="shared" si="232"/>
        <v>97.970534193260661</v>
      </c>
      <c r="H442" s="118">
        <f t="shared" si="232"/>
        <v>94.95576526668863</v>
      </c>
      <c r="I442" s="118">
        <f t="shared" si="232"/>
        <v>92.528109692220823</v>
      </c>
      <c r="J442" s="118">
        <f t="shared" si="232"/>
        <v>92.574481145030077</v>
      </c>
      <c r="K442" s="118">
        <f t="shared" si="232"/>
        <v>92.526242740270277</v>
      </c>
      <c r="L442" s="118">
        <f t="shared" si="232"/>
        <v>102.7935643536406</v>
      </c>
      <c r="M442" s="118">
        <f t="shared" si="232"/>
        <v>92.162056692338652</v>
      </c>
      <c r="N442" s="118">
        <f t="shared" si="232"/>
        <v>87.771405995364788</v>
      </c>
      <c r="O442" s="118">
        <f t="shared" si="232"/>
        <v>91.605978131853533</v>
      </c>
      <c r="P442" s="118">
        <f t="shared" si="232"/>
        <v>0</v>
      </c>
      <c r="Q442" s="118">
        <f t="shared" si="232"/>
        <v>79.79931744540508</v>
      </c>
      <c r="R442" s="118">
        <f t="shared" ref="R442:V442" si="233">R443+R446+R448+R457</f>
        <v>0</v>
      </c>
      <c r="S442" s="118">
        <f t="shared" si="233"/>
        <v>74.691972816708088</v>
      </c>
      <c r="T442" s="118">
        <f t="shared" si="233"/>
        <v>74.934630162081547</v>
      </c>
      <c r="U442" s="118">
        <f t="shared" si="233"/>
        <v>68.905947211400544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92.111986102990741</v>
      </c>
      <c r="D443" s="123">
        <f t="shared" si="235"/>
        <v>88.865539183243683</v>
      </c>
      <c r="E443" s="123">
        <f t="shared" si="235"/>
        <v>87.678475712174006</v>
      </c>
      <c r="F443" s="123">
        <f t="shared" si="235"/>
        <v>86.584167317585766</v>
      </c>
      <c r="G443" s="123">
        <f t="shared" si="235"/>
        <v>87.80133374167896</v>
      </c>
      <c r="H443" s="123">
        <f t="shared" si="235"/>
        <v>84.554768205181674</v>
      </c>
      <c r="I443" s="123">
        <f t="shared" si="235"/>
        <v>82.887668986521234</v>
      </c>
      <c r="J443" s="123">
        <f t="shared" si="235"/>
        <v>82.602759207410784</v>
      </c>
      <c r="K443" s="123">
        <f t="shared" si="235"/>
        <v>82.625547595385427</v>
      </c>
      <c r="L443" s="123">
        <f t="shared" si="235"/>
        <v>91.317546213748003</v>
      </c>
      <c r="M443" s="123">
        <f t="shared" si="235"/>
        <v>80.106524610318601</v>
      </c>
      <c r="N443" s="123">
        <f t="shared" si="235"/>
        <v>76.074236406554903</v>
      </c>
      <c r="O443" s="123">
        <f t="shared" si="235"/>
        <v>79.053708739904181</v>
      </c>
      <c r="P443" s="123">
        <f t="shared" si="235"/>
        <v>0</v>
      </c>
      <c r="Q443" s="123">
        <f t="shared" si="235"/>
        <v>68.085478747076067</v>
      </c>
      <c r="R443" s="123">
        <f t="shared" ref="R443:V443" si="236">SUM(R444:R445)</f>
        <v>0</v>
      </c>
      <c r="S443" s="123">
        <f t="shared" si="236"/>
        <v>63.065886077980721</v>
      </c>
      <c r="T443" s="123">
        <f t="shared" si="236"/>
        <v>62.938289796600245</v>
      </c>
      <c r="U443" s="123">
        <f t="shared" si="236"/>
        <v>56.995493167235658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90.446858588536216</v>
      </c>
      <c r="D444" s="99">
        <v>87.304074888500949</v>
      </c>
      <c r="E444" s="99">
        <v>86.150446565413191</v>
      </c>
      <c r="F444" s="99">
        <v>85.099390005217501</v>
      </c>
      <c r="G444" s="99">
        <v>86.314661287434419</v>
      </c>
      <c r="H444" s="99">
        <v>83.141433260380111</v>
      </c>
      <c r="I444" s="99">
        <v>81.513763018534405</v>
      </c>
      <c r="J444" s="99">
        <v>81.259373018972624</v>
      </c>
      <c r="K444" s="99">
        <v>81.297488270684866</v>
      </c>
      <c r="L444" s="99">
        <v>89.798705389016021</v>
      </c>
      <c r="M444" s="99">
        <v>78.803603130506019</v>
      </c>
      <c r="N444" s="99">
        <v>74.837617154296794</v>
      </c>
      <c r="O444" s="99">
        <v>77.767819093489436</v>
      </c>
      <c r="P444" s="99">
        <v>0</v>
      </c>
      <c r="Q444" s="99">
        <v>67.005219228696731</v>
      </c>
      <c r="R444" s="99">
        <v>0</v>
      </c>
      <c r="S444" s="99">
        <v>62.072730133156092</v>
      </c>
      <c r="T444" s="99">
        <v>61.952109355659715</v>
      </c>
      <c r="U444" s="99">
        <v>56.11531908660757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1.665127514454521</v>
      </c>
      <c r="D445" s="99">
        <v>1.5614642947427357</v>
      </c>
      <c r="E445" s="99">
        <v>1.5280291467608205</v>
      </c>
      <c r="F445" s="99">
        <v>1.4847773123682679</v>
      </c>
      <c r="G445" s="99">
        <v>1.4866724542445453</v>
      </c>
      <c r="H445" s="99">
        <v>1.4133349448015646</v>
      </c>
      <c r="I445" s="99">
        <v>1.3739059679868308</v>
      </c>
      <c r="J445" s="99">
        <v>1.3433861884381637</v>
      </c>
      <c r="K445" s="99">
        <v>1.3280593247005628</v>
      </c>
      <c r="L445" s="99">
        <v>1.5188408247319836</v>
      </c>
      <c r="M445" s="99">
        <v>1.3029214798125888</v>
      </c>
      <c r="N445" s="99">
        <v>1.2366192522581139</v>
      </c>
      <c r="O445" s="99">
        <v>1.2858896464147438</v>
      </c>
      <c r="P445" s="99">
        <v>0</v>
      </c>
      <c r="Q445" s="99">
        <v>1.0802595183793346</v>
      </c>
      <c r="R445" s="99">
        <v>0</v>
      </c>
      <c r="S445" s="99">
        <v>0.99315594482463143</v>
      </c>
      <c r="T445" s="99">
        <v>0.98618044094053237</v>
      </c>
      <c r="U445" s="99">
        <v>0.88017408062808455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7.3144450222897825E-2</v>
      </c>
      <c r="D446" s="123">
        <f t="shared" si="238"/>
        <v>3.7728367349811581E-2</v>
      </c>
      <c r="E446" s="123">
        <f t="shared" si="238"/>
        <v>8.1782274801406429E-2</v>
      </c>
      <c r="F446" s="123">
        <f t="shared" si="238"/>
        <v>0.13469044173550976</v>
      </c>
      <c r="G446" s="123">
        <f t="shared" si="238"/>
        <v>0.13805714834877961</v>
      </c>
      <c r="H446" s="123">
        <f t="shared" si="238"/>
        <v>0.23389434732527345</v>
      </c>
      <c r="I446" s="123">
        <f t="shared" si="238"/>
        <v>0.24191441610180625</v>
      </c>
      <c r="J446" s="123">
        <f t="shared" si="238"/>
        <v>0.17339178139821682</v>
      </c>
      <c r="K446" s="123">
        <f t="shared" si="238"/>
        <v>0.11498703755949605</v>
      </c>
      <c r="L446" s="123">
        <f t="shared" si="238"/>
        <v>0.12614217875130646</v>
      </c>
      <c r="M446" s="123">
        <f t="shared" si="238"/>
        <v>0.17406377252118743</v>
      </c>
      <c r="N446" s="123">
        <f t="shared" si="238"/>
        <v>0.17171725103496308</v>
      </c>
      <c r="O446" s="123">
        <f t="shared" si="238"/>
        <v>0.14336479754263626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0.17607083465372958</v>
      </c>
      <c r="T446" s="123">
        <f t="shared" si="238"/>
        <v>0.22231980629783701</v>
      </c>
      <c r="U446" s="123">
        <f t="shared" si="238"/>
        <v>7.18808962456228E-2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7.3144450222897825E-2</v>
      </c>
      <c r="D447" s="99">
        <f>RES_hhdet_in_tess!D48</f>
        <v>3.7728367349811581E-2</v>
      </c>
      <c r="E447" s="99">
        <f>RES_hhdet_in_tess!E48</f>
        <v>8.1782274801406429E-2</v>
      </c>
      <c r="F447" s="99">
        <f>RES_hhdet_in_tess!F48</f>
        <v>0.13469044173550976</v>
      </c>
      <c r="G447" s="99">
        <f>RES_hhdet_in_tess!G48</f>
        <v>0.13805714834877961</v>
      </c>
      <c r="H447" s="99">
        <f>RES_hhdet_in_tess!H48</f>
        <v>0.23389434732527345</v>
      </c>
      <c r="I447" s="99">
        <f>RES_hhdet_in_tess!I48</f>
        <v>0.24191441610180625</v>
      </c>
      <c r="J447" s="99">
        <f>RES_hhdet_in_tess!J48</f>
        <v>0.17339178139821682</v>
      </c>
      <c r="K447" s="99">
        <f>RES_hhdet_in_tess!K48</f>
        <v>0.11498703755949605</v>
      </c>
      <c r="L447" s="99">
        <f>RES_hhdet_in_tess!L48</f>
        <v>0.12614217875130646</v>
      </c>
      <c r="M447" s="99">
        <f>RES_hhdet_in_tess!M48</f>
        <v>0.17406377252118743</v>
      </c>
      <c r="N447" s="99">
        <f>RES_hhdet_in_tess!N48</f>
        <v>0.17171725103496308</v>
      </c>
      <c r="O447" s="99">
        <f>RES_hhdet_in_tess!O48</f>
        <v>0.14336479754263626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0.17607083465372958</v>
      </c>
      <c r="T447" s="99">
        <f>RES_hhdet_in_tess!T48</f>
        <v>0.22231980629783701</v>
      </c>
      <c r="U447" s="99">
        <f>RES_hhdet_in_tess!U48</f>
        <v>7.18808962456228E-2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7.9338757277602401</v>
      </c>
      <c r="D448" s="123">
        <v>8.0381260161354415</v>
      </c>
      <c r="E448" s="123">
        <v>7.7696842540896318</v>
      </c>
      <c r="F448" s="123">
        <v>7.9688904750042315</v>
      </c>
      <c r="G448" s="123">
        <v>8.1113775499981404</v>
      </c>
      <c r="H448" s="123">
        <v>8.184156541119302</v>
      </c>
      <c r="I448" s="123">
        <v>7.4350587808886619</v>
      </c>
      <c r="J448" s="123">
        <v>7.7931803041983425</v>
      </c>
      <c r="K448" s="123">
        <v>7.76884427901728</v>
      </c>
      <c r="L448" s="123">
        <v>9.1010908212960224</v>
      </c>
      <c r="M448" s="123">
        <v>9.6809012355148862</v>
      </c>
      <c r="N448" s="123">
        <v>9.3346091461831335</v>
      </c>
      <c r="O448" s="123">
        <v>10.06101589540881</v>
      </c>
      <c r="P448" s="123">
        <v>0</v>
      </c>
      <c r="Q448" s="123">
        <v>9.2906070881400975</v>
      </c>
      <c r="R448" s="123">
        <v>0</v>
      </c>
      <c r="S448" s="123">
        <v>9.0203788141336272</v>
      </c>
      <c r="T448" s="123">
        <v>9.3379158710145198</v>
      </c>
      <c r="U448" s="123">
        <v>9.4000807060537337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8.0152544115113695</v>
      </c>
      <c r="D449" s="99">
        <v>8.1076812883718627</v>
      </c>
      <c r="E449" s="99">
        <v>7.8079033454024955</v>
      </c>
      <c r="F449" s="99">
        <v>8.0938803591815507</v>
      </c>
      <c r="G449" s="99">
        <v>8.1960023655482619</v>
      </c>
      <c r="H449" s="99">
        <v>8.0343341080094337</v>
      </c>
      <c r="I449" s="99">
        <v>7.4232529138070955</v>
      </c>
      <c r="J449" s="99">
        <v>7.7931630524729654</v>
      </c>
      <c r="K449" s="99">
        <v>7.768797997601613</v>
      </c>
      <c r="L449" s="99">
        <v>9.1010796453740301</v>
      </c>
      <c r="M449" s="99">
        <v>9.6808925849698166</v>
      </c>
      <c r="N449" s="99">
        <v>9.3346114920196328</v>
      </c>
      <c r="O449" s="99">
        <v>10.12069331376196</v>
      </c>
      <c r="P449" s="99">
        <v>0</v>
      </c>
      <c r="Q449" s="99">
        <v>9.2906070881400975</v>
      </c>
      <c r="R449" s="99">
        <v>0</v>
      </c>
      <c r="S449" s="99">
        <v>9.0204008713895671</v>
      </c>
      <c r="T449" s="99">
        <v>9.3401536802999079</v>
      </c>
      <c r="U449" s="99">
        <v>9.4308895199504654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8.0153821989909666</v>
      </c>
      <c r="D450" s="99">
        <v>8.1078407022632231</v>
      </c>
      <c r="E450" s="99">
        <v>7.8080953398568802</v>
      </c>
      <c r="F450" s="99">
        <v>8.0940776507065895</v>
      </c>
      <c r="G450" s="99">
        <v>8.1962291250359112</v>
      </c>
      <c r="H450" s="99">
        <v>8.0345642490809652</v>
      </c>
      <c r="I450" s="99">
        <v>7.4248349139394501</v>
      </c>
      <c r="J450" s="99">
        <v>7.7953391770879366</v>
      </c>
      <c r="K450" s="99">
        <v>7.7726982587219835</v>
      </c>
      <c r="L450" s="99">
        <v>9.1034768806410931</v>
      </c>
      <c r="M450" s="99">
        <v>9.6821747193281666</v>
      </c>
      <c r="N450" s="99">
        <v>9.331756609000438</v>
      </c>
      <c r="O450" s="99">
        <v>10.114945752118043</v>
      </c>
      <c r="P450" s="99">
        <v>0</v>
      </c>
      <c r="Q450" s="99">
        <v>0</v>
      </c>
      <c r="R450" s="99">
        <v>0</v>
      </c>
      <c r="S450" s="99">
        <v>9.0133866640001266</v>
      </c>
      <c r="T450" s="99">
        <v>9.3372063218195933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4.48520108282852</v>
      </c>
      <c r="D451" s="102">
        <v>4.5891706864543709</v>
      </c>
      <c r="E451" s="102">
        <v>4.3626335624884485</v>
      </c>
      <c r="F451" s="102">
        <v>4.5064960759596806</v>
      </c>
      <c r="G451" s="102">
        <v>4.6349370865678177</v>
      </c>
      <c r="H451" s="102">
        <v>4.5520385940112646</v>
      </c>
      <c r="I451" s="102">
        <v>4.1388215492947467</v>
      </c>
      <c r="J451" s="102">
        <v>4.213310041348052</v>
      </c>
      <c r="K451" s="102">
        <v>3.842978392062411</v>
      </c>
      <c r="L451" s="102">
        <v>5.1743978101059653</v>
      </c>
      <c r="M451" s="102">
        <v>5.4560596167947839</v>
      </c>
      <c r="N451" s="102">
        <v>5.1503528533536409</v>
      </c>
      <c r="O451" s="102">
        <v>5.8671386437002591</v>
      </c>
      <c r="P451" s="102">
        <v>0</v>
      </c>
      <c r="Q451" s="102">
        <v>0</v>
      </c>
      <c r="R451" s="102">
        <v>0</v>
      </c>
      <c r="S451" s="102">
        <v>4.926344399956208</v>
      </c>
      <c r="T451" s="102">
        <v>5.1333319298264461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3.5301811161624475</v>
      </c>
      <c r="D452" s="105">
        <v>3.5186700158088509</v>
      </c>
      <c r="E452" s="105">
        <v>3.4454617773684308</v>
      </c>
      <c r="F452" s="105">
        <v>3.5875815747469098</v>
      </c>
      <c r="G452" s="105">
        <v>3.5612920384680939</v>
      </c>
      <c r="H452" s="105">
        <v>3.4825256550697006</v>
      </c>
      <c r="I452" s="105">
        <v>3.2860133646447038</v>
      </c>
      <c r="J452" s="105">
        <v>3.5820291357398841</v>
      </c>
      <c r="K452" s="105">
        <v>3.9297198666595712</v>
      </c>
      <c r="L452" s="105">
        <v>3.9290790705351264</v>
      </c>
      <c r="M452" s="105">
        <v>4.2261151025333836</v>
      </c>
      <c r="N452" s="105">
        <v>4.1814037556467953</v>
      </c>
      <c r="O452" s="105">
        <v>4.2478071084177849</v>
      </c>
      <c r="P452" s="105">
        <v>0</v>
      </c>
      <c r="Q452" s="105">
        <v>0</v>
      </c>
      <c r="R452" s="105">
        <v>0</v>
      </c>
      <c r="S452" s="105">
        <v>4.0870422640439168</v>
      </c>
      <c r="T452" s="105">
        <v>4.2038743919931481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7.8980626235798876</v>
      </c>
      <c r="D453" s="102">
        <v>8.0103422048159842</v>
      </c>
      <c r="E453" s="102">
        <v>7.7602606900794902</v>
      </c>
      <c r="F453" s="102">
        <v>7.9461870801783592</v>
      </c>
      <c r="G453" s="102">
        <v>8.1010833229179795</v>
      </c>
      <c r="H453" s="102">
        <v>8.1965674798045836</v>
      </c>
      <c r="I453" s="102">
        <v>7.7548406424880989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9.8388773020261073</v>
      </c>
      <c r="P453" s="102">
        <v>0</v>
      </c>
      <c r="Q453" s="102">
        <v>0</v>
      </c>
      <c r="R453" s="102">
        <v>0</v>
      </c>
      <c r="S453" s="102">
        <v>0</v>
      </c>
      <c r="T453" s="102">
        <v>9.221983843493593</v>
      </c>
      <c r="U453" s="102">
        <v>9.2463278768910122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7.8995600742005756</v>
      </c>
      <c r="D454" s="105">
        <v>8.0123956154680833</v>
      </c>
      <c r="E454" s="105">
        <v>7.7628873362375446</v>
      </c>
      <c r="F454" s="105">
        <v>7.9482414248891216</v>
      </c>
      <c r="G454" s="105">
        <v>8.1028772625444496</v>
      </c>
      <c r="H454" s="105">
        <v>8.1972238283319303</v>
      </c>
      <c r="I454" s="105">
        <v>7.756319560064119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9.8353086864990154</v>
      </c>
      <c r="P454" s="105">
        <v>0</v>
      </c>
      <c r="Q454" s="105">
        <v>0</v>
      </c>
      <c r="R454" s="105">
        <v>0</v>
      </c>
      <c r="S454" s="105">
        <v>0</v>
      </c>
      <c r="T454" s="105">
        <v>9.2275260147532236</v>
      </c>
      <c r="U454" s="105">
        <v>9.2509287386187236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4.535612408185032</v>
      </c>
      <c r="E455" s="99">
        <v>4.3354040202470863</v>
      </c>
      <c r="F455" s="99">
        <v>4.4219515231980511</v>
      </c>
      <c r="G455" s="99">
        <v>4.5826650498339374</v>
      </c>
      <c r="H455" s="99">
        <v>4.6464202823155203</v>
      </c>
      <c r="I455" s="99">
        <v>4.3296644091198191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5.7011686822770313</v>
      </c>
      <c r="P455" s="99">
        <v>0</v>
      </c>
      <c r="Q455" s="99">
        <v>0</v>
      </c>
      <c r="R455" s="99">
        <v>0</v>
      </c>
      <c r="S455" s="99">
        <v>0</v>
      </c>
      <c r="T455" s="99">
        <v>5.0762526952458247</v>
      </c>
      <c r="U455" s="99">
        <v>5.1697994092176742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3.4808654799055918</v>
      </c>
      <c r="D456" s="99">
        <v>3.4767832072830496</v>
      </c>
      <c r="E456" s="99">
        <v>3.427483315990457</v>
      </c>
      <c r="F456" s="99">
        <v>3.5262899016910718</v>
      </c>
      <c r="G456" s="99">
        <v>3.520212212710514</v>
      </c>
      <c r="H456" s="99">
        <v>3.5508035460164113</v>
      </c>
      <c r="I456" s="99">
        <v>3.4266551509443004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4.1341400042219831</v>
      </c>
      <c r="P456" s="99">
        <v>0</v>
      </c>
      <c r="Q456" s="99">
        <v>0</v>
      </c>
      <c r="R456" s="99">
        <v>0</v>
      </c>
      <c r="S456" s="99">
        <v>0</v>
      </c>
      <c r="T456" s="99">
        <v>4.1512733195074007</v>
      </c>
      <c r="U456" s="99">
        <v>4.0811293294010484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1.8594902867639802</v>
      </c>
      <c r="D457" s="123">
        <v>1.8890603873008658</v>
      </c>
      <c r="E457" s="123">
        <v>1.8795001575638111</v>
      </c>
      <c r="F457" s="123">
        <v>1.8896627736677674</v>
      </c>
      <c r="G457" s="123">
        <v>1.9197657532347914</v>
      </c>
      <c r="H457" s="123">
        <v>1.9829461730623676</v>
      </c>
      <c r="I457" s="123">
        <v>1.9634675087091207</v>
      </c>
      <c r="J457" s="123">
        <v>2.0051498520227304</v>
      </c>
      <c r="K457" s="123">
        <v>2.0168638283080567</v>
      </c>
      <c r="L457" s="123">
        <v>2.248785139845261</v>
      </c>
      <c r="M457" s="123">
        <v>2.2005670739839696</v>
      </c>
      <c r="N457" s="123">
        <v>2.1908431915917763</v>
      </c>
      <c r="O457" s="123">
        <v>2.3478886989979091</v>
      </c>
      <c r="P457" s="123">
        <v>0</v>
      </c>
      <c r="Q457" s="123">
        <v>2.4232316101889242</v>
      </c>
      <c r="R457" s="123">
        <v>0</v>
      </c>
      <c r="S457" s="123">
        <v>2.4296370899400226</v>
      </c>
      <c r="T457" s="123">
        <v>2.4361046881689323</v>
      </c>
      <c r="U457" s="123">
        <v>2.4384924418655389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1.8594902867639802</v>
      </c>
      <c r="D459" s="110">
        <v>1.8890603873008658</v>
      </c>
      <c r="E459" s="110">
        <v>1.8795001575638111</v>
      </c>
      <c r="F459" s="110">
        <v>1.8896627736677674</v>
      </c>
      <c r="G459" s="110">
        <v>1.9197657532347914</v>
      </c>
      <c r="H459" s="110">
        <v>1.9829461730623676</v>
      </c>
      <c r="I459" s="110">
        <v>1.9634675087091207</v>
      </c>
      <c r="J459" s="110">
        <v>2.0051498520227304</v>
      </c>
      <c r="K459" s="110">
        <v>2.0168638283080567</v>
      </c>
      <c r="L459" s="110">
        <v>2.248785139845261</v>
      </c>
      <c r="M459" s="110">
        <v>2.2005670739839696</v>
      </c>
      <c r="N459" s="110">
        <v>2.1908431915917763</v>
      </c>
      <c r="O459" s="110">
        <v>2.3478886989979091</v>
      </c>
      <c r="P459" s="110">
        <v>0</v>
      </c>
      <c r="Q459" s="110">
        <v>2.4232316101889242</v>
      </c>
      <c r="R459" s="110">
        <v>0</v>
      </c>
      <c r="S459" s="110">
        <v>2.4296370899400226</v>
      </c>
      <c r="T459" s="110">
        <v>2.4361046881689323</v>
      </c>
      <c r="U459" s="110">
        <v>2.4384924418655389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43.785259556366299</v>
      </c>
      <c r="D461" s="118">
        <f t="shared" si="239"/>
        <v>41.816997302085845</v>
      </c>
      <c r="E461" s="118">
        <f t="shared" si="239"/>
        <v>40.451008845430948</v>
      </c>
      <c r="F461" s="118">
        <f t="shared" si="239"/>
        <v>39.482107681852099</v>
      </c>
      <c r="G461" s="118">
        <f t="shared" si="239"/>
        <v>39.479489890099295</v>
      </c>
      <c r="H461" s="118">
        <f t="shared" si="239"/>
        <v>37.529247385930937</v>
      </c>
      <c r="I461" s="118">
        <f t="shared" si="239"/>
        <v>39.232162505795088</v>
      </c>
      <c r="J461" s="118">
        <f t="shared" si="239"/>
        <v>38.843142635133717</v>
      </c>
      <c r="K461" s="118">
        <f t="shared" si="239"/>
        <v>38.340839357944901</v>
      </c>
      <c r="L461" s="118">
        <f t="shared" si="239"/>
        <v>42.121413231504221</v>
      </c>
      <c r="M461" s="118">
        <f t="shared" si="239"/>
        <v>37.021049255160385</v>
      </c>
      <c r="N461" s="118">
        <f t="shared" si="239"/>
        <v>33.565902779189209</v>
      </c>
      <c r="O461" s="118">
        <f t="shared" si="239"/>
        <v>33.288137860845346</v>
      </c>
      <c r="P461" s="118">
        <f t="shared" si="239"/>
        <v>0</v>
      </c>
      <c r="Q461" s="118">
        <f t="shared" si="239"/>
        <v>27.509482606435522</v>
      </c>
      <c r="R461" s="118">
        <f t="shared" ref="R461:V461" si="240">R462+R465+R467+R476</f>
        <v>0</v>
      </c>
      <c r="S461" s="118">
        <f t="shared" si="240"/>
        <v>24.869505545343618</v>
      </c>
      <c r="T461" s="118">
        <f t="shared" si="240"/>
        <v>24.613243114874948</v>
      </c>
      <c r="U461" s="118">
        <f t="shared" si="240"/>
        <v>21.979376791043247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42.705319629594861</v>
      </c>
      <c r="D462" s="123">
        <f t="shared" si="242"/>
        <v>40.806348269873489</v>
      </c>
      <c r="E462" s="123">
        <f t="shared" si="242"/>
        <v>39.832667779506117</v>
      </c>
      <c r="F462" s="123">
        <f t="shared" si="242"/>
        <v>38.94576797998532</v>
      </c>
      <c r="G462" s="123">
        <f t="shared" si="242"/>
        <v>39.114896420493473</v>
      </c>
      <c r="H462" s="123">
        <f t="shared" si="242"/>
        <v>37.254380450545206</v>
      </c>
      <c r="I462" s="123">
        <f t="shared" si="242"/>
        <v>36.123342792198954</v>
      </c>
      <c r="J462" s="123">
        <f t="shared" si="242"/>
        <v>35.486637907177411</v>
      </c>
      <c r="K462" s="123">
        <f t="shared" si="242"/>
        <v>35.033458703695821</v>
      </c>
      <c r="L462" s="123">
        <f t="shared" si="242"/>
        <v>38.261808556727757</v>
      </c>
      <c r="M462" s="123">
        <f t="shared" si="242"/>
        <v>32.988165754760765</v>
      </c>
      <c r="N462" s="123">
        <f t="shared" si="242"/>
        <v>29.859342970157087</v>
      </c>
      <c r="O462" s="123">
        <f t="shared" si="242"/>
        <v>30.219529490141635</v>
      </c>
      <c r="P462" s="123">
        <f t="shared" si="242"/>
        <v>0</v>
      </c>
      <c r="Q462" s="123">
        <f t="shared" si="242"/>
        <v>24.253447179933204</v>
      </c>
      <c r="R462" s="123">
        <f t="shared" ref="R462:V462" si="243">SUM(R463:R464)</f>
        <v>0</v>
      </c>
      <c r="S462" s="123">
        <f t="shared" si="243"/>
        <v>21.883439309559101</v>
      </c>
      <c r="T462" s="123">
        <f t="shared" si="243"/>
        <v>21.66509633689698</v>
      </c>
      <c r="U462" s="123">
        <f t="shared" si="243"/>
        <v>19.493842156885634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42.705319629594861</v>
      </c>
      <c r="D463" s="99">
        <v>40.806348269873489</v>
      </c>
      <c r="E463" s="99">
        <v>39.832667779506117</v>
      </c>
      <c r="F463" s="99">
        <v>38.94576797998532</v>
      </c>
      <c r="G463" s="99">
        <v>39.114896420493473</v>
      </c>
      <c r="H463" s="99">
        <v>37.254380450545206</v>
      </c>
      <c r="I463" s="99">
        <v>36.123342792198954</v>
      </c>
      <c r="J463" s="99">
        <v>35.486637907177411</v>
      </c>
      <c r="K463" s="99">
        <v>35.033458703695821</v>
      </c>
      <c r="L463" s="99">
        <v>38.261808556727757</v>
      </c>
      <c r="M463" s="99">
        <v>32.988165754760765</v>
      </c>
      <c r="N463" s="99">
        <v>29.859342970157087</v>
      </c>
      <c r="O463" s="99">
        <v>30.219529490141635</v>
      </c>
      <c r="P463" s="99">
        <v>0</v>
      </c>
      <c r="Q463" s="99">
        <v>24.253447179933204</v>
      </c>
      <c r="R463" s="99">
        <v>0</v>
      </c>
      <c r="S463" s="99">
        <v>21.883439309559101</v>
      </c>
      <c r="T463" s="99">
        <v>21.66509633689698</v>
      </c>
      <c r="U463" s="99">
        <v>19.493842156885634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1.0799399267714387</v>
      </c>
      <c r="D467" s="123">
        <v>1.010649032212356</v>
      </c>
      <c r="E467" s="123">
        <v>0.61834106592483118</v>
      </c>
      <c r="F467" s="123">
        <v>0.53633970186678293</v>
      </c>
      <c r="G467" s="123">
        <v>0.36459346960581873</v>
      </c>
      <c r="H467" s="123">
        <v>0.27486693538573304</v>
      </c>
      <c r="I467" s="123">
        <v>3.1088197135961355</v>
      </c>
      <c r="J467" s="123">
        <v>3.3565047279563047</v>
      </c>
      <c r="K467" s="123">
        <v>3.30738065424908</v>
      </c>
      <c r="L467" s="123">
        <v>3.8596046747764645</v>
      </c>
      <c r="M467" s="123">
        <v>4.0328835003996195</v>
      </c>
      <c r="N467" s="123">
        <v>3.7065598090321212</v>
      </c>
      <c r="O467" s="123">
        <v>3.0686083707037124</v>
      </c>
      <c r="P467" s="123">
        <v>0</v>
      </c>
      <c r="Q467" s="123">
        <v>3.2560354265023195</v>
      </c>
      <c r="R467" s="123">
        <v>0</v>
      </c>
      <c r="S467" s="123">
        <v>2.9860662357845169</v>
      </c>
      <c r="T467" s="123">
        <v>2.9481467779779664</v>
      </c>
      <c r="U467" s="123">
        <v>2.4855346341576134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3.598563690924796</v>
      </c>
      <c r="D468" s="99">
        <v>3.6274110584531689</v>
      </c>
      <c r="E468" s="99">
        <v>3.4775396555409417</v>
      </c>
      <c r="F468" s="99">
        <v>3.5900546138820295</v>
      </c>
      <c r="G468" s="99">
        <v>3.6206601436905856</v>
      </c>
      <c r="H468" s="99">
        <v>3.5287387897796769</v>
      </c>
      <c r="I468" s="99">
        <v>3.2410951779109003</v>
      </c>
      <c r="J468" s="99">
        <v>3.3687726755628353</v>
      </c>
      <c r="K468" s="99">
        <v>3.3273326194666679</v>
      </c>
      <c r="L468" s="99">
        <v>3.86738365664965</v>
      </c>
      <c r="M468" s="99">
        <v>4.044793188764074</v>
      </c>
      <c r="N468" s="99">
        <v>3.7079255322711737</v>
      </c>
      <c r="O468" s="99">
        <v>3.8897708144627283</v>
      </c>
      <c r="P468" s="99">
        <v>0</v>
      </c>
      <c r="Q468" s="99">
        <v>3.2560354265023195</v>
      </c>
      <c r="R468" s="99">
        <v>0</v>
      </c>
      <c r="S468" s="99">
        <v>2.9903341983167211</v>
      </c>
      <c r="T468" s="99">
        <v>3.0228665571048881</v>
      </c>
      <c r="U468" s="99">
        <v>2.9918472448193496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2.013695502912908</v>
      </c>
      <c r="D469" s="99">
        <v>2.0532144647877018</v>
      </c>
      <c r="E469" s="99">
        <v>1.9430608378471619</v>
      </c>
      <c r="F469" s="99">
        <v>1.9988641185667688</v>
      </c>
      <c r="G469" s="99">
        <v>2.0475264927192196</v>
      </c>
      <c r="H469" s="99">
        <v>1.9992889196938577</v>
      </c>
      <c r="I469" s="99">
        <v>1.8070668912145749</v>
      </c>
      <c r="J469" s="99">
        <v>1.821299470497262</v>
      </c>
      <c r="K469" s="99">
        <v>1.6459260961299795</v>
      </c>
      <c r="L469" s="99">
        <v>2.1987920448514147</v>
      </c>
      <c r="M469" s="99">
        <v>2.2796072347466372</v>
      </c>
      <c r="N469" s="99">
        <v>2.0458403503436879</v>
      </c>
      <c r="O469" s="99">
        <v>2.2549665278009106</v>
      </c>
      <c r="P469" s="99">
        <v>0</v>
      </c>
      <c r="Q469" s="99">
        <v>0</v>
      </c>
      <c r="R469" s="99">
        <v>0</v>
      </c>
      <c r="S469" s="99">
        <v>1.6331221130758662</v>
      </c>
      <c r="T469" s="99">
        <v>1.6613621090539483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2.013695502912908</v>
      </c>
      <c r="D470" s="102">
        <v>2.0532144647877018</v>
      </c>
      <c r="E470" s="102">
        <v>1.9430608378471619</v>
      </c>
      <c r="F470" s="102">
        <v>1.9988641185667688</v>
      </c>
      <c r="G470" s="102">
        <v>2.0475264927192196</v>
      </c>
      <c r="H470" s="102">
        <v>1.9992889196938577</v>
      </c>
      <c r="I470" s="102">
        <v>1.8070668912145749</v>
      </c>
      <c r="J470" s="102">
        <v>1.821299470497262</v>
      </c>
      <c r="K470" s="102">
        <v>1.6459260961299795</v>
      </c>
      <c r="L470" s="102">
        <v>2.1987920448514147</v>
      </c>
      <c r="M470" s="102">
        <v>2.2796072347466372</v>
      </c>
      <c r="N470" s="102">
        <v>2.0458403503436879</v>
      </c>
      <c r="O470" s="102">
        <v>2.2549665278009106</v>
      </c>
      <c r="P470" s="102">
        <v>0</v>
      </c>
      <c r="Q470" s="102">
        <v>0</v>
      </c>
      <c r="R470" s="102">
        <v>0</v>
      </c>
      <c r="S470" s="102">
        <v>1.6331221130758662</v>
      </c>
      <c r="T470" s="102">
        <v>1.6613621090539483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399310</v>
      </c>
      <c r="C5" s="120">
        <v>402297</v>
      </c>
      <c r="D5" s="120">
        <v>412957</v>
      </c>
      <c r="E5" s="120">
        <v>425187</v>
      </c>
      <c r="F5" s="120">
        <v>430765</v>
      </c>
      <c r="G5" s="120">
        <v>427820</v>
      </c>
      <c r="H5" s="120">
        <v>418435</v>
      </c>
      <c r="I5" s="120">
        <v>407620</v>
      </c>
      <c r="J5" s="120">
        <v>407597</v>
      </c>
      <c r="K5" s="120">
        <v>413528</v>
      </c>
      <c r="L5" s="120">
        <v>425637</v>
      </c>
      <c r="M5" s="120">
        <v>432347</v>
      </c>
      <c r="N5" s="120">
        <v>437187</v>
      </c>
      <c r="O5" s="120">
        <v>435002</v>
      </c>
      <c r="P5" s="120">
        <v>427636</v>
      </c>
      <c r="Q5" s="120">
        <v>421883</v>
      </c>
      <c r="R5" s="120">
        <v>424320</v>
      </c>
      <c r="S5" s="120">
        <v>432398</v>
      </c>
      <c r="T5" s="120">
        <v>441134</v>
      </c>
      <c r="U5" s="120">
        <v>446198</v>
      </c>
      <c r="V5" s="120">
        <v>446468</v>
      </c>
      <c r="W5" s="120">
        <v>431047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399310</v>
      </c>
      <c r="C7" s="52">
        <v>402297</v>
      </c>
      <c r="D7" s="52">
        <v>412957</v>
      </c>
      <c r="E7" s="52">
        <v>425187</v>
      </c>
      <c r="F7" s="52">
        <v>430765</v>
      </c>
      <c r="G7" s="52">
        <v>427820</v>
      </c>
      <c r="H7" s="52">
        <v>418435</v>
      </c>
      <c r="I7" s="52">
        <v>407620</v>
      </c>
      <c r="J7" s="52">
        <v>407597</v>
      </c>
      <c r="K7" s="52">
        <v>413528</v>
      </c>
      <c r="L7" s="52">
        <v>425637</v>
      </c>
      <c r="M7" s="52">
        <v>432347</v>
      </c>
      <c r="N7" s="52">
        <v>437187</v>
      </c>
      <c r="O7" s="52">
        <v>435002</v>
      </c>
      <c r="P7" s="52">
        <v>427636</v>
      </c>
      <c r="Q7" s="52">
        <v>421883</v>
      </c>
      <c r="R7" s="52">
        <v>424320</v>
      </c>
      <c r="S7" s="52">
        <v>432398</v>
      </c>
      <c r="T7" s="52">
        <v>441134</v>
      </c>
      <c r="U7" s="52">
        <v>446198</v>
      </c>
      <c r="V7" s="52">
        <v>446468</v>
      </c>
      <c r="W7" s="52">
        <v>431047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1586</v>
      </c>
      <c r="C9" s="52">
        <v>1950</v>
      </c>
      <c r="D9" s="52">
        <v>2171</v>
      </c>
      <c r="E9" s="52">
        <v>2807</v>
      </c>
      <c r="F9" s="52">
        <v>3769</v>
      </c>
      <c r="G9" s="52">
        <v>4599</v>
      </c>
      <c r="H9" s="52">
        <v>5519</v>
      </c>
      <c r="I9" s="52">
        <v>6260</v>
      </c>
      <c r="J9" s="52">
        <v>6820</v>
      </c>
      <c r="K9" s="52">
        <v>7176</v>
      </c>
      <c r="L9" s="52">
        <v>7696</v>
      </c>
      <c r="M9" s="52">
        <v>8718</v>
      </c>
      <c r="N9" s="52">
        <v>9676</v>
      </c>
      <c r="O9" s="52">
        <v>10472</v>
      </c>
      <c r="P9" s="52">
        <v>10755</v>
      </c>
      <c r="Q9" s="52">
        <v>10881</v>
      </c>
      <c r="R9" s="52">
        <v>11130</v>
      </c>
      <c r="S9" s="52">
        <v>11631</v>
      </c>
      <c r="T9" s="52">
        <v>12635</v>
      </c>
      <c r="U9" s="52">
        <v>13009</v>
      </c>
      <c r="V9" s="52">
        <v>14647</v>
      </c>
      <c r="W9" s="52">
        <v>14739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383798</v>
      </c>
      <c r="C11" s="52">
        <v>386629</v>
      </c>
      <c r="D11" s="52">
        <v>397209</v>
      </c>
      <c r="E11" s="52">
        <v>409113</v>
      </c>
      <c r="F11" s="52">
        <v>414652</v>
      </c>
      <c r="G11" s="52">
        <v>411690</v>
      </c>
      <c r="H11" s="52">
        <v>402292</v>
      </c>
      <c r="I11" s="52">
        <v>391639</v>
      </c>
      <c r="J11" s="52">
        <v>391470</v>
      </c>
      <c r="K11" s="52">
        <v>397310</v>
      </c>
      <c r="L11" s="52">
        <v>408313</v>
      </c>
      <c r="M11" s="52">
        <v>414671</v>
      </c>
      <c r="N11" s="52">
        <v>419137</v>
      </c>
      <c r="O11" s="52">
        <v>417276</v>
      </c>
      <c r="P11" s="52">
        <v>410321</v>
      </c>
      <c r="Q11" s="52">
        <v>404919</v>
      </c>
      <c r="R11" s="52">
        <v>407274</v>
      </c>
      <c r="S11" s="52">
        <v>414857</v>
      </c>
      <c r="T11" s="52">
        <v>423161</v>
      </c>
      <c r="U11" s="52">
        <v>427874</v>
      </c>
      <c r="V11" s="52">
        <v>427987</v>
      </c>
      <c r="W11" s="52">
        <v>414106</v>
      </c>
      <c r="DA11" s="63" t="s">
        <v>1086</v>
      </c>
    </row>
    <row r="12" spans="1:105" ht="12" customHeight="1" x14ac:dyDescent="0.25">
      <c r="A12" s="97" t="s">
        <v>133</v>
      </c>
      <c r="B12" s="52">
        <v>1296</v>
      </c>
      <c r="C12" s="52">
        <v>1485</v>
      </c>
      <c r="D12" s="52">
        <v>1546</v>
      </c>
      <c r="E12" s="52">
        <v>1798</v>
      </c>
      <c r="F12" s="52">
        <v>1867</v>
      </c>
      <c r="G12" s="52">
        <v>1938</v>
      </c>
      <c r="H12" s="52">
        <v>2006</v>
      </c>
      <c r="I12" s="52">
        <v>2167</v>
      </c>
      <c r="J12" s="52">
        <v>2377</v>
      </c>
      <c r="K12" s="52">
        <v>2839</v>
      </c>
      <c r="L12" s="52">
        <v>3010</v>
      </c>
      <c r="M12" s="52">
        <v>3009</v>
      </c>
      <c r="N12" s="52">
        <v>3073</v>
      </c>
      <c r="O12" s="52">
        <v>2867</v>
      </c>
      <c r="P12" s="52">
        <v>2737</v>
      </c>
      <c r="Q12" s="52">
        <v>2565</v>
      </c>
      <c r="R12" s="52">
        <v>2534</v>
      </c>
      <c r="S12" s="52">
        <v>2741</v>
      </c>
      <c r="T12" s="52">
        <v>2746</v>
      </c>
      <c r="U12" s="52">
        <v>2976</v>
      </c>
      <c r="V12" s="52">
        <v>3055</v>
      </c>
      <c r="W12" s="52">
        <v>2830</v>
      </c>
      <c r="DA12" s="63" t="s">
        <v>1087</v>
      </c>
    </row>
    <row r="13" spans="1:105" ht="12" customHeight="1" x14ac:dyDescent="0.25">
      <c r="A13" s="97" t="s">
        <v>122</v>
      </c>
      <c r="B13" s="52">
        <v>9955</v>
      </c>
      <c r="C13" s="52">
        <v>9530</v>
      </c>
      <c r="D13" s="52">
        <v>9316</v>
      </c>
      <c r="E13" s="52">
        <v>9073</v>
      </c>
      <c r="F13" s="52">
        <v>8981</v>
      </c>
      <c r="G13" s="52">
        <v>8650</v>
      </c>
      <c r="H13" s="52">
        <v>8333</v>
      </c>
      <c r="I13" s="52">
        <v>7496</v>
      </c>
      <c r="J13" s="52">
        <v>7107</v>
      </c>
      <c r="K13" s="52">
        <v>6404</v>
      </c>
      <c r="L13" s="52">
        <v>6553</v>
      </c>
      <c r="M13" s="52">
        <v>6680</v>
      </c>
      <c r="N13" s="52">
        <v>6937</v>
      </c>
      <c r="O13" s="52">
        <v>6980</v>
      </c>
      <c r="P13" s="52">
        <v>7059</v>
      </c>
      <c r="Q13" s="52">
        <v>7157</v>
      </c>
      <c r="R13" s="52">
        <v>7199</v>
      </c>
      <c r="S13" s="52">
        <v>7294</v>
      </c>
      <c r="T13" s="52">
        <v>7387</v>
      </c>
      <c r="U13" s="52">
        <v>7213</v>
      </c>
      <c r="V13" s="52">
        <v>7130</v>
      </c>
      <c r="W13" s="52">
        <v>6474</v>
      </c>
      <c r="DA13" s="63" t="s">
        <v>1088</v>
      </c>
    </row>
    <row r="14" spans="1:105" ht="12" customHeight="1" x14ac:dyDescent="0.25">
      <c r="A14" s="97" t="s">
        <v>121</v>
      </c>
      <c r="B14" s="52">
        <v>4261</v>
      </c>
      <c r="C14" s="52">
        <v>4653</v>
      </c>
      <c r="D14" s="52">
        <v>4886</v>
      </c>
      <c r="E14" s="52">
        <v>5203</v>
      </c>
      <c r="F14" s="52">
        <v>5265</v>
      </c>
      <c r="G14" s="52">
        <v>5542</v>
      </c>
      <c r="H14" s="52">
        <v>5804</v>
      </c>
      <c r="I14" s="52">
        <v>6318</v>
      </c>
      <c r="J14" s="52">
        <v>6643</v>
      </c>
      <c r="K14" s="52">
        <v>6975</v>
      </c>
      <c r="L14" s="52">
        <v>7761</v>
      </c>
      <c r="M14" s="52">
        <v>7987</v>
      </c>
      <c r="N14" s="52">
        <v>8040</v>
      </c>
      <c r="O14" s="52">
        <v>7879</v>
      </c>
      <c r="P14" s="52">
        <v>7519</v>
      </c>
      <c r="Q14" s="52">
        <v>7242</v>
      </c>
      <c r="R14" s="52">
        <v>7313</v>
      </c>
      <c r="S14" s="52">
        <v>7506</v>
      </c>
      <c r="T14" s="52">
        <v>7840</v>
      </c>
      <c r="U14" s="52">
        <v>8135</v>
      </c>
      <c r="V14" s="52">
        <v>8296</v>
      </c>
      <c r="W14" s="52">
        <v>7637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63673</v>
      </c>
      <c r="C16" s="52">
        <v>64099</v>
      </c>
      <c r="D16" s="52">
        <v>65719</v>
      </c>
      <c r="E16" s="52">
        <v>67565</v>
      </c>
      <c r="F16" s="52">
        <v>68340</v>
      </c>
      <c r="G16" s="52">
        <v>67738</v>
      </c>
      <c r="H16" s="52">
        <v>66079</v>
      </c>
      <c r="I16" s="52">
        <v>64145</v>
      </c>
      <c r="J16" s="52">
        <v>63672</v>
      </c>
      <c r="K16" s="52">
        <v>63940</v>
      </c>
      <c r="L16" s="52">
        <v>64652</v>
      </c>
      <c r="M16" s="52">
        <v>64844</v>
      </c>
      <c r="N16" s="52">
        <v>64676</v>
      </c>
      <c r="O16" s="52">
        <v>63565</v>
      </c>
      <c r="P16" s="52">
        <v>61791</v>
      </c>
      <c r="Q16" s="52">
        <v>60400</v>
      </c>
      <c r="R16" s="52">
        <v>59580</v>
      </c>
      <c r="S16" s="52">
        <v>58899</v>
      </c>
      <c r="T16" s="52">
        <v>56905</v>
      </c>
      <c r="U16" s="52">
        <v>54036</v>
      </c>
      <c r="V16" s="52">
        <v>49887</v>
      </c>
      <c r="W16" s="52">
        <v>48317</v>
      </c>
      <c r="DA16" s="63" t="s">
        <v>1090</v>
      </c>
    </row>
    <row r="17" spans="1:105" ht="12" customHeight="1" x14ac:dyDescent="0.25">
      <c r="A17" s="109" t="s">
        <v>120</v>
      </c>
      <c r="B17" s="36">
        <v>335637</v>
      </c>
      <c r="C17" s="36">
        <v>338198</v>
      </c>
      <c r="D17" s="36">
        <v>347238</v>
      </c>
      <c r="E17" s="36">
        <v>357622</v>
      </c>
      <c r="F17" s="36">
        <v>362425</v>
      </c>
      <c r="G17" s="36">
        <v>360082</v>
      </c>
      <c r="H17" s="36">
        <v>352356</v>
      </c>
      <c r="I17" s="36">
        <v>343475</v>
      </c>
      <c r="J17" s="36">
        <v>343925</v>
      </c>
      <c r="K17" s="36">
        <v>349588</v>
      </c>
      <c r="L17" s="36">
        <v>360985</v>
      </c>
      <c r="M17" s="36">
        <v>367503</v>
      </c>
      <c r="N17" s="36">
        <v>372511</v>
      </c>
      <c r="O17" s="36">
        <v>371437</v>
      </c>
      <c r="P17" s="36">
        <v>365845</v>
      </c>
      <c r="Q17" s="36">
        <v>361483</v>
      </c>
      <c r="R17" s="36">
        <v>364740</v>
      </c>
      <c r="S17" s="36">
        <v>373499</v>
      </c>
      <c r="T17" s="36">
        <v>384229</v>
      </c>
      <c r="U17" s="36">
        <v>392162</v>
      </c>
      <c r="V17" s="36">
        <v>396581</v>
      </c>
      <c r="W17" s="36">
        <v>382730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31196</v>
      </c>
      <c r="D21" s="52">
        <v>31204</v>
      </c>
      <c r="E21" s="52">
        <v>31266</v>
      </c>
      <c r="F21" s="52">
        <v>31436</v>
      </c>
      <c r="G21" s="52">
        <v>31782</v>
      </c>
      <c r="H21" s="52">
        <v>32356</v>
      </c>
      <c r="I21" s="52">
        <v>33198</v>
      </c>
      <c r="J21" s="52">
        <v>34346</v>
      </c>
      <c r="K21" s="52">
        <v>35835</v>
      </c>
      <c r="L21" s="52">
        <v>37716</v>
      </c>
      <c r="M21" s="52">
        <v>40043</v>
      </c>
      <c r="N21" s="52">
        <v>42899</v>
      </c>
      <c r="O21" s="52">
        <v>40098</v>
      </c>
      <c r="P21" s="52">
        <v>19253</v>
      </c>
      <c r="Q21" s="52">
        <v>24052</v>
      </c>
      <c r="R21" s="52">
        <v>29610</v>
      </c>
      <c r="S21" s="52">
        <v>35919</v>
      </c>
      <c r="T21" s="52">
        <v>36222</v>
      </c>
      <c r="U21" s="52">
        <v>35017</v>
      </c>
      <c r="V21" s="52">
        <v>33315</v>
      </c>
      <c r="W21" s="52">
        <v>32739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248</v>
      </c>
      <c r="D23" s="52">
        <v>249</v>
      </c>
      <c r="E23" s="52">
        <v>257</v>
      </c>
      <c r="F23" s="52">
        <v>277</v>
      </c>
      <c r="G23" s="52">
        <v>326</v>
      </c>
      <c r="H23" s="52">
        <v>403</v>
      </c>
      <c r="I23" s="52">
        <v>392</v>
      </c>
      <c r="J23" s="52">
        <v>493</v>
      </c>
      <c r="K23" s="52">
        <v>778</v>
      </c>
      <c r="L23" s="52">
        <v>889</v>
      </c>
      <c r="M23" s="52">
        <v>1106</v>
      </c>
      <c r="N23" s="52">
        <v>1202</v>
      </c>
      <c r="O23" s="52">
        <v>1486</v>
      </c>
      <c r="P23" s="52">
        <v>1173</v>
      </c>
      <c r="Q23" s="52">
        <v>1204</v>
      </c>
      <c r="R23" s="52">
        <v>1350</v>
      </c>
      <c r="S23" s="52">
        <v>1628</v>
      </c>
      <c r="T23" s="52">
        <v>1875</v>
      </c>
      <c r="U23" s="52">
        <v>2042</v>
      </c>
      <c r="V23" s="52">
        <v>1952</v>
      </c>
      <c r="W23" s="52">
        <v>1831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29984</v>
      </c>
      <c r="D25" s="52">
        <v>29992</v>
      </c>
      <c r="E25" s="52">
        <v>30050</v>
      </c>
      <c r="F25" s="52">
        <v>30217</v>
      </c>
      <c r="G25" s="52">
        <v>30549</v>
      </c>
      <c r="H25" s="52">
        <v>31100</v>
      </c>
      <c r="I25" s="52">
        <v>32074</v>
      </c>
      <c r="J25" s="52">
        <v>34039</v>
      </c>
      <c r="K25" s="52">
        <v>35424</v>
      </c>
      <c r="L25" s="52">
        <v>37285</v>
      </c>
      <c r="M25" s="52">
        <v>39603</v>
      </c>
      <c r="N25" s="52">
        <v>42435</v>
      </c>
      <c r="O25" s="52">
        <v>39627</v>
      </c>
      <c r="P25" s="52">
        <v>18861</v>
      </c>
      <c r="Q25" s="52">
        <v>23650</v>
      </c>
      <c r="R25" s="52">
        <v>29142</v>
      </c>
      <c r="S25" s="52">
        <v>35360</v>
      </c>
      <c r="T25" s="52">
        <v>35644</v>
      </c>
      <c r="U25" s="52">
        <v>34464</v>
      </c>
      <c r="V25" s="52">
        <v>32805</v>
      </c>
      <c r="W25" s="52">
        <v>32218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101</v>
      </c>
      <c r="D26" s="52">
        <v>101</v>
      </c>
      <c r="E26" s="52">
        <v>102</v>
      </c>
      <c r="F26" s="52">
        <v>103</v>
      </c>
      <c r="G26" s="52">
        <v>105</v>
      </c>
      <c r="H26" s="52">
        <v>108</v>
      </c>
      <c r="I26" s="52">
        <v>116</v>
      </c>
      <c r="J26" s="52">
        <v>125</v>
      </c>
      <c r="K26" s="52">
        <v>133</v>
      </c>
      <c r="L26" s="52">
        <v>149</v>
      </c>
      <c r="M26" s="52">
        <v>166</v>
      </c>
      <c r="N26" s="52">
        <v>187</v>
      </c>
      <c r="O26" s="52">
        <v>206</v>
      </c>
      <c r="P26" s="52">
        <v>130</v>
      </c>
      <c r="Q26" s="52">
        <v>172</v>
      </c>
      <c r="R26" s="52">
        <v>206</v>
      </c>
      <c r="S26" s="52">
        <v>261</v>
      </c>
      <c r="T26" s="52">
        <v>255</v>
      </c>
      <c r="U26" s="52">
        <v>268</v>
      </c>
      <c r="V26" s="52">
        <v>241</v>
      </c>
      <c r="W26" s="52">
        <v>248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1555</v>
      </c>
      <c r="D27" s="52">
        <v>1558</v>
      </c>
      <c r="E27" s="52">
        <v>1573</v>
      </c>
      <c r="F27" s="52">
        <v>1619</v>
      </c>
      <c r="G27" s="52">
        <v>1708</v>
      </c>
      <c r="H27" s="52">
        <v>1860</v>
      </c>
      <c r="I27" s="52">
        <v>1158</v>
      </c>
      <c r="J27" s="52">
        <v>858</v>
      </c>
      <c r="K27" s="52">
        <v>1288</v>
      </c>
      <c r="L27" s="52">
        <v>1338</v>
      </c>
      <c r="M27" s="52">
        <v>1300</v>
      </c>
      <c r="N27" s="52">
        <v>1234</v>
      </c>
      <c r="O27" s="52">
        <v>1071</v>
      </c>
      <c r="P27" s="52">
        <v>923</v>
      </c>
      <c r="Q27" s="52">
        <v>680</v>
      </c>
      <c r="R27" s="52">
        <v>897</v>
      </c>
      <c r="S27" s="52">
        <v>1127</v>
      </c>
      <c r="T27" s="52">
        <v>1358</v>
      </c>
      <c r="U27" s="52">
        <v>1268</v>
      </c>
      <c r="V27" s="52">
        <v>1177</v>
      </c>
      <c r="W27" s="52">
        <v>1022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666</v>
      </c>
      <c r="D28" s="52">
        <v>668</v>
      </c>
      <c r="E28" s="52">
        <v>682</v>
      </c>
      <c r="F28" s="52">
        <v>719</v>
      </c>
      <c r="G28" s="52">
        <v>791</v>
      </c>
      <c r="H28" s="52">
        <v>907</v>
      </c>
      <c r="I28" s="52">
        <v>680</v>
      </c>
      <c r="J28" s="52">
        <v>656</v>
      </c>
      <c r="K28" s="52">
        <v>978</v>
      </c>
      <c r="L28" s="52">
        <v>957</v>
      </c>
      <c r="M28" s="52">
        <v>996</v>
      </c>
      <c r="N28" s="52">
        <v>1018</v>
      </c>
      <c r="O28" s="52">
        <v>1150</v>
      </c>
      <c r="P28" s="52">
        <v>1198</v>
      </c>
      <c r="Q28" s="52">
        <v>1219</v>
      </c>
      <c r="R28" s="52">
        <v>1238</v>
      </c>
      <c r="S28" s="52">
        <v>1325</v>
      </c>
      <c r="T28" s="52">
        <v>1304</v>
      </c>
      <c r="U28" s="52">
        <v>1084</v>
      </c>
      <c r="V28" s="52">
        <v>1037</v>
      </c>
      <c r="W28" s="52">
        <v>1049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9949</v>
      </c>
      <c r="D30" s="52">
        <v>9970</v>
      </c>
      <c r="E30" s="52">
        <v>10112</v>
      </c>
      <c r="F30" s="52">
        <v>10519</v>
      </c>
      <c r="G30" s="52">
        <v>11310</v>
      </c>
      <c r="H30" s="52">
        <v>12642</v>
      </c>
      <c r="I30" s="52">
        <v>8654</v>
      </c>
      <c r="J30" s="52">
        <v>9806</v>
      </c>
      <c r="K30" s="52">
        <v>10856</v>
      </c>
      <c r="L30" s="52">
        <v>11337</v>
      </c>
      <c r="M30" s="52">
        <v>11336</v>
      </c>
      <c r="N30" s="52">
        <v>11300</v>
      </c>
      <c r="O30" s="52">
        <v>10753</v>
      </c>
      <c r="P30" s="52">
        <v>6888</v>
      </c>
      <c r="Q30" s="52">
        <v>8233</v>
      </c>
      <c r="R30" s="52">
        <v>10538</v>
      </c>
      <c r="S30" s="52">
        <v>11826</v>
      </c>
      <c r="T30" s="52">
        <v>11635</v>
      </c>
      <c r="U30" s="52">
        <v>11022</v>
      </c>
      <c r="V30" s="52">
        <v>9851</v>
      </c>
      <c r="W30" s="52">
        <v>8255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52443</v>
      </c>
      <c r="D31" s="36">
        <v>52551</v>
      </c>
      <c r="E31" s="36">
        <v>53315</v>
      </c>
      <c r="F31" s="36">
        <v>55451</v>
      </c>
      <c r="G31" s="36">
        <v>59691</v>
      </c>
      <c r="H31" s="36">
        <v>66745</v>
      </c>
      <c r="I31" s="36">
        <v>45830</v>
      </c>
      <c r="J31" s="36">
        <v>47076</v>
      </c>
      <c r="K31" s="36">
        <v>58596</v>
      </c>
      <c r="L31" s="36">
        <v>60594</v>
      </c>
      <c r="M31" s="36">
        <v>60493</v>
      </c>
      <c r="N31" s="36">
        <v>59646</v>
      </c>
      <c r="O31" s="36">
        <v>55883</v>
      </c>
      <c r="P31" s="36">
        <v>41409</v>
      </c>
      <c r="Q31" s="36">
        <v>50385</v>
      </c>
      <c r="R31" s="36">
        <v>59558</v>
      </c>
      <c r="S31" s="36">
        <v>66635</v>
      </c>
      <c r="T31" s="36">
        <v>66186</v>
      </c>
      <c r="U31" s="36">
        <v>61140</v>
      </c>
      <c r="V31" s="36">
        <v>56459</v>
      </c>
      <c r="W31" s="36">
        <v>52276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34183</v>
      </c>
      <c r="D35" s="52">
        <v>41864</v>
      </c>
      <c r="E35" s="52">
        <v>43496</v>
      </c>
      <c r="F35" s="52">
        <v>37014</v>
      </c>
      <c r="G35" s="52">
        <v>28837</v>
      </c>
      <c r="H35" s="52">
        <v>22971</v>
      </c>
      <c r="I35" s="52">
        <v>22383</v>
      </c>
      <c r="J35" s="52">
        <v>34323</v>
      </c>
      <c r="K35" s="52">
        <v>41766</v>
      </c>
      <c r="L35" s="52">
        <v>49825</v>
      </c>
      <c r="M35" s="52">
        <v>46753</v>
      </c>
      <c r="N35" s="52">
        <v>47739</v>
      </c>
      <c r="O35" s="52">
        <v>37913</v>
      </c>
      <c r="P35" s="52">
        <v>11887</v>
      </c>
      <c r="Q35" s="52">
        <v>18299</v>
      </c>
      <c r="R35" s="52">
        <v>32047</v>
      </c>
      <c r="S35" s="52">
        <v>43997</v>
      </c>
      <c r="T35" s="52">
        <v>44958</v>
      </c>
      <c r="U35" s="52">
        <v>40081</v>
      </c>
      <c r="V35" s="52">
        <v>33585</v>
      </c>
      <c r="W35" s="52">
        <v>17318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612</v>
      </c>
      <c r="D37" s="52">
        <v>470</v>
      </c>
      <c r="E37" s="52">
        <v>893</v>
      </c>
      <c r="F37" s="52">
        <v>1239</v>
      </c>
      <c r="G37" s="52">
        <v>1156</v>
      </c>
      <c r="H37" s="52">
        <v>1323</v>
      </c>
      <c r="I37" s="52">
        <v>1133</v>
      </c>
      <c r="J37" s="52">
        <v>1053</v>
      </c>
      <c r="K37" s="52">
        <v>1134</v>
      </c>
      <c r="L37" s="52">
        <v>1409</v>
      </c>
      <c r="M37" s="52">
        <v>2128</v>
      </c>
      <c r="N37" s="52">
        <v>2160</v>
      </c>
      <c r="O37" s="52">
        <v>2282</v>
      </c>
      <c r="P37" s="52">
        <v>1456</v>
      </c>
      <c r="Q37" s="52">
        <v>1330</v>
      </c>
      <c r="R37" s="52">
        <v>1599</v>
      </c>
      <c r="S37" s="52">
        <v>2129</v>
      </c>
      <c r="T37" s="52">
        <v>2879</v>
      </c>
      <c r="U37" s="52">
        <v>2416</v>
      </c>
      <c r="V37" s="52">
        <v>3590</v>
      </c>
      <c r="W37" s="52">
        <v>1923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32815</v>
      </c>
      <c r="D39" s="52">
        <v>40572</v>
      </c>
      <c r="E39" s="52">
        <v>41954</v>
      </c>
      <c r="F39" s="52">
        <v>35756</v>
      </c>
      <c r="G39" s="52">
        <v>27587</v>
      </c>
      <c r="H39" s="52">
        <v>21702</v>
      </c>
      <c r="I39" s="52">
        <v>21421</v>
      </c>
      <c r="J39" s="52">
        <v>33870</v>
      </c>
      <c r="K39" s="52">
        <v>41264</v>
      </c>
      <c r="L39" s="52">
        <v>48288</v>
      </c>
      <c r="M39" s="52">
        <v>45961</v>
      </c>
      <c r="N39" s="52">
        <v>46901</v>
      </c>
      <c r="O39" s="52">
        <v>37766</v>
      </c>
      <c r="P39" s="52">
        <v>11906</v>
      </c>
      <c r="Q39" s="52">
        <v>18248</v>
      </c>
      <c r="R39" s="52">
        <v>31497</v>
      </c>
      <c r="S39" s="52">
        <v>42943</v>
      </c>
      <c r="T39" s="52">
        <v>43948</v>
      </c>
      <c r="U39" s="52">
        <v>39177</v>
      </c>
      <c r="V39" s="52">
        <v>32918</v>
      </c>
      <c r="W39" s="52">
        <v>18337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290</v>
      </c>
      <c r="D40" s="52">
        <v>162</v>
      </c>
      <c r="E40" s="52">
        <v>354</v>
      </c>
      <c r="F40" s="52">
        <v>172</v>
      </c>
      <c r="G40" s="52">
        <v>176</v>
      </c>
      <c r="H40" s="52">
        <v>176</v>
      </c>
      <c r="I40" s="52">
        <v>277</v>
      </c>
      <c r="J40" s="52">
        <v>335</v>
      </c>
      <c r="K40" s="52">
        <v>595</v>
      </c>
      <c r="L40" s="52">
        <v>320</v>
      </c>
      <c r="M40" s="52">
        <v>165</v>
      </c>
      <c r="N40" s="52">
        <v>251</v>
      </c>
      <c r="O40" s="52">
        <v>0</v>
      </c>
      <c r="P40" s="52">
        <v>0</v>
      </c>
      <c r="Q40" s="52">
        <v>0</v>
      </c>
      <c r="R40" s="52">
        <v>175</v>
      </c>
      <c r="S40" s="52">
        <v>468</v>
      </c>
      <c r="T40" s="52">
        <v>260</v>
      </c>
      <c r="U40" s="52">
        <v>498</v>
      </c>
      <c r="V40" s="52">
        <v>320</v>
      </c>
      <c r="W40" s="52">
        <v>23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1130</v>
      </c>
      <c r="D41" s="52">
        <v>1344</v>
      </c>
      <c r="E41" s="52">
        <v>1330</v>
      </c>
      <c r="F41" s="52">
        <v>1527</v>
      </c>
      <c r="G41" s="52">
        <v>1377</v>
      </c>
      <c r="H41" s="52">
        <v>1543</v>
      </c>
      <c r="I41" s="52">
        <v>321</v>
      </c>
      <c r="J41" s="52">
        <v>469</v>
      </c>
      <c r="K41" s="52">
        <v>585</v>
      </c>
      <c r="L41" s="52">
        <v>1487</v>
      </c>
      <c r="M41" s="52">
        <v>1427</v>
      </c>
      <c r="N41" s="52">
        <v>1491</v>
      </c>
      <c r="O41" s="52">
        <v>1114</v>
      </c>
      <c r="P41" s="52">
        <v>1002</v>
      </c>
      <c r="Q41" s="52">
        <v>778</v>
      </c>
      <c r="R41" s="52">
        <v>939</v>
      </c>
      <c r="S41" s="52">
        <v>1222</v>
      </c>
      <c r="T41" s="52">
        <v>1451</v>
      </c>
      <c r="U41" s="52">
        <v>1094</v>
      </c>
      <c r="V41" s="52">
        <v>1094</v>
      </c>
      <c r="W41" s="52">
        <v>366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1058</v>
      </c>
      <c r="D42" s="52">
        <v>901</v>
      </c>
      <c r="E42" s="52">
        <v>999</v>
      </c>
      <c r="F42" s="52">
        <v>781</v>
      </c>
      <c r="G42" s="52">
        <v>1068</v>
      </c>
      <c r="H42" s="52">
        <v>1169</v>
      </c>
      <c r="I42" s="52">
        <v>1194</v>
      </c>
      <c r="J42" s="52">
        <v>981</v>
      </c>
      <c r="K42" s="52">
        <v>1310</v>
      </c>
      <c r="L42" s="52">
        <v>1743</v>
      </c>
      <c r="M42" s="52">
        <v>1222</v>
      </c>
      <c r="N42" s="52">
        <v>1071</v>
      </c>
      <c r="O42" s="52">
        <v>989</v>
      </c>
      <c r="P42" s="52">
        <v>838</v>
      </c>
      <c r="Q42" s="52">
        <v>942</v>
      </c>
      <c r="R42" s="52">
        <v>1309</v>
      </c>
      <c r="S42" s="52">
        <v>1518</v>
      </c>
      <c r="T42" s="52">
        <v>1638</v>
      </c>
      <c r="U42" s="52">
        <v>1379</v>
      </c>
      <c r="V42" s="52">
        <v>1198</v>
      </c>
      <c r="W42" s="52">
        <v>390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10375</v>
      </c>
      <c r="D44" s="52">
        <v>11590</v>
      </c>
      <c r="E44" s="52">
        <v>11958</v>
      </c>
      <c r="F44" s="52">
        <v>11294</v>
      </c>
      <c r="G44" s="52">
        <v>10708</v>
      </c>
      <c r="H44" s="52">
        <v>10983</v>
      </c>
      <c r="I44" s="52">
        <v>6720</v>
      </c>
      <c r="J44" s="52">
        <v>9333</v>
      </c>
      <c r="K44" s="52">
        <v>11124</v>
      </c>
      <c r="L44" s="52">
        <v>12049</v>
      </c>
      <c r="M44" s="52">
        <v>11528</v>
      </c>
      <c r="N44" s="52">
        <v>11132</v>
      </c>
      <c r="O44" s="52">
        <v>9642</v>
      </c>
      <c r="P44" s="52">
        <v>5114</v>
      </c>
      <c r="Q44" s="52">
        <v>6842</v>
      </c>
      <c r="R44" s="52">
        <v>9718</v>
      </c>
      <c r="S44" s="52">
        <v>11145</v>
      </c>
      <c r="T44" s="52">
        <v>9641</v>
      </c>
      <c r="U44" s="52">
        <v>8153</v>
      </c>
      <c r="V44" s="52">
        <v>5702</v>
      </c>
      <c r="W44" s="52">
        <v>6685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55004</v>
      </c>
      <c r="D45" s="36">
        <v>61591</v>
      </c>
      <c r="E45" s="36">
        <v>63699</v>
      </c>
      <c r="F45" s="36">
        <v>60254</v>
      </c>
      <c r="G45" s="36">
        <v>57348</v>
      </c>
      <c r="H45" s="36">
        <v>59019</v>
      </c>
      <c r="I45" s="36">
        <v>36949</v>
      </c>
      <c r="J45" s="36">
        <v>47526</v>
      </c>
      <c r="K45" s="36">
        <v>64259</v>
      </c>
      <c r="L45" s="36">
        <v>71991</v>
      </c>
      <c r="M45" s="36">
        <v>67011</v>
      </c>
      <c r="N45" s="36">
        <v>64654</v>
      </c>
      <c r="O45" s="36">
        <v>54809</v>
      </c>
      <c r="P45" s="36">
        <v>35817</v>
      </c>
      <c r="Q45" s="36">
        <v>46023</v>
      </c>
      <c r="R45" s="36">
        <v>62815</v>
      </c>
      <c r="S45" s="36">
        <v>75394</v>
      </c>
      <c r="T45" s="36">
        <v>76916</v>
      </c>
      <c r="U45" s="36">
        <v>69073</v>
      </c>
      <c r="V45" s="36">
        <v>60878</v>
      </c>
      <c r="W45" s="36">
        <v>38425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12185</v>
      </c>
      <c r="D49" s="52">
        <v>15134</v>
      </c>
      <c r="E49" s="52">
        <v>15740</v>
      </c>
      <c r="F49" s="52">
        <v>12655</v>
      </c>
      <c r="G49" s="52">
        <v>9566</v>
      </c>
      <c r="H49" s="52">
        <v>6465</v>
      </c>
      <c r="I49" s="52">
        <v>6962</v>
      </c>
      <c r="J49" s="52">
        <v>11085</v>
      </c>
      <c r="K49" s="52">
        <v>12954</v>
      </c>
      <c r="L49" s="52">
        <v>14153</v>
      </c>
      <c r="M49" s="52">
        <v>12986</v>
      </c>
      <c r="N49" s="52">
        <v>12440</v>
      </c>
      <c r="O49" s="52">
        <v>10553</v>
      </c>
      <c r="P49" s="52">
        <v>5630</v>
      </c>
      <c r="Q49" s="52">
        <v>7988</v>
      </c>
      <c r="R49" s="52">
        <v>12245</v>
      </c>
      <c r="S49" s="52">
        <v>14487</v>
      </c>
      <c r="T49" s="52">
        <v>14149</v>
      </c>
      <c r="U49" s="52">
        <v>13882</v>
      </c>
      <c r="V49" s="52">
        <v>9394</v>
      </c>
      <c r="W49" s="52">
        <v>5844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237</v>
      </c>
      <c r="D51" s="52">
        <v>148</v>
      </c>
      <c r="E51" s="52">
        <v>323</v>
      </c>
      <c r="F51" s="52">
        <v>410</v>
      </c>
      <c r="G51" s="52">
        <v>308</v>
      </c>
      <c r="H51" s="52">
        <v>343</v>
      </c>
      <c r="I51" s="52">
        <v>375</v>
      </c>
      <c r="J51" s="52">
        <v>426</v>
      </c>
      <c r="K51" s="52">
        <v>325</v>
      </c>
      <c r="L51" s="52">
        <v>379</v>
      </c>
      <c r="M51" s="52">
        <v>487</v>
      </c>
      <c r="N51" s="52">
        <v>454</v>
      </c>
      <c r="O51" s="52">
        <v>320</v>
      </c>
      <c r="P51" s="52">
        <v>138</v>
      </c>
      <c r="Q51" s="52">
        <v>251</v>
      </c>
      <c r="R51" s="52">
        <v>482</v>
      </c>
      <c r="S51" s="52">
        <v>525</v>
      </c>
      <c r="T51" s="52">
        <v>565</v>
      </c>
      <c r="U51" s="52">
        <v>298</v>
      </c>
      <c r="V51" s="52">
        <v>621</v>
      </c>
      <c r="W51" s="52">
        <v>191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11305</v>
      </c>
      <c r="D53" s="52">
        <v>14265</v>
      </c>
      <c r="E53" s="52">
        <v>14772</v>
      </c>
      <c r="F53" s="52">
        <v>11809</v>
      </c>
      <c r="G53" s="52">
        <v>8699</v>
      </c>
      <c r="H53" s="52">
        <v>5656</v>
      </c>
      <c r="I53" s="52">
        <v>6407</v>
      </c>
      <c r="J53" s="52">
        <v>10513</v>
      </c>
      <c r="K53" s="52">
        <v>12190</v>
      </c>
      <c r="L53" s="52">
        <v>13149</v>
      </c>
      <c r="M53" s="52">
        <v>12206</v>
      </c>
      <c r="N53" s="52">
        <v>11710</v>
      </c>
      <c r="O53" s="52">
        <v>9968</v>
      </c>
      <c r="P53" s="52">
        <v>4776</v>
      </c>
      <c r="Q53" s="52">
        <v>7237</v>
      </c>
      <c r="R53" s="52">
        <v>11323</v>
      </c>
      <c r="S53" s="52">
        <v>13438</v>
      </c>
      <c r="T53" s="52">
        <v>13100</v>
      </c>
      <c r="U53" s="52">
        <v>12861</v>
      </c>
      <c r="V53" s="52">
        <v>8667</v>
      </c>
      <c r="W53" s="52">
        <v>5580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100</v>
      </c>
      <c r="D54" s="52">
        <v>57</v>
      </c>
      <c r="E54" s="52">
        <v>125</v>
      </c>
      <c r="F54" s="52">
        <v>57</v>
      </c>
      <c r="G54" s="52">
        <v>56</v>
      </c>
      <c r="H54" s="52">
        <v>46</v>
      </c>
      <c r="I54" s="52">
        <v>83</v>
      </c>
      <c r="J54" s="52">
        <v>104</v>
      </c>
      <c r="K54" s="52">
        <v>176</v>
      </c>
      <c r="L54" s="52">
        <v>87</v>
      </c>
      <c r="M54" s="52">
        <v>44</v>
      </c>
      <c r="N54" s="52">
        <v>62</v>
      </c>
      <c r="O54" s="52">
        <v>0</v>
      </c>
      <c r="P54" s="52">
        <v>0</v>
      </c>
      <c r="Q54" s="52">
        <v>0</v>
      </c>
      <c r="R54" s="52">
        <v>63</v>
      </c>
      <c r="S54" s="52">
        <v>147</v>
      </c>
      <c r="T54" s="52">
        <v>77</v>
      </c>
      <c r="U54" s="52">
        <v>165</v>
      </c>
      <c r="V54" s="52">
        <v>85</v>
      </c>
      <c r="W54" s="52">
        <v>8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403</v>
      </c>
      <c r="D55" s="52">
        <v>486</v>
      </c>
      <c r="E55" s="52">
        <v>481</v>
      </c>
      <c r="F55" s="52">
        <v>522</v>
      </c>
      <c r="G55" s="52">
        <v>457</v>
      </c>
      <c r="H55" s="52">
        <v>434</v>
      </c>
      <c r="I55" s="52">
        <v>100</v>
      </c>
      <c r="J55" s="52">
        <v>151</v>
      </c>
      <c r="K55" s="52">
        <v>182</v>
      </c>
      <c r="L55" s="52">
        <v>422</v>
      </c>
      <c r="M55" s="52">
        <v>396</v>
      </c>
      <c r="N55" s="52">
        <v>389</v>
      </c>
      <c r="O55" s="52">
        <v>310</v>
      </c>
      <c r="P55" s="52">
        <v>466</v>
      </c>
      <c r="Q55" s="52">
        <v>339</v>
      </c>
      <c r="R55" s="52">
        <v>359</v>
      </c>
      <c r="S55" s="52">
        <v>402</v>
      </c>
      <c r="T55" s="52">
        <v>457</v>
      </c>
      <c r="U55" s="52">
        <v>379</v>
      </c>
      <c r="V55" s="52">
        <v>307</v>
      </c>
      <c r="W55" s="52">
        <v>124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377</v>
      </c>
      <c r="D56" s="52">
        <v>326</v>
      </c>
      <c r="E56" s="52">
        <v>362</v>
      </c>
      <c r="F56" s="52">
        <v>267</v>
      </c>
      <c r="G56" s="52">
        <v>354</v>
      </c>
      <c r="H56" s="52">
        <v>329</v>
      </c>
      <c r="I56" s="52">
        <v>372</v>
      </c>
      <c r="J56" s="52">
        <v>317</v>
      </c>
      <c r="K56" s="52">
        <v>406</v>
      </c>
      <c r="L56" s="52">
        <v>495</v>
      </c>
      <c r="M56" s="52">
        <v>340</v>
      </c>
      <c r="N56" s="52">
        <v>279</v>
      </c>
      <c r="O56" s="52">
        <v>275</v>
      </c>
      <c r="P56" s="52">
        <v>388</v>
      </c>
      <c r="Q56" s="52">
        <v>412</v>
      </c>
      <c r="R56" s="52">
        <v>500</v>
      </c>
      <c r="S56" s="52">
        <v>500</v>
      </c>
      <c r="T56" s="52">
        <v>515</v>
      </c>
      <c r="U56" s="52">
        <v>477</v>
      </c>
      <c r="V56" s="52">
        <v>335</v>
      </c>
      <c r="W56" s="52">
        <v>132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314</v>
      </c>
      <c r="D58" s="52">
        <v>637</v>
      </c>
      <c r="E58" s="52">
        <v>831</v>
      </c>
      <c r="F58" s="52">
        <v>662</v>
      </c>
      <c r="G58" s="52">
        <v>466</v>
      </c>
      <c r="H58" s="52">
        <v>299</v>
      </c>
      <c r="I58" s="52">
        <v>201</v>
      </c>
      <c r="J58" s="52">
        <v>1124</v>
      </c>
      <c r="K58" s="52">
        <v>1154</v>
      </c>
      <c r="L58" s="52">
        <v>1284</v>
      </c>
      <c r="M58" s="52">
        <v>1216</v>
      </c>
      <c r="N58" s="52">
        <v>1143</v>
      </c>
      <c r="O58" s="52">
        <v>850</v>
      </c>
      <c r="P58" s="52">
        <v>271</v>
      </c>
      <c r="Q58" s="52">
        <v>361</v>
      </c>
      <c r="R58" s="52">
        <v>637</v>
      </c>
      <c r="S58" s="52">
        <v>885</v>
      </c>
      <c r="T58" s="52">
        <v>832</v>
      </c>
      <c r="U58" s="52">
        <v>800</v>
      </c>
      <c r="V58" s="52">
        <v>397</v>
      </c>
      <c r="W58" s="52">
        <v>422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11871</v>
      </c>
      <c r="D59" s="36">
        <v>14497</v>
      </c>
      <c r="E59" s="36">
        <v>14909</v>
      </c>
      <c r="F59" s="36">
        <v>11993</v>
      </c>
      <c r="G59" s="36">
        <v>9100</v>
      </c>
      <c r="H59" s="36">
        <v>6166</v>
      </c>
      <c r="I59" s="36">
        <v>6761</v>
      </c>
      <c r="J59" s="36">
        <v>9961</v>
      </c>
      <c r="K59" s="36">
        <v>11800</v>
      </c>
      <c r="L59" s="36">
        <v>12869</v>
      </c>
      <c r="M59" s="36">
        <v>11770</v>
      </c>
      <c r="N59" s="36">
        <v>11297</v>
      </c>
      <c r="O59" s="36">
        <v>9703</v>
      </c>
      <c r="P59" s="36">
        <v>5359</v>
      </c>
      <c r="Q59" s="36">
        <v>7627</v>
      </c>
      <c r="R59" s="36">
        <v>11608</v>
      </c>
      <c r="S59" s="36">
        <v>13602</v>
      </c>
      <c r="T59" s="36">
        <v>13317</v>
      </c>
      <c r="U59" s="36">
        <v>13082</v>
      </c>
      <c r="V59" s="36">
        <v>8997</v>
      </c>
      <c r="W59" s="36">
        <v>5422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21998</v>
      </c>
      <c r="D63" s="52">
        <v>26730</v>
      </c>
      <c r="E63" s="52">
        <v>27756</v>
      </c>
      <c r="F63" s="52">
        <v>24359</v>
      </c>
      <c r="G63" s="52">
        <v>19271</v>
      </c>
      <c r="H63" s="52">
        <v>16506</v>
      </c>
      <c r="I63" s="52">
        <v>15421</v>
      </c>
      <c r="J63" s="52">
        <v>23238</v>
      </c>
      <c r="K63" s="52">
        <v>28812</v>
      </c>
      <c r="L63" s="52">
        <v>35672</v>
      </c>
      <c r="M63" s="52">
        <v>33767</v>
      </c>
      <c r="N63" s="52">
        <v>35299</v>
      </c>
      <c r="O63" s="52">
        <v>27360</v>
      </c>
      <c r="P63" s="52">
        <v>6257</v>
      </c>
      <c r="Q63" s="52">
        <v>10311</v>
      </c>
      <c r="R63" s="52">
        <v>19802</v>
      </c>
      <c r="S63" s="52">
        <v>29510</v>
      </c>
      <c r="T63" s="52">
        <v>30809</v>
      </c>
      <c r="U63" s="52">
        <v>26199</v>
      </c>
      <c r="V63" s="52">
        <v>24191</v>
      </c>
      <c r="W63" s="52">
        <v>11474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375</v>
      </c>
      <c r="D65" s="52">
        <v>322</v>
      </c>
      <c r="E65" s="52">
        <v>570</v>
      </c>
      <c r="F65" s="52">
        <v>829</v>
      </c>
      <c r="G65" s="52">
        <v>848</v>
      </c>
      <c r="H65" s="52">
        <v>980</v>
      </c>
      <c r="I65" s="52">
        <v>758</v>
      </c>
      <c r="J65" s="52">
        <v>627</v>
      </c>
      <c r="K65" s="52">
        <v>809</v>
      </c>
      <c r="L65" s="52">
        <v>1030</v>
      </c>
      <c r="M65" s="52">
        <v>1641</v>
      </c>
      <c r="N65" s="52">
        <v>1706</v>
      </c>
      <c r="O65" s="52">
        <v>1962</v>
      </c>
      <c r="P65" s="52">
        <v>1318</v>
      </c>
      <c r="Q65" s="52">
        <v>1079</v>
      </c>
      <c r="R65" s="52">
        <v>1117</v>
      </c>
      <c r="S65" s="52">
        <v>1604</v>
      </c>
      <c r="T65" s="52">
        <v>2314</v>
      </c>
      <c r="U65" s="52">
        <v>2118</v>
      </c>
      <c r="V65" s="52">
        <v>2969</v>
      </c>
      <c r="W65" s="52">
        <v>1732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21510</v>
      </c>
      <c r="D67" s="52">
        <f t="shared" si="0"/>
        <v>26307</v>
      </c>
      <c r="E67" s="52">
        <f t="shared" si="0"/>
        <v>27182</v>
      </c>
      <c r="F67" s="52">
        <f t="shared" si="0"/>
        <v>23947</v>
      </c>
      <c r="G67" s="52">
        <f t="shared" si="0"/>
        <v>18888</v>
      </c>
      <c r="H67" s="52">
        <f t="shared" si="0"/>
        <v>16046</v>
      </c>
      <c r="I67" s="52">
        <f t="shared" si="0"/>
        <v>15014</v>
      </c>
      <c r="J67" s="52">
        <f t="shared" si="0"/>
        <v>23357</v>
      </c>
      <c r="K67" s="52">
        <f t="shared" si="0"/>
        <v>29074</v>
      </c>
      <c r="L67" s="52">
        <f t="shared" si="0"/>
        <v>35139</v>
      </c>
      <c r="M67" s="52">
        <f t="shared" si="0"/>
        <v>33755</v>
      </c>
      <c r="N67" s="52">
        <f t="shared" si="0"/>
        <v>35191</v>
      </c>
      <c r="O67" s="52">
        <f t="shared" si="0"/>
        <v>27798</v>
      </c>
      <c r="P67" s="52">
        <f t="shared" si="0"/>
        <v>7130</v>
      </c>
      <c r="Q67" s="52">
        <f t="shared" si="0"/>
        <v>11011</v>
      </c>
      <c r="R67" s="52">
        <f t="shared" ref="R67:V67" si="1">R39-R53</f>
        <v>20174</v>
      </c>
      <c r="S67" s="52">
        <f t="shared" si="1"/>
        <v>29505</v>
      </c>
      <c r="T67" s="52">
        <f t="shared" si="1"/>
        <v>30848</v>
      </c>
      <c r="U67" s="52">
        <f t="shared" si="1"/>
        <v>26316</v>
      </c>
      <c r="V67" s="52">
        <f t="shared" si="1"/>
        <v>24251</v>
      </c>
      <c r="W67" s="52">
        <f t="shared" ref="W67" si="2">W39-W53</f>
        <v>12757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190</v>
      </c>
      <c r="D68" s="52">
        <f t="shared" si="3"/>
        <v>105</v>
      </c>
      <c r="E68" s="52">
        <f t="shared" si="3"/>
        <v>229</v>
      </c>
      <c r="F68" s="52">
        <f t="shared" si="3"/>
        <v>115</v>
      </c>
      <c r="G68" s="52">
        <f t="shared" si="3"/>
        <v>120</v>
      </c>
      <c r="H68" s="52">
        <f t="shared" si="3"/>
        <v>130</v>
      </c>
      <c r="I68" s="52">
        <f t="shared" si="3"/>
        <v>194</v>
      </c>
      <c r="J68" s="52">
        <f t="shared" si="3"/>
        <v>231</v>
      </c>
      <c r="K68" s="52">
        <f t="shared" si="3"/>
        <v>419</v>
      </c>
      <c r="L68" s="52">
        <f t="shared" si="3"/>
        <v>233</v>
      </c>
      <c r="M68" s="52">
        <f t="shared" si="3"/>
        <v>121</v>
      </c>
      <c r="N68" s="52">
        <f t="shared" si="3"/>
        <v>189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112</v>
      </c>
      <c r="S68" s="52">
        <f t="shared" si="4"/>
        <v>321</v>
      </c>
      <c r="T68" s="52">
        <f t="shared" si="4"/>
        <v>183</v>
      </c>
      <c r="U68" s="52">
        <f t="shared" si="4"/>
        <v>333</v>
      </c>
      <c r="V68" s="52">
        <f t="shared" si="4"/>
        <v>235</v>
      </c>
      <c r="W68" s="52">
        <f t="shared" ref="W68" si="5">W40-W54</f>
        <v>15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727</v>
      </c>
      <c r="D69" s="52">
        <f t="shared" si="6"/>
        <v>858</v>
      </c>
      <c r="E69" s="52">
        <f t="shared" si="6"/>
        <v>849</v>
      </c>
      <c r="F69" s="52">
        <f t="shared" si="6"/>
        <v>1005</v>
      </c>
      <c r="G69" s="52">
        <f t="shared" si="6"/>
        <v>920</v>
      </c>
      <c r="H69" s="52">
        <f t="shared" si="6"/>
        <v>1109</v>
      </c>
      <c r="I69" s="52">
        <f t="shared" si="6"/>
        <v>221</v>
      </c>
      <c r="J69" s="52">
        <f t="shared" si="6"/>
        <v>318</v>
      </c>
      <c r="K69" s="52">
        <f t="shared" si="6"/>
        <v>403</v>
      </c>
      <c r="L69" s="52">
        <f t="shared" si="6"/>
        <v>1065</v>
      </c>
      <c r="M69" s="52">
        <f t="shared" si="6"/>
        <v>1031</v>
      </c>
      <c r="N69" s="52">
        <f t="shared" si="6"/>
        <v>1102</v>
      </c>
      <c r="O69" s="52">
        <f t="shared" si="6"/>
        <v>804</v>
      </c>
      <c r="P69" s="52">
        <f t="shared" si="6"/>
        <v>536</v>
      </c>
      <c r="Q69" s="52">
        <f t="shared" si="6"/>
        <v>439</v>
      </c>
      <c r="R69" s="52">
        <f t="shared" ref="R69:V69" si="7">R41-R55</f>
        <v>580</v>
      </c>
      <c r="S69" s="52">
        <f t="shared" si="7"/>
        <v>820</v>
      </c>
      <c r="T69" s="52">
        <f t="shared" si="7"/>
        <v>994</v>
      </c>
      <c r="U69" s="52">
        <f t="shared" si="7"/>
        <v>715</v>
      </c>
      <c r="V69" s="52">
        <f t="shared" si="7"/>
        <v>787</v>
      </c>
      <c r="W69" s="52">
        <f t="shared" ref="W69" si="8">W41-W55</f>
        <v>242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681</v>
      </c>
      <c r="D70" s="52">
        <f t="shared" si="9"/>
        <v>575</v>
      </c>
      <c r="E70" s="52">
        <f t="shared" si="9"/>
        <v>637</v>
      </c>
      <c r="F70" s="52">
        <f t="shared" si="9"/>
        <v>514</v>
      </c>
      <c r="G70" s="52">
        <f t="shared" si="9"/>
        <v>714</v>
      </c>
      <c r="H70" s="52">
        <f t="shared" si="9"/>
        <v>840</v>
      </c>
      <c r="I70" s="52">
        <f t="shared" si="9"/>
        <v>822</v>
      </c>
      <c r="J70" s="52">
        <f t="shared" si="9"/>
        <v>664</v>
      </c>
      <c r="K70" s="52">
        <f t="shared" si="9"/>
        <v>904</v>
      </c>
      <c r="L70" s="52">
        <f t="shared" si="9"/>
        <v>1248</v>
      </c>
      <c r="M70" s="52">
        <f t="shared" si="9"/>
        <v>882</v>
      </c>
      <c r="N70" s="52">
        <f t="shared" si="9"/>
        <v>792</v>
      </c>
      <c r="O70" s="52">
        <f t="shared" si="9"/>
        <v>714</v>
      </c>
      <c r="P70" s="52">
        <f t="shared" si="9"/>
        <v>450</v>
      </c>
      <c r="Q70" s="52">
        <f t="shared" si="9"/>
        <v>530</v>
      </c>
      <c r="R70" s="52">
        <f t="shared" ref="R70:V70" si="10">R42-R56</f>
        <v>809</v>
      </c>
      <c r="S70" s="52">
        <f t="shared" si="10"/>
        <v>1018</v>
      </c>
      <c r="T70" s="52">
        <f t="shared" si="10"/>
        <v>1123</v>
      </c>
      <c r="U70" s="52">
        <f t="shared" si="10"/>
        <v>902</v>
      </c>
      <c r="V70" s="52">
        <f t="shared" si="10"/>
        <v>863</v>
      </c>
      <c r="W70" s="52">
        <f t="shared" ref="W70" si="11">W42-W56</f>
        <v>258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10061</v>
      </c>
      <c r="D72" s="52">
        <v>10953</v>
      </c>
      <c r="E72" s="52">
        <v>11127</v>
      </c>
      <c r="F72" s="52">
        <v>10632</v>
      </c>
      <c r="G72" s="52">
        <v>10242</v>
      </c>
      <c r="H72" s="52">
        <v>10684</v>
      </c>
      <c r="I72" s="52">
        <v>6519</v>
      </c>
      <c r="J72" s="52">
        <v>8209</v>
      </c>
      <c r="K72" s="52">
        <v>9970</v>
      </c>
      <c r="L72" s="52">
        <v>10765</v>
      </c>
      <c r="M72" s="52">
        <v>10312</v>
      </c>
      <c r="N72" s="52">
        <v>9989</v>
      </c>
      <c r="O72" s="52">
        <v>8792</v>
      </c>
      <c r="P72" s="52">
        <v>4843</v>
      </c>
      <c r="Q72" s="52">
        <v>6481</v>
      </c>
      <c r="R72" s="52">
        <v>9081</v>
      </c>
      <c r="S72" s="52">
        <v>10260</v>
      </c>
      <c r="T72" s="52">
        <v>8809</v>
      </c>
      <c r="U72" s="52">
        <v>7353</v>
      </c>
      <c r="V72" s="52">
        <v>5305</v>
      </c>
      <c r="W72" s="52">
        <v>6263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43133</v>
      </c>
      <c r="D73" s="36">
        <v>47094</v>
      </c>
      <c r="E73" s="36">
        <v>48790</v>
      </c>
      <c r="F73" s="36">
        <v>48261</v>
      </c>
      <c r="G73" s="36">
        <v>48248</v>
      </c>
      <c r="H73" s="36">
        <v>52853</v>
      </c>
      <c r="I73" s="36">
        <v>30188</v>
      </c>
      <c r="J73" s="36">
        <v>37565</v>
      </c>
      <c r="K73" s="36">
        <v>52459</v>
      </c>
      <c r="L73" s="36">
        <v>59122</v>
      </c>
      <c r="M73" s="36">
        <v>55241</v>
      </c>
      <c r="N73" s="36">
        <v>53357</v>
      </c>
      <c r="O73" s="36">
        <v>45106</v>
      </c>
      <c r="P73" s="36">
        <v>30458</v>
      </c>
      <c r="Q73" s="36">
        <v>38396</v>
      </c>
      <c r="R73" s="36">
        <v>51207</v>
      </c>
      <c r="S73" s="36">
        <v>61792</v>
      </c>
      <c r="T73" s="36">
        <v>63599</v>
      </c>
      <c r="U73" s="36">
        <v>55991</v>
      </c>
      <c r="V73" s="36">
        <v>51881</v>
      </c>
      <c r="W73" s="36">
        <v>33003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4043</v>
      </c>
      <c r="I79" s="52">
        <f>RES_hhdet_numvin!I64</f>
        <v>7388</v>
      </c>
      <c r="J79" s="52">
        <f>RES_hhdet_numvin!J64</f>
        <v>15912</v>
      </c>
      <c r="K79" s="52">
        <f>RES_hhdet_numvin!K64</f>
        <v>24147</v>
      </c>
      <c r="L79" s="52">
        <f>RES_hhdet_numvin!L64</f>
        <v>33634</v>
      </c>
      <c r="M79" s="52">
        <f>RES_hhdet_numvin!M64</f>
        <v>35341</v>
      </c>
      <c r="N79" s="52">
        <f>RES_hhdet_numvin!N64</f>
        <v>39241</v>
      </c>
      <c r="O79" s="52">
        <f>RES_hhdet_numvin!O64</f>
        <v>33175</v>
      </c>
      <c r="P79" s="52">
        <f>RES_hhdet_numvin!P64</f>
        <v>10893</v>
      </c>
      <c r="Q79" s="52">
        <f>RES_hhdet_numvin!Q64</f>
        <v>17333</v>
      </c>
      <c r="R79" s="52">
        <f>RES_hhdet_numvin!R64</f>
        <v>31067</v>
      </c>
      <c r="S79" s="52">
        <f>RES_hhdet_numvin!S64</f>
        <v>43311</v>
      </c>
      <c r="T79" s="52">
        <f>RES_hhdet_numvin!T64</f>
        <v>44662</v>
      </c>
      <c r="U79" s="52">
        <f>RES_hhdet_numvin!U64</f>
        <v>40003</v>
      </c>
      <c r="V79" s="52">
        <f>RES_hhdet_numvin!V64</f>
        <v>33579</v>
      </c>
      <c r="W79" s="52">
        <f>RES_hhdet_numvin!W64</f>
        <v>17318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453</v>
      </c>
      <c r="Q82" s="138">
        <f>RES_hhdet_numvin!Q67</f>
        <v>731</v>
      </c>
      <c r="R82" s="138">
        <f>RES_hhdet_numvin!R67</f>
        <v>1163</v>
      </c>
      <c r="S82" s="138">
        <f>RES_hhdet_numvin!S67</f>
        <v>1829</v>
      </c>
      <c r="T82" s="138">
        <f>RES_hhdet_numvin!T67</f>
        <v>2695</v>
      </c>
      <c r="U82" s="138">
        <f>RES_hhdet_numvin!U67</f>
        <v>2369</v>
      </c>
      <c r="V82" s="138">
        <f>RES_hhdet_numvin!V67</f>
        <v>3576</v>
      </c>
      <c r="W82" s="138">
        <f>RES_hhdet_numvin!W67</f>
        <v>1923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2712</v>
      </c>
      <c r="I84" s="138">
        <f>RES_hhdet_numvin!I69</f>
        <v>6251</v>
      </c>
      <c r="J84" s="138">
        <f>RES_hhdet_numvin!J69</f>
        <v>14641</v>
      </c>
      <c r="K84" s="138">
        <f>RES_hhdet_numvin!K69</f>
        <v>22323</v>
      </c>
      <c r="L84" s="138">
        <f>RES_hhdet_numvin!L69</f>
        <v>30853</v>
      </c>
      <c r="M84" s="138">
        <f>RES_hhdet_numvin!M69</f>
        <v>33227</v>
      </c>
      <c r="N84" s="138">
        <f>RES_hhdet_numvin!N69</f>
        <v>37331</v>
      </c>
      <c r="O84" s="138">
        <f>RES_hhdet_numvin!O69</f>
        <v>32216</v>
      </c>
      <c r="P84" s="138">
        <f>RES_hhdet_numvin!P69</f>
        <v>10605</v>
      </c>
      <c r="Q84" s="138">
        <f>RES_hhdet_numvin!Q69</f>
        <v>17215</v>
      </c>
      <c r="R84" s="138">
        <f>RES_hhdet_numvin!R69</f>
        <v>30508</v>
      </c>
      <c r="S84" s="138">
        <f>RES_hhdet_numvin!S69</f>
        <v>42249</v>
      </c>
      <c r="T84" s="138">
        <f>RES_hhdet_numvin!T69</f>
        <v>43638</v>
      </c>
      <c r="U84" s="138">
        <f>RES_hhdet_numvin!U69</f>
        <v>39091</v>
      </c>
      <c r="V84" s="138">
        <f>RES_hhdet_numvin!V69</f>
        <v>32909</v>
      </c>
      <c r="W84" s="138">
        <f>RES_hhdet_numvin!W69</f>
        <v>18337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21</v>
      </c>
      <c r="I85" s="138">
        <f>RES_hhdet_numvin!I70</f>
        <v>80</v>
      </c>
      <c r="J85" s="138">
        <f>RES_hhdet_numvin!J70</f>
        <v>144</v>
      </c>
      <c r="K85" s="138">
        <f>RES_hhdet_numvin!K70</f>
        <v>324</v>
      </c>
      <c r="L85" s="138">
        <f>RES_hhdet_numvin!L70</f>
        <v>205</v>
      </c>
      <c r="M85" s="138">
        <f>RES_hhdet_numvin!M70</f>
        <v>120</v>
      </c>
      <c r="N85" s="138">
        <f>RES_hhdet_numvin!N70</f>
        <v>202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171</v>
      </c>
      <c r="S85" s="138">
        <f>RES_hhdet_numvin!S70</f>
        <v>464</v>
      </c>
      <c r="T85" s="138">
        <f>RES_hhdet_numvin!T70</f>
        <v>258</v>
      </c>
      <c r="U85" s="138">
        <f>RES_hhdet_numvin!U70</f>
        <v>498</v>
      </c>
      <c r="V85" s="138">
        <f>RES_hhdet_numvin!V70</f>
        <v>320</v>
      </c>
      <c r="W85" s="138">
        <f>RES_hhdet_numvin!W70</f>
        <v>23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333</v>
      </c>
      <c r="Q88" s="138">
        <f>RES_hhdet_numvin!Q73</f>
        <v>449</v>
      </c>
      <c r="R88" s="138">
        <f>RES_hhdet_numvin!R73</f>
        <v>709</v>
      </c>
      <c r="S88" s="138">
        <f>RES_hhdet_numvin!S73</f>
        <v>1071</v>
      </c>
      <c r="T88" s="138">
        <f>RES_hhdet_numvin!T73</f>
        <v>1375</v>
      </c>
      <c r="U88" s="138">
        <f>RES_hhdet_numvin!U73</f>
        <v>1079</v>
      </c>
      <c r="V88" s="138">
        <f>RES_hhdet_numvin!V73</f>
        <v>1092</v>
      </c>
      <c r="W88" s="138">
        <f>RES_hhdet_numvin!W73</f>
        <v>366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278</v>
      </c>
      <c r="Q89" s="138">
        <f>RES_hhdet_numvin!Q74</f>
        <v>545</v>
      </c>
      <c r="R89" s="138">
        <f>RES_hhdet_numvin!R74</f>
        <v>989</v>
      </c>
      <c r="S89" s="138">
        <f>RES_hhdet_numvin!S74</f>
        <v>1329</v>
      </c>
      <c r="T89" s="138">
        <f>RES_hhdet_numvin!T74</f>
        <v>1551</v>
      </c>
      <c r="U89" s="138">
        <f>RES_hhdet_numvin!U74</f>
        <v>1359</v>
      </c>
      <c r="V89" s="138">
        <f>RES_hhdet_numvin!V74</f>
        <v>1196</v>
      </c>
      <c r="W89" s="138">
        <f>RES_hhdet_numvin!W74</f>
        <v>390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1491</v>
      </c>
      <c r="Q93" s="138">
        <f>RES_hhdet_numvin!Q78</f>
        <v>3360</v>
      </c>
      <c r="R93" s="138">
        <f>RES_hhdet_numvin!R78</f>
        <v>6299</v>
      </c>
      <c r="S93" s="138">
        <f>RES_hhdet_numvin!S78</f>
        <v>8581</v>
      </c>
      <c r="T93" s="138">
        <f>RES_hhdet_numvin!T78</f>
        <v>8461</v>
      </c>
      <c r="U93" s="138">
        <f>RES_hhdet_numvin!U78</f>
        <v>7765</v>
      </c>
      <c r="V93" s="138">
        <f>RES_hhdet_numvin!V78</f>
        <v>5675</v>
      </c>
      <c r="W93" s="138">
        <f>RES_hhdet_numvin!W78</f>
        <v>6685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11349</v>
      </c>
      <c r="Q94" s="39">
        <f>RES_hhdet_numvin!Q79</f>
        <v>25282</v>
      </c>
      <c r="R94" s="39">
        <f>RES_hhdet_numvin!R79</f>
        <v>45778</v>
      </c>
      <c r="S94" s="39">
        <f>RES_hhdet_numvin!S79</f>
        <v>64053</v>
      </c>
      <c r="T94" s="39">
        <f>RES_hhdet_numvin!T79</f>
        <v>70755</v>
      </c>
      <c r="U94" s="39">
        <f>RES_hhdet_numvin!U79</f>
        <v>66647</v>
      </c>
      <c r="V94" s="39">
        <f>RES_hhdet_numvin!V79</f>
        <v>60441</v>
      </c>
      <c r="W94" s="39">
        <f>RES_hhdet_numvin!W79</f>
        <v>38425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674.67744746310541</v>
      </c>
      <c r="C98" s="117">
        <f t="shared" si="12"/>
        <v>715.41672378120154</v>
      </c>
      <c r="D98" s="117">
        <f t="shared" si="12"/>
        <v>687.20486275231133</v>
      </c>
      <c r="E98" s="117">
        <f t="shared" si="12"/>
        <v>734.22832140151684</v>
      </c>
      <c r="F98" s="117">
        <f t="shared" si="12"/>
        <v>730.40857569772993</v>
      </c>
      <c r="G98" s="117">
        <f t="shared" si="12"/>
        <v>722.47657501558865</v>
      </c>
      <c r="H98" s="117">
        <f t="shared" si="12"/>
        <v>699.96108986500553</v>
      </c>
      <c r="I98" s="117">
        <f t="shared" si="12"/>
        <v>651.02780294369427</v>
      </c>
      <c r="J98" s="117">
        <f t="shared" si="12"/>
        <v>649.99350176921598</v>
      </c>
      <c r="K98" s="117">
        <f t="shared" si="12"/>
        <v>654.37436648840276</v>
      </c>
      <c r="L98" s="117">
        <f t="shared" si="12"/>
        <v>771.25756006536164</v>
      </c>
      <c r="M98" s="117">
        <f t="shared" si="12"/>
        <v>668.31063340668436</v>
      </c>
      <c r="N98" s="117">
        <f t="shared" si="12"/>
        <v>669.15410439840241</v>
      </c>
      <c r="O98" s="117">
        <f t="shared" si="12"/>
        <v>670.1561868579405</v>
      </c>
      <c r="P98" s="117">
        <f t="shared" si="12"/>
        <v>587.1849607757614</v>
      </c>
      <c r="Q98" s="117">
        <f t="shared" si="12"/>
        <v>614.17164881485667</v>
      </c>
      <c r="R98" s="117">
        <f t="shared" ref="R98:V98" si="13">R99+R102+R104+R113</f>
        <v>643.60360683651311</v>
      </c>
      <c r="S98" s="117">
        <f t="shared" si="13"/>
        <v>642.21797337352939</v>
      </c>
      <c r="T98" s="117">
        <f t="shared" si="13"/>
        <v>635.43916081343798</v>
      </c>
      <c r="U98" s="117">
        <f t="shared" si="13"/>
        <v>636.26145188204009</v>
      </c>
      <c r="V98" s="117">
        <f t="shared" si="13"/>
        <v>613.17185600273774</v>
      </c>
      <c r="W98" s="117">
        <f t="shared" ref="W98" si="14">W99+W102+W104+W113</f>
        <v>599.57125154466814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609.26231816646657</v>
      </c>
      <c r="C99" s="122">
        <f t="shared" si="15"/>
        <v>651.97061323778621</v>
      </c>
      <c r="D99" s="122">
        <f t="shared" si="15"/>
        <v>623.37987655925781</v>
      </c>
      <c r="E99" s="122">
        <f t="shared" si="15"/>
        <v>667.92260972575923</v>
      </c>
      <c r="F99" s="122">
        <f t="shared" si="15"/>
        <v>661.9066657467996</v>
      </c>
      <c r="G99" s="122">
        <f t="shared" si="15"/>
        <v>654.89486586869475</v>
      </c>
      <c r="H99" s="122">
        <f t="shared" si="15"/>
        <v>633.58758187158946</v>
      </c>
      <c r="I99" s="122">
        <f t="shared" si="15"/>
        <v>592.10589444286802</v>
      </c>
      <c r="J99" s="122">
        <f t="shared" si="15"/>
        <v>589.02532596298477</v>
      </c>
      <c r="K99" s="122">
        <f t="shared" si="15"/>
        <v>593.5121109656568</v>
      </c>
      <c r="L99" s="122">
        <f t="shared" si="15"/>
        <v>697.5509608477031</v>
      </c>
      <c r="M99" s="122">
        <f t="shared" si="15"/>
        <v>594.33251867651472</v>
      </c>
      <c r="N99" s="122">
        <f t="shared" si="15"/>
        <v>594.09539257237316</v>
      </c>
      <c r="O99" s="122">
        <f t="shared" si="15"/>
        <v>592.4714135047667</v>
      </c>
      <c r="P99" s="122">
        <f t="shared" si="15"/>
        <v>513.63887266885229</v>
      </c>
      <c r="Q99" s="122">
        <f t="shared" si="15"/>
        <v>542.37195456097641</v>
      </c>
      <c r="R99" s="122">
        <f t="shared" ref="R99:V99" si="16">SUM(R100:R101)</f>
        <v>570.32431851111369</v>
      </c>
      <c r="S99" s="122">
        <f t="shared" si="16"/>
        <v>570.27989084097476</v>
      </c>
      <c r="T99" s="122">
        <f t="shared" si="16"/>
        <v>565.05953667714323</v>
      </c>
      <c r="U99" s="122">
        <f t="shared" si="16"/>
        <v>563.84217606986726</v>
      </c>
      <c r="V99" s="122">
        <f t="shared" si="16"/>
        <v>541.25187195936314</v>
      </c>
      <c r="W99" s="122">
        <f t="shared" ref="W99" si="17">SUM(W100:W101)</f>
        <v>532.54748307037005</v>
      </c>
      <c r="DA99" s="130" t="s">
        <v>1628</v>
      </c>
    </row>
    <row r="100" spans="1:105" ht="12" customHeight="1" x14ac:dyDescent="0.25">
      <c r="A100" s="97" t="s">
        <v>217</v>
      </c>
      <c r="B100" s="98">
        <v>603.08041932530284</v>
      </c>
      <c r="C100" s="98">
        <v>645.29324159244959</v>
      </c>
      <c r="D100" s="98">
        <v>617.0712391778344</v>
      </c>
      <c r="E100" s="98">
        <v>661.10008200089715</v>
      </c>
      <c r="F100" s="98">
        <v>655.14820860992211</v>
      </c>
      <c r="G100" s="98">
        <v>648.19910269694253</v>
      </c>
      <c r="H100" s="98">
        <v>627.10741173682391</v>
      </c>
      <c r="I100" s="98">
        <v>586.01409116101831</v>
      </c>
      <c r="J100" s="98">
        <v>582.96513457531069</v>
      </c>
      <c r="K100" s="98">
        <v>587.34215020658564</v>
      </c>
      <c r="L100" s="98">
        <v>689.85666630304297</v>
      </c>
      <c r="M100" s="98">
        <v>587.75933836183287</v>
      </c>
      <c r="N100" s="98">
        <v>587.34700734746275</v>
      </c>
      <c r="O100" s="98">
        <v>585.57039343739223</v>
      </c>
      <c r="P100" s="98">
        <v>507.83987598758699</v>
      </c>
      <c r="Q100" s="98">
        <v>536.13436861389039</v>
      </c>
      <c r="R100" s="98">
        <v>563.72506409616915</v>
      </c>
      <c r="S100" s="98">
        <v>563.58126642819229</v>
      </c>
      <c r="T100" s="98">
        <v>558.34783882420106</v>
      </c>
      <c r="U100" s="98">
        <v>557.14838847100907</v>
      </c>
      <c r="V100" s="98">
        <v>534.74725373876436</v>
      </c>
      <c r="W100" s="98">
        <v>526.07856720740995</v>
      </c>
      <c r="DA100" s="63" t="s">
        <v>1629</v>
      </c>
    </row>
    <row r="101" spans="1:105" ht="12" customHeight="1" x14ac:dyDescent="0.25">
      <c r="A101" s="97" t="s">
        <v>53</v>
      </c>
      <c r="B101" s="98">
        <v>6.1818988411637799</v>
      </c>
      <c r="C101" s="98">
        <v>6.6773716453366623</v>
      </c>
      <c r="D101" s="98">
        <v>6.3086373814234324</v>
      </c>
      <c r="E101" s="98">
        <v>6.8225277248620966</v>
      </c>
      <c r="F101" s="98">
        <v>6.7584571368775057</v>
      </c>
      <c r="G101" s="98">
        <v>6.6957631717522306</v>
      </c>
      <c r="H101" s="98">
        <v>6.4801701347656042</v>
      </c>
      <c r="I101" s="98">
        <v>6.0918032818497361</v>
      </c>
      <c r="J101" s="98">
        <v>6.0601913876740801</v>
      </c>
      <c r="K101" s="98">
        <v>6.1699607590711629</v>
      </c>
      <c r="L101" s="98">
        <v>7.6942945446600834</v>
      </c>
      <c r="M101" s="98">
        <v>6.5731803146818848</v>
      </c>
      <c r="N101" s="98">
        <v>6.7483852249104022</v>
      </c>
      <c r="O101" s="98">
        <v>6.9010200673744384</v>
      </c>
      <c r="P101" s="98">
        <v>5.7989966812653355</v>
      </c>
      <c r="Q101" s="98">
        <v>6.2375859470860249</v>
      </c>
      <c r="R101" s="98">
        <v>6.5992544149445811</v>
      </c>
      <c r="S101" s="98">
        <v>6.6986244127824737</v>
      </c>
      <c r="T101" s="98">
        <v>6.7116978529421774</v>
      </c>
      <c r="U101" s="98">
        <v>6.6937875988581474</v>
      </c>
      <c r="V101" s="98">
        <v>6.5046182205987595</v>
      </c>
      <c r="W101" s="98">
        <v>6.4689158629601362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2.4647290698851181E-2</v>
      </c>
      <c r="C102" s="122">
        <f t="shared" si="18"/>
        <v>2.9805690667658764E-2</v>
      </c>
      <c r="D102" s="122">
        <f t="shared" si="18"/>
        <v>3.2305868847108489E-2</v>
      </c>
      <c r="E102" s="122">
        <f t="shared" si="18"/>
        <v>4.0304984503063114E-2</v>
      </c>
      <c r="F102" s="122">
        <f t="shared" si="18"/>
        <v>5.2666146817852491E-2</v>
      </c>
      <c r="G102" s="122">
        <f t="shared" si="18"/>
        <v>6.3368080808188385E-2</v>
      </c>
      <c r="H102" s="122">
        <f t="shared" si="18"/>
        <v>7.5376398112430312E-2</v>
      </c>
      <c r="I102" s="122">
        <f t="shared" si="18"/>
        <v>8.5306304815315676E-2</v>
      </c>
      <c r="J102" s="122">
        <f t="shared" si="18"/>
        <v>9.2949976872269566E-2</v>
      </c>
      <c r="K102" s="122">
        <f t="shared" si="18"/>
        <v>9.7279499764853172E-2</v>
      </c>
      <c r="L102" s="122">
        <f t="shared" si="18"/>
        <v>0.10493306978821265</v>
      </c>
      <c r="M102" s="122">
        <f t="shared" si="18"/>
        <v>0.11336461638499969</v>
      </c>
      <c r="N102" s="122">
        <f t="shared" si="18"/>
        <v>0.12301000033661184</v>
      </c>
      <c r="O102" s="122">
        <f t="shared" si="18"/>
        <v>0.13011095557738658</v>
      </c>
      <c r="P102" s="122">
        <f t="shared" si="18"/>
        <v>0.13446191530933732</v>
      </c>
      <c r="Q102" s="122">
        <f t="shared" si="18"/>
        <v>0.13379974010486165</v>
      </c>
      <c r="R102" s="122">
        <f t="shared" si="18"/>
        <v>0.13818025448231222</v>
      </c>
      <c r="S102" s="122">
        <f t="shared" si="18"/>
        <v>0.13897851476096246</v>
      </c>
      <c r="T102" s="122">
        <f t="shared" si="18"/>
        <v>0.16930553125014208</v>
      </c>
      <c r="U102" s="122">
        <f t="shared" si="18"/>
        <v>0.14483669620063103</v>
      </c>
      <c r="V102" s="122">
        <f t="shared" si="18"/>
        <v>0.15310512005147903</v>
      </c>
      <c r="W102" s="122">
        <f t="shared" si="18"/>
        <v>0.15158316124201596</v>
      </c>
      <c r="DA102" s="130" t="s">
        <v>1631</v>
      </c>
    </row>
    <row r="103" spans="1:105" ht="12" customHeight="1" x14ac:dyDescent="0.25">
      <c r="A103" s="97" t="s">
        <v>53</v>
      </c>
      <c r="B103" s="98">
        <v>2.4647290698851181E-2</v>
      </c>
      <c r="C103" s="98">
        <v>2.9805690667658764E-2</v>
      </c>
      <c r="D103" s="98">
        <v>3.2305868847108489E-2</v>
      </c>
      <c r="E103" s="98">
        <v>4.0304984503063114E-2</v>
      </c>
      <c r="F103" s="98">
        <v>5.2666146817852491E-2</v>
      </c>
      <c r="G103" s="98">
        <v>6.3368080808188385E-2</v>
      </c>
      <c r="H103" s="98">
        <v>7.5376398112430312E-2</v>
      </c>
      <c r="I103" s="98">
        <v>8.5306304815315676E-2</v>
      </c>
      <c r="J103" s="98">
        <v>9.2949976872269566E-2</v>
      </c>
      <c r="K103" s="98">
        <v>9.7279499764853172E-2</v>
      </c>
      <c r="L103" s="98">
        <v>0.10493306978821265</v>
      </c>
      <c r="M103" s="98">
        <v>0.11336461638499969</v>
      </c>
      <c r="N103" s="98">
        <v>0.12301000033661184</v>
      </c>
      <c r="O103" s="98">
        <v>0.13011095557738658</v>
      </c>
      <c r="P103" s="98">
        <v>0.13446191530933732</v>
      </c>
      <c r="Q103" s="98">
        <v>0.13379974010486165</v>
      </c>
      <c r="R103" s="98">
        <v>0.13818025448231222</v>
      </c>
      <c r="S103" s="98">
        <v>0.13897851476096246</v>
      </c>
      <c r="T103" s="98">
        <v>0.16930553125014208</v>
      </c>
      <c r="U103" s="98">
        <v>0.14483669620063103</v>
      </c>
      <c r="V103" s="98">
        <v>0.15310512005147903</v>
      </c>
      <c r="W103" s="98">
        <v>0.15158316124201596</v>
      </c>
      <c r="DA103" s="63" t="s">
        <v>1632</v>
      </c>
    </row>
    <row r="104" spans="1:105" ht="12" customHeight="1" x14ac:dyDescent="0.25">
      <c r="A104" s="121" t="s">
        <v>55</v>
      </c>
      <c r="B104" s="122">
        <v>55.097120293838017</v>
      </c>
      <c r="C104" s="122">
        <v>53.247412057052145</v>
      </c>
      <c r="D104" s="122">
        <v>53.248394548314252</v>
      </c>
      <c r="E104" s="122">
        <v>55.424643145197379</v>
      </c>
      <c r="F104" s="122">
        <v>57.423577396606262</v>
      </c>
      <c r="G104" s="122">
        <v>56.418026785493112</v>
      </c>
      <c r="H104" s="122">
        <v>55.121433941444778</v>
      </c>
      <c r="I104" s="122">
        <v>48.145018651954949</v>
      </c>
      <c r="J104" s="122">
        <v>49.927745746038326</v>
      </c>
      <c r="K104" s="122">
        <v>49.581335282827197</v>
      </c>
      <c r="L104" s="122">
        <v>60.772009532282041</v>
      </c>
      <c r="M104" s="122">
        <v>61.154131377325761</v>
      </c>
      <c r="N104" s="122">
        <v>62.120710578077876</v>
      </c>
      <c r="O104" s="122">
        <v>63.918965392676739</v>
      </c>
      <c r="P104" s="122">
        <v>59.897033804983266</v>
      </c>
      <c r="Q104" s="122">
        <v>58.154757591334196</v>
      </c>
      <c r="R104" s="122">
        <v>59.218257499990521</v>
      </c>
      <c r="S104" s="122">
        <v>58.069181062769772</v>
      </c>
      <c r="T104" s="122">
        <v>56.342313202380247</v>
      </c>
      <c r="U104" s="122">
        <v>58.426670813269205</v>
      </c>
      <c r="V104" s="122">
        <v>57.47988412943873</v>
      </c>
      <c r="W104" s="122">
        <v>52.824359493155534</v>
      </c>
      <c r="DA104" s="130" t="s">
        <v>1633</v>
      </c>
    </row>
    <row r="105" spans="1:105" ht="12" customHeight="1" x14ac:dyDescent="0.25">
      <c r="A105" s="97" t="s">
        <v>134</v>
      </c>
      <c r="B105" s="98">
        <v>53.33204171248812</v>
      </c>
      <c r="C105" s="98">
        <v>51.587019955005388</v>
      </c>
      <c r="D105" s="98">
        <v>51.566697113139206</v>
      </c>
      <c r="E105" s="98">
        <v>53.762930463657796</v>
      </c>
      <c r="F105" s="98">
        <v>55.720403607233649</v>
      </c>
      <c r="G105" s="98">
        <v>54.689593416011753</v>
      </c>
      <c r="H105" s="98">
        <v>53.380599027887598</v>
      </c>
      <c r="I105" s="98">
        <v>46.535110857733756</v>
      </c>
      <c r="J105" s="98">
        <v>48.26520280860278</v>
      </c>
      <c r="K105" s="98">
        <v>48.001188979244546</v>
      </c>
      <c r="L105" s="98">
        <v>58.753922639185497</v>
      </c>
      <c r="M105" s="98">
        <v>59.033271357904603</v>
      </c>
      <c r="N105" s="98">
        <v>59.953882734320707</v>
      </c>
      <c r="O105" s="98">
        <v>61.622320405813795</v>
      </c>
      <c r="P105" s="98">
        <v>57.749680593082566</v>
      </c>
      <c r="Q105" s="98">
        <v>55.974124668461329</v>
      </c>
      <c r="R105" s="98">
        <v>57.042494071723368</v>
      </c>
      <c r="S105" s="98">
        <v>55.968788150954005</v>
      </c>
      <c r="T105" s="98">
        <v>54.213881542927517</v>
      </c>
      <c r="U105" s="98">
        <v>56.252146398468994</v>
      </c>
      <c r="V105" s="98">
        <v>55.311362793906184</v>
      </c>
      <c r="W105" s="98">
        <v>50.841282214901497</v>
      </c>
      <c r="DA105" s="63" t="s">
        <v>1634</v>
      </c>
    </row>
    <row r="106" spans="1:105" ht="12" customHeight="1" x14ac:dyDescent="0.25">
      <c r="A106" s="97" t="s">
        <v>133</v>
      </c>
      <c r="B106" s="98">
        <v>0.14852781386159075</v>
      </c>
      <c r="C106" s="98">
        <v>0.16181807337979004</v>
      </c>
      <c r="D106" s="98">
        <v>0.16497452838591553</v>
      </c>
      <c r="E106" s="98">
        <v>0.19328053553517494</v>
      </c>
      <c r="F106" s="98">
        <v>0.20581402993350023</v>
      </c>
      <c r="G106" s="98">
        <v>0.21251463532562243</v>
      </c>
      <c r="H106" s="98">
        <v>0.22022933126522412</v>
      </c>
      <c r="I106" s="98">
        <v>0.21228702364066376</v>
      </c>
      <c r="J106" s="98">
        <v>0.2409115196978224</v>
      </c>
      <c r="K106" s="98">
        <v>0.2779555261905875</v>
      </c>
      <c r="L106" s="98">
        <v>0.365123250584728</v>
      </c>
      <c r="M106" s="98">
        <v>0.36532187954300632</v>
      </c>
      <c r="N106" s="98">
        <v>0.37858668041599552</v>
      </c>
      <c r="O106" s="98">
        <v>0.37438321196204832</v>
      </c>
      <c r="P106" s="98">
        <v>0.33969862989592015</v>
      </c>
      <c r="Q106" s="98">
        <v>0.31678763326279319</v>
      </c>
      <c r="R106" s="98">
        <v>0.31934229527219599</v>
      </c>
      <c r="S106" s="98">
        <v>0.33017202262618539</v>
      </c>
      <c r="T106" s="98">
        <v>0.31741230639405782</v>
      </c>
      <c r="U106" s="98">
        <v>0.35348130488754315</v>
      </c>
      <c r="V106" s="98">
        <v>0.35832263556182148</v>
      </c>
      <c r="W106" s="98">
        <v>0.31762081604916703</v>
      </c>
      <c r="DA106" s="63" t="s">
        <v>1635</v>
      </c>
    </row>
    <row r="107" spans="1:105" ht="12" customHeight="1" x14ac:dyDescent="0.25">
      <c r="A107" s="100" t="s">
        <v>217</v>
      </c>
      <c r="B107" s="101">
        <v>0.10264068350515254</v>
      </c>
      <c r="C107" s="101">
        <v>0.10969476058896645</v>
      </c>
      <c r="D107" s="101">
        <v>0.11238588801712328</v>
      </c>
      <c r="E107" s="101">
        <v>0.12966202103488292</v>
      </c>
      <c r="F107" s="101">
        <v>0.13725416031290727</v>
      </c>
      <c r="G107" s="101">
        <v>0.14289833075073194</v>
      </c>
      <c r="H107" s="101">
        <v>0.14781398603079215</v>
      </c>
      <c r="I107" s="101">
        <v>0.14005580329581541</v>
      </c>
      <c r="J107" s="101">
        <v>0.15437959933208331</v>
      </c>
      <c r="K107" s="101">
        <v>0.16469605295288614</v>
      </c>
      <c r="L107" s="101">
        <v>0.24081768521262265</v>
      </c>
      <c r="M107" s="101">
        <v>0.23838609648128981</v>
      </c>
      <c r="N107" s="101">
        <v>0.24197258534958629</v>
      </c>
      <c r="O107" s="101">
        <v>0.24845621543851884</v>
      </c>
      <c r="P107" s="101">
        <v>0.21818636729801233</v>
      </c>
      <c r="Q107" s="101">
        <v>0.20695581852455244</v>
      </c>
      <c r="R107" s="101">
        <v>0.20771310532278678</v>
      </c>
      <c r="S107" s="101">
        <v>0.20467884703095721</v>
      </c>
      <c r="T107" s="101">
        <v>0.19594658615275887</v>
      </c>
      <c r="U107" s="101">
        <v>0.2184868177292523</v>
      </c>
      <c r="V107" s="101">
        <v>0.22045101294953132</v>
      </c>
      <c r="W107" s="101">
        <v>0.19570422247689434</v>
      </c>
      <c r="DA107" s="131" t="s">
        <v>1636</v>
      </c>
    </row>
    <row r="108" spans="1:105" ht="12" customHeight="1" x14ac:dyDescent="0.25">
      <c r="A108" s="103" t="s">
        <v>52</v>
      </c>
      <c r="B108" s="104">
        <v>4.5887130356438217E-2</v>
      </c>
      <c r="C108" s="104">
        <v>5.2123312790823585E-2</v>
      </c>
      <c r="D108" s="104">
        <v>5.2588640368792267E-2</v>
      </c>
      <c r="E108" s="104">
        <v>6.3618514500292003E-2</v>
      </c>
      <c r="F108" s="104">
        <v>6.8559869620592961E-2</v>
      </c>
      <c r="G108" s="104">
        <v>6.96163045748905E-2</v>
      </c>
      <c r="H108" s="104">
        <v>7.2415345234431966E-2</v>
      </c>
      <c r="I108" s="104">
        <v>7.2231220344848343E-2</v>
      </c>
      <c r="J108" s="104">
        <v>8.653192036573909E-2</v>
      </c>
      <c r="K108" s="104">
        <v>0.11325947323770137</v>
      </c>
      <c r="L108" s="104">
        <v>0.12430556537210537</v>
      </c>
      <c r="M108" s="104">
        <v>0.12693578306171655</v>
      </c>
      <c r="N108" s="104">
        <v>0.13661409506640923</v>
      </c>
      <c r="O108" s="104">
        <v>0.12592699652352948</v>
      </c>
      <c r="P108" s="104">
        <v>0.12151226259790783</v>
      </c>
      <c r="Q108" s="104">
        <v>0.10983181473824076</v>
      </c>
      <c r="R108" s="104">
        <v>0.11162918994940919</v>
      </c>
      <c r="S108" s="104">
        <v>0.12549317559522818</v>
      </c>
      <c r="T108" s="104">
        <v>0.12146572024129898</v>
      </c>
      <c r="U108" s="104">
        <v>0.13499448715829085</v>
      </c>
      <c r="V108" s="104">
        <v>0.13787162261229016</v>
      </c>
      <c r="W108" s="104">
        <v>0.12191659357227266</v>
      </c>
      <c r="DA108" s="132" t="s">
        <v>1637</v>
      </c>
    </row>
    <row r="109" spans="1:105" ht="12" customHeight="1" x14ac:dyDescent="0.25">
      <c r="A109" s="106" t="s">
        <v>122</v>
      </c>
      <c r="B109" s="101">
        <v>1.1756566421157322</v>
      </c>
      <c r="C109" s="101">
        <v>1.0509634108336652</v>
      </c>
      <c r="D109" s="101">
        <v>1.0395116986515349</v>
      </c>
      <c r="E109" s="101">
        <v>0.97790580770240931</v>
      </c>
      <c r="F109" s="101">
        <v>0.98890640065886926</v>
      </c>
      <c r="G109" s="101">
        <v>0.9685125967643069</v>
      </c>
      <c r="H109" s="101">
        <v>0.94025630722104014</v>
      </c>
      <c r="I109" s="101">
        <v>0.80051373794711056</v>
      </c>
      <c r="J109" s="101">
        <v>0.77988652327004937</v>
      </c>
      <c r="K109" s="101">
        <v>0.66931857787581717</v>
      </c>
      <c r="L109" s="101">
        <v>0.80541458189184023</v>
      </c>
      <c r="M109" s="101">
        <v>0.8506743102897989</v>
      </c>
      <c r="N109" s="101">
        <v>0.88032909670666315</v>
      </c>
      <c r="O109" s="101">
        <v>0.95368998310484265</v>
      </c>
      <c r="P109" s="101">
        <v>0.92428917280899203</v>
      </c>
      <c r="Q109" s="101">
        <v>0.97505448097278502</v>
      </c>
      <c r="R109" s="101">
        <v>0.9691554375399476</v>
      </c>
      <c r="S109" s="101">
        <v>0.91991736961859705</v>
      </c>
      <c r="T109" s="101">
        <v>0.92393166722017761</v>
      </c>
      <c r="U109" s="101">
        <v>0.89767168730287561</v>
      </c>
      <c r="V109" s="101">
        <v>0.87484878514570696</v>
      </c>
      <c r="W109" s="101">
        <v>0.79728376111152122</v>
      </c>
      <c r="DA109" s="131" t="s">
        <v>1638</v>
      </c>
    </row>
    <row r="110" spans="1:105" ht="12" customHeight="1" x14ac:dyDescent="0.25">
      <c r="A110" s="107" t="s">
        <v>121</v>
      </c>
      <c r="B110" s="104">
        <v>0.44089412537257305</v>
      </c>
      <c r="C110" s="104">
        <v>0.44761061783329575</v>
      </c>
      <c r="D110" s="104">
        <v>0.47721120813759205</v>
      </c>
      <c r="E110" s="104">
        <v>0.49052633830200393</v>
      </c>
      <c r="F110" s="104">
        <v>0.50845335878024323</v>
      </c>
      <c r="G110" s="104">
        <v>0.54740613739142741</v>
      </c>
      <c r="H110" s="104">
        <v>0.58034927507091816</v>
      </c>
      <c r="I110" s="104">
        <v>0.59710703263341591</v>
      </c>
      <c r="J110" s="104">
        <v>0.6417448944676738</v>
      </c>
      <c r="K110" s="104">
        <v>0.63287219951624096</v>
      </c>
      <c r="L110" s="104">
        <v>0.8475490606199787</v>
      </c>
      <c r="M110" s="104">
        <v>0.90486382958835598</v>
      </c>
      <c r="N110" s="104">
        <v>0.9079120666345184</v>
      </c>
      <c r="O110" s="104">
        <v>0.96857179179605146</v>
      </c>
      <c r="P110" s="104">
        <v>0.88336540919578965</v>
      </c>
      <c r="Q110" s="104">
        <v>0.8887908086372871</v>
      </c>
      <c r="R110" s="104">
        <v>0.8872656954550131</v>
      </c>
      <c r="S110" s="104">
        <v>0.85030351957098249</v>
      </c>
      <c r="T110" s="104">
        <v>0.88708768583848485</v>
      </c>
      <c r="U110" s="104">
        <v>0.92337142260978977</v>
      </c>
      <c r="V110" s="104">
        <v>0.93534991482501795</v>
      </c>
      <c r="W110" s="104">
        <v>0.86817270109334688</v>
      </c>
      <c r="DA110" s="132" t="s">
        <v>1639</v>
      </c>
    </row>
    <row r="111" spans="1:105" ht="12" customHeight="1" x14ac:dyDescent="0.25">
      <c r="A111" s="108" t="s">
        <v>53</v>
      </c>
      <c r="B111" s="98">
        <v>0.28693815451479726</v>
      </c>
      <c r="C111" s="98">
        <v>0.28597881145144127</v>
      </c>
      <c r="D111" s="98">
        <v>0.30719364306028107</v>
      </c>
      <c r="E111" s="98">
        <v>0.31155446520044694</v>
      </c>
      <c r="F111" s="98">
        <v>0.32128492865425967</v>
      </c>
      <c r="G111" s="98">
        <v>0.3498783466243327</v>
      </c>
      <c r="H111" s="98">
        <v>0.37082255378454315</v>
      </c>
      <c r="I111" s="98">
        <v>0.37622859803930953</v>
      </c>
      <c r="J111" s="98">
        <v>0.39364981489494189</v>
      </c>
      <c r="K111" s="98">
        <v>0.3585047323763475</v>
      </c>
      <c r="L111" s="98">
        <v>0.54000309498307209</v>
      </c>
      <c r="M111" s="98">
        <v>0.5719215302534465</v>
      </c>
      <c r="N111" s="98">
        <v>0.5630175599586541</v>
      </c>
      <c r="O111" s="98">
        <v>0.62605895787696286</v>
      </c>
      <c r="P111" s="98">
        <v>0.55067240889264291</v>
      </c>
      <c r="Q111" s="98">
        <v>0.56331522498304654</v>
      </c>
      <c r="R111" s="98">
        <v>0.56058768970482775</v>
      </c>
      <c r="S111" s="98">
        <v>0.51418726360424483</v>
      </c>
      <c r="T111" s="98">
        <v>0.53641713874677344</v>
      </c>
      <c r="U111" s="98">
        <v>0.56339980876696438</v>
      </c>
      <c r="V111" s="98">
        <v>0.57080493083340667</v>
      </c>
      <c r="W111" s="98">
        <v>0.53220128998845462</v>
      </c>
      <c r="DA111" s="63" t="s">
        <v>1640</v>
      </c>
    </row>
    <row r="112" spans="1:105" ht="12" customHeight="1" x14ac:dyDescent="0.25">
      <c r="A112" s="108" t="s">
        <v>52</v>
      </c>
      <c r="B112" s="98">
        <v>0.15395597085777579</v>
      </c>
      <c r="C112" s="98">
        <v>0.16163180638185448</v>
      </c>
      <c r="D112" s="98">
        <v>0.17001756507731097</v>
      </c>
      <c r="E112" s="98">
        <v>0.17897187310155699</v>
      </c>
      <c r="F112" s="98">
        <v>0.18716843012598353</v>
      </c>
      <c r="G112" s="98">
        <v>0.1975277907670947</v>
      </c>
      <c r="H112" s="98">
        <v>0.20952672128637498</v>
      </c>
      <c r="I112" s="98">
        <v>0.22087843459410639</v>
      </c>
      <c r="J112" s="98">
        <v>0.24809507957273194</v>
      </c>
      <c r="K112" s="98">
        <v>0.27436746713989341</v>
      </c>
      <c r="L112" s="98">
        <v>0.30754596563690667</v>
      </c>
      <c r="M112" s="98">
        <v>0.33294229933490943</v>
      </c>
      <c r="N112" s="98">
        <v>0.34489450667586435</v>
      </c>
      <c r="O112" s="98">
        <v>0.34251283391908866</v>
      </c>
      <c r="P112" s="98">
        <v>0.3326930003031468</v>
      </c>
      <c r="Q112" s="98">
        <v>0.32547558365424062</v>
      </c>
      <c r="R112" s="98">
        <v>0.32667800575018535</v>
      </c>
      <c r="S112" s="98">
        <v>0.33611625596673761</v>
      </c>
      <c r="T112" s="98">
        <v>0.35067054709171147</v>
      </c>
      <c r="U112" s="98">
        <v>0.35997161384282539</v>
      </c>
      <c r="V112" s="98">
        <v>0.36454498399161134</v>
      </c>
      <c r="W112" s="98">
        <v>0.3359714111048922</v>
      </c>
      <c r="DA112" s="63" t="s">
        <v>1641</v>
      </c>
    </row>
    <row r="113" spans="1:105" ht="12" customHeight="1" x14ac:dyDescent="0.25">
      <c r="A113" s="121" t="s">
        <v>54</v>
      </c>
      <c r="B113" s="122">
        <v>10.293361712102069</v>
      </c>
      <c r="C113" s="122">
        <v>10.168892795695596</v>
      </c>
      <c r="D113" s="122">
        <v>10.544285775892138</v>
      </c>
      <c r="E113" s="122">
        <v>10.840763546057078</v>
      </c>
      <c r="F113" s="122">
        <v>11.025666407506222</v>
      </c>
      <c r="G113" s="122">
        <v>11.100314280592524</v>
      </c>
      <c r="H113" s="122">
        <v>11.176697653858788</v>
      </c>
      <c r="I113" s="122">
        <v>10.691583544056007</v>
      </c>
      <c r="J113" s="122">
        <v>10.947480083320594</v>
      </c>
      <c r="K113" s="122">
        <v>11.183640740153855</v>
      </c>
      <c r="L113" s="122">
        <v>12.829656615588272</v>
      </c>
      <c r="M113" s="122">
        <v>12.710618736458994</v>
      </c>
      <c r="N113" s="122">
        <v>12.814991247614785</v>
      </c>
      <c r="O113" s="122">
        <v>13.635697004919706</v>
      </c>
      <c r="P113" s="122">
        <v>13.514592386616521</v>
      </c>
      <c r="Q113" s="122">
        <v>13.511136922441233</v>
      </c>
      <c r="R113" s="122">
        <v>13.922850570926588</v>
      </c>
      <c r="S113" s="122">
        <v>13.729922955023881</v>
      </c>
      <c r="T113" s="122">
        <v>13.868005402664213</v>
      </c>
      <c r="U113" s="122">
        <v>13.847768302702949</v>
      </c>
      <c r="V113" s="122">
        <v>14.286994793884428</v>
      </c>
      <c r="W113" s="122">
        <v>14.047825819900559</v>
      </c>
      <c r="DA113" s="130" t="s">
        <v>1642</v>
      </c>
    </row>
    <row r="114" spans="1:105" ht="12" customHeight="1" x14ac:dyDescent="0.25">
      <c r="A114" s="97" t="s">
        <v>175</v>
      </c>
      <c r="B114" s="98">
        <v>1.9526540826591037</v>
      </c>
      <c r="C114" s="98">
        <v>1.9370428321109181</v>
      </c>
      <c r="D114" s="98">
        <v>1.9808042182577084</v>
      </c>
      <c r="E114" s="98">
        <v>2.0929660991049435</v>
      </c>
      <c r="F114" s="98">
        <v>2.1263778185759277</v>
      </c>
      <c r="G114" s="98">
        <v>2.1349575769312064</v>
      </c>
      <c r="H114" s="98">
        <v>2.1402715519232691</v>
      </c>
      <c r="I114" s="98">
        <v>1.9840009913654879</v>
      </c>
      <c r="J114" s="98">
        <v>2.0485590270727307</v>
      </c>
      <c r="K114" s="98">
        <v>2.0937704361952774</v>
      </c>
      <c r="L114" s="98">
        <v>2.379891738852717</v>
      </c>
      <c r="M114" s="98">
        <v>2.3113085689916963</v>
      </c>
      <c r="N114" s="98">
        <v>2.3368449854898934</v>
      </c>
      <c r="O114" s="98">
        <v>2.4657946877007881</v>
      </c>
      <c r="P114" s="98">
        <v>2.3736843951102959</v>
      </c>
      <c r="Q114" s="98">
        <v>2.3525646566470901</v>
      </c>
      <c r="R114" s="98">
        <v>2.4157003518918141</v>
      </c>
      <c r="S114" s="98">
        <v>2.3738134353874449</v>
      </c>
      <c r="T114" s="98">
        <v>2.3008025222126611</v>
      </c>
      <c r="U114" s="98">
        <v>2.1842457246584512</v>
      </c>
      <c r="V114" s="98">
        <v>2.007260915257473</v>
      </c>
      <c r="W114" s="98">
        <v>2.0645839304480798</v>
      </c>
      <c r="DA114" s="63" t="s">
        <v>1643</v>
      </c>
    </row>
    <row r="115" spans="1:105" ht="12" customHeight="1" x14ac:dyDescent="0.25">
      <c r="A115" s="109" t="s">
        <v>120</v>
      </c>
      <c r="B115" s="33">
        <v>8.3407076294429654</v>
      </c>
      <c r="C115" s="33">
        <v>8.2318499635846774</v>
      </c>
      <c r="D115" s="33">
        <v>8.5634815576344305</v>
      </c>
      <c r="E115" s="33">
        <v>8.7477974469521342</v>
      </c>
      <c r="F115" s="33">
        <v>8.8992885889302951</v>
      </c>
      <c r="G115" s="33">
        <v>8.9653567036613175</v>
      </c>
      <c r="H115" s="33">
        <v>9.0364261019355201</v>
      </c>
      <c r="I115" s="33">
        <v>8.7075825526905195</v>
      </c>
      <c r="J115" s="33">
        <v>8.8989210562478629</v>
      </c>
      <c r="K115" s="33">
        <v>9.0898703039585786</v>
      </c>
      <c r="L115" s="33">
        <v>10.449764876735555</v>
      </c>
      <c r="M115" s="33">
        <v>10.399310167467297</v>
      </c>
      <c r="N115" s="33">
        <v>10.478146262124891</v>
      </c>
      <c r="O115" s="33">
        <v>11.169902317218918</v>
      </c>
      <c r="P115" s="33">
        <v>11.140907991506225</v>
      </c>
      <c r="Q115" s="33">
        <v>11.158572265794144</v>
      </c>
      <c r="R115" s="33">
        <v>11.507150219034774</v>
      </c>
      <c r="S115" s="33">
        <v>11.356109519636435</v>
      </c>
      <c r="T115" s="33">
        <v>11.567202880451552</v>
      </c>
      <c r="U115" s="33">
        <v>11.663522578044498</v>
      </c>
      <c r="V115" s="33">
        <v>12.279733878626956</v>
      </c>
      <c r="W115" s="33">
        <v>11.983241889452479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381.13964553206</v>
      </c>
      <c r="C117" s="117">
        <f t="shared" si="19"/>
        <v>408.95517124337505</v>
      </c>
      <c r="D117" s="117">
        <f t="shared" si="19"/>
        <v>399.26137094856404</v>
      </c>
      <c r="E117" s="117">
        <f t="shared" si="19"/>
        <v>433.65820910359514</v>
      </c>
      <c r="F117" s="117">
        <f t="shared" si="19"/>
        <v>438.09499618310826</v>
      </c>
      <c r="G117" s="117">
        <f t="shared" si="19"/>
        <v>439.2561838694528</v>
      </c>
      <c r="H117" s="117">
        <f t="shared" si="19"/>
        <v>431.13595828156366</v>
      </c>
      <c r="I117" s="117">
        <f t="shared" si="19"/>
        <v>406.57190100262039</v>
      </c>
      <c r="J117" s="117">
        <f t="shared" si="19"/>
        <v>413.48830836279467</v>
      </c>
      <c r="K117" s="117">
        <f t="shared" si="19"/>
        <v>425.2326695629464</v>
      </c>
      <c r="L117" s="117">
        <f t="shared" si="19"/>
        <v>513.35217508290827</v>
      </c>
      <c r="M117" s="117">
        <f t="shared" si="19"/>
        <v>455.9192132589763</v>
      </c>
      <c r="N117" s="117">
        <f t="shared" si="19"/>
        <v>468.67677167163424</v>
      </c>
      <c r="O117" s="117">
        <f t="shared" si="19"/>
        <v>480.61763185613643</v>
      </c>
      <c r="P117" s="117">
        <f t="shared" si="19"/>
        <v>423.25603858500256</v>
      </c>
      <c r="Q117" s="117">
        <f t="shared" si="19"/>
        <v>446.08885339584771</v>
      </c>
      <c r="R117" s="117">
        <f t="shared" ref="R117:V117" si="20">R118+R121+R123+R132</f>
        <v>473.27701605435192</v>
      </c>
      <c r="S117" s="117">
        <f t="shared" si="20"/>
        <v>480.32865567311563</v>
      </c>
      <c r="T117" s="117">
        <f t="shared" si="20"/>
        <v>483.43624912231689</v>
      </c>
      <c r="U117" s="117">
        <f t="shared" si="20"/>
        <v>491.14030754174792</v>
      </c>
      <c r="V117" s="117">
        <f t="shared" si="20"/>
        <v>479.49398466927482</v>
      </c>
      <c r="W117" s="117">
        <f t="shared" ref="W117" si="21">W118+W121+W123+W132</f>
        <v>473.07531547328688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340.66065396746302</v>
      </c>
      <c r="C118" s="122">
        <f t="shared" si="22"/>
        <v>369.3806983912848</v>
      </c>
      <c r="D118" s="122">
        <f t="shared" si="22"/>
        <v>359.03508283814261</v>
      </c>
      <c r="E118" s="122">
        <f t="shared" si="22"/>
        <v>391.47736984469219</v>
      </c>
      <c r="F118" s="122">
        <f t="shared" si="22"/>
        <v>394.11659827611442</v>
      </c>
      <c r="G118" s="122">
        <f t="shared" si="22"/>
        <v>395.44483064832247</v>
      </c>
      <c r="H118" s="122">
        <f t="shared" si="22"/>
        <v>387.68537188626368</v>
      </c>
      <c r="I118" s="122">
        <f t="shared" si="22"/>
        <v>367.51814587197771</v>
      </c>
      <c r="J118" s="122">
        <f t="shared" si="22"/>
        <v>372.63188668692271</v>
      </c>
      <c r="K118" s="122">
        <f t="shared" si="22"/>
        <v>383.86567292484341</v>
      </c>
      <c r="L118" s="122">
        <f t="shared" si="22"/>
        <v>462.60548585673723</v>
      </c>
      <c r="M118" s="122">
        <f t="shared" si="22"/>
        <v>404.1338168143987</v>
      </c>
      <c r="N118" s="122">
        <f t="shared" si="22"/>
        <v>415.14657969693388</v>
      </c>
      <c r="O118" s="122">
        <f t="shared" si="22"/>
        <v>424.25975816473249</v>
      </c>
      <c r="P118" s="122">
        <f t="shared" si="22"/>
        <v>369.51900295724278</v>
      </c>
      <c r="Q118" s="122">
        <f t="shared" si="22"/>
        <v>393.13611054362957</v>
      </c>
      <c r="R118" s="122">
        <f t="shared" ref="R118:V118" si="23">SUM(R119:R120)</f>
        <v>418.43104050671332</v>
      </c>
      <c r="S118" s="122">
        <f t="shared" si="23"/>
        <v>425.36591186625321</v>
      </c>
      <c r="T118" s="122">
        <f t="shared" si="23"/>
        <v>428.3422860149451</v>
      </c>
      <c r="U118" s="122">
        <f t="shared" si="23"/>
        <v>433.45485143279814</v>
      </c>
      <c r="V118" s="122">
        <f t="shared" si="23"/>
        <v>421.11969154272174</v>
      </c>
      <c r="W118" s="122">
        <f t="shared" ref="W118" si="24">SUM(W119:W120)</f>
        <v>417.95892558988157</v>
      </c>
      <c r="DA118" s="130" t="s">
        <v>1796</v>
      </c>
    </row>
    <row r="119" spans="1:105" ht="12" customHeight="1" x14ac:dyDescent="0.25">
      <c r="A119" s="97" t="s">
        <v>217</v>
      </c>
      <c r="B119" s="98">
        <v>334.47875512629923</v>
      </c>
      <c r="C119" s="98">
        <v>362.70332674594812</v>
      </c>
      <c r="D119" s="98">
        <v>352.7264454567192</v>
      </c>
      <c r="E119" s="98">
        <v>384.65484211983011</v>
      </c>
      <c r="F119" s="98">
        <v>387.35814113923692</v>
      </c>
      <c r="G119" s="98">
        <v>388.74906747657025</v>
      </c>
      <c r="H119" s="98">
        <v>381.20520175149807</v>
      </c>
      <c r="I119" s="98">
        <v>361.42634259012794</v>
      </c>
      <c r="J119" s="98">
        <v>366.57169529924863</v>
      </c>
      <c r="K119" s="98">
        <v>377.69571216577225</v>
      </c>
      <c r="L119" s="98">
        <v>454.91119131207716</v>
      </c>
      <c r="M119" s="98">
        <v>397.56063649971679</v>
      </c>
      <c r="N119" s="98">
        <v>408.39819447202348</v>
      </c>
      <c r="O119" s="98">
        <v>417.35873809735807</v>
      </c>
      <c r="P119" s="98">
        <v>363.72000627597743</v>
      </c>
      <c r="Q119" s="98">
        <v>386.89852459654355</v>
      </c>
      <c r="R119" s="98">
        <v>411.83178609176872</v>
      </c>
      <c r="S119" s="98">
        <v>418.66728745347075</v>
      </c>
      <c r="T119" s="98">
        <v>421.63058816200294</v>
      </c>
      <c r="U119" s="98">
        <v>426.76106383394</v>
      </c>
      <c r="V119" s="98">
        <v>414.61507332212295</v>
      </c>
      <c r="W119" s="98">
        <v>411.49000972692141</v>
      </c>
      <c r="DA119" s="63" t="s">
        <v>1797</v>
      </c>
    </row>
    <row r="120" spans="1:105" ht="12" customHeight="1" x14ac:dyDescent="0.25">
      <c r="A120" s="97" t="s">
        <v>53</v>
      </c>
      <c r="B120" s="98">
        <v>6.1818988411637799</v>
      </c>
      <c r="C120" s="98">
        <v>6.6773716453366623</v>
      </c>
      <c r="D120" s="98">
        <v>6.3086373814234324</v>
      </c>
      <c r="E120" s="98">
        <v>6.8225277248620966</v>
      </c>
      <c r="F120" s="98">
        <v>6.7584571368775057</v>
      </c>
      <c r="G120" s="98">
        <v>6.6957631717522306</v>
      </c>
      <c r="H120" s="98">
        <v>6.4801701347656042</v>
      </c>
      <c r="I120" s="98">
        <v>6.0918032818497361</v>
      </c>
      <c r="J120" s="98">
        <v>6.0601913876740801</v>
      </c>
      <c r="K120" s="98">
        <v>6.1699607590711629</v>
      </c>
      <c r="L120" s="98">
        <v>7.6942945446600834</v>
      </c>
      <c r="M120" s="98">
        <v>6.5731803146818848</v>
      </c>
      <c r="N120" s="98">
        <v>6.7483852249104022</v>
      </c>
      <c r="O120" s="98">
        <v>6.9010200673744384</v>
      </c>
      <c r="P120" s="98">
        <v>5.7989966812653355</v>
      </c>
      <c r="Q120" s="98">
        <v>6.2375859470860249</v>
      </c>
      <c r="R120" s="98">
        <v>6.5992544149445811</v>
      </c>
      <c r="S120" s="98">
        <v>6.6986244127824737</v>
      </c>
      <c r="T120" s="98">
        <v>6.7116978529421774</v>
      </c>
      <c r="U120" s="98">
        <v>6.6937875988581474</v>
      </c>
      <c r="V120" s="98">
        <v>6.5046182205987595</v>
      </c>
      <c r="W120" s="98">
        <v>6.4689158629601362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5.5666446880442456E-2</v>
      </c>
      <c r="C121" s="122">
        <f t="shared" si="25"/>
        <v>7.3025873906166217E-2</v>
      </c>
      <c r="D121" s="122">
        <f t="shared" si="25"/>
        <v>8.3875418100485419E-2</v>
      </c>
      <c r="E121" s="122">
        <f t="shared" si="25"/>
        <v>0.1132368966277713</v>
      </c>
      <c r="F121" s="122">
        <f t="shared" si="25"/>
        <v>0.15898437839730167</v>
      </c>
      <c r="G121" s="122">
        <f t="shared" si="25"/>
        <v>0.2016287320378741</v>
      </c>
      <c r="H121" s="122">
        <f t="shared" si="25"/>
        <v>0.25169073022566557</v>
      </c>
      <c r="I121" s="122">
        <f t="shared" si="25"/>
        <v>0.29335022540230871</v>
      </c>
      <c r="J121" s="122">
        <f t="shared" si="25"/>
        <v>0.326733363795283</v>
      </c>
      <c r="K121" s="122">
        <f t="shared" si="25"/>
        <v>0.35165191096279924</v>
      </c>
      <c r="L121" s="122">
        <f t="shared" si="25"/>
        <v>0.39130137173589397</v>
      </c>
      <c r="M121" s="122">
        <f t="shared" si="25"/>
        <v>0.4409119716504793</v>
      </c>
      <c r="N121" s="122">
        <f t="shared" si="25"/>
        <v>0.49867071169635008</v>
      </c>
      <c r="O121" s="122">
        <f t="shared" si="25"/>
        <v>0.5507509889899368</v>
      </c>
      <c r="P121" s="122">
        <f t="shared" si="25"/>
        <v>0.58759912360100797</v>
      </c>
      <c r="Q121" s="122">
        <f t="shared" si="25"/>
        <v>0.60236439241567485</v>
      </c>
      <c r="R121" s="122">
        <f t="shared" si="25"/>
        <v>0.64226941601619381</v>
      </c>
      <c r="S121" s="122">
        <f t="shared" si="25"/>
        <v>0.67012060137544027</v>
      </c>
      <c r="T121" s="122">
        <f t="shared" si="25"/>
        <v>0.85038429431635576</v>
      </c>
      <c r="U121" s="122">
        <f t="shared" si="25"/>
        <v>0.75333432481280937</v>
      </c>
      <c r="V121" s="122">
        <f t="shared" si="25"/>
        <v>0.82246745102887409</v>
      </c>
      <c r="W121" s="122">
        <f t="shared" si="25"/>
        <v>0.82965531751602939</v>
      </c>
      <c r="DA121" s="130" t="s">
        <v>1799</v>
      </c>
    </row>
    <row r="122" spans="1:105" ht="12" customHeight="1" x14ac:dyDescent="0.25">
      <c r="A122" s="97" t="s">
        <v>53</v>
      </c>
      <c r="B122" s="98">
        <v>5.5666446880442456E-2</v>
      </c>
      <c r="C122" s="98">
        <v>7.3025873906166217E-2</v>
      </c>
      <c r="D122" s="98">
        <v>8.3875418100485419E-2</v>
      </c>
      <c r="E122" s="98">
        <v>0.1132368966277713</v>
      </c>
      <c r="F122" s="98">
        <v>0.15898437839730167</v>
      </c>
      <c r="G122" s="98">
        <v>0.2016287320378741</v>
      </c>
      <c r="H122" s="98">
        <v>0.25169073022566557</v>
      </c>
      <c r="I122" s="98">
        <v>0.29335022540230871</v>
      </c>
      <c r="J122" s="98">
        <v>0.326733363795283</v>
      </c>
      <c r="K122" s="98">
        <v>0.35165191096279924</v>
      </c>
      <c r="L122" s="98">
        <v>0.39130137173589397</v>
      </c>
      <c r="M122" s="98">
        <v>0.4409119716504793</v>
      </c>
      <c r="N122" s="98">
        <v>0.49867071169635008</v>
      </c>
      <c r="O122" s="98">
        <v>0.5507509889899368</v>
      </c>
      <c r="P122" s="98">
        <v>0.58759912360100797</v>
      </c>
      <c r="Q122" s="98">
        <v>0.60236439241567485</v>
      </c>
      <c r="R122" s="98">
        <v>0.64226941601619381</v>
      </c>
      <c r="S122" s="98">
        <v>0.67012060137544027</v>
      </c>
      <c r="T122" s="98">
        <v>0.85038429431635576</v>
      </c>
      <c r="U122" s="98">
        <v>0.75333432481280937</v>
      </c>
      <c r="V122" s="98">
        <v>0.82246745102887409</v>
      </c>
      <c r="W122" s="98">
        <v>0.82965531751602939</v>
      </c>
      <c r="DA122" s="63" t="s">
        <v>1800</v>
      </c>
    </row>
    <row r="123" spans="1:105" ht="12" customHeight="1" x14ac:dyDescent="0.25">
      <c r="A123" s="121" t="s">
        <v>55</v>
      </c>
      <c r="B123" s="122">
        <v>32.899801053031474</v>
      </c>
      <c r="C123" s="122">
        <v>32.048900144854805</v>
      </c>
      <c r="D123" s="122">
        <v>32.385000750240806</v>
      </c>
      <c r="E123" s="122">
        <v>34.072758875035518</v>
      </c>
      <c r="F123" s="122">
        <v>35.659726278651583</v>
      </c>
      <c r="G123" s="122">
        <v>35.364544592139005</v>
      </c>
      <c r="H123" s="122">
        <v>34.862626084775904</v>
      </c>
      <c r="I123" s="122">
        <v>30.759019435558368</v>
      </c>
      <c r="J123" s="122">
        <v>32.328999030115483</v>
      </c>
      <c r="K123" s="122">
        <v>32.620975884791164</v>
      </c>
      <c r="L123" s="122">
        <v>40.700233504238525</v>
      </c>
      <c r="M123" s="122">
        <v>41.749089418109385</v>
      </c>
      <c r="N123" s="122">
        <v>43.333618650609203</v>
      </c>
      <c r="O123" s="122">
        <v>45.456594916581885</v>
      </c>
      <c r="P123" s="122">
        <v>42.855986732477717</v>
      </c>
      <c r="Q123" s="122">
        <v>42.017670894609417</v>
      </c>
      <c r="R123" s="122">
        <v>43.484900432444611</v>
      </c>
      <c r="S123" s="122">
        <v>43.61708136230304</v>
      </c>
      <c r="T123" s="122">
        <v>43.313759684823978</v>
      </c>
      <c r="U123" s="122">
        <v>45.863040329218599</v>
      </c>
      <c r="V123" s="122">
        <v>45.947586898957603</v>
      </c>
      <c r="W123" s="122">
        <v>42.796863736583248</v>
      </c>
      <c r="DA123" s="130" t="s">
        <v>1801</v>
      </c>
    </row>
    <row r="124" spans="1:105" ht="12" customHeight="1" x14ac:dyDescent="0.25">
      <c r="A124" s="97" t="s">
        <v>134</v>
      </c>
      <c r="B124" s="98">
        <v>31.597986732507579</v>
      </c>
      <c r="C124" s="98">
        <v>30.812548824729568</v>
      </c>
      <c r="D124" s="98">
        <v>31.125084958571186</v>
      </c>
      <c r="E124" s="98">
        <v>32.816442130334337</v>
      </c>
      <c r="F124" s="98">
        <v>34.363614864649065</v>
      </c>
      <c r="G124" s="98">
        <v>34.040062573238629</v>
      </c>
      <c r="H124" s="98">
        <v>33.517381952870814</v>
      </c>
      <c r="I124" s="98">
        <v>29.502552121951656</v>
      </c>
      <c r="J124" s="98">
        <v>31.021633857757166</v>
      </c>
      <c r="K124" s="98">
        <v>31.358397333452046</v>
      </c>
      <c r="L124" s="98">
        <v>39.100979031441668</v>
      </c>
      <c r="M124" s="98">
        <v>40.060737567411763</v>
      </c>
      <c r="N124" s="98">
        <v>41.598580454176783</v>
      </c>
      <c r="O124" s="98">
        <v>43.620218492089634</v>
      </c>
      <c r="P124" s="98">
        <v>41.126557874265913</v>
      </c>
      <c r="Q124" s="98">
        <v>40.258053901935213</v>
      </c>
      <c r="R124" s="98">
        <v>41.714342227880046</v>
      </c>
      <c r="S124" s="98">
        <v>41.879321918418633</v>
      </c>
      <c r="T124" s="98">
        <v>41.529737078192468</v>
      </c>
      <c r="U124" s="98">
        <v>44.017247640279713</v>
      </c>
      <c r="V124" s="98">
        <v>44.087335595713718</v>
      </c>
      <c r="W124" s="98">
        <v>41.086391805267951</v>
      </c>
      <c r="DA124" s="63" t="s">
        <v>1802</v>
      </c>
    </row>
    <row r="125" spans="1:105" ht="12" customHeight="1" x14ac:dyDescent="0.25">
      <c r="A125" s="97" t="s">
        <v>133</v>
      </c>
      <c r="B125" s="98">
        <v>0.10669933351744883</v>
      </c>
      <c r="C125" s="98">
        <v>0.11834352538967963</v>
      </c>
      <c r="D125" s="98">
        <v>0.12113940216310692</v>
      </c>
      <c r="E125" s="98">
        <v>0.14420470137483227</v>
      </c>
      <c r="F125" s="98">
        <v>0.15470406107753296</v>
      </c>
      <c r="G125" s="98">
        <v>0.16021445311102878</v>
      </c>
      <c r="H125" s="98">
        <v>0.16709783738153541</v>
      </c>
      <c r="I125" s="98">
        <v>0.16318516508992942</v>
      </c>
      <c r="J125" s="98">
        <v>0.1882798391688939</v>
      </c>
      <c r="K125" s="98">
        <v>0.22394021547995144</v>
      </c>
      <c r="L125" s="98">
        <v>0.28808556649967615</v>
      </c>
      <c r="M125" s="98">
        <v>0.29061782946722348</v>
      </c>
      <c r="N125" s="98">
        <v>0.3049778184604115</v>
      </c>
      <c r="O125" s="98">
        <v>0.29983490949067793</v>
      </c>
      <c r="P125" s="98">
        <v>0.27452831780217513</v>
      </c>
      <c r="Q125" s="98">
        <v>0.25534656210458756</v>
      </c>
      <c r="R125" s="98">
        <v>0.25989887744682938</v>
      </c>
      <c r="S125" s="98">
        <v>0.27686423309075875</v>
      </c>
      <c r="T125" s="98">
        <v>0.26966920674308315</v>
      </c>
      <c r="U125" s="98">
        <v>0.30604911425361725</v>
      </c>
      <c r="V125" s="98">
        <v>0.31450097995366993</v>
      </c>
      <c r="W125" s="98">
        <v>0.28069668212215554</v>
      </c>
      <c r="DA125" s="63" t="s">
        <v>1803</v>
      </c>
    </row>
    <row r="126" spans="1:105" ht="12" customHeight="1" x14ac:dyDescent="0.25">
      <c r="A126" s="100" t="s">
        <v>217</v>
      </c>
      <c r="B126" s="101">
        <v>6.081220316101061E-2</v>
      </c>
      <c r="C126" s="101">
        <v>6.6220212598856049E-2</v>
      </c>
      <c r="D126" s="101">
        <v>6.8550761794314657E-2</v>
      </c>
      <c r="E126" s="101">
        <v>8.058618687454025E-2</v>
      </c>
      <c r="F126" s="101">
        <v>8.6144191456939995E-2</v>
      </c>
      <c r="G126" s="101">
        <v>9.0598148536138276E-2</v>
      </c>
      <c r="H126" s="101">
        <v>9.4682492147103448E-2</v>
      </c>
      <c r="I126" s="101">
        <v>9.0953944745081089E-2</v>
      </c>
      <c r="J126" s="101">
        <v>0.10174791880315481</v>
      </c>
      <c r="K126" s="101">
        <v>0.11068074224225007</v>
      </c>
      <c r="L126" s="101">
        <v>0.16378000112757077</v>
      </c>
      <c r="M126" s="101">
        <v>0.16368204640550696</v>
      </c>
      <c r="N126" s="101">
        <v>0.16836372339400227</v>
      </c>
      <c r="O126" s="101">
        <v>0.17390791296714841</v>
      </c>
      <c r="P126" s="101">
        <v>0.15301605520426728</v>
      </c>
      <c r="Q126" s="101">
        <v>0.14551474736634681</v>
      </c>
      <c r="R126" s="101">
        <v>0.1482696874974202</v>
      </c>
      <c r="S126" s="101">
        <v>0.15137105749553056</v>
      </c>
      <c r="T126" s="101">
        <v>0.14820348650178414</v>
      </c>
      <c r="U126" s="101">
        <v>0.17105462709532637</v>
      </c>
      <c r="V126" s="101">
        <v>0.17662935734137977</v>
      </c>
      <c r="W126" s="101">
        <v>0.15878008854988288</v>
      </c>
      <c r="DA126" s="131" t="s">
        <v>1804</v>
      </c>
    </row>
    <row r="127" spans="1:105" ht="12" customHeight="1" x14ac:dyDescent="0.25">
      <c r="A127" s="103" t="s">
        <v>52</v>
      </c>
      <c r="B127" s="104">
        <v>4.5887130356438217E-2</v>
      </c>
      <c r="C127" s="104">
        <v>5.2123312790823585E-2</v>
      </c>
      <c r="D127" s="104">
        <v>5.2588640368792267E-2</v>
      </c>
      <c r="E127" s="104">
        <v>6.3618514500292003E-2</v>
      </c>
      <c r="F127" s="104">
        <v>6.8559869620592961E-2</v>
      </c>
      <c r="G127" s="104">
        <v>6.96163045748905E-2</v>
      </c>
      <c r="H127" s="104">
        <v>7.2415345234431966E-2</v>
      </c>
      <c r="I127" s="104">
        <v>7.2231220344848343E-2</v>
      </c>
      <c r="J127" s="104">
        <v>8.653192036573909E-2</v>
      </c>
      <c r="K127" s="104">
        <v>0.11325947323770137</v>
      </c>
      <c r="L127" s="104">
        <v>0.12430556537210537</v>
      </c>
      <c r="M127" s="104">
        <v>0.12693578306171655</v>
      </c>
      <c r="N127" s="104">
        <v>0.13661409506640923</v>
      </c>
      <c r="O127" s="104">
        <v>0.12592699652352948</v>
      </c>
      <c r="P127" s="104">
        <v>0.12151226259790783</v>
      </c>
      <c r="Q127" s="104">
        <v>0.10983181473824076</v>
      </c>
      <c r="R127" s="104">
        <v>0.11162918994940919</v>
      </c>
      <c r="S127" s="104">
        <v>0.12549317559522818</v>
      </c>
      <c r="T127" s="104">
        <v>0.12146572024129898</v>
      </c>
      <c r="U127" s="104">
        <v>0.13499448715829085</v>
      </c>
      <c r="V127" s="104">
        <v>0.13787162261229016</v>
      </c>
      <c r="W127" s="104">
        <v>0.12191659357227266</v>
      </c>
      <c r="DA127" s="132" t="s">
        <v>1805</v>
      </c>
    </row>
    <row r="128" spans="1:105" ht="12" customHeight="1" x14ac:dyDescent="0.25">
      <c r="A128" s="106" t="s">
        <v>122</v>
      </c>
      <c r="B128" s="101">
        <v>0.83689995045365506</v>
      </c>
      <c r="C128" s="101">
        <v>0.7511966749764426</v>
      </c>
      <c r="D128" s="101">
        <v>0.74696363853475223</v>
      </c>
      <c r="E128" s="101">
        <v>0.70675967275140883</v>
      </c>
      <c r="F128" s="101">
        <v>0.71953056138683258</v>
      </c>
      <c r="G128" s="101">
        <v>0.70959513475004676</v>
      </c>
      <c r="H128" s="101">
        <v>0.69444242013495716</v>
      </c>
      <c r="I128" s="101">
        <v>0.59331829246126799</v>
      </c>
      <c r="J128" s="101">
        <v>0.57854901743774789</v>
      </c>
      <c r="K128" s="101">
        <v>0.49732382309835133</v>
      </c>
      <c r="L128" s="101">
        <v>0.60043115324650032</v>
      </c>
      <c r="M128" s="101">
        <v>0.63665999766090808</v>
      </c>
      <c r="N128" s="101">
        <v>0.66234088059018315</v>
      </c>
      <c r="O128" s="101">
        <v>0.72168777341528767</v>
      </c>
      <c r="P128" s="101">
        <v>0.70426886492335372</v>
      </c>
      <c r="Q128" s="101">
        <v>0.74758594207886453</v>
      </c>
      <c r="R128" s="101">
        <v>0.74952923199564359</v>
      </c>
      <c r="S128" s="101">
        <v>0.72023027025120945</v>
      </c>
      <c r="T128" s="101">
        <v>0.73487651488281847</v>
      </c>
      <c r="U128" s="101">
        <v>0.72377537598222008</v>
      </c>
      <c r="V128" s="101">
        <v>0.71447564336938374</v>
      </c>
      <c r="W128" s="101">
        <v>0.65597034814139177</v>
      </c>
      <c r="DA128" s="131" t="s">
        <v>1806</v>
      </c>
    </row>
    <row r="129" spans="1:105" ht="12" customHeight="1" x14ac:dyDescent="0.25">
      <c r="A129" s="107" t="s">
        <v>121</v>
      </c>
      <c r="B129" s="104">
        <v>0.35821503655278991</v>
      </c>
      <c r="C129" s="104">
        <v>0.36681111975911396</v>
      </c>
      <c r="D129" s="104">
        <v>0.39181275097176438</v>
      </c>
      <c r="E129" s="104">
        <v>0.40535237057494056</v>
      </c>
      <c r="F129" s="104">
        <v>0.42187679153814989</v>
      </c>
      <c r="G129" s="104">
        <v>0.45467243103930194</v>
      </c>
      <c r="H129" s="104">
        <v>0.48370387438860529</v>
      </c>
      <c r="I129" s="104">
        <v>0.49996385605551658</v>
      </c>
      <c r="J129" s="104">
        <v>0.54053631575167338</v>
      </c>
      <c r="K129" s="104">
        <v>0.54131451276081588</v>
      </c>
      <c r="L129" s="104">
        <v>0.71073775305068165</v>
      </c>
      <c r="M129" s="104">
        <v>0.76107402356949039</v>
      </c>
      <c r="N129" s="104">
        <v>0.76771949738182066</v>
      </c>
      <c r="O129" s="104">
        <v>0.81485374158628121</v>
      </c>
      <c r="P129" s="104">
        <v>0.75063167548627563</v>
      </c>
      <c r="Q129" s="104">
        <v>0.75668448849075443</v>
      </c>
      <c r="R129" s="104">
        <v>0.76113009512209051</v>
      </c>
      <c r="S129" s="104">
        <v>0.74066494054244325</v>
      </c>
      <c r="T129" s="104">
        <v>0.77947688500560708</v>
      </c>
      <c r="U129" s="104">
        <v>0.81596819870304871</v>
      </c>
      <c r="V129" s="104">
        <v>0.83127467992082793</v>
      </c>
      <c r="W129" s="104">
        <v>0.77380490105174549</v>
      </c>
      <c r="DA129" s="132" t="s">
        <v>1807</v>
      </c>
    </row>
    <row r="130" spans="1:105" ht="12" customHeight="1" x14ac:dyDescent="0.25">
      <c r="A130" s="108" t="s">
        <v>53</v>
      </c>
      <c r="B130" s="98">
        <v>0.20425906569501412</v>
      </c>
      <c r="C130" s="98">
        <v>0.20517931337725948</v>
      </c>
      <c r="D130" s="98">
        <v>0.22179518589445343</v>
      </c>
      <c r="E130" s="98">
        <v>0.22638049747338354</v>
      </c>
      <c r="F130" s="98">
        <v>0.23470836141216636</v>
      </c>
      <c r="G130" s="98">
        <v>0.25714464027220724</v>
      </c>
      <c r="H130" s="98">
        <v>0.27417715310223029</v>
      </c>
      <c r="I130" s="98">
        <v>0.27908542146141019</v>
      </c>
      <c r="J130" s="98">
        <v>0.29244123617894147</v>
      </c>
      <c r="K130" s="98">
        <v>0.26694704562092253</v>
      </c>
      <c r="L130" s="98">
        <v>0.40319178741377498</v>
      </c>
      <c r="M130" s="98">
        <v>0.4281317242345809</v>
      </c>
      <c r="N130" s="98">
        <v>0.42282499070595625</v>
      </c>
      <c r="O130" s="98">
        <v>0.47234090766719256</v>
      </c>
      <c r="P130" s="98">
        <v>0.41793867518312877</v>
      </c>
      <c r="Q130" s="98">
        <v>0.43120890483651386</v>
      </c>
      <c r="R130" s="98">
        <v>0.4344520893719051</v>
      </c>
      <c r="S130" s="98">
        <v>0.40454868457570564</v>
      </c>
      <c r="T130" s="98">
        <v>0.42880633791389555</v>
      </c>
      <c r="U130" s="98">
        <v>0.45599658486022326</v>
      </c>
      <c r="V130" s="98">
        <v>0.46672969592921665</v>
      </c>
      <c r="W130" s="98">
        <v>0.43783348994685328</v>
      </c>
      <c r="DA130" s="63" t="s">
        <v>1808</v>
      </c>
    </row>
    <row r="131" spans="1:105" ht="12" customHeight="1" x14ac:dyDescent="0.25">
      <c r="A131" s="108" t="s">
        <v>52</v>
      </c>
      <c r="B131" s="98">
        <v>0.15395597085777579</v>
      </c>
      <c r="C131" s="98">
        <v>0.16163180638185448</v>
      </c>
      <c r="D131" s="98">
        <v>0.17001756507731097</v>
      </c>
      <c r="E131" s="98">
        <v>0.17897187310155699</v>
      </c>
      <c r="F131" s="98">
        <v>0.18716843012598353</v>
      </c>
      <c r="G131" s="98">
        <v>0.1975277907670947</v>
      </c>
      <c r="H131" s="98">
        <v>0.20952672128637498</v>
      </c>
      <c r="I131" s="98">
        <v>0.22087843459410639</v>
      </c>
      <c r="J131" s="98">
        <v>0.24809507957273194</v>
      </c>
      <c r="K131" s="98">
        <v>0.27436746713989341</v>
      </c>
      <c r="L131" s="98">
        <v>0.30754596563690667</v>
      </c>
      <c r="M131" s="98">
        <v>0.33294229933490943</v>
      </c>
      <c r="N131" s="98">
        <v>0.34489450667586435</v>
      </c>
      <c r="O131" s="98">
        <v>0.34251283391908866</v>
      </c>
      <c r="P131" s="98">
        <v>0.3326930003031468</v>
      </c>
      <c r="Q131" s="98">
        <v>0.32547558365424062</v>
      </c>
      <c r="R131" s="98">
        <v>0.32667800575018535</v>
      </c>
      <c r="S131" s="98">
        <v>0.33611625596673761</v>
      </c>
      <c r="T131" s="98">
        <v>0.35067054709171147</v>
      </c>
      <c r="U131" s="98">
        <v>0.35997161384282539</v>
      </c>
      <c r="V131" s="98">
        <v>0.36454498399161134</v>
      </c>
      <c r="W131" s="98">
        <v>0.3359714111048922</v>
      </c>
      <c r="DA131" s="63" t="s">
        <v>1809</v>
      </c>
    </row>
    <row r="132" spans="1:105" ht="12" customHeight="1" x14ac:dyDescent="0.25">
      <c r="A132" s="121" t="s">
        <v>54</v>
      </c>
      <c r="B132" s="122">
        <v>7.523524064685077</v>
      </c>
      <c r="C132" s="122">
        <v>7.4525468333292926</v>
      </c>
      <c r="D132" s="122">
        <v>7.7574119420801502</v>
      </c>
      <c r="E132" s="122">
        <v>7.9948434872396916</v>
      </c>
      <c r="F132" s="122">
        <v>8.1596872499449926</v>
      </c>
      <c r="G132" s="122">
        <v>8.2451798969534575</v>
      </c>
      <c r="H132" s="122">
        <v>8.3362695802983886</v>
      </c>
      <c r="I132" s="122">
        <v>8.001385469682047</v>
      </c>
      <c r="J132" s="122">
        <v>8.2006892819612371</v>
      </c>
      <c r="K132" s="122">
        <v>8.3943688423490297</v>
      </c>
      <c r="L132" s="122">
        <v>9.6551543501966659</v>
      </c>
      <c r="M132" s="122">
        <v>9.5953950548176969</v>
      </c>
      <c r="N132" s="122">
        <v>9.6979026123947953</v>
      </c>
      <c r="O132" s="122">
        <v>10.350527785832144</v>
      </c>
      <c r="P132" s="122">
        <v>10.293449771681026</v>
      </c>
      <c r="Q132" s="122">
        <v>10.33270756519304</v>
      </c>
      <c r="R132" s="122">
        <v>10.718805699177839</v>
      </c>
      <c r="S132" s="122">
        <v>10.675541843183886</v>
      </c>
      <c r="T132" s="122">
        <v>10.929819128231413</v>
      </c>
      <c r="U132" s="122">
        <v>11.069081454918356</v>
      </c>
      <c r="V132" s="122">
        <v>11.60423877656658</v>
      </c>
      <c r="W132" s="122">
        <v>11.489870829306012</v>
      </c>
      <c r="DA132" s="130" t="s">
        <v>1810</v>
      </c>
    </row>
    <row r="133" spans="1:105" ht="12" customHeight="1" x14ac:dyDescent="0.25">
      <c r="A133" s="97" t="s">
        <v>175</v>
      </c>
      <c r="B133" s="98">
        <v>1.1957968900229146</v>
      </c>
      <c r="C133" s="98">
        <v>1.1882488859555955</v>
      </c>
      <c r="D133" s="98">
        <v>1.2173881146098657</v>
      </c>
      <c r="E133" s="98">
        <v>1.2887678336143786</v>
      </c>
      <c r="F133" s="98">
        <v>1.3117222019545984</v>
      </c>
      <c r="G133" s="98">
        <v>1.3193943040850153</v>
      </c>
      <c r="H133" s="98">
        <v>1.3252190499793859</v>
      </c>
      <c r="I133" s="98">
        <v>1.2295908843684034</v>
      </c>
      <c r="J133" s="98">
        <v>1.2700461178006526</v>
      </c>
      <c r="K133" s="98">
        <v>1.298703481649421</v>
      </c>
      <c r="L133" s="98">
        <v>1.4769248331209592</v>
      </c>
      <c r="M133" s="98">
        <v>1.4350073064801372</v>
      </c>
      <c r="N133" s="98">
        <v>1.4513840488890266</v>
      </c>
      <c r="O133" s="98">
        <v>1.5318769605773315</v>
      </c>
      <c r="P133" s="98">
        <v>1.4748025929991491</v>
      </c>
      <c r="Q133" s="98">
        <v>1.4618071527802103</v>
      </c>
      <c r="R133" s="98">
        <v>1.5014942256391715</v>
      </c>
      <c r="S133" s="98">
        <v>1.4765148450111258</v>
      </c>
      <c r="T133" s="98">
        <v>1.4326144355196373</v>
      </c>
      <c r="U133" s="98">
        <v>1.3618722622709214</v>
      </c>
      <c r="V133" s="98">
        <v>1.2532629905216843</v>
      </c>
      <c r="W133" s="98">
        <v>1.2913075784420662</v>
      </c>
      <c r="DA133" s="63" t="s">
        <v>1811</v>
      </c>
    </row>
    <row r="134" spans="1:105" ht="12" customHeight="1" x14ac:dyDescent="0.25">
      <c r="A134" s="109" t="s">
        <v>120</v>
      </c>
      <c r="B134" s="33">
        <v>6.3277271746621624</v>
      </c>
      <c r="C134" s="33">
        <v>6.2642979473736968</v>
      </c>
      <c r="D134" s="33">
        <v>6.540023827470284</v>
      </c>
      <c r="E134" s="33">
        <v>6.7060756536253132</v>
      </c>
      <c r="F134" s="33">
        <v>6.8479650479903942</v>
      </c>
      <c r="G134" s="33">
        <v>6.9257855928684426</v>
      </c>
      <c r="H134" s="33">
        <v>7.011050530319002</v>
      </c>
      <c r="I134" s="33">
        <v>6.7717945853136436</v>
      </c>
      <c r="J134" s="33">
        <v>6.9306431641605846</v>
      </c>
      <c r="K134" s="33">
        <v>7.0956653606996092</v>
      </c>
      <c r="L134" s="33">
        <v>8.1782295170757067</v>
      </c>
      <c r="M134" s="33">
        <v>8.1603877483375591</v>
      </c>
      <c r="N134" s="33">
        <v>8.2465185635057683</v>
      </c>
      <c r="O134" s="33">
        <v>8.8186508252548119</v>
      </c>
      <c r="P134" s="33">
        <v>8.8186471786818768</v>
      </c>
      <c r="Q134" s="33">
        <v>8.8709004124128299</v>
      </c>
      <c r="R134" s="33">
        <v>9.2173114735386683</v>
      </c>
      <c r="S134" s="33">
        <v>9.1990269981727604</v>
      </c>
      <c r="T134" s="33">
        <v>9.4972046927117759</v>
      </c>
      <c r="U134" s="33">
        <v>9.7072091926474346</v>
      </c>
      <c r="V134" s="33">
        <v>10.350975786044897</v>
      </c>
      <c r="W134" s="33">
        <v>10.198563250863947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0.56492127751595334</v>
      </c>
      <c r="C136" s="119">
        <f t="shared" si="26"/>
        <v>0.57163210985887891</v>
      </c>
      <c r="D136" s="119">
        <f t="shared" si="26"/>
        <v>0.58099322718627133</v>
      </c>
      <c r="E136" s="119">
        <f t="shared" si="26"/>
        <v>0.59063127430962548</v>
      </c>
      <c r="F136" s="119">
        <f t="shared" si="26"/>
        <v>0.59979443117109321</v>
      </c>
      <c r="G136" s="119">
        <f t="shared" si="26"/>
        <v>0.60798674871911951</v>
      </c>
      <c r="H136" s="119">
        <f t="shared" si="26"/>
        <v>0.61594274956728312</v>
      </c>
      <c r="I136" s="119">
        <f t="shared" si="26"/>
        <v>0.62450773863153086</v>
      </c>
      <c r="J136" s="119">
        <f t="shared" si="26"/>
        <v>0.63614221871037435</v>
      </c>
      <c r="K136" s="119">
        <f t="shared" si="26"/>
        <v>0.64983087868323863</v>
      </c>
      <c r="L136" s="119">
        <f t="shared" si="26"/>
        <v>0.66560407529671839</v>
      </c>
      <c r="M136" s="119">
        <f t="shared" si="26"/>
        <v>0.68219655721314498</v>
      </c>
      <c r="N136" s="119">
        <f t="shared" si="26"/>
        <v>0.7004018485293374</v>
      </c>
      <c r="O136" s="119">
        <f t="shared" si="26"/>
        <v>0.7171725655619704</v>
      </c>
      <c r="P136" s="119">
        <f t="shared" si="26"/>
        <v>0.7208223419513613</v>
      </c>
      <c r="Q136" s="119">
        <f t="shared" si="26"/>
        <v>0.72632602670059443</v>
      </c>
      <c r="R136" s="119">
        <f t="shared" ref="R136:V136" si="27">IF(R117=0,"",R117/R98)</f>
        <v>0.73535482248248618</v>
      </c>
      <c r="S136" s="119">
        <f t="shared" si="27"/>
        <v>0.74792154001853972</v>
      </c>
      <c r="T136" s="119">
        <f t="shared" si="27"/>
        <v>0.76079077106840687</v>
      </c>
      <c r="U136" s="119">
        <f t="shared" si="27"/>
        <v>0.77191586271488133</v>
      </c>
      <c r="V136" s="119">
        <f t="shared" si="27"/>
        <v>0.78198955150207339</v>
      </c>
      <c r="W136" s="119">
        <f t="shared" ref="W136" si="28">IF(W117=0,"",W117/W98)</f>
        <v>0.78902267954727434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0.55913626004749162</v>
      </c>
      <c r="C137" s="124">
        <f t="shared" si="29"/>
        <v>0.56656034933366628</v>
      </c>
      <c r="D137" s="124">
        <f t="shared" si="29"/>
        <v>0.57594910637769536</v>
      </c>
      <c r="E137" s="124">
        <f t="shared" si="29"/>
        <v>0.58611187006444943</v>
      </c>
      <c r="F137" s="124">
        <f t="shared" si="29"/>
        <v>0.59542624160077062</v>
      </c>
      <c r="G137" s="124">
        <f t="shared" si="29"/>
        <v>0.60382948662115243</v>
      </c>
      <c r="H137" s="124">
        <f t="shared" si="29"/>
        <v>0.61188915783522524</v>
      </c>
      <c r="I137" s="124">
        <f t="shared" si="29"/>
        <v>0.62069665125997042</v>
      </c>
      <c r="J137" s="124">
        <f t="shared" si="29"/>
        <v>0.63262455833747877</v>
      </c>
      <c r="K137" s="124">
        <f t="shared" si="29"/>
        <v>0.64676973870050569</v>
      </c>
      <c r="L137" s="124">
        <f t="shared" si="29"/>
        <v>0.66318521774316397</v>
      </c>
      <c r="M137" s="124">
        <f t="shared" si="29"/>
        <v>0.67997931143720913</v>
      </c>
      <c r="N137" s="124">
        <f t="shared" si="29"/>
        <v>0.69878774501076513</v>
      </c>
      <c r="O137" s="124">
        <f t="shared" si="29"/>
        <v>0.71608477387123615</v>
      </c>
      <c r="P137" s="124">
        <f t="shared" si="29"/>
        <v>0.71941401365755875</v>
      </c>
      <c r="Q137" s="124">
        <f t="shared" si="29"/>
        <v>0.72484594241576161</v>
      </c>
      <c r="R137" s="124">
        <f t="shared" ref="R137:V137" si="30">IF(R118=0,"",R118/R99)</f>
        <v>0.73367210011150785</v>
      </c>
      <c r="S137" s="124">
        <f t="shared" si="30"/>
        <v>0.74588972660245623</v>
      </c>
      <c r="T137" s="124">
        <f t="shared" si="30"/>
        <v>0.75804806080051357</v>
      </c>
      <c r="U137" s="124">
        <f t="shared" si="30"/>
        <v>0.76875209026415137</v>
      </c>
      <c r="V137" s="124">
        <f t="shared" si="30"/>
        <v>0.77804754747220373</v>
      </c>
      <c r="W137" s="124">
        <f t="shared" ref="W137" si="31">IF(W118=0,"",W118/W99)</f>
        <v>0.78482940747398688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0.55461716946555462</v>
      </c>
      <c r="C138" s="111">
        <f t="shared" si="32"/>
        <v>0.5620751983251393</v>
      </c>
      <c r="D138" s="111">
        <f t="shared" si="32"/>
        <v>0.57161381549183921</v>
      </c>
      <c r="E138" s="111">
        <f t="shared" si="32"/>
        <v>0.58184056029100317</v>
      </c>
      <c r="F138" s="111">
        <f t="shared" si="32"/>
        <v>0.59125269068677488</v>
      </c>
      <c r="G138" s="111">
        <f t="shared" si="32"/>
        <v>0.59973712684746661</v>
      </c>
      <c r="H138" s="111">
        <f t="shared" si="32"/>
        <v>0.60787864186729978</v>
      </c>
      <c r="I138" s="111">
        <f t="shared" si="32"/>
        <v>0.61675367203895326</v>
      </c>
      <c r="J138" s="111">
        <f t="shared" si="32"/>
        <v>0.62880552121919886</v>
      </c>
      <c r="K138" s="111">
        <f t="shared" si="32"/>
        <v>0.64305909601911848</v>
      </c>
      <c r="L138" s="111">
        <f t="shared" si="32"/>
        <v>0.65942856470454392</v>
      </c>
      <c r="M138" s="111">
        <f t="shared" si="32"/>
        <v>0.67640037435691558</v>
      </c>
      <c r="N138" s="111">
        <f t="shared" si="32"/>
        <v>0.6953269351220569</v>
      </c>
      <c r="O138" s="111">
        <f t="shared" si="32"/>
        <v>0.7127387975464321</v>
      </c>
      <c r="P138" s="111">
        <f t="shared" si="32"/>
        <v>0.7162100171213569</v>
      </c>
      <c r="Q138" s="111">
        <f t="shared" si="32"/>
        <v>0.72164469813196686</v>
      </c>
      <c r="R138" s="111">
        <f t="shared" ref="R138:V138" si="33">IF(R119=0,"",R119/R100)</f>
        <v>0.7305543292669916</v>
      </c>
      <c r="S138" s="111">
        <f t="shared" si="33"/>
        <v>0.74286941811756357</v>
      </c>
      <c r="T138" s="111">
        <f t="shared" si="33"/>
        <v>0.75513964386411048</v>
      </c>
      <c r="U138" s="111">
        <f t="shared" si="33"/>
        <v>0.76597379201814975</v>
      </c>
      <c r="V138" s="111">
        <f t="shared" si="33"/>
        <v>0.77534773750268093</v>
      </c>
      <c r="W138" s="111">
        <f t="shared" ref="W138" si="34">IF(W119=0,"",W119/W100)</f>
        <v>0.78218356606169959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2.4500648121334878</v>
      </c>
      <c r="D140" s="124">
        <f t="shared" si="38"/>
        <v>2.5962904293779001</v>
      </c>
      <c r="E140" s="124">
        <f t="shared" si="38"/>
        <v>2.8095010585890554</v>
      </c>
      <c r="F140" s="124">
        <f t="shared" si="38"/>
        <v>3.0187205254858323</v>
      </c>
      <c r="G140" s="124">
        <f t="shared" si="38"/>
        <v>3.1818658458063913</v>
      </c>
      <c r="H140" s="124">
        <f t="shared" si="38"/>
        <v>3.3391185640131997</v>
      </c>
      <c r="I140" s="124">
        <f t="shared" si="38"/>
        <v>3.4387871569094313</v>
      </c>
      <c r="J140" s="124">
        <f t="shared" si="38"/>
        <v>3.5151527175125068</v>
      </c>
      <c r="K140" s="124">
        <f t="shared" si="38"/>
        <v>3.6148614231448808</v>
      </c>
      <c r="L140" s="124">
        <f t="shared" si="38"/>
        <v>3.7290567456537866</v>
      </c>
      <c r="M140" s="124">
        <f t="shared" si="38"/>
        <v>3.8893261911026094</v>
      </c>
      <c r="N140" s="124">
        <f t="shared" si="38"/>
        <v>4.0539038316539955</v>
      </c>
      <c r="O140" s="124">
        <f t="shared" si="38"/>
        <v>4.2329332418311578</v>
      </c>
      <c r="P140" s="124">
        <f t="shared" si="38"/>
        <v>4.3700041178887163</v>
      </c>
      <c r="Q140" s="124">
        <f t="shared" si="38"/>
        <v>4.5019847717461134</v>
      </c>
      <c r="R140" s="124">
        <f t="shared" ref="R140:V140" si="39">IF(R121=0,"",R121/R102)</f>
        <v>4.6480549512839957</v>
      </c>
      <c r="S140" s="124">
        <f t="shared" si="39"/>
        <v>4.8217568199517826</v>
      </c>
      <c r="T140" s="124">
        <f t="shared" si="39"/>
        <v>5.0227791616562563</v>
      </c>
      <c r="U140" s="124">
        <f t="shared" si="39"/>
        <v>5.2012669756652956</v>
      </c>
      <c r="V140" s="124">
        <f t="shared" si="39"/>
        <v>5.3719134327600093</v>
      </c>
      <c r="W140" s="124">
        <f t="shared" ref="W140" si="40">IF(W121=0,"",W121/W102)</f>
        <v>5.4732683414050927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2.4500648121334878</v>
      </c>
      <c r="D141" s="111">
        <f t="shared" si="41"/>
        <v>2.5962904293779001</v>
      </c>
      <c r="E141" s="111">
        <f t="shared" si="41"/>
        <v>2.8095010585890554</v>
      </c>
      <c r="F141" s="111">
        <f t="shared" si="41"/>
        <v>3.0187205254858323</v>
      </c>
      <c r="G141" s="111">
        <f t="shared" si="41"/>
        <v>3.1818658458063913</v>
      </c>
      <c r="H141" s="111">
        <f t="shared" si="41"/>
        <v>3.3391185640131997</v>
      </c>
      <c r="I141" s="111">
        <f t="shared" si="41"/>
        <v>3.4387871569094313</v>
      </c>
      <c r="J141" s="111">
        <f t="shared" si="41"/>
        <v>3.5151527175125068</v>
      </c>
      <c r="K141" s="111">
        <f t="shared" si="41"/>
        <v>3.6148614231448808</v>
      </c>
      <c r="L141" s="111">
        <f t="shared" si="41"/>
        <v>3.7290567456537866</v>
      </c>
      <c r="M141" s="111">
        <f t="shared" si="41"/>
        <v>3.8893261911026094</v>
      </c>
      <c r="N141" s="111">
        <f t="shared" si="41"/>
        <v>4.0539038316539955</v>
      </c>
      <c r="O141" s="111">
        <f t="shared" si="41"/>
        <v>4.2329332418311578</v>
      </c>
      <c r="P141" s="111">
        <f t="shared" si="41"/>
        <v>4.3700041178887163</v>
      </c>
      <c r="Q141" s="111">
        <f t="shared" si="41"/>
        <v>4.5019847717461134</v>
      </c>
      <c r="R141" s="111">
        <f t="shared" ref="R141:V141" si="42">IF(R122=0,"",R122/R103)</f>
        <v>4.6480549512839957</v>
      </c>
      <c r="S141" s="111">
        <f t="shared" si="42"/>
        <v>4.8217568199517826</v>
      </c>
      <c r="T141" s="111">
        <f t="shared" si="42"/>
        <v>5.0227791616562563</v>
      </c>
      <c r="U141" s="111">
        <f t="shared" si="42"/>
        <v>5.2012669756652956</v>
      </c>
      <c r="V141" s="111">
        <f t="shared" si="42"/>
        <v>5.3719134327600093</v>
      </c>
      <c r="W141" s="111">
        <f t="shared" ref="W141" si="43">IF(W122=0,"",W122/W103)</f>
        <v>5.4732683414050927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0.59712378573641967</v>
      </c>
      <c r="C142" s="124">
        <f t="shared" si="44"/>
        <v>0.60188653132129477</v>
      </c>
      <c r="D142" s="124">
        <f t="shared" si="44"/>
        <v>0.60818736461353196</v>
      </c>
      <c r="E142" s="124">
        <f t="shared" si="44"/>
        <v>0.61475829056353548</v>
      </c>
      <c r="F142" s="124">
        <f t="shared" si="44"/>
        <v>0.62099450949148072</v>
      </c>
      <c r="G142" s="124">
        <f t="shared" si="44"/>
        <v>0.62683058247674073</v>
      </c>
      <c r="H142" s="124">
        <f t="shared" si="44"/>
        <v>0.63246950581529315</v>
      </c>
      <c r="I142" s="124">
        <f t="shared" si="44"/>
        <v>0.63888269849718682</v>
      </c>
      <c r="J142" s="124">
        <f t="shared" si="44"/>
        <v>0.64751569587298519</v>
      </c>
      <c r="K142" s="124">
        <f t="shared" si="44"/>
        <v>0.65792854707746529</v>
      </c>
      <c r="L142" s="124">
        <f t="shared" si="44"/>
        <v>0.6697200539767999</v>
      </c>
      <c r="M142" s="124">
        <f t="shared" si="44"/>
        <v>0.68268632842668053</v>
      </c>
      <c r="N142" s="124">
        <f t="shared" si="44"/>
        <v>0.69757120044762411</v>
      </c>
      <c r="O142" s="124">
        <f t="shared" si="44"/>
        <v>0.71115974167175577</v>
      </c>
      <c r="P142" s="124">
        <f t="shared" si="44"/>
        <v>0.71549430764820643</v>
      </c>
      <c r="Q142" s="124">
        <f t="shared" si="44"/>
        <v>0.72251476293438432</v>
      </c>
      <c r="R142" s="124">
        <f t="shared" ref="R142:V142" si="45">IF(R123=0,"",R123/R104)</f>
        <v>0.73431577132190307</v>
      </c>
      <c r="S142" s="124">
        <f t="shared" si="45"/>
        <v>0.75112272231212007</v>
      </c>
      <c r="T142" s="124">
        <f t="shared" si="45"/>
        <v>0.76876076296764717</v>
      </c>
      <c r="U142" s="124">
        <f t="shared" si="45"/>
        <v>0.784967544630366</v>
      </c>
      <c r="V142" s="124">
        <f t="shared" si="45"/>
        <v>0.79936811973191191</v>
      </c>
      <c r="W142" s="124">
        <f t="shared" ref="W142" si="46">IF(W123=0,"",W123/W104)</f>
        <v>0.81017288514645314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0.59247659976814016</v>
      </c>
      <c r="C143" s="111">
        <f t="shared" si="47"/>
        <v>0.59729266880708598</v>
      </c>
      <c r="D143" s="111">
        <f t="shared" si="47"/>
        <v>0.60358888005337286</v>
      </c>
      <c r="E143" s="111">
        <f t="shared" si="47"/>
        <v>0.61039161830133715</v>
      </c>
      <c r="F143" s="111">
        <f t="shared" si="47"/>
        <v>0.6167151104445332</v>
      </c>
      <c r="G143" s="111">
        <f t="shared" si="47"/>
        <v>0.62242303237296592</v>
      </c>
      <c r="H143" s="111">
        <f t="shared" si="47"/>
        <v>0.62789445160329405</v>
      </c>
      <c r="I143" s="111">
        <f t="shared" si="47"/>
        <v>0.63398478220340526</v>
      </c>
      <c r="J143" s="111">
        <f t="shared" si="47"/>
        <v>0.6427329018128124</v>
      </c>
      <c r="K143" s="111">
        <f t="shared" si="47"/>
        <v>0.65328376234620456</v>
      </c>
      <c r="L143" s="111">
        <f t="shared" si="47"/>
        <v>0.66550414466052277</v>
      </c>
      <c r="M143" s="111">
        <f t="shared" si="47"/>
        <v>0.67861286772561014</v>
      </c>
      <c r="N143" s="111">
        <f t="shared" si="47"/>
        <v>0.6938429765844607</v>
      </c>
      <c r="O143" s="111">
        <f t="shared" si="47"/>
        <v>0.70786393963792149</v>
      </c>
      <c r="P143" s="111">
        <f t="shared" si="47"/>
        <v>0.71215212710963771</v>
      </c>
      <c r="Q143" s="111">
        <f t="shared" si="47"/>
        <v>0.71922614494440951</v>
      </c>
      <c r="R143" s="111">
        <f t="shared" ref="R143:V143" si="48">IF(R124=0,"",R124/R105)</f>
        <v>0.73128538481206296</v>
      </c>
      <c r="S143" s="111">
        <f t="shared" si="48"/>
        <v>0.7482620814562837</v>
      </c>
      <c r="T143" s="111">
        <f t="shared" si="48"/>
        <v>0.7660351167681746</v>
      </c>
      <c r="U143" s="111">
        <f t="shared" si="48"/>
        <v>0.78249898818932395</v>
      </c>
      <c r="V143" s="111">
        <f t="shared" si="48"/>
        <v>0.79707556221288678</v>
      </c>
      <c r="W143" s="111">
        <f t="shared" ref="W143" si="49">IF(W124=0,"",W124/W105)</f>
        <v>0.80813051943889791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0.71837947885558451</v>
      </c>
      <c r="C144" s="111">
        <f t="shared" si="50"/>
        <v>0.73133688294462118</v>
      </c>
      <c r="D144" s="111">
        <f t="shared" si="50"/>
        <v>0.73429155002481605</v>
      </c>
      <c r="E144" s="111">
        <f t="shared" si="50"/>
        <v>0.7460901377137823</v>
      </c>
      <c r="F144" s="111">
        <f t="shared" si="50"/>
        <v>0.7516691701120608</v>
      </c>
      <c r="G144" s="111">
        <f t="shared" si="50"/>
        <v>0.75389844499670589</v>
      </c>
      <c r="H144" s="111">
        <f t="shared" si="50"/>
        <v>0.75874469772737951</v>
      </c>
      <c r="I144" s="111">
        <f t="shared" si="50"/>
        <v>0.76870061246019161</v>
      </c>
      <c r="J144" s="111">
        <f t="shared" si="50"/>
        <v>0.78153107582839998</v>
      </c>
      <c r="K144" s="111">
        <f t="shared" si="50"/>
        <v>0.8056692325893926</v>
      </c>
      <c r="L144" s="111">
        <f t="shared" si="50"/>
        <v>0.78900909771788141</v>
      </c>
      <c r="M144" s="111">
        <f t="shared" si="50"/>
        <v>0.7955117000678068</v>
      </c>
      <c r="N144" s="111">
        <f t="shared" si="50"/>
        <v>0.80556932992280195</v>
      </c>
      <c r="O144" s="111">
        <f t="shared" si="50"/>
        <v>0.80087701561007107</v>
      </c>
      <c r="P144" s="111">
        <f t="shared" si="50"/>
        <v>0.80815256124608903</v>
      </c>
      <c r="Q144" s="111">
        <f t="shared" si="50"/>
        <v>0.80604965375262361</v>
      </c>
      <c r="R144" s="111">
        <f t="shared" ref="R144:V144" si="51">IF(R125=0,"",R125/R106)</f>
        <v>0.81385673396410219</v>
      </c>
      <c r="S144" s="111">
        <f t="shared" si="51"/>
        <v>0.83854540699294589</v>
      </c>
      <c r="T144" s="111">
        <f t="shared" si="51"/>
        <v>0.84958648833324357</v>
      </c>
      <c r="U144" s="111">
        <f t="shared" si="51"/>
        <v>0.86581414638317011</v>
      </c>
      <c r="V144" s="111">
        <f t="shared" si="51"/>
        <v>0.87770335653106968</v>
      </c>
      <c r="W144" s="111">
        <f t="shared" ref="W144" si="52">IF(W125=0,"",W125/W106)</f>
        <v>0.88374775184351984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0.59247659976814016</v>
      </c>
      <c r="C145" s="112">
        <f t="shared" si="53"/>
        <v>0.60367707849773777</v>
      </c>
      <c r="D145" s="112">
        <f t="shared" si="53"/>
        <v>0.60995880358101684</v>
      </c>
      <c r="E145" s="112">
        <f t="shared" si="53"/>
        <v>0.62150956950501479</v>
      </c>
      <c r="F145" s="112">
        <f t="shared" si="53"/>
        <v>0.6276253576616655</v>
      </c>
      <c r="G145" s="112">
        <f t="shared" si="53"/>
        <v>0.63400424665684363</v>
      </c>
      <c r="H145" s="112">
        <f t="shared" si="53"/>
        <v>0.64055164663091813</v>
      </c>
      <c r="I145" s="112">
        <f t="shared" si="53"/>
        <v>0.6494121814643764</v>
      </c>
      <c r="J145" s="112">
        <f t="shared" si="53"/>
        <v>0.65907619428579167</v>
      </c>
      <c r="K145" s="112">
        <f t="shared" si="53"/>
        <v>0.67203032651858396</v>
      </c>
      <c r="L145" s="112">
        <f t="shared" si="53"/>
        <v>0.68009955740155126</v>
      </c>
      <c r="M145" s="112">
        <f t="shared" si="53"/>
        <v>0.68662580922941474</v>
      </c>
      <c r="N145" s="112">
        <f t="shared" si="53"/>
        <v>0.695796687673363</v>
      </c>
      <c r="O145" s="112">
        <f t="shared" si="53"/>
        <v>0.69995396436432633</v>
      </c>
      <c r="P145" s="112">
        <f t="shared" si="53"/>
        <v>0.70130896397971809</v>
      </c>
      <c r="Q145" s="112">
        <f t="shared" si="53"/>
        <v>0.70311986589100661</v>
      </c>
      <c r="R145" s="112">
        <f t="shared" ref="R145:V145" si="54">IF(R126=0,"",R126/R107)</f>
        <v>0.7138196083824786</v>
      </c>
      <c r="S145" s="112">
        <f t="shared" si="54"/>
        <v>0.73955398758248836</v>
      </c>
      <c r="T145" s="112">
        <f t="shared" si="54"/>
        <v>0.75634635648229931</v>
      </c>
      <c r="U145" s="112">
        <f t="shared" si="54"/>
        <v>0.7829059385509306</v>
      </c>
      <c r="V145" s="112">
        <f t="shared" si="54"/>
        <v>0.80121817077708868</v>
      </c>
      <c r="W145" s="112">
        <f t="shared" ref="W145" si="55">IF(W126=0,"",W126/W107)</f>
        <v>0.81132684078203332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0.71476957925734452</v>
      </c>
      <c r="D147" s="112">
        <f t="shared" si="59"/>
        <v>0.7185716519628601</v>
      </c>
      <c r="E147" s="112">
        <f t="shared" si="59"/>
        <v>0.72272775883389162</v>
      </c>
      <c r="F147" s="112">
        <f t="shared" si="59"/>
        <v>0.72760228966809981</v>
      </c>
      <c r="G147" s="112">
        <f t="shared" si="59"/>
        <v>0.73266484826395173</v>
      </c>
      <c r="H147" s="112">
        <f t="shared" si="59"/>
        <v>0.73856714898026643</v>
      </c>
      <c r="I147" s="112">
        <f t="shared" si="59"/>
        <v>0.7411719054101582</v>
      </c>
      <c r="J147" s="112">
        <f t="shared" si="59"/>
        <v>0.7418374342614652</v>
      </c>
      <c r="K147" s="112">
        <f t="shared" si="59"/>
        <v>0.7430300600301325</v>
      </c>
      <c r="L147" s="112">
        <f t="shared" si="59"/>
        <v>0.74549327358358242</v>
      </c>
      <c r="M147" s="112">
        <f t="shared" si="59"/>
        <v>0.74841803726742062</v>
      </c>
      <c r="N147" s="112">
        <f t="shared" si="59"/>
        <v>0.75237872185302035</v>
      </c>
      <c r="O147" s="112">
        <f t="shared" si="59"/>
        <v>0.75673204731138488</v>
      </c>
      <c r="P147" s="112">
        <f t="shared" si="59"/>
        <v>0.76195728094814941</v>
      </c>
      <c r="Q147" s="112">
        <f t="shared" si="59"/>
        <v>0.76671197011783243</v>
      </c>
      <c r="R147" s="112">
        <f t="shared" ref="R147:V147" si="60">IF(R128=0,"",R128/R109)</f>
        <v>0.77338392064146966</v>
      </c>
      <c r="S147" s="112">
        <f t="shared" si="60"/>
        <v>0.78292930869412869</v>
      </c>
      <c r="T147" s="112">
        <f t="shared" si="60"/>
        <v>0.79537972444848959</v>
      </c>
      <c r="U147" s="112">
        <f t="shared" si="60"/>
        <v>0.80628072180471622</v>
      </c>
      <c r="V147" s="112">
        <f t="shared" si="60"/>
        <v>0.81668472940770798</v>
      </c>
      <c r="W147" s="112">
        <f t="shared" ref="W147" si="61">IF(W128=0,"",W128/W109)</f>
        <v>0.82275643897083839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0.81948708351624922</v>
      </c>
      <c r="D148" s="113">
        <f t="shared" si="62"/>
        <v>0.82104683270304679</v>
      </c>
      <c r="E148" s="113">
        <f t="shared" si="62"/>
        <v>0.82636209092889923</v>
      </c>
      <c r="F148" s="113">
        <f t="shared" si="62"/>
        <v>0.82972564592790454</v>
      </c>
      <c r="G148" s="113">
        <f t="shared" si="62"/>
        <v>0.83059432472929062</v>
      </c>
      <c r="H148" s="113">
        <f t="shared" si="62"/>
        <v>0.83347028275256674</v>
      </c>
      <c r="I148" s="113">
        <f t="shared" si="62"/>
        <v>0.83731027894702625</v>
      </c>
      <c r="J148" s="113">
        <f t="shared" si="62"/>
        <v>0.84229157163774127</v>
      </c>
      <c r="K148" s="113">
        <f t="shared" si="62"/>
        <v>0.85532989626434763</v>
      </c>
      <c r="L148" s="113">
        <f t="shared" si="62"/>
        <v>0.83858007291138981</v>
      </c>
      <c r="M148" s="113">
        <f t="shared" si="62"/>
        <v>0.84109232647272569</v>
      </c>
      <c r="N148" s="113">
        <f t="shared" si="62"/>
        <v>0.84558794358536427</v>
      </c>
      <c r="O148" s="113">
        <f t="shared" si="62"/>
        <v>0.84129410797239268</v>
      </c>
      <c r="P148" s="113">
        <f t="shared" si="62"/>
        <v>0.84974085205537542</v>
      </c>
      <c r="Q148" s="113">
        <f t="shared" si="62"/>
        <v>0.85136398929565793</v>
      </c>
      <c r="R148" s="113">
        <f t="shared" ref="R148:V148" si="63">IF(R129=0,"",R129/R110)</f>
        <v>0.85783784837050758</v>
      </c>
      <c r="S148" s="113">
        <f t="shared" si="63"/>
        <v>0.87105947875664802</v>
      </c>
      <c r="T148" s="113">
        <f t="shared" si="63"/>
        <v>0.87869203625438352</v>
      </c>
      <c r="U148" s="113">
        <f t="shared" si="63"/>
        <v>0.88368361714814636</v>
      </c>
      <c r="V148" s="113">
        <f t="shared" si="63"/>
        <v>0.88873122961297313</v>
      </c>
      <c r="W148" s="113">
        <f t="shared" ref="W148" si="64">IF(W129=0,"",W129/W110)</f>
        <v>0.89130296319757829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0.71746334050380711</v>
      </c>
      <c r="D149" s="111">
        <f t="shared" si="65"/>
        <v>0.72200447797329659</v>
      </c>
      <c r="E149" s="111">
        <f t="shared" si="65"/>
        <v>0.72661612257020791</v>
      </c>
      <c r="F149" s="111">
        <f t="shared" si="65"/>
        <v>0.73053025672654603</v>
      </c>
      <c r="G149" s="111">
        <f t="shared" si="65"/>
        <v>0.73495442845540138</v>
      </c>
      <c r="H149" s="111">
        <f t="shared" si="65"/>
        <v>0.73937561322533207</v>
      </c>
      <c r="I149" s="111">
        <f t="shared" si="65"/>
        <v>0.74179746812402203</v>
      </c>
      <c r="J149" s="111">
        <f t="shared" si="65"/>
        <v>0.74289692288306752</v>
      </c>
      <c r="K149" s="111">
        <f t="shared" si="65"/>
        <v>0.74461233426812767</v>
      </c>
      <c r="L149" s="111">
        <f t="shared" si="65"/>
        <v>0.7466471788025848</v>
      </c>
      <c r="M149" s="111">
        <f t="shared" si="65"/>
        <v>0.74858472987518887</v>
      </c>
      <c r="N149" s="111">
        <f t="shared" si="65"/>
        <v>0.75099787427057685</v>
      </c>
      <c r="O149" s="111">
        <f t="shared" si="65"/>
        <v>0.75446713400436649</v>
      </c>
      <c r="P149" s="111">
        <f t="shared" si="65"/>
        <v>0.75896062420045562</v>
      </c>
      <c r="Q149" s="111">
        <f t="shared" si="65"/>
        <v>0.76548420087437097</v>
      </c>
      <c r="R149" s="111">
        <f t="shared" ref="R149:V149" si="66">IF(R130=0,"",R130/R111)</f>
        <v>0.77499398818525933</v>
      </c>
      <c r="S149" s="111">
        <f t="shared" si="66"/>
        <v>0.7867730556762198</v>
      </c>
      <c r="T149" s="111">
        <f t="shared" si="66"/>
        <v>0.79938970428072442</v>
      </c>
      <c r="U149" s="111">
        <f t="shared" si="66"/>
        <v>0.8093658850509734</v>
      </c>
      <c r="V149" s="111">
        <f t="shared" si="66"/>
        <v>0.81766934852466244</v>
      </c>
      <c r="W149" s="111">
        <f t="shared" ref="W149" si="67">IF(W130=0,"",W130/W111)</f>
        <v>0.8226840073167645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0.73091029686050479</v>
      </c>
      <c r="C151" s="124">
        <f t="shared" si="71"/>
        <v>0.73287692013863015</v>
      </c>
      <c r="D151" s="124">
        <f t="shared" si="71"/>
        <v>0.73569818828471623</v>
      </c>
      <c r="E151" s="124">
        <f t="shared" si="71"/>
        <v>0.73747974054350784</v>
      </c>
      <c r="F151" s="124">
        <f t="shared" si="71"/>
        <v>0.74006295387187804</v>
      </c>
      <c r="G151" s="124">
        <f t="shared" si="71"/>
        <v>0.74278796874869546</v>
      </c>
      <c r="H151" s="124">
        <f t="shared" si="71"/>
        <v>0.74586159870042357</v>
      </c>
      <c r="I151" s="124">
        <f t="shared" si="71"/>
        <v>0.74838170012059835</v>
      </c>
      <c r="J151" s="124">
        <f t="shared" si="71"/>
        <v>0.74909378409883354</v>
      </c>
      <c r="K151" s="124">
        <f t="shared" si="71"/>
        <v>0.75059357121601766</v>
      </c>
      <c r="L151" s="124">
        <f t="shared" si="71"/>
        <v>0.75256529769202662</v>
      </c>
      <c r="M151" s="124">
        <f t="shared" si="71"/>
        <v>0.754911720174123</v>
      </c>
      <c r="N151" s="124">
        <f t="shared" si="71"/>
        <v>0.7567623281990018</v>
      </c>
      <c r="O151" s="124">
        <f t="shared" si="71"/>
        <v>0.75907581270672952</v>
      </c>
      <c r="P151" s="124">
        <f t="shared" si="71"/>
        <v>0.76165447519339269</v>
      </c>
      <c r="Q151" s="124">
        <f t="shared" si="71"/>
        <v>0.76475485553188338</v>
      </c>
      <c r="R151" s="124">
        <f t="shared" ref="R151:V151" si="72">IF(R132=0,"",R132/R113)</f>
        <v>0.76987148892918733</v>
      </c>
      <c r="S151" s="124">
        <f t="shared" si="72"/>
        <v>0.77753836479305416</v>
      </c>
      <c r="T151" s="124">
        <f t="shared" si="72"/>
        <v>0.78813202121565817</v>
      </c>
      <c r="U151" s="124">
        <f t="shared" si="72"/>
        <v>0.79934045782364649</v>
      </c>
      <c r="V151" s="124">
        <f t="shared" si="72"/>
        <v>0.81222391020495044</v>
      </c>
      <c r="W151" s="124">
        <f t="shared" ref="W151" si="73">IF(W132=0,"",W132/W113)</f>
        <v>0.81791096904327543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0.61239566221298702</v>
      </c>
      <c r="C152" s="111">
        <f t="shared" si="74"/>
        <v>0.61343449213287948</v>
      </c>
      <c r="D152" s="111">
        <f t="shared" si="74"/>
        <v>0.61459285243276884</v>
      </c>
      <c r="E152" s="111">
        <f t="shared" si="74"/>
        <v>0.61576144695583934</v>
      </c>
      <c r="F152" s="111">
        <f t="shared" si="74"/>
        <v>0.61688105965715989</v>
      </c>
      <c r="G152" s="111">
        <f t="shared" si="74"/>
        <v>0.61799556035278047</v>
      </c>
      <c r="H152" s="111">
        <f t="shared" si="74"/>
        <v>0.61918266810047118</v>
      </c>
      <c r="I152" s="111">
        <f t="shared" si="74"/>
        <v>0.61975316026537763</v>
      </c>
      <c r="J152" s="111">
        <f t="shared" si="74"/>
        <v>0.61997047730446564</v>
      </c>
      <c r="K152" s="111">
        <f t="shared" si="74"/>
        <v>0.62027023555140892</v>
      </c>
      <c r="L152" s="111">
        <f t="shared" si="74"/>
        <v>0.62058488166060266</v>
      </c>
      <c r="M152" s="111">
        <f t="shared" si="74"/>
        <v>0.62086357733972153</v>
      </c>
      <c r="N152" s="111">
        <f t="shared" si="74"/>
        <v>0.62108700316069965</v>
      </c>
      <c r="O152" s="111">
        <f t="shared" si="74"/>
        <v>0.62125081549499106</v>
      </c>
      <c r="P152" s="111">
        <f t="shared" si="74"/>
        <v>0.62131368266025133</v>
      </c>
      <c r="Q152" s="111">
        <f t="shared" si="74"/>
        <v>0.62136747172917217</v>
      </c>
      <c r="R152" s="111">
        <f t="shared" ref="R152:V152" si="75">IF(R133=0,"",R133/R114)</f>
        <v>0.62155648752681691</v>
      </c>
      <c r="S152" s="111">
        <f t="shared" si="75"/>
        <v>0.62200121669213426</v>
      </c>
      <c r="T152" s="111">
        <f t="shared" si="75"/>
        <v>0.6226585818160113</v>
      </c>
      <c r="U152" s="111">
        <f t="shared" si="75"/>
        <v>0.62349773512038176</v>
      </c>
      <c r="V152" s="111">
        <f t="shared" si="75"/>
        <v>0.62436476543505426</v>
      </c>
      <c r="W152" s="111">
        <f t="shared" ref="W152" si="76">IF(W133=0,"",W133/W114)</f>
        <v>0.62545656749435796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0.75865591455634807</v>
      </c>
      <c r="C153" s="45">
        <f t="shared" si="77"/>
        <v>0.76098300808264707</v>
      </c>
      <c r="D153" s="45">
        <f t="shared" si="77"/>
        <v>0.763710855620374</v>
      </c>
      <c r="E153" s="45">
        <f t="shared" si="77"/>
        <v>0.76660161535425264</v>
      </c>
      <c r="F153" s="45">
        <f t="shared" si="77"/>
        <v>0.76949578379877304</v>
      </c>
      <c r="G153" s="45">
        <f t="shared" si="77"/>
        <v>0.77250530255422578</v>
      </c>
      <c r="H153" s="45">
        <f t="shared" si="77"/>
        <v>0.77586541971690548</v>
      </c>
      <c r="I153" s="45">
        <f t="shared" si="77"/>
        <v>0.77768939247337432</v>
      </c>
      <c r="J153" s="45">
        <f t="shared" si="77"/>
        <v>0.77881836689568495</v>
      </c>
      <c r="K153" s="45">
        <f t="shared" si="77"/>
        <v>0.7806123875727351</v>
      </c>
      <c r="L153" s="45">
        <f t="shared" si="77"/>
        <v>0.78262330430831062</v>
      </c>
      <c r="M153" s="45">
        <f t="shared" si="77"/>
        <v>0.7847047176134937</v>
      </c>
      <c r="N153" s="45">
        <f t="shared" si="77"/>
        <v>0.78702075321416964</v>
      </c>
      <c r="O153" s="45">
        <f t="shared" si="77"/>
        <v>0.78950115899048245</v>
      </c>
      <c r="P153" s="45">
        <f t="shared" si="77"/>
        <v>0.79155551642695288</v>
      </c>
      <c r="Q153" s="45">
        <f t="shared" si="77"/>
        <v>0.79498525448510837</v>
      </c>
      <c r="R153" s="45">
        <f t="shared" ref="R153:V153" si="78">IF(R134=0,"",R134/R115)</f>
        <v>0.80100731267865743</v>
      </c>
      <c r="S153" s="45">
        <f t="shared" si="78"/>
        <v>0.81005092300899773</v>
      </c>
      <c r="T153" s="45">
        <f t="shared" si="78"/>
        <v>0.82104591670661797</v>
      </c>
      <c r="U153" s="45">
        <f t="shared" si="78"/>
        <v>0.83227079363830936</v>
      </c>
      <c r="V153" s="45">
        <f t="shared" si="78"/>
        <v>0.84293160489910213</v>
      </c>
      <c r="W153" s="45">
        <f t="shared" ref="W153" si="79">IF(W134=0,"",W134/W115)</f>
        <v>0.85106879631968479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1546.6056408000002</v>
      </c>
      <c r="C155" s="117">
        <f t="shared" si="80"/>
        <v>1641.6361011600004</v>
      </c>
      <c r="D155" s="117">
        <f t="shared" si="80"/>
        <v>1575.4097818800001</v>
      </c>
      <c r="E155" s="117">
        <f t="shared" si="80"/>
        <v>1684.2870237600002</v>
      </c>
      <c r="F155" s="117">
        <f t="shared" si="80"/>
        <v>1675.0013068799997</v>
      </c>
      <c r="G155" s="117">
        <f t="shared" si="80"/>
        <v>1656.2915305200002</v>
      </c>
      <c r="H155" s="117">
        <f t="shared" si="80"/>
        <v>1603.7009445600002</v>
      </c>
      <c r="I155" s="117">
        <f t="shared" si="80"/>
        <v>1490.7172499999999</v>
      </c>
      <c r="J155" s="117">
        <f t="shared" si="80"/>
        <v>1487.8047848400004</v>
      </c>
      <c r="K155" s="117">
        <f t="shared" si="80"/>
        <v>1497.5958056399998</v>
      </c>
      <c r="L155" s="117">
        <f t="shared" si="80"/>
        <v>1764.4881671999997</v>
      </c>
      <c r="M155" s="117">
        <f t="shared" si="80"/>
        <v>1525.1718279599997</v>
      </c>
      <c r="N155" s="117">
        <f t="shared" si="80"/>
        <v>1526.4340779600011</v>
      </c>
      <c r="O155" s="117">
        <f t="shared" si="80"/>
        <v>1526.4980992799992</v>
      </c>
      <c r="P155" s="117">
        <f t="shared" si="80"/>
        <v>1334.5415819999994</v>
      </c>
      <c r="Q155" s="117">
        <f t="shared" si="80"/>
        <v>1396.7531384399995</v>
      </c>
      <c r="R155" s="117">
        <f t="shared" ref="R155:V155" si="81">R156+R159+R161+R170</f>
        <v>1464.2174725199993</v>
      </c>
      <c r="S155" s="117">
        <f t="shared" si="81"/>
        <v>1461.2522957999997</v>
      </c>
      <c r="T155" s="117">
        <f t="shared" si="81"/>
        <v>1444.6461347999993</v>
      </c>
      <c r="U155" s="117">
        <f t="shared" si="81"/>
        <v>1446.3955123200001</v>
      </c>
      <c r="V155" s="117">
        <f t="shared" si="81"/>
        <v>1391.1590484000012</v>
      </c>
      <c r="W155" s="117">
        <f t="shared" ref="W155" si="82">W156+W159+W161+W170</f>
        <v>1360.3752954000001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1416.5121528930911</v>
      </c>
      <c r="C156" s="122">
        <f t="shared" si="83"/>
        <v>1515.6614103274894</v>
      </c>
      <c r="D156" s="122">
        <f t="shared" si="83"/>
        <v>1449.3737178104539</v>
      </c>
      <c r="E156" s="122">
        <f t="shared" si="83"/>
        <v>1552.7884348832811</v>
      </c>
      <c r="F156" s="122">
        <f t="shared" si="83"/>
        <v>1538.8087056123004</v>
      </c>
      <c r="G156" s="122">
        <f t="shared" si="83"/>
        <v>1522.4866817792447</v>
      </c>
      <c r="H156" s="122">
        <f t="shared" si="83"/>
        <v>1472.9466277289112</v>
      </c>
      <c r="I156" s="122">
        <f t="shared" si="83"/>
        <v>1376.426850045726</v>
      </c>
      <c r="J156" s="122">
        <f t="shared" si="83"/>
        <v>1369.2654766717901</v>
      </c>
      <c r="K156" s="122">
        <f t="shared" si="83"/>
        <v>1379.5461882260474</v>
      </c>
      <c r="L156" s="122">
        <f t="shared" si="83"/>
        <v>1620.3317505579228</v>
      </c>
      <c r="M156" s="122">
        <f t="shared" si="83"/>
        <v>1380.5260775957138</v>
      </c>
      <c r="N156" s="122">
        <f t="shared" si="83"/>
        <v>1379.5575966532824</v>
      </c>
      <c r="O156" s="122">
        <f t="shared" si="83"/>
        <v>1375.3846951397011</v>
      </c>
      <c r="P156" s="122">
        <f t="shared" si="83"/>
        <v>1192.8116599522893</v>
      </c>
      <c r="Q156" s="122">
        <f t="shared" si="83"/>
        <v>1259.2696171015891</v>
      </c>
      <c r="R156" s="122">
        <f t="shared" ref="R156:V156" si="84">SUM(R157:R158)</f>
        <v>1324.074499178749</v>
      </c>
      <c r="S156" s="122">
        <f t="shared" si="84"/>
        <v>1323.7367479639529</v>
      </c>
      <c r="T156" s="122">
        <f t="shared" si="84"/>
        <v>1311.4445004215218</v>
      </c>
      <c r="U156" s="122">
        <f t="shared" si="84"/>
        <v>1308.6272376690863</v>
      </c>
      <c r="V156" s="122">
        <f t="shared" si="84"/>
        <v>1256.0115688958904</v>
      </c>
      <c r="W156" s="122">
        <f t="shared" ref="W156" si="85">SUM(W157:W158)</f>
        <v>1235.6506030482151</v>
      </c>
      <c r="DA156" s="130" t="s">
        <v>2132</v>
      </c>
    </row>
    <row r="157" spans="1:105" ht="12" customHeight="1" x14ac:dyDescent="0.25">
      <c r="A157" s="97" t="s">
        <v>217</v>
      </c>
      <c r="B157" s="98">
        <v>1416.5121528930911</v>
      </c>
      <c r="C157" s="98">
        <v>1515.6614103274894</v>
      </c>
      <c r="D157" s="98">
        <v>1449.3737178104539</v>
      </c>
      <c r="E157" s="98">
        <v>1552.7884348832811</v>
      </c>
      <c r="F157" s="98">
        <v>1538.8087056123004</v>
      </c>
      <c r="G157" s="98">
        <v>1522.4866817792447</v>
      </c>
      <c r="H157" s="98">
        <v>1472.9466277289112</v>
      </c>
      <c r="I157" s="98">
        <v>1376.426850045726</v>
      </c>
      <c r="J157" s="98">
        <v>1369.2654766717901</v>
      </c>
      <c r="K157" s="98">
        <v>1379.5461882260474</v>
      </c>
      <c r="L157" s="98">
        <v>1620.3317505579228</v>
      </c>
      <c r="M157" s="98">
        <v>1380.5260775957138</v>
      </c>
      <c r="N157" s="98">
        <v>1379.5575966532824</v>
      </c>
      <c r="O157" s="98">
        <v>1375.3846951397011</v>
      </c>
      <c r="P157" s="98">
        <v>1192.8116599522893</v>
      </c>
      <c r="Q157" s="98">
        <v>1259.2696171015891</v>
      </c>
      <c r="R157" s="98">
        <v>1324.074499178749</v>
      </c>
      <c r="S157" s="98">
        <v>1323.7367479639529</v>
      </c>
      <c r="T157" s="98">
        <v>1311.4445004215218</v>
      </c>
      <c r="U157" s="98">
        <v>1308.6272376690863</v>
      </c>
      <c r="V157" s="98">
        <v>1256.0115688958904</v>
      </c>
      <c r="W157" s="98">
        <v>1235.6506030482151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125.50710415136055</v>
      </c>
      <c r="C161" s="122">
        <v>121.42497470107152</v>
      </c>
      <c r="D161" s="122">
        <v>121.38356142188439</v>
      </c>
      <c r="E161" s="122">
        <v>126.58264098656525</v>
      </c>
      <c r="F161" s="122">
        <v>131.19817610459296</v>
      </c>
      <c r="G161" s="122">
        <v>128.79027148583864</v>
      </c>
      <c r="H161" s="122">
        <v>125.72725813934386</v>
      </c>
      <c r="I161" s="122">
        <v>109.63038874255963</v>
      </c>
      <c r="J161" s="122">
        <v>113.72766337792889</v>
      </c>
      <c r="K161" s="122">
        <v>113.13178030102317</v>
      </c>
      <c r="L161" s="122">
        <v>138.56653930129664</v>
      </c>
      <c r="M161" s="122">
        <v>139.21696081624285</v>
      </c>
      <c r="N161" s="122">
        <v>141.38771195639396</v>
      </c>
      <c r="O161" s="122">
        <v>145.32175839995904</v>
      </c>
      <c r="P161" s="122">
        <v>136.15462448363371</v>
      </c>
      <c r="Q161" s="122">
        <v>131.95782970621391</v>
      </c>
      <c r="R161" s="122">
        <v>134.46898891636869</v>
      </c>
      <c r="S161" s="122">
        <v>131.93994718283869</v>
      </c>
      <c r="T161" s="122">
        <v>127.7975213784775</v>
      </c>
      <c r="U161" s="122">
        <v>132.63792965091375</v>
      </c>
      <c r="V161" s="122">
        <v>130.43283550411093</v>
      </c>
      <c r="W161" s="122">
        <v>119.8754083517849</v>
      </c>
      <c r="DA161" s="130" t="s">
        <v>2137</v>
      </c>
    </row>
    <row r="162" spans="1:105" ht="12" customHeight="1" x14ac:dyDescent="0.25">
      <c r="A162" s="97" t="s">
        <v>134</v>
      </c>
      <c r="B162" s="98">
        <v>125.26602224767521</v>
      </c>
      <c r="C162" s="98">
        <v>121.1673242178129</v>
      </c>
      <c r="D162" s="98">
        <v>121.1195900325164</v>
      </c>
      <c r="E162" s="98">
        <v>126.27809150580103</v>
      </c>
      <c r="F162" s="98">
        <v>130.87579424657164</v>
      </c>
      <c r="G162" s="98">
        <v>128.45463262964265</v>
      </c>
      <c r="H162" s="98">
        <v>125.38007341758747</v>
      </c>
      <c r="I162" s="98">
        <v>109.30142640006859</v>
      </c>
      <c r="J162" s="98">
        <v>113.36505737779162</v>
      </c>
      <c r="K162" s="98">
        <v>112.74494306826691</v>
      </c>
      <c r="L162" s="98">
        <v>138.0009079745212</v>
      </c>
      <c r="M162" s="98">
        <v>138.65704079243528</v>
      </c>
      <c r="N162" s="98">
        <v>140.81936800618229</v>
      </c>
      <c r="O162" s="98">
        <v>144.73818573310936</v>
      </c>
      <c r="P162" s="98">
        <v>135.64214947869326</v>
      </c>
      <c r="Q162" s="98">
        <v>131.47173295583372</v>
      </c>
      <c r="R162" s="98">
        <v>133.98111345469468</v>
      </c>
      <c r="S162" s="98">
        <v>131.45919857126239</v>
      </c>
      <c r="T162" s="98">
        <v>127.33728305584414</v>
      </c>
      <c r="U162" s="98">
        <v>132.12474894956273</v>
      </c>
      <c r="V162" s="98">
        <v>129.91504131124034</v>
      </c>
      <c r="W162" s="98">
        <v>119.41573929169313</v>
      </c>
      <c r="DA162" s="63" t="s">
        <v>2138</v>
      </c>
    </row>
    <row r="163" spans="1:105" ht="12" customHeight="1" x14ac:dyDescent="0.25">
      <c r="A163" s="97" t="s">
        <v>133</v>
      </c>
      <c r="B163" s="98">
        <v>0.2410819036853481</v>
      </c>
      <c r="C163" s="98">
        <v>0.25765048325860934</v>
      </c>
      <c r="D163" s="98">
        <v>0.26397138936800152</v>
      </c>
      <c r="E163" s="98">
        <v>0.30454948076422367</v>
      </c>
      <c r="F163" s="98">
        <v>0.32238185802132302</v>
      </c>
      <c r="G163" s="98">
        <v>0.33563885619599931</v>
      </c>
      <c r="H163" s="98">
        <v>0.34718472175639731</v>
      </c>
      <c r="I163" s="98">
        <v>0.32896234249103412</v>
      </c>
      <c r="J163" s="98">
        <v>0.36260600013728078</v>
      </c>
      <c r="K163" s="98">
        <v>0.38683723275626364</v>
      </c>
      <c r="L163" s="98">
        <v>0.56563132677544503</v>
      </c>
      <c r="M163" s="98">
        <v>0.5599200238075519</v>
      </c>
      <c r="N163" s="98">
        <v>0.56834395021166451</v>
      </c>
      <c r="O163" s="98">
        <v>0.58357266684967279</v>
      </c>
      <c r="P163" s="98">
        <v>0.5124750049404615</v>
      </c>
      <c r="Q163" s="98">
        <v>0.48609675038021249</v>
      </c>
      <c r="R163" s="98">
        <v>0.48787546167401397</v>
      </c>
      <c r="S163" s="98">
        <v>0.48074861157630777</v>
      </c>
      <c r="T163" s="98">
        <v>0.46023832263335207</v>
      </c>
      <c r="U163" s="98">
        <v>0.51318070135101568</v>
      </c>
      <c r="V163" s="98">
        <v>0.51779419287059192</v>
      </c>
      <c r="W163" s="98">
        <v>0.45966906009177261</v>
      </c>
      <c r="DA163" s="63" t="s">
        <v>2139</v>
      </c>
    </row>
    <row r="164" spans="1:105" ht="12" customHeight="1" x14ac:dyDescent="0.25">
      <c r="A164" s="100" t="s">
        <v>217</v>
      </c>
      <c r="B164" s="101">
        <v>0.2410819036853481</v>
      </c>
      <c r="C164" s="101">
        <v>0.25765048325860934</v>
      </c>
      <c r="D164" s="101">
        <v>0.26397138936800152</v>
      </c>
      <c r="E164" s="101">
        <v>0.30454948076422367</v>
      </c>
      <c r="F164" s="101">
        <v>0.32238185802132302</v>
      </c>
      <c r="G164" s="101">
        <v>0.33563885619599931</v>
      </c>
      <c r="H164" s="101">
        <v>0.34718472175639731</v>
      </c>
      <c r="I164" s="101">
        <v>0.32896234249103412</v>
      </c>
      <c r="J164" s="101">
        <v>0.36260600013728078</v>
      </c>
      <c r="K164" s="101">
        <v>0.38683723275626364</v>
      </c>
      <c r="L164" s="101">
        <v>0.56563132677544503</v>
      </c>
      <c r="M164" s="101">
        <v>0.5599200238075519</v>
      </c>
      <c r="N164" s="101">
        <v>0.56834395021166451</v>
      </c>
      <c r="O164" s="101">
        <v>0.58357266684967279</v>
      </c>
      <c r="P164" s="101">
        <v>0.5124750049404615</v>
      </c>
      <c r="Q164" s="101">
        <v>0.48609675038021249</v>
      </c>
      <c r="R164" s="101">
        <v>0.48787546167401397</v>
      </c>
      <c r="S164" s="101">
        <v>0.48074861157630777</v>
      </c>
      <c r="T164" s="101">
        <v>0.46023832263335207</v>
      </c>
      <c r="U164" s="101">
        <v>0.51318070135101568</v>
      </c>
      <c r="V164" s="101">
        <v>0.51779419287059192</v>
      </c>
      <c r="W164" s="101">
        <v>0.45966906009177261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4.5863837555484732</v>
      </c>
      <c r="C170" s="122">
        <v>4.5497161314393981</v>
      </c>
      <c r="D170" s="122">
        <v>4.6525026476617715</v>
      </c>
      <c r="E170" s="122">
        <v>4.9159478901539764</v>
      </c>
      <c r="F170" s="122">
        <v>4.9944251631064827</v>
      </c>
      <c r="G170" s="122">
        <v>5.0145772549166177</v>
      </c>
      <c r="H170" s="122">
        <v>5.0270586917453048</v>
      </c>
      <c r="I170" s="122">
        <v>4.660011211714103</v>
      </c>
      <c r="J170" s="122">
        <v>4.8116447902814894</v>
      </c>
      <c r="K170" s="122">
        <v>4.9178371129291998</v>
      </c>
      <c r="L170" s="122">
        <v>5.5898773407802205</v>
      </c>
      <c r="M170" s="122">
        <v>5.4287895480431381</v>
      </c>
      <c r="N170" s="122">
        <v>5.4887693503247377</v>
      </c>
      <c r="O170" s="122">
        <v>5.7916457403392361</v>
      </c>
      <c r="P170" s="122">
        <v>5.5752975640762088</v>
      </c>
      <c r="Q170" s="122">
        <v>5.5256916321964713</v>
      </c>
      <c r="R170" s="122">
        <v>5.673984424881664</v>
      </c>
      <c r="S170" s="122">
        <v>5.5756006532081672</v>
      </c>
      <c r="T170" s="122">
        <v>5.4041129999999837</v>
      </c>
      <c r="U170" s="122">
        <v>5.1303450000000028</v>
      </c>
      <c r="V170" s="122">
        <v>4.7146439999999936</v>
      </c>
      <c r="W170" s="122">
        <v>4.8492840000000124</v>
      </c>
      <c r="DA170" s="130" t="s">
        <v>2146</v>
      </c>
    </row>
    <row r="171" spans="1:105" ht="12" customHeight="1" x14ac:dyDescent="0.25">
      <c r="A171" s="97" t="s">
        <v>175</v>
      </c>
      <c r="B171" s="98">
        <v>4.5863837555484732</v>
      </c>
      <c r="C171" s="98">
        <v>4.5497161314393981</v>
      </c>
      <c r="D171" s="98">
        <v>4.6525026476617715</v>
      </c>
      <c r="E171" s="98">
        <v>4.9159478901539764</v>
      </c>
      <c r="F171" s="98">
        <v>4.9944251631064827</v>
      </c>
      <c r="G171" s="98">
        <v>5.0145772549166177</v>
      </c>
      <c r="H171" s="98">
        <v>5.0270586917453048</v>
      </c>
      <c r="I171" s="98">
        <v>4.660011211714103</v>
      </c>
      <c r="J171" s="98">
        <v>4.8116447902814894</v>
      </c>
      <c r="K171" s="98">
        <v>4.9178371129291998</v>
      </c>
      <c r="L171" s="98">
        <v>5.5898773407802205</v>
      </c>
      <c r="M171" s="98">
        <v>5.4287895480431381</v>
      </c>
      <c r="N171" s="98">
        <v>5.4887693503247377</v>
      </c>
      <c r="O171" s="98">
        <v>5.7916457403392361</v>
      </c>
      <c r="P171" s="98">
        <v>5.5752975640762088</v>
      </c>
      <c r="Q171" s="98">
        <v>5.5256916321964713</v>
      </c>
      <c r="R171" s="98">
        <v>5.673984424881664</v>
      </c>
      <c r="S171" s="98">
        <v>5.5756006532081672</v>
      </c>
      <c r="T171" s="98">
        <v>5.4041129999999837</v>
      </c>
      <c r="U171" s="98">
        <v>5.1303450000000028</v>
      </c>
      <c r="V171" s="98">
        <v>4.7146439999999936</v>
      </c>
      <c r="W171" s="98">
        <v>4.8492840000000124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19650.143282151501</v>
      </c>
      <c r="C174" s="117">
        <f t="shared" si="87"/>
        <v>20681.975002486659</v>
      </c>
      <c r="D174" s="117">
        <f t="shared" si="87"/>
        <v>19353.570841054589</v>
      </c>
      <c r="E174" s="117">
        <f t="shared" si="87"/>
        <v>20083.105499226553</v>
      </c>
      <c r="F174" s="117">
        <f t="shared" si="87"/>
        <v>19719.920920605433</v>
      </c>
      <c r="G174" s="117">
        <f t="shared" si="87"/>
        <v>19640.041530155901</v>
      </c>
      <c r="H174" s="117">
        <f t="shared" si="87"/>
        <v>19454.747989843141</v>
      </c>
      <c r="I174" s="117">
        <f t="shared" si="87"/>
        <v>18574.783740334537</v>
      </c>
      <c r="J174" s="117">
        <f t="shared" si="87"/>
        <v>18546.320079823898</v>
      </c>
      <c r="K174" s="117">
        <f t="shared" si="87"/>
        <v>18403.52740868846</v>
      </c>
      <c r="L174" s="117">
        <f t="shared" si="87"/>
        <v>21073.650607348882</v>
      </c>
      <c r="M174" s="117">
        <f t="shared" si="87"/>
        <v>17977.348441228321</v>
      </c>
      <c r="N174" s="117">
        <f t="shared" si="87"/>
        <v>17800.763138321636</v>
      </c>
      <c r="O174" s="117">
        <f t="shared" si="87"/>
        <v>17916.966940744755</v>
      </c>
      <c r="P174" s="117">
        <f t="shared" si="87"/>
        <v>15969.097769650138</v>
      </c>
      <c r="Q174" s="117">
        <f t="shared" si="87"/>
        <v>16930.799002843876</v>
      </c>
      <c r="R174" s="117">
        <f t="shared" ref="R174:V174" si="88">R175+R178+R180+R189</f>
        <v>17640.247802386519</v>
      </c>
      <c r="S174" s="117">
        <f t="shared" si="88"/>
        <v>17273.426404225153</v>
      </c>
      <c r="T174" s="117">
        <f t="shared" si="88"/>
        <v>16752.63625170647</v>
      </c>
      <c r="U174" s="117">
        <f t="shared" si="88"/>
        <v>16583.939608398345</v>
      </c>
      <c r="V174" s="117">
        <f t="shared" si="88"/>
        <v>15972.451968140695</v>
      </c>
      <c r="W174" s="117">
        <f t="shared" ref="W174" si="89">W175+W178+W180+W189</f>
        <v>16176.921902865563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17744.911873672099</v>
      </c>
      <c r="C175" s="122">
        <f t="shared" si="90"/>
        <v>18847.812019367419</v>
      </c>
      <c r="D175" s="122">
        <f t="shared" si="90"/>
        <v>17556.084445557692</v>
      </c>
      <c r="E175" s="122">
        <f t="shared" si="90"/>
        <v>18269.467201750242</v>
      </c>
      <c r="F175" s="122">
        <f t="shared" si="90"/>
        <v>17870.473512553897</v>
      </c>
      <c r="G175" s="122">
        <f t="shared" si="90"/>
        <v>17802.878056315556</v>
      </c>
      <c r="H175" s="122">
        <f t="shared" si="90"/>
        <v>17609.959915319192</v>
      </c>
      <c r="I175" s="122">
        <f t="shared" si="90"/>
        <v>16893.654757790478</v>
      </c>
      <c r="J175" s="122">
        <f t="shared" si="90"/>
        <v>16806.709914325947</v>
      </c>
      <c r="K175" s="122">
        <f t="shared" si="90"/>
        <v>16691.846381697462</v>
      </c>
      <c r="L175" s="122">
        <f t="shared" si="90"/>
        <v>19059.709740127822</v>
      </c>
      <c r="M175" s="122">
        <f t="shared" si="90"/>
        <v>15987.360134817327</v>
      </c>
      <c r="N175" s="122">
        <f t="shared" si="90"/>
        <v>15804.059625781874</v>
      </c>
      <c r="O175" s="122">
        <f t="shared" si="90"/>
        <v>15840.024963242553</v>
      </c>
      <c r="P175" s="122">
        <f t="shared" si="90"/>
        <v>13968.936406520388</v>
      </c>
      <c r="Q175" s="122">
        <f t="shared" si="90"/>
        <v>14951.505112896597</v>
      </c>
      <c r="R175" s="122">
        <f t="shared" ref="R175:V175" si="91">SUM(R176:R177)</f>
        <v>15631.768062510022</v>
      </c>
      <c r="S175" s="122">
        <f t="shared" si="91"/>
        <v>15338.542570688433</v>
      </c>
      <c r="T175" s="122">
        <f t="shared" si="91"/>
        <v>14897.156899162557</v>
      </c>
      <c r="U175" s="122">
        <f t="shared" si="91"/>
        <v>14696.355671008287</v>
      </c>
      <c r="V175" s="122">
        <f t="shared" si="91"/>
        <v>14099.015541735114</v>
      </c>
      <c r="W175" s="122">
        <f t="shared" ref="W175" si="92">SUM(W176:W177)</f>
        <v>14368.565906057587</v>
      </c>
      <c r="DA175" s="130" t="s">
        <v>2300</v>
      </c>
    </row>
    <row r="176" spans="1:105" ht="12" customHeight="1" x14ac:dyDescent="0.25">
      <c r="A176" s="97" t="s">
        <v>217</v>
      </c>
      <c r="B176" s="98">
        <v>17564.862579833392</v>
      </c>
      <c r="C176" s="98">
        <v>18654.775948416689</v>
      </c>
      <c r="D176" s="98">
        <v>17378.415940735267</v>
      </c>
      <c r="E176" s="98">
        <v>18082.852847501061</v>
      </c>
      <c r="F176" s="98">
        <v>17688.005446434585</v>
      </c>
      <c r="G176" s="98">
        <v>17620.85822160124</v>
      </c>
      <c r="H176" s="98">
        <v>17429.849793873032</v>
      </c>
      <c r="I176" s="98">
        <v>16719.846622350822</v>
      </c>
      <c r="J176" s="98">
        <v>16633.793956066565</v>
      </c>
      <c r="K176" s="98">
        <v>16518.323322489869</v>
      </c>
      <c r="L176" s="98">
        <v>18849.472741101901</v>
      </c>
      <c r="M176" s="98">
        <v>15810.543626180166</v>
      </c>
      <c r="N176" s="98">
        <v>15624.53983181337</v>
      </c>
      <c r="O176" s="98">
        <v>15655.522677313833</v>
      </c>
      <c r="P176" s="98">
        <v>13811.226738945357</v>
      </c>
      <c r="Q176" s="98">
        <v>14779.554300551443</v>
      </c>
      <c r="R176" s="98">
        <v>15450.892004709764</v>
      </c>
      <c r="S176" s="98">
        <v>15158.372907737494</v>
      </c>
      <c r="T176" s="98">
        <v>14720.210560794358</v>
      </c>
      <c r="U176" s="98">
        <v>14521.884360570499</v>
      </c>
      <c r="V176" s="98">
        <v>13929.577396323655</v>
      </c>
      <c r="W176" s="98">
        <v>14194.029274353326</v>
      </c>
      <c r="DA176" s="63" t="s">
        <v>2301</v>
      </c>
    </row>
    <row r="177" spans="1:105" ht="12" customHeight="1" x14ac:dyDescent="0.25">
      <c r="A177" s="97" t="s">
        <v>53</v>
      </c>
      <c r="B177" s="98">
        <v>180.04929383870868</v>
      </c>
      <c r="C177" s="98">
        <v>193.03607095072888</v>
      </c>
      <c r="D177" s="98">
        <v>177.66850482242586</v>
      </c>
      <c r="E177" s="98">
        <v>186.6143542491802</v>
      </c>
      <c r="F177" s="98">
        <v>182.46806611931189</v>
      </c>
      <c r="G177" s="98">
        <v>182.01983471431546</v>
      </c>
      <c r="H177" s="98">
        <v>180.11012144616004</v>
      </c>
      <c r="I177" s="98">
        <v>173.80813543965564</v>
      </c>
      <c r="J177" s="98">
        <v>172.91595825938256</v>
      </c>
      <c r="K177" s="98">
        <v>173.52305920759326</v>
      </c>
      <c r="L177" s="98">
        <v>210.23699902592298</v>
      </c>
      <c r="M177" s="98">
        <v>176.81650863716024</v>
      </c>
      <c r="N177" s="98">
        <v>179.51979396850314</v>
      </c>
      <c r="O177" s="98">
        <v>184.50228592871923</v>
      </c>
      <c r="P177" s="98">
        <v>157.70966757503075</v>
      </c>
      <c r="Q177" s="98">
        <v>171.95081234515368</v>
      </c>
      <c r="R177" s="98">
        <v>180.87605780025802</v>
      </c>
      <c r="S177" s="98">
        <v>180.16966295093911</v>
      </c>
      <c r="T177" s="98">
        <v>176.94633836819995</v>
      </c>
      <c r="U177" s="98">
        <v>174.47131043778828</v>
      </c>
      <c r="V177" s="98">
        <v>169.43814541145969</v>
      </c>
      <c r="W177" s="98">
        <v>174.53663170426051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0.71785828260659446</v>
      </c>
      <c r="C178" s="122">
        <f t="shared" si="93"/>
        <v>0.86165241715665652</v>
      </c>
      <c r="D178" s="122">
        <f t="shared" si="93"/>
        <v>0.90982173614170903</v>
      </c>
      <c r="E178" s="122">
        <f t="shared" si="93"/>
        <v>1.1024489689727675</v>
      </c>
      <c r="F178" s="122">
        <f t="shared" si="93"/>
        <v>1.4219058825383317</v>
      </c>
      <c r="G178" s="122">
        <f t="shared" si="93"/>
        <v>1.7226188111804752</v>
      </c>
      <c r="H178" s="122">
        <f t="shared" si="93"/>
        <v>2.0950147813819697</v>
      </c>
      <c r="I178" s="122">
        <f t="shared" si="93"/>
        <v>2.4339147367698377</v>
      </c>
      <c r="J178" s="122">
        <f t="shared" si="93"/>
        <v>2.6521496257933568</v>
      </c>
      <c r="K178" s="122">
        <f t="shared" si="93"/>
        <v>2.7358741905390747</v>
      </c>
      <c r="L178" s="122">
        <f t="shared" si="93"/>
        <v>2.8671652173963098</v>
      </c>
      <c r="M178" s="122">
        <f t="shared" si="93"/>
        <v>3.0494729662922291</v>
      </c>
      <c r="N178" s="122">
        <f t="shared" si="93"/>
        <v>3.272298361833256</v>
      </c>
      <c r="O178" s="122">
        <f t="shared" si="93"/>
        <v>3.4785826579303221</v>
      </c>
      <c r="P178" s="122">
        <f t="shared" si="93"/>
        <v>3.6568298156553536</v>
      </c>
      <c r="Q178" s="122">
        <f t="shared" si="93"/>
        <v>3.6884420026868612</v>
      </c>
      <c r="R178" s="122">
        <f t="shared" si="93"/>
        <v>3.7873217374370549</v>
      </c>
      <c r="S178" s="122">
        <f t="shared" si="93"/>
        <v>3.7380379341948706</v>
      </c>
      <c r="T178" s="122">
        <f t="shared" si="93"/>
        <v>4.4635492354684798</v>
      </c>
      <c r="U178" s="122">
        <f t="shared" si="93"/>
        <v>3.7751195137883604</v>
      </c>
      <c r="V178" s="122">
        <f t="shared" si="93"/>
        <v>3.9882198639067101</v>
      </c>
      <c r="W178" s="122">
        <f t="shared" si="93"/>
        <v>4.0898374544878999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0.71785828260659446</v>
      </c>
      <c r="C179" s="98">
        <f>RES_hhdet_fech!C67</f>
        <v>0.86165241715665652</v>
      </c>
      <c r="D179" s="98">
        <f>RES_hhdet_fech!D67</f>
        <v>0.90982173614170903</v>
      </c>
      <c r="E179" s="98">
        <f>RES_hhdet_fech!E67</f>
        <v>1.1024489689727675</v>
      </c>
      <c r="F179" s="98">
        <f>RES_hhdet_fech!F67</f>
        <v>1.4219058825383317</v>
      </c>
      <c r="G179" s="98">
        <f>RES_hhdet_fech!G67</f>
        <v>1.7226188111804752</v>
      </c>
      <c r="H179" s="98">
        <f>RES_hhdet_fech!H67</f>
        <v>2.0950147813819697</v>
      </c>
      <c r="I179" s="98">
        <f>RES_hhdet_fech!I67</f>
        <v>2.4339147367698377</v>
      </c>
      <c r="J179" s="98">
        <f>RES_hhdet_fech!J67</f>
        <v>2.6521496257933568</v>
      </c>
      <c r="K179" s="98">
        <f>RES_hhdet_fech!K67</f>
        <v>2.7358741905390747</v>
      </c>
      <c r="L179" s="98">
        <f>RES_hhdet_fech!L67</f>
        <v>2.8671652173963098</v>
      </c>
      <c r="M179" s="98">
        <f>RES_hhdet_fech!M67</f>
        <v>3.0494729662922291</v>
      </c>
      <c r="N179" s="98">
        <f>RES_hhdet_fech!N67</f>
        <v>3.272298361833256</v>
      </c>
      <c r="O179" s="98">
        <f>RES_hhdet_fech!O67</f>
        <v>3.4785826579303221</v>
      </c>
      <c r="P179" s="98">
        <f>RES_hhdet_fech!P67</f>
        <v>3.6568298156553536</v>
      </c>
      <c r="Q179" s="98">
        <f>RES_hhdet_fech!Q67</f>
        <v>3.6884420026868612</v>
      </c>
      <c r="R179" s="98">
        <f>RES_hhdet_fech!R67</f>
        <v>3.7873217374370549</v>
      </c>
      <c r="S179" s="98">
        <f>RES_hhdet_fech!S67</f>
        <v>3.7380379341948706</v>
      </c>
      <c r="T179" s="98">
        <f>RES_hhdet_fech!T67</f>
        <v>4.4635492354684798</v>
      </c>
      <c r="U179" s="98">
        <f>RES_hhdet_fech!U67</f>
        <v>3.7751195137883604</v>
      </c>
      <c r="V179" s="98">
        <f>RES_hhdet_fech!V67</f>
        <v>3.9882198639067101</v>
      </c>
      <c r="W179" s="98">
        <f>RES_hhdet_fech!W67</f>
        <v>4.0898374544878999</v>
      </c>
      <c r="DA179" s="63" t="s">
        <v>2304</v>
      </c>
    </row>
    <row r="180" spans="1:105" ht="12" customHeight="1" x14ac:dyDescent="0.25">
      <c r="A180" s="121" t="s">
        <v>55</v>
      </c>
      <c r="B180" s="122">
        <v>1604.7169092117306</v>
      </c>
      <c r="C180" s="122">
        <v>1539.3289092971522</v>
      </c>
      <c r="D180" s="122">
        <v>1499.6206108551125</v>
      </c>
      <c r="E180" s="122">
        <v>1516.0120130169678</v>
      </c>
      <c r="F180" s="122">
        <v>1550.349274250533</v>
      </c>
      <c r="G180" s="122">
        <v>1533.6862500941631</v>
      </c>
      <c r="H180" s="122">
        <v>1532.0474547755393</v>
      </c>
      <c r="I180" s="122">
        <v>1373.648414999843</v>
      </c>
      <c r="J180" s="122">
        <v>1424.592632002752</v>
      </c>
      <c r="K180" s="122">
        <v>1394.4181031013145</v>
      </c>
      <c r="L180" s="122">
        <v>1660.5193412707076</v>
      </c>
      <c r="M180" s="122">
        <v>1645.0271377349643</v>
      </c>
      <c r="N180" s="122">
        <v>1652.5282408284002</v>
      </c>
      <c r="O180" s="122">
        <v>1708.9060912750529</v>
      </c>
      <c r="P180" s="122">
        <v>1628.9613202629234</v>
      </c>
      <c r="Q180" s="122">
        <v>1603.1454948106862</v>
      </c>
      <c r="R180" s="122">
        <v>1623.0871387747213</v>
      </c>
      <c r="S180" s="122">
        <v>1561.858694443574</v>
      </c>
      <c r="T180" s="122">
        <v>1485.4014937494783</v>
      </c>
      <c r="U180" s="122">
        <v>1522.8714193212897</v>
      </c>
      <c r="V180" s="122">
        <v>1497.2877169816702</v>
      </c>
      <c r="W180" s="122">
        <v>1425.2443490046305</v>
      </c>
      <c r="DA180" s="130" t="s">
        <v>2305</v>
      </c>
    </row>
    <row r="181" spans="1:105" ht="12" customHeight="1" x14ac:dyDescent="0.25">
      <c r="A181" s="97" t="s">
        <v>134</v>
      </c>
      <c r="B181" s="98">
        <v>1616.0887891970176</v>
      </c>
      <c r="C181" s="98">
        <v>1551.7642030905927</v>
      </c>
      <c r="D181" s="98">
        <v>1509.8366034652011</v>
      </c>
      <c r="E181" s="98">
        <v>1528.3378462486896</v>
      </c>
      <c r="F181" s="98">
        <v>1562.8244743836453</v>
      </c>
      <c r="G181" s="98">
        <v>1544.9487998936497</v>
      </c>
      <c r="H181" s="98">
        <v>1543.1983899613535</v>
      </c>
      <c r="I181" s="98">
        <v>1381.8933744480084</v>
      </c>
      <c r="J181" s="98">
        <v>1433.8884427007188</v>
      </c>
      <c r="K181" s="98">
        <v>1405.0837578430294</v>
      </c>
      <c r="L181" s="98">
        <v>1673.4909745556165</v>
      </c>
      <c r="M181" s="98">
        <v>1655.6666511341052</v>
      </c>
      <c r="N181" s="98">
        <v>1663.5698022368576</v>
      </c>
      <c r="O181" s="98">
        <v>1717.4905489882342</v>
      </c>
      <c r="P181" s="98">
        <v>1636.8374645644512</v>
      </c>
      <c r="Q181" s="98">
        <v>1607.6772635865573</v>
      </c>
      <c r="R181" s="98">
        <v>1628.8891656578687</v>
      </c>
      <c r="S181" s="98">
        <v>1569.0153623913664</v>
      </c>
      <c r="T181" s="98">
        <v>1489.9942157813384</v>
      </c>
      <c r="U181" s="98">
        <v>1528.98391258687</v>
      </c>
      <c r="V181" s="98">
        <v>1503.0156273277667</v>
      </c>
      <c r="W181" s="98">
        <v>1427.8569065874544</v>
      </c>
      <c r="DA181" s="63" t="s">
        <v>2306</v>
      </c>
    </row>
    <row r="182" spans="1:105" ht="12" customHeight="1" x14ac:dyDescent="0.25">
      <c r="A182" s="97" t="s">
        <v>133</v>
      </c>
      <c r="B182" s="98">
        <v>1332.8537617363429</v>
      </c>
      <c r="C182" s="98">
        <v>1267.3024871427328</v>
      </c>
      <c r="D182" s="98">
        <v>1241.0438325538148</v>
      </c>
      <c r="E182" s="98">
        <v>1250.1961225106143</v>
      </c>
      <c r="F182" s="98">
        <v>1282.0659711444071</v>
      </c>
      <c r="G182" s="98">
        <v>1275.3071253028838</v>
      </c>
      <c r="H182" s="98">
        <v>1276.803151851723</v>
      </c>
      <c r="I182" s="98">
        <v>1139.3161444120533</v>
      </c>
      <c r="J182" s="98">
        <v>1178.7130728168593</v>
      </c>
      <c r="K182" s="98">
        <v>1138.6483866137839</v>
      </c>
      <c r="L182" s="98">
        <v>1410.7586060798624</v>
      </c>
      <c r="M182" s="98">
        <v>1411.9951675258105</v>
      </c>
      <c r="N182" s="98">
        <v>1432.7898123130581</v>
      </c>
      <c r="O182" s="98">
        <v>1518.6873927864044</v>
      </c>
      <c r="P182" s="98">
        <v>1443.4399216987767</v>
      </c>
      <c r="Q182" s="98">
        <v>1436.3509453591755</v>
      </c>
      <c r="R182" s="98">
        <v>1465.6475509138277</v>
      </c>
      <c r="S182" s="98">
        <v>1400.9123032260254</v>
      </c>
      <c r="T182" s="98">
        <v>1344.3208752231947</v>
      </c>
      <c r="U182" s="98">
        <v>1381.3802338179189</v>
      </c>
      <c r="V182" s="98">
        <v>1364.0891167214349</v>
      </c>
      <c r="W182" s="98">
        <v>1305.275650407001</v>
      </c>
      <c r="DA182" s="63" t="s">
        <v>2307</v>
      </c>
    </row>
    <row r="183" spans="1:105" ht="12" customHeight="1" x14ac:dyDescent="0.25">
      <c r="A183" s="100" t="s">
        <v>217</v>
      </c>
      <c r="B183" s="101">
        <v>921.07341756552796</v>
      </c>
      <c r="C183" s="101">
        <v>859.09095329944773</v>
      </c>
      <c r="D183" s="101">
        <v>845.43847195287435</v>
      </c>
      <c r="E183" s="101">
        <v>838.69260547034946</v>
      </c>
      <c r="F183" s="101">
        <v>854.98976134928307</v>
      </c>
      <c r="G183" s="101">
        <v>857.53745440196712</v>
      </c>
      <c r="H183" s="101">
        <v>856.96742648958775</v>
      </c>
      <c r="I183" s="101">
        <v>751.6608178727887</v>
      </c>
      <c r="J183" s="101">
        <v>755.33644940350393</v>
      </c>
      <c r="K183" s="101">
        <v>674.6794983593046</v>
      </c>
      <c r="L183" s="101">
        <v>930.46833190126301</v>
      </c>
      <c r="M183" s="101">
        <v>921.379296137388</v>
      </c>
      <c r="N183" s="101">
        <v>915.76347790943328</v>
      </c>
      <c r="O183" s="101">
        <v>1007.8638945064437</v>
      </c>
      <c r="P183" s="101">
        <v>927.11269699520756</v>
      </c>
      <c r="Q183" s="101">
        <v>938.36107970391606</v>
      </c>
      <c r="R183" s="101">
        <v>953.31626476085637</v>
      </c>
      <c r="S183" s="101">
        <v>868.44764354981112</v>
      </c>
      <c r="T183" s="101">
        <v>829.88302875330874</v>
      </c>
      <c r="U183" s="101">
        <v>853.83121310188312</v>
      </c>
      <c r="V183" s="101">
        <v>839.22922441998344</v>
      </c>
      <c r="W183" s="101">
        <v>804.25445491388018</v>
      </c>
      <c r="DA183" s="131" t="s">
        <v>2308</v>
      </c>
    </row>
    <row r="184" spans="1:105" ht="12" customHeight="1" x14ac:dyDescent="0.25">
      <c r="A184" s="103" t="s">
        <v>52</v>
      </c>
      <c r="B184" s="104">
        <v>411.78034417081517</v>
      </c>
      <c r="C184" s="104">
        <v>408.21153384328511</v>
      </c>
      <c r="D184" s="104">
        <v>395.60536060094057</v>
      </c>
      <c r="E184" s="104">
        <v>411.50351704026474</v>
      </c>
      <c r="F184" s="104">
        <v>427.07620979512376</v>
      </c>
      <c r="G184" s="104">
        <v>417.76967090091665</v>
      </c>
      <c r="H184" s="104">
        <v>419.83572536213546</v>
      </c>
      <c r="I184" s="104">
        <v>387.65532653926459</v>
      </c>
      <c r="J184" s="104">
        <v>423.37662341335533</v>
      </c>
      <c r="K184" s="104">
        <v>463.9688882544794</v>
      </c>
      <c r="L184" s="104">
        <v>480.29027417859982</v>
      </c>
      <c r="M184" s="104">
        <v>490.61587138842253</v>
      </c>
      <c r="N184" s="104">
        <v>517.0263344036249</v>
      </c>
      <c r="O184" s="104">
        <v>510.82349827996092</v>
      </c>
      <c r="P184" s="104">
        <v>516.32722470356896</v>
      </c>
      <c r="Q184" s="104">
        <v>497.98986565525928</v>
      </c>
      <c r="R184" s="104">
        <v>512.33128615297119</v>
      </c>
      <c r="S184" s="104">
        <v>532.46465967621441</v>
      </c>
      <c r="T184" s="104">
        <v>514.43784646988604</v>
      </c>
      <c r="U184" s="104">
        <v>527.5490207160359</v>
      </c>
      <c r="V184" s="104">
        <v>524.85989230145162</v>
      </c>
      <c r="W184" s="104">
        <v>501.0211954931205</v>
      </c>
      <c r="DA184" s="132" t="s">
        <v>2309</v>
      </c>
    </row>
    <row r="185" spans="1:105" ht="12" customHeight="1" x14ac:dyDescent="0.25">
      <c r="A185" s="106" t="s">
        <v>122</v>
      </c>
      <c r="B185" s="101">
        <v>1373.4692865701622</v>
      </c>
      <c r="C185" s="101">
        <v>1282.5503114370958</v>
      </c>
      <c r="D185" s="101">
        <v>1297.7158711160746</v>
      </c>
      <c r="E185" s="101">
        <v>1253.5043032711365</v>
      </c>
      <c r="F185" s="101">
        <v>1280.5902950298018</v>
      </c>
      <c r="G185" s="101">
        <v>1302.1735838576751</v>
      </c>
      <c r="H185" s="101">
        <v>1312.2741933254167</v>
      </c>
      <c r="I185" s="101">
        <v>1241.9923655716245</v>
      </c>
      <c r="J185" s="101">
        <v>1276.2178507993071</v>
      </c>
      <c r="K185" s="101">
        <v>1215.5176546995244</v>
      </c>
      <c r="L185" s="101">
        <v>1429.4173031286589</v>
      </c>
      <c r="M185" s="101">
        <v>1481.0392557889761</v>
      </c>
      <c r="N185" s="101">
        <v>1475.8868955886539</v>
      </c>
      <c r="O185" s="101">
        <v>1589.0278658322809</v>
      </c>
      <c r="P185" s="101">
        <v>1522.8053661663944</v>
      </c>
      <c r="Q185" s="101">
        <v>1584.4465018462331</v>
      </c>
      <c r="R185" s="101">
        <v>1565.6726960118892</v>
      </c>
      <c r="S185" s="101">
        <v>1466.7725539709738</v>
      </c>
      <c r="T185" s="101">
        <v>1454.6264098782547</v>
      </c>
      <c r="U185" s="101">
        <v>1447.3758108044426</v>
      </c>
      <c r="V185" s="101">
        <v>1426.9973872713285</v>
      </c>
      <c r="W185" s="101">
        <v>1432.253651795952</v>
      </c>
      <c r="DA185" s="131" t="s">
        <v>2310</v>
      </c>
    </row>
    <row r="186" spans="1:105" ht="12" customHeight="1" x14ac:dyDescent="0.25">
      <c r="A186" s="107" t="s">
        <v>121</v>
      </c>
      <c r="B186" s="104">
        <v>1203.3791781466848</v>
      </c>
      <c r="C186" s="104">
        <v>1118.78604887196</v>
      </c>
      <c r="D186" s="104">
        <v>1135.8915985755618</v>
      </c>
      <c r="E186" s="104">
        <v>1096.4484555933705</v>
      </c>
      <c r="F186" s="104">
        <v>1123.1362891954852</v>
      </c>
      <c r="G186" s="104">
        <v>1148.7429407907434</v>
      </c>
      <c r="H186" s="104">
        <v>1162.8983578695345</v>
      </c>
      <c r="I186" s="104">
        <v>1099.1381433248857</v>
      </c>
      <c r="J186" s="104">
        <v>1123.5124375521671</v>
      </c>
      <c r="K186" s="104">
        <v>1055.2406710213452</v>
      </c>
      <c r="L186" s="104">
        <v>1270.0677200116418</v>
      </c>
      <c r="M186" s="104">
        <v>1317.5868709293327</v>
      </c>
      <c r="N186" s="104">
        <v>1313.3106138009266</v>
      </c>
      <c r="O186" s="104">
        <v>1429.6852314491784</v>
      </c>
      <c r="P186" s="104">
        <v>1366.3438900049252</v>
      </c>
      <c r="Q186" s="104">
        <v>1427.3180204987088</v>
      </c>
      <c r="R186" s="104">
        <v>1411.0351481118284</v>
      </c>
      <c r="S186" s="104">
        <v>1317.4833376779279</v>
      </c>
      <c r="T186" s="104">
        <v>1315.9221666200995</v>
      </c>
      <c r="U186" s="104">
        <v>1320.0749409897792</v>
      </c>
      <c r="V186" s="104">
        <v>1311.2487354646769</v>
      </c>
      <c r="W186" s="104">
        <v>1322.0961783050445</v>
      </c>
      <c r="DA186" s="132" t="s">
        <v>2311</v>
      </c>
    </row>
    <row r="187" spans="1:105" ht="12" customHeight="1" x14ac:dyDescent="0.25">
      <c r="A187" s="108" t="s">
        <v>53</v>
      </c>
      <c r="B187" s="98">
        <v>783.17079019176072</v>
      </c>
      <c r="C187" s="98">
        <v>714.7933757103508</v>
      </c>
      <c r="D187" s="98">
        <v>731.2038618074231</v>
      </c>
      <c r="E187" s="98">
        <v>696.40177403059727</v>
      </c>
      <c r="F187" s="98">
        <v>709.69491362754786</v>
      </c>
      <c r="G187" s="98">
        <v>734.22684432352753</v>
      </c>
      <c r="H187" s="98">
        <v>743.05070649797335</v>
      </c>
      <c r="I187" s="98">
        <v>692.55121797992547</v>
      </c>
      <c r="J187" s="98">
        <v>689.16865079454681</v>
      </c>
      <c r="K187" s="98">
        <v>597.76487993360877</v>
      </c>
      <c r="L187" s="98">
        <v>809.20448326931182</v>
      </c>
      <c r="M187" s="98">
        <v>832.78419892920783</v>
      </c>
      <c r="N187" s="98">
        <v>814.41470426855062</v>
      </c>
      <c r="O187" s="98">
        <v>924.11037950362709</v>
      </c>
      <c r="P187" s="98">
        <v>851.75157805844356</v>
      </c>
      <c r="Q187" s="98">
        <v>904.63353583993796</v>
      </c>
      <c r="R187" s="98">
        <v>891.51303586314066</v>
      </c>
      <c r="S187" s="98">
        <v>796.69569354081636</v>
      </c>
      <c r="T187" s="98">
        <v>795.73103617665492</v>
      </c>
      <c r="U187" s="98">
        <v>805.45049489364419</v>
      </c>
      <c r="V187" s="98">
        <v>800.20025862976365</v>
      </c>
      <c r="W187" s="98">
        <v>810.46235466357564</v>
      </c>
      <c r="DA187" s="63" t="s">
        <v>2312</v>
      </c>
    </row>
    <row r="188" spans="1:105" ht="12" customHeight="1" x14ac:dyDescent="0.25">
      <c r="A188" s="108" t="s">
        <v>52</v>
      </c>
      <c r="B188" s="98">
        <v>420.20838795492432</v>
      </c>
      <c r="C188" s="98">
        <v>403.99267316160922</v>
      </c>
      <c r="D188" s="98">
        <v>404.6877367681389</v>
      </c>
      <c r="E188" s="98">
        <v>400.04668156277296</v>
      </c>
      <c r="F188" s="98">
        <v>413.44137556793703</v>
      </c>
      <c r="G188" s="98">
        <v>414.51609646721607</v>
      </c>
      <c r="H188" s="98">
        <v>419.84765137156114</v>
      </c>
      <c r="I188" s="98">
        <v>406.58692534496004</v>
      </c>
      <c r="J188" s="98">
        <v>434.34378675762042</v>
      </c>
      <c r="K188" s="98">
        <v>457.47579108773618</v>
      </c>
      <c r="L188" s="98">
        <v>460.86323674233012</v>
      </c>
      <c r="M188" s="98">
        <v>484.80267200012474</v>
      </c>
      <c r="N188" s="98">
        <v>498.89590953237587</v>
      </c>
      <c r="O188" s="98">
        <v>505.57485194555159</v>
      </c>
      <c r="P188" s="98">
        <v>514.59231194648191</v>
      </c>
      <c r="Q188" s="98">
        <v>522.68448465877088</v>
      </c>
      <c r="R188" s="98">
        <v>519.52211224868802</v>
      </c>
      <c r="S188" s="98">
        <v>520.78764413711144</v>
      </c>
      <c r="T188" s="98">
        <v>520.19113044344442</v>
      </c>
      <c r="U188" s="98">
        <v>514.6244460961351</v>
      </c>
      <c r="V188" s="98">
        <v>511.04847683491317</v>
      </c>
      <c r="W188" s="98">
        <v>511.63382364146867</v>
      </c>
      <c r="DA188" s="63" t="s">
        <v>2313</v>
      </c>
    </row>
    <row r="189" spans="1:105" ht="12" customHeight="1" x14ac:dyDescent="0.25">
      <c r="A189" s="121" t="s">
        <v>54</v>
      </c>
      <c r="B189" s="122">
        <v>299.79664098506686</v>
      </c>
      <c r="C189" s="122">
        <v>293.97242140493165</v>
      </c>
      <c r="D189" s="122">
        <v>296.95596290564293</v>
      </c>
      <c r="E189" s="122">
        <v>296.52383549036966</v>
      </c>
      <c r="F189" s="122">
        <v>297.67622791846452</v>
      </c>
      <c r="G189" s="122">
        <v>301.7546049349985</v>
      </c>
      <c r="H189" s="122">
        <v>310.64560496702643</v>
      </c>
      <c r="I189" s="122">
        <v>305.04665280744649</v>
      </c>
      <c r="J189" s="122">
        <v>312.36538386940657</v>
      </c>
      <c r="K189" s="122">
        <v>314.52704969914817</v>
      </c>
      <c r="L189" s="122">
        <v>350.55436073295226</v>
      </c>
      <c r="M189" s="122">
        <v>341.91169570973801</v>
      </c>
      <c r="N189" s="122">
        <v>340.90297334952766</v>
      </c>
      <c r="O189" s="122">
        <v>364.55730356921617</v>
      </c>
      <c r="P189" s="122">
        <v>367.54321305116997</v>
      </c>
      <c r="Q189" s="122">
        <v>372.45995313390574</v>
      </c>
      <c r="R189" s="122">
        <v>381.60527936433874</v>
      </c>
      <c r="S189" s="122">
        <v>369.28710115895018</v>
      </c>
      <c r="T189" s="122">
        <v>365.61430955896577</v>
      </c>
      <c r="U189" s="122">
        <v>360.93739855498075</v>
      </c>
      <c r="V189" s="122">
        <v>372.16048956000412</v>
      </c>
      <c r="W189" s="122">
        <v>379.02181034885643</v>
      </c>
      <c r="DA189" s="130" t="s">
        <v>2314</v>
      </c>
    </row>
    <row r="190" spans="1:105" ht="12" customHeight="1" x14ac:dyDescent="0.25">
      <c r="A190" s="97" t="s">
        <v>175</v>
      </c>
      <c r="B190" s="98">
        <v>356.65614909499124</v>
      </c>
      <c r="C190" s="98">
        <v>351.45334775035462</v>
      </c>
      <c r="D190" s="98">
        <v>350.53413865605302</v>
      </c>
      <c r="E190" s="98">
        <v>360.26338685103963</v>
      </c>
      <c r="F190" s="98">
        <v>361.8638283587656</v>
      </c>
      <c r="G190" s="98">
        <v>366.55284507528904</v>
      </c>
      <c r="H190" s="98">
        <v>376.6909025388947</v>
      </c>
      <c r="I190" s="98">
        <v>359.71520039879374</v>
      </c>
      <c r="J190" s="98">
        <v>374.17925437956802</v>
      </c>
      <c r="K190" s="98">
        <v>380.8343786823753</v>
      </c>
      <c r="L190" s="98">
        <v>428.10958551718585</v>
      </c>
      <c r="M190" s="98">
        <v>414.54134009890549</v>
      </c>
      <c r="N190" s="98">
        <v>420.21008072928845</v>
      </c>
      <c r="O190" s="98">
        <v>451.14752171729981</v>
      </c>
      <c r="P190" s="98">
        <v>446.76327483181603</v>
      </c>
      <c r="Q190" s="98">
        <v>452.9855456424778</v>
      </c>
      <c r="R190" s="98">
        <v>471.54405996142663</v>
      </c>
      <c r="S190" s="98">
        <v>468.7252797764985</v>
      </c>
      <c r="T190" s="98">
        <v>470.22815804117829</v>
      </c>
      <c r="U190" s="98">
        <v>470.10840509619118</v>
      </c>
      <c r="V190" s="98">
        <v>467.9464478610542</v>
      </c>
      <c r="W190" s="98">
        <v>496.94954386884882</v>
      </c>
      <c r="DA190" s="63" t="s">
        <v>2315</v>
      </c>
    </row>
    <row r="191" spans="1:105" ht="12" customHeight="1" x14ac:dyDescent="0.25">
      <c r="A191" s="109" t="s">
        <v>120</v>
      </c>
      <c r="B191" s="33">
        <v>289.00994148565769</v>
      </c>
      <c r="C191" s="33">
        <v>283.07800482702379</v>
      </c>
      <c r="D191" s="33">
        <v>286.81564378117724</v>
      </c>
      <c r="E191" s="33">
        <v>284.48161552715811</v>
      </c>
      <c r="F191" s="33">
        <v>285.57281172452048</v>
      </c>
      <c r="G191" s="33">
        <v>289.56487262229467</v>
      </c>
      <c r="H191" s="33">
        <v>298.25981554311574</v>
      </c>
      <c r="I191" s="33">
        <v>294.83713541827132</v>
      </c>
      <c r="J191" s="33">
        <v>300.92157268056303</v>
      </c>
      <c r="K191" s="33">
        <v>302.39937193221243</v>
      </c>
      <c r="L191" s="33">
        <v>336.66430881181907</v>
      </c>
      <c r="M191" s="33">
        <v>329.09657131409722</v>
      </c>
      <c r="N191" s="33">
        <v>327.13353707276423</v>
      </c>
      <c r="O191" s="33">
        <v>349.73888963473217</v>
      </c>
      <c r="P191" s="33">
        <v>354.16299236348016</v>
      </c>
      <c r="Q191" s="33">
        <v>359.00497520266759</v>
      </c>
      <c r="R191" s="33">
        <v>366.91384835053577</v>
      </c>
      <c r="S191" s="33">
        <v>353.60617756238099</v>
      </c>
      <c r="T191" s="33">
        <v>350.12081206689646</v>
      </c>
      <c r="U191" s="33">
        <v>345.89472611486457</v>
      </c>
      <c r="V191" s="33">
        <v>360.11131397729969</v>
      </c>
      <c r="W191" s="33">
        <v>364.13425436817681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11100.784046324556</v>
      </c>
      <c r="C193" s="117">
        <f t="shared" si="94"/>
        <v>11822.481006720041</v>
      </c>
      <c r="D193" s="117">
        <f t="shared" si="94"/>
        <v>11244.293580522428</v>
      </c>
      <c r="E193" s="117">
        <f t="shared" si="94"/>
        <v>11861.71019310283</v>
      </c>
      <c r="F193" s="117">
        <f t="shared" si="94"/>
        <v>11827.898751313476</v>
      </c>
      <c r="G193" s="117">
        <f t="shared" si="94"/>
        <v>11940.884994627966</v>
      </c>
      <c r="H193" s="117">
        <f t="shared" si="94"/>
        <v>11983.010969002555</v>
      </c>
      <c r="I193" s="117">
        <f t="shared" si="94"/>
        <v>11600.096189246051</v>
      </c>
      <c r="J193" s="117">
        <f t="shared" si="94"/>
        <v>11798.097204491944</v>
      </c>
      <c r="K193" s="117">
        <f t="shared" si="94"/>
        <v>11959.180386859094</v>
      </c>
      <c r="L193" s="117">
        <f t="shared" si="94"/>
        <v>14026.707725630582</v>
      </c>
      <c r="M193" s="117">
        <f t="shared" si="94"/>
        <v>12264.085214427054</v>
      </c>
      <c r="N193" s="117">
        <f t="shared" si="94"/>
        <v>12467.68740731336</v>
      </c>
      <c r="O193" s="117">
        <f t="shared" si="94"/>
        <v>12849.557147982923</v>
      </c>
      <c r="P193" s="117">
        <f t="shared" si="94"/>
        <v>11510.88245316947</v>
      </c>
      <c r="Q193" s="117">
        <f t="shared" si="94"/>
        <v>12297.279968601979</v>
      </c>
      <c r="R193" s="117">
        <f t="shared" ref="R193:V193" si="95">R194+R197+R199+R208</f>
        <v>12971.841291271006</v>
      </c>
      <c r="S193" s="117">
        <f t="shared" si="95"/>
        <v>12919.16767764498</v>
      </c>
      <c r="T193" s="117">
        <f t="shared" si="95"/>
        <v>12745.251051364312</v>
      </c>
      <c r="U193" s="117">
        <f t="shared" si="95"/>
        <v>12801.406050028301</v>
      </c>
      <c r="V193" s="117">
        <f t="shared" si="95"/>
        <v>12490.290550954749</v>
      </c>
      <c r="W193" s="117">
        <f t="shared" ref="W193" si="96">W194+W197+W199+W208</f>
        <v>12763.958266625974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9921.8236599173451</v>
      </c>
      <c r="C194" s="122">
        <f t="shared" si="97"/>
        <v>10678.422961868078</v>
      </c>
      <c r="D194" s="122">
        <f t="shared" si="97"/>
        <v>10111.411147910312</v>
      </c>
      <c r="E194" s="122">
        <f t="shared" si="97"/>
        <v>10707.95158669896</v>
      </c>
      <c r="F194" s="122">
        <f t="shared" si="97"/>
        <v>10640.54887920609</v>
      </c>
      <c r="G194" s="122">
        <f t="shared" si="97"/>
        <v>10749.902717124001</v>
      </c>
      <c r="H194" s="122">
        <f t="shared" si="97"/>
        <v>10775.343542096733</v>
      </c>
      <c r="I194" s="122">
        <f t="shared" si="97"/>
        <v>10485.834935702616</v>
      </c>
      <c r="J194" s="122">
        <f t="shared" si="97"/>
        <v>10632.337436656577</v>
      </c>
      <c r="K194" s="122">
        <f t="shared" si="97"/>
        <v>10795.781122719451</v>
      </c>
      <c r="L194" s="122">
        <f t="shared" si="97"/>
        <v>12640.117754128176</v>
      </c>
      <c r="M194" s="122">
        <f t="shared" si="97"/>
        <v>10871.07413617177</v>
      </c>
      <c r="N194" s="122">
        <f t="shared" si="97"/>
        <v>11043.683187915793</v>
      </c>
      <c r="O194" s="122">
        <f t="shared" si="97"/>
        <v>11342.80069391828</v>
      </c>
      <c r="P194" s="122">
        <f t="shared" si="97"/>
        <v>10049.448606742026</v>
      </c>
      <c r="Q194" s="122">
        <f t="shared" si="97"/>
        <v>10837.537814091613</v>
      </c>
      <c r="R194" s="122">
        <f t="shared" ref="R194:V194" si="98">SUM(R195:R196)</f>
        <v>11468.592102877725</v>
      </c>
      <c r="S194" s="122">
        <f t="shared" si="98"/>
        <v>11440.86132453093</v>
      </c>
      <c r="T194" s="122">
        <f t="shared" si="98"/>
        <v>11292.760898851167</v>
      </c>
      <c r="U194" s="122">
        <f t="shared" si="98"/>
        <v>11297.854141353037</v>
      </c>
      <c r="V194" s="122">
        <f t="shared" si="98"/>
        <v>10969.704464019489</v>
      </c>
      <c r="W194" s="122">
        <f t="shared" ref="W194" si="99">SUM(W195:W196)</f>
        <v>11276.873066302103</v>
      </c>
      <c r="DA194" s="130" t="s">
        <v>2468</v>
      </c>
    </row>
    <row r="195" spans="1:105" ht="12" customHeight="1" x14ac:dyDescent="0.25">
      <c r="A195" s="97" t="s">
        <v>217</v>
      </c>
      <c r="B195" s="98">
        <v>9741.7743660786364</v>
      </c>
      <c r="C195" s="98">
        <v>10485.386890917349</v>
      </c>
      <c r="D195" s="98">
        <v>9933.7426430878859</v>
      </c>
      <c r="E195" s="98">
        <v>10521.33723244978</v>
      </c>
      <c r="F195" s="98">
        <v>10458.080813086777</v>
      </c>
      <c r="G195" s="98">
        <v>10567.882882409685</v>
      </c>
      <c r="H195" s="98">
        <v>10595.233420650573</v>
      </c>
      <c r="I195" s="98">
        <v>10312.02680026296</v>
      </c>
      <c r="J195" s="98">
        <v>10459.421478397195</v>
      </c>
      <c r="K195" s="98">
        <v>10622.258063511857</v>
      </c>
      <c r="L195" s="98">
        <v>12429.880755102253</v>
      </c>
      <c r="M195" s="98">
        <v>10694.257627534609</v>
      </c>
      <c r="N195" s="98">
        <v>10864.163393947289</v>
      </c>
      <c r="O195" s="98">
        <v>11158.29840798956</v>
      </c>
      <c r="P195" s="98">
        <v>9891.7389391669949</v>
      </c>
      <c r="Q195" s="98">
        <v>10665.587001746459</v>
      </c>
      <c r="R195" s="98">
        <v>11287.716045077466</v>
      </c>
      <c r="S195" s="98">
        <v>11260.691661579991</v>
      </c>
      <c r="T195" s="98">
        <v>11115.814560482968</v>
      </c>
      <c r="U195" s="98">
        <v>11123.382830915249</v>
      </c>
      <c r="V195" s="98">
        <v>10800.26631860803</v>
      </c>
      <c r="W195" s="98">
        <v>11102.336434597843</v>
      </c>
      <c r="DA195" s="63" t="s">
        <v>2469</v>
      </c>
    </row>
    <row r="196" spans="1:105" ht="12" customHeight="1" x14ac:dyDescent="0.25">
      <c r="A196" s="97" t="s">
        <v>53</v>
      </c>
      <c r="B196" s="98">
        <v>180.04929383870868</v>
      </c>
      <c r="C196" s="98">
        <v>193.03607095072888</v>
      </c>
      <c r="D196" s="98">
        <v>177.66850482242586</v>
      </c>
      <c r="E196" s="98">
        <v>186.6143542491802</v>
      </c>
      <c r="F196" s="98">
        <v>182.46806611931189</v>
      </c>
      <c r="G196" s="98">
        <v>182.01983471431546</v>
      </c>
      <c r="H196" s="98">
        <v>180.11012144616004</v>
      </c>
      <c r="I196" s="98">
        <v>173.80813543965564</v>
      </c>
      <c r="J196" s="98">
        <v>172.91595825938256</v>
      </c>
      <c r="K196" s="98">
        <v>173.52305920759326</v>
      </c>
      <c r="L196" s="98">
        <v>210.23699902592298</v>
      </c>
      <c r="M196" s="98">
        <v>176.81650863716024</v>
      </c>
      <c r="N196" s="98">
        <v>179.51979396850314</v>
      </c>
      <c r="O196" s="98">
        <v>184.50228592871923</v>
      </c>
      <c r="P196" s="98">
        <v>157.70966757503075</v>
      </c>
      <c r="Q196" s="98">
        <v>171.95081234515368</v>
      </c>
      <c r="R196" s="98">
        <v>180.87605780025802</v>
      </c>
      <c r="S196" s="98">
        <v>180.16966295093911</v>
      </c>
      <c r="T196" s="98">
        <v>176.94633836819995</v>
      </c>
      <c r="U196" s="98">
        <v>174.47131043778828</v>
      </c>
      <c r="V196" s="98">
        <v>169.43814541145969</v>
      </c>
      <c r="W196" s="98">
        <v>174.53663170426051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1.6212986832775182</v>
      </c>
      <c r="C197" s="122">
        <f t="shared" si="100"/>
        <v>2.1111042675652891</v>
      </c>
      <c r="D197" s="122">
        <f t="shared" si="100"/>
        <v>2.3621614659847041</v>
      </c>
      <c r="E197" s="122">
        <f t="shared" si="100"/>
        <v>3.0973315453694026</v>
      </c>
      <c r="F197" s="122">
        <f t="shared" si="100"/>
        <v>4.2923364729275093</v>
      </c>
      <c r="G197" s="122">
        <f t="shared" si="100"/>
        <v>5.4811419606387632</v>
      </c>
      <c r="H197" s="122">
        <f t="shared" si="100"/>
        <v>6.99550274839459</v>
      </c>
      <c r="I197" s="122">
        <f t="shared" si="100"/>
        <v>8.3697147378167163</v>
      </c>
      <c r="J197" s="122">
        <f t="shared" si="100"/>
        <v>9.322710964357297</v>
      </c>
      <c r="K197" s="122">
        <f t="shared" si="100"/>
        <v>9.8898060699574284</v>
      </c>
      <c r="L197" s="122">
        <f t="shared" si="100"/>
        <v>10.691821794835617</v>
      </c>
      <c r="M197" s="122">
        <f t="shared" si="100"/>
        <v>11.860395076859731</v>
      </c>
      <c r="N197" s="122">
        <f t="shared" si="100"/>
        <v>13.265582867350929</v>
      </c>
      <c r="O197" s="122">
        <f t="shared" si="100"/>
        <v>14.724608167210645</v>
      </c>
      <c r="P197" s="122">
        <f t="shared" si="100"/>
        <v>15.980361352832134</v>
      </c>
      <c r="Q197" s="122">
        <f t="shared" si="100"/>
        <v>16.605309727564986</v>
      </c>
      <c r="R197" s="122">
        <f t="shared" si="100"/>
        <v>17.603679553799807</v>
      </c>
      <c r="S197" s="122">
        <f t="shared" si="100"/>
        <v>18.02390990244259</v>
      </c>
      <c r="T197" s="122">
        <f t="shared" si="100"/>
        <v>22.419422086937796</v>
      </c>
      <c r="U197" s="122">
        <f t="shared" si="100"/>
        <v>19.635404456257032</v>
      </c>
      <c r="V197" s="122">
        <f t="shared" si="100"/>
        <v>21.42437185972075</v>
      </c>
      <c r="W197" s="122">
        <f t="shared" si="100"/>
        <v>22.384777861141412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1.6212986832775182</v>
      </c>
      <c r="C198" s="98">
        <f>RES_hhdet_tesh!C67</f>
        <v>2.1111042675652891</v>
      </c>
      <c r="D198" s="98">
        <f>RES_hhdet_tesh!D67</f>
        <v>2.3621614659847041</v>
      </c>
      <c r="E198" s="98">
        <f>RES_hhdet_tesh!E67</f>
        <v>3.0973315453694026</v>
      </c>
      <c r="F198" s="98">
        <f>RES_hhdet_tesh!F67</f>
        <v>4.2923364729275093</v>
      </c>
      <c r="G198" s="98">
        <f>RES_hhdet_tesh!G67</f>
        <v>5.4811419606387632</v>
      </c>
      <c r="H198" s="98">
        <f>RES_hhdet_tesh!H67</f>
        <v>6.99550274839459</v>
      </c>
      <c r="I198" s="98">
        <f>RES_hhdet_tesh!I67</f>
        <v>8.3697147378167163</v>
      </c>
      <c r="J198" s="98">
        <f>RES_hhdet_tesh!J67</f>
        <v>9.322710964357297</v>
      </c>
      <c r="K198" s="98">
        <f>RES_hhdet_tesh!K67</f>
        <v>9.8898060699574284</v>
      </c>
      <c r="L198" s="98">
        <f>RES_hhdet_tesh!L67</f>
        <v>10.691821794835617</v>
      </c>
      <c r="M198" s="98">
        <f>RES_hhdet_tesh!M67</f>
        <v>11.860395076859731</v>
      </c>
      <c r="N198" s="98">
        <f>RES_hhdet_tesh!N67</f>
        <v>13.265582867350929</v>
      </c>
      <c r="O198" s="98">
        <f>RES_hhdet_tesh!O67</f>
        <v>14.724608167210645</v>
      </c>
      <c r="P198" s="98">
        <f>RES_hhdet_tesh!P67</f>
        <v>15.980361352832134</v>
      </c>
      <c r="Q198" s="98">
        <f>RES_hhdet_tesh!Q67</f>
        <v>16.605309727564986</v>
      </c>
      <c r="R198" s="98">
        <f>RES_hhdet_tesh!R67</f>
        <v>17.603679553799807</v>
      </c>
      <c r="S198" s="98">
        <f>RES_hhdet_tesh!S67</f>
        <v>18.02390990244259</v>
      </c>
      <c r="T198" s="98">
        <f>RES_hhdet_tesh!T67</f>
        <v>22.419422086937796</v>
      </c>
      <c r="U198" s="98">
        <f>RES_hhdet_tesh!U67</f>
        <v>19.635404456257032</v>
      </c>
      <c r="V198" s="98">
        <f>RES_hhdet_tesh!V67</f>
        <v>21.42437185972075</v>
      </c>
      <c r="W198" s="98">
        <f>RES_hhdet_tesh!W67</f>
        <v>22.384777861141412</v>
      </c>
      <c r="DA198" s="63" t="s">
        <v>2472</v>
      </c>
    </row>
    <row r="199" spans="1:105" ht="12" customHeight="1" x14ac:dyDescent="0.25">
      <c r="A199" s="121" t="s">
        <v>55</v>
      </c>
      <c r="B199" s="122">
        <v>958.21463586375512</v>
      </c>
      <c r="C199" s="122">
        <v>926.50133777945496</v>
      </c>
      <c r="D199" s="122">
        <v>912.05030723610594</v>
      </c>
      <c r="E199" s="122">
        <v>931.98095359609556</v>
      </c>
      <c r="F199" s="122">
        <v>962.75838710368282</v>
      </c>
      <c r="G199" s="122">
        <v>961.36144548309244</v>
      </c>
      <c r="H199" s="122">
        <v>968.973296607463</v>
      </c>
      <c r="I199" s="122">
        <v>877.60020616148324</v>
      </c>
      <c r="J199" s="122">
        <v>922.44608944678941</v>
      </c>
      <c r="K199" s="122">
        <v>917.427476591963</v>
      </c>
      <c r="L199" s="122">
        <v>1112.0831028653386</v>
      </c>
      <c r="M199" s="122">
        <v>1123.0375368225341</v>
      </c>
      <c r="N199" s="122">
        <v>1152.7561087282675</v>
      </c>
      <c r="O199" s="122">
        <v>1215.3052144124563</v>
      </c>
      <c r="P199" s="122">
        <v>1165.5125520272284</v>
      </c>
      <c r="Q199" s="122">
        <v>1158.2962871324692</v>
      </c>
      <c r="R199" s="122">
        <v>1191.8584842320204</v>
      </c>
      <c r="S199" s="122">
        <v>1173.1475544373109</v>
      </c>
      <c r="T199" s="122">
        <v>1141.9183856481316</v>
      </c>
      <c r="U199" s="122">
        <v>1195.4046388123934</v>
      </c>
      <c r="V199" s="122">
        <v>1196.8840670213251</v>
      </c>
      <c r="W199" s="122">
        <v>1154.6943262717596</v>
      </c>
      <c r="DA199" s="130" t="s">
        <v>2473</v>
      </c>
    </row>
    <row r="200" spans="1:105" ht="12" customHeight="1" x14ac:dyDescent="0.25">
      <c r="A200" s="97" t="s">
        <v>134</v>
      </c>
      <c r="B200" s="98">
        <v>957.49479074685939</v>
      </c>
      <c r="C200" s="98">
        <v>926.85738222328087</v>
      </c>
      <c r="D200" s="98">
        <v>911.32058454914886</v>
      </c>
      <c r="E200" s="98">
        <v>932.88461128291783</v>
      </c>
      <c r="F200" s="98">
        <v>963.81746832492934</v>
      </c>
      <c r="G200" s="98">
        <v>961.61171689078014</v>
      </c>
      <c r="H200" s="98">
        <v>968.96570677987029</v>
      </c>
      <c r="I200" s="98">
        <v>876.09937002774939</v>
      </c>
      <c r="J200" s="98">
        <v>921.60727965288743</v>
      </c>
      <c r="K200" s="98">
        <v>917.91840373523769</v>
      </c>
      <c r="L200" s="98">
        <v>1113.71517961874</v>
      </c>
      <c r="M200" s="98">
        <v>1123.5566941237723</v>
      </c>
      <c r="N200" s="98">
        <v>1154.2562233400438</v>
      </c>
      <c r="O200" s="98">
        <v>1215.7496262977081</v>
      </c>
      <c r="P200" s="98">
        <v>1165.6772821223201</v>
      </c>
      <c r="Q200" s="98">
        <v>1156.283520604137</v>
      </c>
      <c r="R200" s="98">
        <v>1191.1828403243146</v>
      </c>
      <c r="S200" s="98">
        <v>1174.0347008998492</v>
      </c>
      <c r="T200" s="98">
        <v>1141.3878930699625</v>
      </c>
      <c r="U200" s="98">
        <v>1196.4283645569794</v>
      </c>
      <c r="V200" s="98">
        <v>1198.0170261670344</v>
      </c>
      <c r="W200" s="98">
        <v>1153.8947436049375</v>
      </c>
      <c r="DA200" s="63" t="s">
        <v>2474</v>
      </c>
    </row>
    <row r="201" spans="1:105" ht="12" customHeight="1" x14ac:dyDescent="0.25">
      <c r="A201" s="97" t="s">
        <v>133</v>
      </c>
      <c r="B201" s="98">
        <v>957.49479074685951</v>
      </c>
      <c r="C201" s="98">
        <v>926.82505069493197</v>
      </c>
      <c r="D201" s="98">
        <v>911.28799945467892</v>
      </c>
      <c r="E201" s="98">
        <v>932.75899721318092</v>
      </c>
      <c r="F201" s="98">
        <v>963.68946455902972</v>
      </c>
      <c r="G201" s="98">
        <v>961.45205865906337</v>
      </c>
      <c r="H201" s="98">
        <v>968.7676215091011</v>
      </c>
      <c r="I201" s="98">
        <v>875.79301799532948</v>
      </c>
      <c r="J201" s="98">
        <v>921.20089589155918</v>
      </c>
      <c r="K201" s="98">
        <v>917.37397183227722</v>
      </c>
      <c r="L201" s="98">
        <v>1113.1013748808084</v>
      </c>
      <c r="M201" s="98">
        <v>1123.258676205985</v>
      </c>
      <c r="N201" s="98">
        <v>1154.2115290252475</v>
      </c>
      <c r="O201" s="98">
        <v>1216.2818267794155</v>
      </c>
      <c r="P201" s="98">
        <v>1166.5196697257204</v>
      </c>
      <c r="Q201" s="98">
        <v>1157.7701821740168</v>
      </c>
      <c r="R201" s="98">
        <v>1192.8271289292129</v>
      </c>
      <c r="S201" s="98">
        <v>1174.7285774700927</v>
      </c>
      <c r="T201" s="98">
        <v>1142.1168515739464</v>
      </c>
      <c r="U201" s="98">
        <v>1196.0185479736456</v>
      </c>
      <c r="V201" s="98">
        <v>1197.2655963539055</v>
      </c>
      <c r="W201" s="98">
        <v>1153.5344215832752</v>
      </c>
      <c r="DA201" s="63" t="s">
        <v>2475</v>
      </c>
    </row>
    <row r="202" spans="1:105" ht="12" customHeight="1" x14ac:dyDescent="0.25">
      <c r="A202" s="100" t="s">
        <v>217</v>
      </c>
      <c r="B202" s="101">
        <v>545.71444657604434</v>
      </c>
      <c r="C202" s="101">
        <v>518.61351685164698</v>
      </c>
      <c r="D202" s="101">
        <v>515.68263885373835</v>
      </c>
      <c r="E202" s="101">
        <v>521.25548017291601</v>
      </c>
      <c r="F202" s="101">
        <v>536.61325476390584</v>
      </c>
      <c r="G202" s="101">
        <v>543.68238775814655</v>
      </c>
      <c r="H202" s="101">
        <v>548.93189614696553</v>
      </c>
      <c r="I202" s="101">
        <v>488.13769145606511</v>
      </c>
      <c r="J202" s="101">
        <v>497.82427247820374</v>
      </c>
      <c r="K202" s="101">
        <v>453.40508357779788</v>
      </c>
      <c r="L202" s="101">
        <v>632.81110070220871</v>
      </c>
      <c r="M202" s="101">
        <v>632.64280481756271</v>
      </c>
      <c r="N202" s="101">
        <v>637.1851946216226</v>
      </c>
      <c r="O202" s="101">
        <v>705.45832849945452</v>
      </c>
      <c r="P202" s="101">
        <v>650.19244502215145</v>
      </c>
      <c r="Q202" s="101">
        <v>659.78031651875767</v>
      </c>
      <c r="R202" s="101">
        <v>680.49584277624183</v>
      </c>
      <c r="S202" s="101">
        <v>642.26391779387836</v>
      </c>
      <c r="T202" s="101">
        <v>627.67900510406025</v>
      </c>
      <c r="U202" s="101">
        <v>668.46952725760946</v>
      </c>
      <c r="V202" s="101">
        <v>672.40570405245398</v>
      </c>
      <c r="W202" s="101">
        <v>652.51322609015472</v>
      </c>
      <c r="DA202" s="131" t="s">
        <v>2476</v>
      </c>
    </row>
    <row r="203" spans="1:105" ht="12" customHeight="1" x14ac:dyDescent="0.25">
      <c r="A203" s="103" t="s">
        <v>52</v>
      </c>
      <c r="B203" s="104">
        <v>411.78034417081517</v>
      </c>
      <c r="C203" s="104">
        <v>408.21153384328511</v>
      </c>
      <c r="D203" s="104">
        <v>395.60536060094057</v>
      </c>
      <c r="E203" s="104">
        <v>411.50351704026474</v>
      </c>
      <c r="F203" s="104">
        <v>427.07620979512376</v>
      </c>
      <c r="G203" s="104">
        <v>417.76967090091665</v>
      </c>
      <c r="H203" s="104">
        <v>419.83572536213546</v>
      </c>
      <c r="I203" s="104">
        <v>387.65532653926459</v>
      </c>
      <c r="J203" s="104">
        <v>423.37662341335533</v>
      </c>
      <c r="K203" s="104">
        <v>463.9688882544794</v>
      </c>
      <c r="L203" s="104">
        <v>480.29027417859982</v>
      </c>
      <c r="M203" s="104">
        <v>490.61587138842253</v>
      </c>
      <c r="N203" s="104">
        <v>517.0263344036249</v>
      </c>
      <c r="O203" s="104">
        <v>510.82349827996092</v>
      </c>
      <c r="P203" s="104">
        <v>516.32722470356896</v>
      </c>
      <c r="Q203" s="104">
        <v>497.98986565525928</v>
      </c>
      <c r="R203" s="104">
        <v>512.33128615297119</v>
      </c>
      <c r="S203" s="104">
        <v>532.46465967621441</v>
      </c>
      <c r="T203" s="104">
        <v>514.43784646988604</v>
      </c>
      <c r="U203" s="104">
        <v>527.5490207160359</v>
      </c>
      <c r="V203" s="104">
        <v>524.85989230145162</v>
      </c>
      <c r="W203" s="104">
        <v>501.0211954931205</v>
      </c>
      <c r="DA203" s="132" t="s">
        <v>2477</v>
      </c>
    </row>
    <row r="204" spans="1:105" ht="12" customHeight="1" x14ac:dyDescent="0.25">
      <c r="A204" s="106" t="s">
        <v>122</v>
      </c>
      <c r="B204" s="101">
        <v>977.714356984029</v>
      </c>
      <c r="C204" s="101">
        <v>916.72794648226943</v>
      </c>
      <c r="D204" s="101">
        <v>932.50183728629963</v>
      </c>
      <c r="E204" s="101">
        <v>905.94235579178712</v>
      </c>
      <c r="F204" s="101">
        <v>931.7604307904312</v>
      </c>
      <c r="G204" s="101">
        <v>954.05681123040961</v>
      </c>
      <c r="H204" s="101">
        <v>969.20260964473198</v>
      </c>
      <c r="I204" s="101">
        <v>920.52984809559052</v>
      </c>
      <c r="J204" s="101">
        <v>946.74617599563919</v>
      </c>
      <c r="K204" s="101">
        <v>903.16615593907341</v>
      </c>
      <c r="L204" s="101">
        <v>1065.6209846264001</v>
      </c>
      <c r="M204" s="101">
        <v>1108.436492933587</v>
      </c>
      <c r="N204" s="101">
        <v>1110.4258961026135</v>
      </c>
      <c r="O204" s="101">
        <v>1202.4683101461023</v>
      </c>
      <c r="P204" s="101">
        <v>1160.3126362173969</v>
      </c>
      <c r="Q204" s="101">
        <v>1214.8140989768331</v>
      </c>
      <c r="R204" s="101">
        <v>1210.8660880829748</v>
      </c>
      <c r="S204" s="101">
        <v>1148.3792216920162</v>
      </c>
      <c r="T204" s="101">
        <v>1156.980353064462</v>
      </c>
      <c r="U204" s="101">
        <v>1166.9912134580923</v>
      </c>
      <c r="V204" s="101">
        <v>1165.4069750891911</v>
      </c>
      <c r="W204" s="101">
        <v>1178.3959142546162</v>
      </c>
      <c r="DA204" s="131" t="s">
        <v>2478</v>
      </c>
    </row>
    <row r="205" spans="1:105" ht="12" customHeight="1" x14ac:dyDescent="0.25">
      <c r="A205" s="107" t="s">
        <v>121</v>
      </c>
      <c r="B205" s="104">
        <v>977.71435698402865</v>
      </c>
      <c r="C205" s="104">
        <v>916.83071626875028</v>
      </c>
      <c r="D205" s="104">
        <v>932.6201993044657</v>
      </c>
      <c r="E205" s="104">
        <v>906.06343835989981</v>
      </c>
      <c r="F205" s="104">
        <v>931.89498301779361</v>
      </c>
      <c r="G205" s="104">
        <v>954.13936719362709</v>
      </c>
      <c r="H205" s="104">
        <v>969.24122314601652</v>
      </c>
      <c r="I205" s="104">
        <v>920.31966538867641</v>
      </c>
      <c r="J205" s="104">
        <v>946.32505678036455</v>
      </c>
      <c r="K205" s="104">
        <v>902.57889367860776</v>
      </c>
      <c r="L205" s="104">
        <v>1065.0534812497651</v>
      </c>
      <c r="M205" s="104">
        <v>1108.2122065998715</v>
      </c>
      <c r="N205" s="104">
        <v>1110.519621212758</v>
      </c>
      <c r="O205" s="104">
        <v>1202.7857614733407</v>
      </c>
      <c r="P205" s="104">
        <v>1161.0382212934414</v>
      </c>
      <c r="Q205" s="104">
        <v>1215.1671639253625</v>
      </c>
      <c r="R205" s="104">
        <v>1210.4393554314113</v>
      </c>
      <c r="S205" s="104">
        <v>1147.6063493883048</v>
      </c>
      <c r="T205" s="104">
        <v>1156.290328139695</v>
      </c>
      <c r="U205" s="104">
        <v>1166.5285987604741</v>
      </c>
      <c r="V205" s="104">
        <v>1165.3477009979786</v>
      </c>
      <c r="W205" s="104">
        <v>1178.38824135548</v>
      </c>
      <c r="DA205" s="132" t="s">
        <v>2479</v>
      </c>
    </row>
    <row r="206" spans="1:105" ht="12" customHeight="1" x14ac:dyDescent="0.25">
      <c r="A206" s="108" t="s">
        <v>53</v>
      </c>
      <c r="B206" s="98">
        <v>557.50596902910445</v>
      </c>
      <c r="C206" s="98">
        <v>512.83804310714106</v>
      </c>
      <c r="D206" s="98">
        <v>527.93246253632697</v>
      </c>
      <c r="E206" s="98">
        <v>506.01675679712679</v>
      </c>
      <c r="F206" s="98">
        <v>518.45360744985658</v>
      </c>
      <c r="G206" s="98">
        <v>539.62327072641108</v>
      </c>
      <c r="H206" s="98">
        <v>549.39357177445527</v>
      </c>
      <c r="I206" s="98">
        <v>513.73274004371649</v>
      </c>
      <c r="J206" s="98">
        <v>511.98127002274413</v>
      </c>
      <c r="K206" s="98">
        <v>445.10310259087152</v>
      </c>
      <c r="L206" s="98">
        <v>604.19024450743495</v>
      </c>
      <c r="M206" s="98">
        <v>623.40953459974662</v>
      </c>
      <c r="N206" s="98">
        <v>611.62371168038192</v>
      </c>
      <c r="O206" s="98">
        <v>697.210909527789</v>
      </c>
      <c r="P206" s="98">
        <v>646.44590934695941</v>
      </c>
      <c r="Q206" s="98">
        <v>692.4826792665915</v>
      </c>
      <c r="R206" s="98">
        <v>690.9172431827235</v>
      </c>
      <c r="S206" s="98">
        <v>626.81870525119325</v>
      </c>
      <c r="T206" s="98">
        <v>636.09919769625071</v>
      </c>
      <c r="U206" s="98">
        <v>651.90415266433877</v>
      </c>
      <c r="V206" s="98">
        <v>654.29922416306533</v>
      </c>
      <c r="W206" s="98">
        <v>666.75441771401131</v>
      </c>
      <c r="DA206" s="63" t="s">
        <v>2480</v>
      </c>
    </row>
    <row r="207" spans="1:105" ht="12" customHeight="1" x14ac:dyDescent="0.25">
      <c r="A207" s="108" t="s">
        <v>52</v>
      </c>
      <c r="B207" s="98">
        <v>420.20838795492432</v>
      </c>
      <c r="C207" s="98">
        <v>403.99267316160922</v>
      </c>
      <c r="D207" s="98">
        <v>404.6877367681389</v>
      </c>
      <c r="E207" s="98">
        <v>400.04668156277296</v>
      </c>
      <c r="F207" s="98">
        <v>413.44137556793703</v>
      </c>
      <c r="G207" s="98">
        <v>414.51609646721607</v>
      </c>
      <c r="H207" s="98">
        <v>419.84765137156114</v>
      </c>
      <c r="I207" s="98">
        <v>406.58692534496004</v>
      </c>
      <c r="J207" s="98">
        <v>434.34378675762042</v>
      </c>
      <c r="K207" s="98">
        <v>457.47579108773618</v>
      </c>
      <c r="L207" s="98">
        <v>460.86323674233012</v>
      </c>
      <c r="M207" s="98">
        <v>484.80267200012474</v>
      </c>
      <c r="N207" s="98">
        <v>498.89590953237587</v>
      </c>
      <c r="O207" s="98">
        <v>505.57485194555159</v>
      </c>
      <c r="P207" s="98">
        <v>514.59231194648191</v>
      </c>
      <c r="Q207" s="98">
        <v>522.68448465877088</v>
      </c>
      <c r="R207" s="98">
        <v>519.52211224868802</v>
      </c>
      <c r="S207" s="98">
        <v>520.78764413711144</v>
      </c>
      <c r="T207" s="98">
        <v>520.19113044344442</v>
      </c>
      <c r="U207" s="98">
        <v>514.6244460961351</v>
      </c>
      <c r="V207" s="98">
        <v>511.04847683491317</v>
      </c>
      <c r="W207" s="98">
        <v>511.63382364146867</v>
      </c>
      <c r="DA207" s="63" t="s">
        <v>2481</v>
      </c>
    </row>
    <row r="208" spans="1:105" ht="12" customHeight="1" x14ac:dyDescent="0.25">
      <c r="A208" s="121" t="s">
        <v>54</v>
      </c>
      <c r="B208" s="122">
        <v>219.12445186017743</v>
      </c>
      <c r="C208" s="122">
        <v>215.44560280494179</v>
      </c>
      <c r="D208" s="122">
        <v>218.46996391002489</v>
      </c>
      <c r="E208" s="122">
        <v>218.68032126240362</v>
      </c>
      <c r="F208" s="122">
        <v>220.29914853077725</v>
      </c>
      <c r="G208" s="122">
        <v>224.13969006023262</v>
      </c>
      <c r="H208" s="122">
        <v>231.69862754996657</v>
      </c>
      <c r="I208" s="122">
        <v>228.29133264413474</v>
      </c>
      <c r="J208" s="122">
        <v>233.99096742421847</v>
      </c>
      <c r="K208" s="122">
        <v>236.08198147772148</v>
      </c>
      <c r="L208" s="122">
        <v>263.81504684223228</v>
      </c>
      <c r="M208" s="122">
        <v>258.11314635588963</v>
      </c>
      <c r="N208" s="122">
        <v>257.98252780195082</v>
      </c>
      <c r="O208" s="122">
        <v>276.72663148497668</v>
      </c>
      <c r="P208" s="122">
        <v>279.9409330473822</v>
      </c>
      <c r="Q208" s="122">
        <v>284.84055765033207</v>
      </c>
      <c r="R208" s="122">
        <v>293.78702460746194</v>
      </c>
      <c r="S208" s="122">
        <v>287.13488877429728</v>
      </c>
      <c r="T208" s="122">
        <v>288.15234477807502</v>
      </c>
      <c r="U208" s="122">
        <v>288.51186540661428</v>
      </c>
      <c r="V208" s="122">
        <v>302.27764805421521</v>
      </c>
      <c r="W208" s="122">
        <v>310.00609619096969</v>
      </c>
      <c r="DA208" s="130" t="s">
        <v>2482</v>
      </c>
    </row>
    <row r="209" spans="1:105" ht="12" customHeight="1" x14ac:dyDescent="0.25">
      <c r="A209" s="97" t="s">
        <v>175</v>
      </c>
      <c r="B209" s="98">
        <v>218.41467860736097</v>
      </c>
      <c r="C209" s="98">
        <v>215.59360588563902</v>
      </c>
      <c r="D209" s="98">
        <v>215.43577615168732</v>
      </c>
      <c r="E209" s="98">
        <v>221.83630437260749</v>
      </c>
      <c r="F209" s="98">
        <v>223.22694188955197</v>
      </c>
      <c r="G209" s="98">
        <v>226.5280308912092</v>
      </c>
      <c r="H209" s="98">
        <v>233.24047808320734</v>
      </c>
      <c r="I209" s="98">
        <v>222.93463224264605</v>
      </c>
      <c r="J209" s="98">
        <v>231.98009093512988</v>
      </c>
      <c r="K209" s="98">
        <v>236.22022977139136</v>
      </c>
      <c r="L209" s="98">
        <v>265.67833646595238</v>
      </c>
      <c r="M209" s="98">
        <v>257.37361936900862</v>
      </c>
      <c r="N209" s="98">
        <v>260.98701973806948</v>
      </c>
      <c r="O209" s="98">
        <v>280.27576577541674</v>
      </c>
      <c r="P209" s="98">
        <v>277.58013556310959</v>
      </c>
      <c r="Q209" s="98">
        <v>281.47048322572596</v>
      </c>
      <c r="R209" s="98">
        <v>293.09126962375905</v>
      </c>
      <c r="S209" s="98">
        <v>291.54769431534311</v>
      </c>
      <c r="T209" s="98">
        <v>292.79159801587525</v>
      </c>
      <c r="U209" s="98">
        <v>293.11152583853016</v>
      </c>
      <c r="V209" s="98">
        <v>292.16927415493393</v>
      </c>
      <c r="W209" s="98">
        <v>310.82035592609702</v>
      </c>
      <c r="DA209" s="63" t="s">
        <v>2483</v>
      </c>
    </row>
    <row r="210" spans="1:105" ht="12" customHeight="1" x14ac:dyDescent="0.25">
      <c r="A210" s="109" t="s">
        <v>120</v>
      </c>
      <c r="B210" s="33">
        <v>219.25910147367827</v>
      </c>
      <c r="C210" s="33">
        <v>215.41755163530271</v>
      </c>
      <c r="D210" s="33">
        <v>219.0442207174313</v>
      </c>
      <c r="E210" s="33">
        <v>218.08406600170682</v>
      </c>
      <c r="F210" s="33">
        <v>219.74707458957931</v>
      </c>
      <c r="G210" s="33">
        <v>223.69039953416166</v>
      </c>
      <c r="H210" s="33">
        <v>231.4094769710463</v>
      </c>
      <c r="I210" s="33">
        <v>229.29171272202541</v>
      </c>
      <c r="J210" s="33">
        <v>234.3632477987573</v>
      </c>
      <c r="K210" s="33">
        <v>236.05669572449986</v>
      </c>
      <c r="L210" s="33">
        <v>263.48133380497933</v>
      </c>
      <c r="M210" s="33">
        <v>258.24363206059763</v>
      </c>
      <c r="N210" s="33">
        <v>257.4608827486224</v>
      </c>
      <c r="O210" s="33">
        <v>276.11925871066546</v>
      </c>
      <c r="P210" s="33">
        <v>280.33967031958952</v>
      </c>
      <c r="Q210" s="33">
        <v>285.40366157291271</v>
      </c>
      <c r="R210" s="33">
        <v>293.90067565184711</v>
      </c>
      <c r="S210" s="33">
        <v>286.43901051609026</v>
      </c>
      <c r="T210" s="33">
        <v>287.46526310153047</v>
      </c>
      <c r="U210" s="33">
        <v>287.87807821892397</v>
      </c>
      <c r="V210" s="33">
        <v>303.54920783320972</v>
      </c>
      <c r="W210" s="33">
        <v>309.90330156389024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3873.1953640029051</v>
      </c>
      <c r="C212" s="117">
        <f t="shared" si="101"/>
        <v>4080.6570796202809</v>
      </c>
      <c r="D212" s="117">
        <f t="shared" si="101"/>
        <v>3814.9487280273734</v>
      </c>
      <c r="E212" s="117">
        <f t="shared" si="101"/>
        <v>3961.2853256567114</v>
      </c>
      <c r="F212" s="117">
        <f t="shared" si="101"/>
        <v>3888.4340809490091</v>
      </c>
      <c r="G212" s="117">
        <f t="shared" si="101"/>
        <v>3871.4682121452947</v>
      </c>
      <c r="H212" s="117">
        <f t="shared" si="101"/>
        <v>3832.6166419157103</v>
      </c>
      <c r="I212" s="117">
        <f t="shared" si="101"/>
        <v>3657.1248957362241</v>
      </c>
      <c r="J212" s="117">
        <f t="shared" si="101"/>
        <v>3650.1858081389228</v>
      </c>
      <c r="K212" s="117">
        <f t="shared" si="101"/>
        <v>3621.5100443984443</v>
      </c>
      <c r="L212" s="117">
        <f t="shared" si="101"/>
        <v>4145.5234559025639</v>
      </c>
      <c r="M212" s="117">
        <f t="shared" si="101"/>
        <v>3527.6567848510567</v>
      </c>
      <c r="N212" s="117">
        <f t="shared" si="101"/>
        <v>3491.4900899615063</v>
      </c>
      <c r="O212" s="117">
        <f t="shared" si="101"/>
        <v>3509.1748986901193</v>
      </c>
      <c r="P212" s="117">
        <f t="shared" si="101"/>
        <v>3120.7418973145368</v>
      </c>
      <c r="Q212" s="117">
        <f t="shared" si="101"/>
        <v>3310.7594722707477</v>
      </c>
      <c r="R212" s="117">
        <f t="shared" ref="R212:V212" si="102">R213+R216+R218+R227</f>
        <v>3450.7387644230757</v>
      </c>
      <c r="S212" s="117">
        <f t="shared" si="102"/>
        <v>3379.4150199584637</v>
      </c>
      <c r="T212" s="117">
        <f t="shared" si="102"/>
        <v>3274.8464974361514</v>
      </c>
      <c r="U212" s="117">
        <f t="shared" si="102"/>
        <v>3241.6001692522154</v>
      </c>
      <c r="V212" s="117">
        <f t="shared" si="102"/>
        <v>3115.9210702670771</v>
      </c>
      <c r="W212" s="117">
        <f t="shared" ref="W212" si="103">W213+W216+W218+W227</f>
        <v>3155.9790356968037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3547.3996466231524</v>
      </c>
      <c r="C213" s="122">
        <f t="shared" si="104"/>
        <v>3767.5185505422346</v>
      </c>
      <c r="D213" s="122">
        <f t="shared" si="104"/>
        <v>3509.7448833908952</v>
      </c>
      <c r="E213" s="122">
        <f t="shared" si="104"/>
        <v>3652.0129610813146</v>
      </c>
      <c r="F213" s="122">
        <f t="shared" si="104"/>
        <v>3572.2695799619291</v>
      </c>
      <c r="G213" s="122">
        <f t="shared" si="104"/>
        <v>3558.708526434586</v>
      </c>
      <c r="H213" s="122">
        <f t="shared" si="104"/>
        <v>3520.132464370598</v>
      </c>
      <c r="I213" s="122">
        <f t="shared" si="104"/>
        <v>3376.7402238499731</v>
      </c>
      <c r="J213" s="122">
        <f t="shared" si="104"/>
        <v>3359.3610273672039</v>
      </c>
      <c r="K213" s="122">
        <f t="shared" si="104"/>
        <v>3336.0405782100547</v>
      </c>
      <c r="L213" s="122">
        <f t="shared" si="104"/>
        <v>3806.8395147929405</v>
      </c>
      <c r="M213" s="122">
        <f t="shared" si="104"/>
        <v>3193.0973907433472</v>
      </c>
      <c r="N213" s="122">
        <f t="shared" si="104"/>
        <v>3155.5320644330286</v>
      </c>
      <c r="O213" s="122">
        <f t="shared" si="104"/>
        <v>3161.7893599103018</v>
      </c>
      <c r="P213" s="122">
        <f t="shared" si="104"/>
        <v>2789.3153521974045</v>
      </c>
      <c r="Q213" s="122">
        <f t="shared" si="104"/>
        <v>2984.8787865393706</v>
      </c>
      <c r="R213" s="122">
        <f t="shared" ref="R213:V213" si="105">SUM(R214:R215)</f>
        <v>3120.4621492711849</v>
      </c>
      <c r="S213" s="122">
        <f t="shared" si="105"/>
        <v>3061.3849924466645</v>
      </c>
      <c r="T213" s="122">
        <f t="shared" si="105"/>
        <v>2972.8937248580287</v>
      </c>
      <c r="U213" s="122">
        <f t="shared" si="105"/>
        <v>2932.8397654608184</v>
      </c>
      <c r="V213" s="122">
        <f t="shared" si="105"/>
        <v>2813.2174509615256</v>
      </c>
      <c r="W213" s="122">
        <f t="shared" ref="W213" si="106">SUM(W214:W215)</f>
        <v>2866.6261522483978</v>
      </c>
      <c r="DA213" s="130" t="s">
        <v>2636</v>
      </c>
    </row>
    <row r="214" spans="1:105" ht="12" customHeight="1" x14ac:dyDescent="0.25">
      <c r="A214" s="97" t="s">
        <v>217</v>
      </c>
      <c r="B214" s="98">
        <v>3547.3996466231524</v>
      </c>
      <c r="C214" s="98">
        <v>3767.5185505422346</v>
      </c>
      <c r="D214" s="98">
        <v>3509.7448833908952</v>
      </c>
      <c r="E214" s="98">
        <v>3652.0129610813146</v>
      </c>
      <c r="F214" s="98">
        <v>3572.2695799619291</v>
      </c>
      <c r="G214" s="98">
        <v>3558.708526434586</v>
      </c>
      <c r="H214" s="98">
        <v>3520.132464370598</v>
      </c>
      <c r="I214" s="98">
        <v>3376.7402238499731</v>
      </c>
      <c r="J214" s="98">
        <v>3359.3610273672039</v>
      </c>
      <c r="K214" s="98">
        <v>3336.0405782100547</v>
      </c>
      <c r="L214" s="98">
        <v>3806.8395147929405</v>
      </c>
      <c r="M214" s="98">
        <v>3193.0973907433472</v>
      </c>
      <c r="N214" s="98">
        <v>3155.5320644330286</v>
      </c>
      <c r="O214" s="98">
        <v>3161.7893599103018</v>
      </c>
      <c r="P214" s="98">
        <v>2789.3153521974045</v>
      </c>
      <c r="Q214" s="98">
        <v>2984.8787865393706</v>
      </c>
      <c r="R214" s="98">
        <v>3120.4621492711849</v>
      </c>
      <c r="S214" s="98">
        <v>3061.3849924466645</v>
      </c>
      <c r="T214" s="98">
        <v>2972.8937248580287</v>
      </c>
      <c r="U214" s="98">
        <v>2932.8397654608184</v>
      </c>
      <c r="V214" s="98">
        <v>2813.2174509615256</v>
      </c>
      <c r="W214" s="98">
        <v>2866.6261522483978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314.30994503358431</v>
      </c>
      <c r="C218" s="122">
        <v>301.82918267118947</v>
      </c>
      <c r="D218" s="122">
        <v>293.93753204785094</v>
      </c>
      <c r="E218" s="122">
        <v>297.71051557682915</v>
      </c>
      <c r="F218" s="122">
        <v>304.57018584284464</v>
      </c>
      <c r="G218" s="122">
        <v>301.03845422336184</v>
      </c>
      <c r="H218" s="122">
        <v>300.47022390417595</v>
      </c>
      <c r="I218" s="122">
        <v>268.95242810107362</v>
      </c>
      <c r="J218" s="122">
        <v>279.01987349742245</v>
      </c>
      <c r="K218" s="122">
        <v>273.57707410628342</v>
      </c>
      <c r="L218" s="122">
        <v>325.55097254537702</v>
      </c>
      <c r="M218" s="122">
        <v>322.00283757315964</v>
      </c>
      <c r="N218" s="122">
        <v>323.40328499336431</v>
      </c>
      <c r="O218" s="122">
        <v>334.07147185520762</v>
      </c>
      <c r="P218" s="122">
        <v>318.38906098558982</v>
      </c>
      <c r="Q218" s="122">
        <v>312.78299838157483</v>
      </c>
      <c r="R218" s="122">
        <v>316.90466844920979</v>
      </c>
      <c r="S218" s="122">
        <v>305.13542426847187</v>
      </c>
      <c r="T218" s="122">
        <v>289.70227046311891</v>
      </c>
      <c r="U218" s="122">
        <v>297.26249255019911</v>
      </c>
      <c r="V218" s="122">
        <v>292.14374939326206</v>
      </c>
      <c r="W218" s="122">
        <v>278.10287126875932</v>
      </c>
      <c r="DA218" s="130" t="s">
        <v>2641</v>
      </c>
    </row>
    <row r="219" spans="1:105" ht="12" customHeight="1" x14ac:dyDescent="0.25">
      <c r="A219" s="97" t="s">
        <v>134</v>
      </c>
      <c r="B219" s="98">
        <v>326.38529186622964</v>
      </c>
      <c r="C219" s="98">
        <v>313.3942984561761</v>
      </c>
      <c r="D219" s="98">
        <v>304.92660043583203</v>
      </c>
      <c r="E219" s="98">
        <v>308.66311142838538</v>
      </c>
      <c r="F219" s="98">
        <v>315.62803084652103</v>
      </c>
      <c r="G219" s="98">
        <v>312.01785962652156</v>
      </c>
      <c r="H219" s="98">
        <v>311.66434683659497</v>
      </c>
      <c r="I219" s="98">
        <v>279.08718590351981</v>
      </c>
      <c r="J219" s="98">
        <v>289.58810988783716</v>
      </c>
      <c r="K219" s="98">
        <v>283.77071573397831</v>
      </c>
      <c r="L219" s="98">
        <v>337.9782372212523</v>
      </c>
      <c r="M219" s="98">
        <v>334.37843686304393</v>
      </c>
      <c r="N219" s="98">
        <v>335.97455725975584</v>
      </c>
      <c r="O219" s="98">
        <v>346.86439127366384</v>
      </c>
      <c r="P219" s="98">
        <v>330.57569434343657</v>
      </c>
      <c r="Q219" s="98">
        <v>324.68650015394121</v>
      </c>
      <c r="R219" s="98">
        <v>328.97045589626316</v>
      </c>
      <c r="S219" s="98">
        <v>316.87834258856037</v>
      </c>
      <c r="T219" s="98">
        <v>300.91923181919918</v>
      </c>
      <c r="U219" s="98">
        <v>308.79359098604431</v>
      </c>
      <c r="V219" s="98">
        <v>303.54903609511587</v>
      </c>
      <c r="W219" s="98">
        <v>288.36998085440229</v>
      </c>
      <c r="DA219" s="63" t="s">
        <v>2642</v>
      </c>
    </row>
    <row r="220" spans="1:105" ht="12" customHeight="1" x14ac:dyDescent="0.25">
      <c r="A220" s="97" t="s">
        <v>133</v>
      </c>
      <c r="B220" s="98">
        <v>186.01998741153403</v>
      </c>
      <c r="C220" s="98">
        <v>173.50200892835645</v>
      </c>
      <c r="D220" s="98">
        <v>170.74475379560255</v>
      </c>
      <c r="E220" s="98">
        <v>169.3823586007918</v>
      </c>
      <c r="F220" s="98">
        <v>172.67373220210126</v>
      </c>
      <c r="G220" s="98">
        <v>173.18826429102131</v>
      </c>
      <c r="H220" s="98">
        <v>173.07314145383714</v>
      </c>
      <c r="I220" s="98">
        <v>151.80541877758844</v>
      </c>
      <c r="J220" s="98">
        <v>152.54774932153168</v>
      </c>
      <c r="K220" s="98">
        <v>136.25827148864516</v>
      </c>
      <c r="L220" s="98">
        <v>187.91738431077908</v>
      </c>
      <c r="M220" s="98">
        <v>186.08176264790691</v>
      </c>
      <c r="N220" s="98">
        <v>184.94759199858919</v>
      </c>
      <c r="O220" s="98">
        <v>203.54819213452137</v>
      </c>
      <c r="P220" s="98">
        <v>187.23968028515216</v>
      </c>
      <c r="Q220" s="98">
        <v>189.51140365700292</v>
      </c>
      <c r="R220" s="98">
        <v>192.53175283110261</v>
      </c>
      <c r="S220" s="98">
        <v>175.39168609131988</v>
      </c>
      <c r="T220" s="98">
        <v>167.60317648701823</v>
      </c>
      <c r="U220" s="98">
        <v>172.43975179805634</v>
      </c>
      <c r="V220" s="98">
        <v>169.49073416385988</v>
      </c>
      <c r="W220" s="98">
        <v>162.42722971440728</v>
      </c>
      <c r="DA220" s="63" t="s">
        <v>2643</v>
      </c>
    </row>
    <row r="221" spans="1:105" ht="12" customHeight="1" x14ac:dyDescent="0.25">
      <c r="A221" s="100" t="s">
        <v>217</v>
      </c>
      <c r="B221" s="101">
        <v>186.01998741153403</v>
      </c>
      <c r="C221" s="101">
        <v>173.50200892835645</v>
      </c>
      <c r="D221" s="101">
        <v>170.74475379560255</v>
      </c>
      <c r="E221" s="101">
        <v>169.3823586007918</v>
      </c>
      <c r="F221" s="101">
        <v>172.67373220210126</v>
      </c>
      <c r="G221" s="101">
        <v>173.18826429102131</v>
      </c>
      <c r="H221" s="101">
        <v>173.07314145383714</v>
      </c>
      <c r="I221" s="101">
        <v>151.80541877758844</v>
      </c>
      <c r="J221" s="101">
        <v>152.54774932153168</v>
      </c>
      <c r="K221" s="101">
        <v>136.25827148864516</v>
      </c>
      <c r="L221" s="101">
        <v>187.91738431077908</v>
      </c>
      <c r="M221" s="101">
        <v>186.08176264790691</v>
      </c>
      <c r="N221" s="101">
        <v>184.94759199858919</v>
      </c>
      <c r="O221" s="101">
        <v>203.54819213452137</v>
      </c>
      <c r="P221" s="101">
        <v>187.23968028515216</v>
      </c>
      <c r="Q221" s="101">
        <v>189.51140365700292</v>
      </c>
      <c r="R221" s="101">
        <v>192.53175283110261</v>
      </c>
      <c r="S221" s="101">
        <v>175.39168609131988</v>
      </c>
      <c r="T221" s="101">
        <v>167.60317648701823</v>
      </c>
      <c r="U221" s="101">
        <v>172.43975179805634</v>
      </c>
      <c r="V221" s="101">
        <v>169.49073416385988</v>
      </c>
      <c r="W221" s="101">
        <v>162.42722971440728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11.485772346168323</v>
      </c>
      <c r="C227" s="122">
        <v>11.309346406857118</v>
      </c>
      <c r="D227" s="122">
        <v>11.266312588627319</v>
      </c>
      <c r="E227" s="122">
        <v>11.561848998567633</v>
      </c>
      <c r="F227" s="122">
        <v>11.594315144235216</v>
      </c>
      <c r="G227" s="122">
        <v>11.721231487346589</v>
      </c>
      <c r="H227" s="122">
        <v>12.013953640936595</v>
      </c>
      <c r="I227" s="122">
        <v>11.432243785177624</v>
      </c>
      <c r="J227" s="122">
        <v>11.804907274296644</v>
      </c>
      <c r="K227" s="122">
        <v>11.892392082106168</v>
      </c>
      <c r="L227" s="122">
        <v>13.132968564246578</v>
      </c>
      <c r="M227" s="122">
        <v>12.556556534550115</v>
      </c>
      <c r="N227" s="122">
        <v>12.554740535113664</v>
      </c>
      <c r="O227" s="122">
        <v>13.314066924610085</v>
      </c>
      <c r="P227" s="122">
        <v>13.037484131542266</v>
      </c>
      <c r="Q227" s="122">
        <v>13.097687349801891</v>
      </c>
      <c r="R227" s="122">
        <v>13.371946702681146</v>
      </c>
      <c r="S227" s="122">
        <v>12.894603243327136</v>
      </c>
      <c r="T227" s="122">
        <v>12.250502115003568</v>
      </c>
      <c r="U227" s="122">
        <v>11.49791124119786</v>
      </c>
      <c r="V227" s="122">
        <v>10.559869912289331</v>
      </c>
      <c r="W227" s="122">
        <v>11.250012179646331</v>
      </c>
      <c r="DA227" s="130" t="s">
        <v>2650</v>
      </c>
    </row>
    <row r="228" spans="1:105" ht="12" customHeight="1" x14ac:dyDescent="0.25">
      <c r="A228" s="97" t="s">
        <v>175</v>
      </c>
      <c r="B228" s="98">
        <v>72.030275871224433</v>
      </c>
      <c r="C228" s="98">
        <v>70.979518111661619</v>
      </c>
      <c r="D228" s="98">
        <v>70.79387464297649</v>
      </c>
      <c r="E228" s="98">
        <v>72.758793608435965</v>
      </c>
      <c r="F228" s="98">
        <v>73.082018775336294</v>
      </c>
      <c r="G228" s="98">
        <v>74.029012591405376</v>
      </c>
      <c r="H228" s="98">
        <v>76.076494676755161</v>
      </c>
      <c r="I228" s="98">
        <v>72.648081872540388</v>
      </c>
      <c r="J228" s="98">
        <v>75.569242214497578</v>
      </c>
      <c r="K228" s="98">
        <v>76.913311118692519</v>
      </c>
      <c r="L228" s="98">
        <v>86.461011891050873</v>
      </c>
      <c r="M228" s="98">
        <v>83.720769046374969</v>
      </c>
      <c r="N228" s="98">
        <v>84.865627904087106</v>
      </c>
      <c r="O228" s="98">
        <v>91.1137534860259</v>
      </c>
      <c r="P228" s="98">
        <v>90.228310985033559</v>
      </c>
      <c r="Q228" s="98">
        <v>91.484960797954813</v>
      </c>
      <c r="R228" s="98">
        <v>95.233038349809732</v>
      </c>
      <c r="S228" s="98">
        <v>94.663757503661643</v>
      </c>
      <c r="T228" s="98">
        <v>94.967278797996386</v>
      </c>
      <c r="U228" s="98">
        <v>94.943093493226783</v>
      </c>
      <c r="V228" s="98">
        <v>94.506464610018512</v>
      </c>
      <c r="W228" s="98">
        <v>100.36392987975272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170.73110775698424</v>
      </c>
      <c r="C231" s="118">
        <f t="shared" si="108"/>
        <v>179.65847972589026</v>
      </c>
      <c r="D231" s="118">
        <f t="shared" si="108"/>
        <v>168.07907649907827</v>
      </c>
      <c r="E231" s="118">
        <f t="shared" si="108"/>
        <v>174.37094772065589</v>
      </c>
      <c r="F231" s="118">
        <f t="shared" si="108"/>
        <v>171.16841205549221</v>
      </c>
      <c r="G231" s="118">
        <f t="shared" si="108"/>
        <v>170.41880853627188</v>
      </c>
      <c r="H231" s="118">
        <f t="shared" si="108"/>
        <v>168.75998271220826</v>
      </c>
      <c r="I231" s="118">
        <f t="shared" si="108"/>
        <v>161.06730168640482</v>
      </c>
      <c r="J231" s="118">
        <f t="shared" si="108"/>
        <v>160.75246132393826</v>
      </c>
      <c r="K231" s="118">
        <f t="shared" si="108"/>
        <v>159.44186276325158</v>
      </c>
      <c r="L231" s="118">
        <f t="shared" si="108"/>
        <v>182.49143121912499</v>
      </c>
      <c r="M231" s="118">
        <f t="shared" si="108"/>
        <v>155.59835832112822</v>
      </c>
      <c r="N231" s="118">
        <f t="shared" si="108"/>
        <v>153.98584029689994</v>
      </c>
      <c r="O231" s="118">
        <f t="shared" si="108"/>
        <v>154.90416317878871</v>
      </c>
      <c r="P231" s="118">
        <f t="shared" si="108"/>
        <v>137.98884700347114</v>
      </c>
      <c r="Q231" s="118">
        <f t="shared" si="108"/>
        <v>146.2112681355149</v>
      </c>
      <c r="R231" s="118">
        <f t="shared" ref="R231:V231" si="109">R232+R235+R237+R246</f>
        <v>152.24378217945403</v>
      </c>
      <c r="S231" s="118">
        <f t="shared" si="109"/>
        <v>148.98341352108969</v>
      </c>
      <c r="T231" s="118">
        <f t="shared" si="109"/>
        <v>144.40217693407612</v>
      </c>
      <c r="U231" s="118">
        <f t="shared" si="109"/>
        <v>142.84941579746661</v>
      </c>
      <c r="V231" s="118">
        <f t="shared" si="109"/>
        <v>137.5063447235446</v>
      </c>
      <c r="W231" s="118">
        <f t="shared" ref="W231" si="110">W232+W235+W237+W246</f>
        <v>139.16724901840664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154.17742342845591</v>
      </c>
      <c r="C232" s="123">
        <f t="shared" si="111"/>
        <v>163.725623551512</v>
      </c>
      <c r="D232" s="123">
        <f t="shared" si="111"/>
        <v>152.46852814828551</v>
      </c>
      <c r="E232" s="123">
        <f t="shared" si="111"/>
        <v>158.6240888115295</v>
      </c>
      <c r="F232" s="123">
        <f t="shared" si="111"/>
        <v>155.11525559047084</v>
      </c>
      <c r="G232" s="123">
        <f t="shared" si="111"/>
        <v>154.47753825853312</v>
      </c>
      <c r="H232" s="123">
        <f t="shared" si="111"/>
        <v>152.75739024856466</v>
      </c>
      <c r="I232" s="123">
        <f t="shared" si="111"/>
        <v>146.48974790217397</v>
      </c>
      <c r="J232" s="123">
        <f t="shared" si="111"/>
        <v>145.67418085404816</v>
      </c>
      <c r="K232" s="123">
        <f t="shared" si="111"/>
        <v>144.61244417738223</v>
      </c>
      <c r="L232" s="123">
        <f t="shared" si="111"/>
        <v>165.05131331559997</v>
      </c>
      <c r="M232" s="123">
        <f t="shared" si="111"/>
        <v>138.37452163753346</v>
      </c>
      <c r="N232" s="123">
        <f t="shared" si="111"/>
        <v>136.71331856212694</v>
      </c>
      <c r="O232" s="123">
        <f t="shared" si="111"/>
        <v>136.94761059598287</v>
      </c>
      <c r="P232" s="123">
        <f t="shared" si="111"/>
        <v>120.70546854963554</v>
      </c>
      <c r="Q232" s="123">
        <f t="shared" si="111"/>
        <v>129.1184499162768</v>
      </c>
      <c r="R232" s="123">
        <f t="shared" ref="R232:V232" si="112">SUM(R233:R234)</f>
        <v>134.90964064952405</v>
      </c>
      <c r="S232" s="123">
        <f t="shared" si="112"/>
        <v>132.29502804728691</v>
      </c>
      <c r="T232" s="123">
        <f t="shared" si="112"/>
        <v>128.40855934828997</v>
      </c>
      <c r="U232" s="123">
        <f t="shared" si="112"/>
        <v>126.59029588434885</v>
      </c>
      <c r="V232" s="123">
        <f t="shared" si="112"/>
        <v>121.37798850242029</v>
      </c>
      <c r="W232" s="123">
        <f t="shared" ref="W232" si="113">SUM(W233:W234)</f>
        <v>123.61027650949413</v>
      </c>
      <c r="DA232" s="130" t="s">
        <v>2804</v>
      </c>
    </row>
    <row r="233" spans="1:105" ht="12" customHeight="1" x14ac:dyDescent="0.25">
      <c r="A233" s="97" t="s">
        <v>217</v>
      </c>
      <c r="B233" s="99">
        <v>152.61305746193051</v>
      </c>
      <c r="C233" s="99">
        <v>162.04877368417112</v>
      </c>
      <c r="D233" s="99">
        <v>150.92553856466932</v>
      </c>
      <c r="E233" s="99">
        <v>157.00381540262066</v>
      </c>
      <c r="F233" s="99">
        <v>153.5314374172527</v>
      </c>
      <c r="G233" s="99">
        <v>152.89813205848236</v>
      </c>
      <c r="H233" s="99">
        <v>151.19502711759958</v>
      </c>
      <c r="I233" s="99">
        <v>144.98260748117298</v>
      </c>
      <c r="J233" s="99">
        <v>144.17541097556307</v>
      </c>
      <c r="K233" s="99">
        <v>143.10909978160217</v>
      </c>
      <c r="L233" s="99">
        <v>163.23072458314394</v>
      </c>
      <c r="M233" s="99">
        <v>136.84413140462681</v>
      </c>
      <c r="N233" s="99">
        <v>135.16037916793573</v>
      </c>
      <c r="O233" s="99">
        <v>135.35246492758472</v>
      </c>
      <c r="P233" s="99">
        <v>119.3427005646252</v>
      </c>
      <c r="Q233" s="99">
        <v>127.63351430717213</v>
      </c>
      <c r="R233" s="99">
        <v>133.34859369294472</v>
      </c>
      <c r="S233" s="99">
        <v>130.74106354880098</v>
      </c>
      <c r="T233" s="99">
        <v>126.88334050649253</v>
      </c>
      <c r="U233" s="99">
        <v>125.08744883123759</v>
      </c>
      <c r="V233" s="99">
        <v>119.91930075186458</v>
      </c>
      <c r="W233" s="99">
        <v>122.10876818590395</v>
      </c>
      <c r="DA233" s="63" t="s">
        <v>2805</v>
      </c>
    </row>
    <row r="234" spans="1:105" ht="12" customHeight="1" x14ac:dyDescent="0.25">
      <c r="A234" s="97" t="s">
        <v>53</v>
      </c>
      <c r="B234" s="99">
        <v>1.5643659665253979</v>
      </c>
      <c r="C234" s="99">
        <v>1.6768498673408745</v>
      </c>
      <c r="D234" s="99">
        <v>1.542989583616196</v>
      </c>
      <c r="E234" s="99">
        <v>1.6202734089088442</v>
      </c>
      <c r="F234" s="99">
        <v>1.5838181732181245</v>
      </c>
      <c r="G234" s="99">
        <v>1.5794062000507674</v>
      </c>
      <c r="H234" s="99">
        <v>1.5623631309650683</v>
      </c>
      <c r="I234" s="99">
        <v>1.5071404210010106</v>
      </c>
      <c r="J234" s="99">
        <v>1.4987698784850827</v>
      </c>
      <c r="K234" s="99">
        <v>1.5033443957800674</v>
      </c>
      <c r="L234" s="99">
        <v>1.8205887324560266</v>
      </c>
      <c r="M234" s="99">
        <v>1.5303902329066672</v>
      </c>
      <c r="N234" s="99">
        <v>1.5529393941912037</v>
      </c>
      <c r="O234" s="99">
        <v>1.5951456683981506</v>
      </c>
      <c r="P234" s="99">
        <v>1.3627679850103387</v>
      </c>
      <c r="Q234" s="99">
        <v>1.4849356091046795</v>
      </c>
      <c r="R234" s="99">
        <v>1.5610469565793372</v>
      </c>
      <c r="S234" s="99">
        <v>1.5539644984859156</v>
      </c>
      <c r="T234" s="99">
        <v>1.5252188417974497</v>
      </c>
      <c r="U234" s="99">
        <v>1.5028470531112559</v>
      </c>
      <c r="V234" s="99">
        <v>1.4586877505557088</v>
      </c>
      <c r="W234" s="99">
        <v>1.5015083235901687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6.2371422967319396E-3</v>
      </c>
      <c r="C235" s="123">
        <f t="shared" si="114"/>
        <v>7.484931361723967E-3</v>
      </c>
      <c r="D235" s="123">
        <f t="shared" si="114"/>
        <v>7.901487453937657E-3</v>
      </c>
      <c r="E235" s="123">
        <f t="shared" si="114"/>
        <v>9.5719793704636402E-3</v>
      </c>
      <c r="F235" s="123">
        <f t="shared" si="114"/>
        <v>1.2342106897200333E-2</v>
      </c>
      <c r="G235" s="123">
        <f t="shared" si="114"/>
        <v>1.4947353594583537E-2</v>
      </c>
      <c r="H235" s="123">
        <f t="shared" si="114"/>
        <v>1.817318109041682E-2</v>
      </c>
      <c r="I235" s="123">
        <f t="shared" si="114"/>
        <v>2.1105175956101525E-2</v>
      </c>
      <c r="J235" s="123">
        <f t="shared" si="114"/>
        <v>2.2987826065260706E-2</v>
      </c>
      <c r="K235" s="123">
        <f t="shared" si="114"/>
        <v>2.3702677619265169E-2</v>
      </c>
      <c r="L235" s="123">
        <f t="shared" si="114"/>
        <v>2.4828782341199226E-2</v>
      </c>
      <c r="M235" s="123">
        <f t="shared" si="114"/>
        <v>2.639393617200823E-2</v>
      </c>
      <c r="N235" s="123">
        <f t="shared" si="114"/>
        <v>2.8307079254612941E-2</v>
      </c>
      <c r="O235" s="123">
        <f t="shared" si="114"/>
        <v>3.0074673769116468E-2</v>
      </c>
      <c r="P235" s="123">
        <f t="shared" si="114"/>
        <v>3.1598637395107723E-2</v>
      </c>
      <c r="Q235" s="123">
        <f t="shared" si="114"/>
        <v>3.1852707162051783E-2</v>
      </c>
      <c r="R235" s="123">
        <f t="shared" si="114"/>
        <v>3.2686399425742287E-2</v>
      </c>
      <c r="S235" s="123">
        <f t="shared" si="114"/>
        <v>3.2240601156667603E-2</v>
      </c>
      <c r="T235" s="123">
        <f t="shared" si="114"/>
        <v>3.8474316326687054E-2</v>
      </c>
      <c r="U235" s="123">
        <f t="shared" si="114"/>
        <v>3.2517823258183323E-2</v>
      </c>
      <c r="V235" s="123">
        <f t="shared" si="114"/>
        <v>3.4334461392246871E-2</v>
      </c>
      <c r="W235" s="123">
        <f t="shared" si="114"/>
        <v>3.518416117053156E-2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6.2371422967319396E-3</v>
      </c>
      <c r="C236" s="99">
        <f>RES_hhdet_fecs!C67</f>
        <v>7.484931361723967E-3</v>
      </c>
      <c r="D236" s="99">
        <f>RES_hhdet_fecs!D67</f>
        <v>7.901487453937657E-3</v>
      </c>
      <c r="E236" s="99">
        <f>RES_hhdet_fecs!E67</f>
        <v>9.5719793704636402E-3</v>
      </c>
      <c r="F236" s="99">
        <f>RES_hhdet_fecs!F67</f>
        <v>1.2342106897200333E-2</v>
      </c>
      <c r="G236" s="99">
        <f>RES_hhdet_fecs!G67</f>
        <v>1.4947353594583537E-2</v>
      </c>
      <c r="H236" s="99">
        <f>RES_hhdet_fecs!H67</f>
        <v>1.817318109041682E-2</v>
      </c>
      <c r="I236" s="99">
        <f>RES_hhdet_fecs!I67</f>
        <v>2.1105175956101525E-2</v>
      </c>
      <c r="J236" s="99">
        <f>RES_hhdet_fecs!J67</f>
        <v>2.2987826065260706E-2</v>
      </c>
      <c r="K236" s="99">
        <f>RES_hhdet_fecs!K67</f>
        <v>2.3702677619265169E-2</v>
      </c>
      <c r="L236" s="99">
        <f>RES_hhdet_fecs!L67</f>
        <v>2.4828782341199226E-2</v>
      </c>
      <c r="M236" s="99">
        <f>RES_hhdet_fecs!M67</f>
        <v>2.639393617200823E-2</v>
      </c>
      <c r="N236" s="99">
        <f>RES_hhdet_fecs!N67</f>
        <v>2.8307079254612941E-2</v>
      </c>
      <c r="O236" s="99">
        <f>RES_hhdet_fecs!O67</f>
        <v>3.0074673769116468E-2</v>
      </c>
      <c r="P236" s="99">
        <f>RES_hhdet_fecs!P67</f>
        <v>3.1598637395107723E-2</v>
      </c>
      <c r="Q236" s="99">
        <f>RES_hhdet_fecs!Q67</f>
        <v>3.1852707162051783E-2</v>
      </c>
      <c r="R236" s="99">
        <f>RES_hhdet_fecs!R67</f>
        <v>3.2686399425742287E-2</v>
      </c>
      <c r="S236" s="99">
        <f>RES_hhdet_fecs!S67</f>
        <v>3.2240601156667603E-2</v>
      </c>
      <c r="T236" s="99">
        <f>RES_hhdet_fecs!T67</f>
        <v>3.8474316326687054E-2</v>
      </c>
      <c r="U236" s="99">
        <f>RES_hhdet_fecs!U67</f>
        <v>3.2517823258183323E-2</v>
      </c>
      <c r="V236" s="99">
        <f>RES_hhdet_fecs!V67</f>
        <v>3.4334461392246871E-2</v>
      </c>
      <c r="W236" s="99">
        <f>RES_hhdet_fecs!W67</f>
        <v>3.518416117053156E-2</v>
      </c>
      <c r="DA236" s="63" t="s">
        <v>2808</v>
      </c>
    </row>
    <row r="237" spans="1:105" ht="12" customHeight="1" x14ac:dyDescent="0.25">
      <c r="A237" s="121" t="s">
        <v>55</v>
      </c>
      <c r="B237" s="123">
        <v>13.942651288193813</v>
      </c>
      <c r="C237" s="123">
        <v>13.371715786775116</v>
      </c>
      <c r="D237" s="123">
        <v>13.023686917601211</v>
      </c>
      <c r="E237" s="123">
        <v>13.162727819950391</v>
      </c>
      <c r="F237" s="123">
        <v>13.456992270570485</v>
      </c>
      <c r="G237" s="123">
        <v>13.30796490466664</v>
      </c>
      <c r="H237" s="123">
        <v>13.28972763446664</v>
      </c>
      <c r="I237" s="123">
        <v>11.911301189978039</v>
      </c>
      <c r="J237" s="123">
        <v>12.347828086258513</v>
      </c>
      <c r="K237" s="123">
        <v>12.080761198220626</v>
      </c>
      <c r="L237" s="123">
        <v>14.379594537353494</v>
      </c>
      <c r="M237" s="123">
        <v>14.238113193503631</v>
      </c>
      <c r="N237" s="123">
        <v>14.29522699678547</v>
      </c>
      <c r="O237" s="123">
        <v>14.774636181200284</v>
      </c>
      <c r="P237" s="123">
        <v>14.07584183143601</v>
      </c>
      <c r="Q237" s="123">
        <v>13.844469818738974</v>
      </c>
      <c r="R237" s="123">
        <v>14.008018911189078</v>
      </c>
      <c r="S237" s="123">
        <v>13.471041256694678</v>
      </c>
      <c r="T237" s="123">
        <v>12.803668992496871</v>
      </c>
      <c r="U237" s="123">
        <v>13.117588324702954</v>
      </c>
      <c r="V237" s="123">
        <v>12.890103621678147</v>
      </c>
      <c r="W237" s="123">
        <v>12.261129553630921</v>
      </c>
      <c r="DA237" s="130" t="s">
        <v>2809</v>
      </c>
    </row>
    <row r="238" spans="1:105" ht="12" customHeight="1" x14ac:dyDescent="0.25">
      <c r="A238" s="97" t="s">
        <v>134</v>
      </c>
      <c r="B238" s="99">
        <v>14.041456352324367</v>
      </c>
      <c r="C238" s="99">
        <v>13.479737674317564</v>
      </c>
      <c r="D238" s="99">
        <v>13.11240928400724</v>
      </c>
      <c r="E238" s="99">
        <v>13.269746489057361</v>
      </c>
      <c r="F238" s="99">
        <v>13.565276690445012</v>
      </c>
      <c r="G238" s="99">
        <v>13.405691292615561</v>
      </c>
      <c r="H238" s="99">
        <v>13.386456290636609</v>
      </c>
      <c r="I238" s="99">
        <v>11.982795608938414</v>
      </c>
      <c r="J238" s="99">
        <v>12.428400644225158</v>
      </c>
      <c r="K238" s="99">
        <v>12.1731647805255</v>
      </c>
      <c r="L238" s="99">
        <v>14.491924952596648</v>
      </c>
      <c r="M238" s="99">
        <v>14.330200790495708</v>
      </c>
      <c r="N238" s="99">
        <v>14.390742233882852</v>
      </c>
      <c r="O238" s="99">
        <v>14.848854559947194</v>
      </c>
      <c r="P238" s="99">
        <v>14.143899531794407</v>
      </c>
      <c r="Q238" s="99">
        <v>13.883605340902207</v>
      </c>
      <c r="R238" s="99">
        <v>14.058093180376936</v>
      </c>
      <c r="S238" s="99">
        <v>13.53276756364431</v>
      </c>
      <c r="T238" s="99">
        <v>12.843256735553499</v>
      </c>
      <c r="U238" s="99">
        <v>13.170239631489666</v>
      </c>
      <c r="V238" s="99">
        <v>12.939415024596554</v>
      </c>
      <c r="W238" s="99">
        <v>12.283604932685535</v>
      </c>
      <c r="DA238" s="63" t="s">
        <v>2810</v>
      </c>
    </row>
    <row r="239" spans="1:105" ht="12" customHeight="1" x14ac:dyDescent="0.25">
      <c r="A239" s="97" t="s">
        <v>133</v>
      </c>
      <c r="B239" s="99">
        <v>11.580556739553391</v>
      </c>
      <c r="C239" s="99">
        <v>11.008699032153752</v>
      </c>
      <c r="D239" s="99">
        <v>10.778036930943722</v>
      </c>
      <c r="E239" s="99">
        <v>10.854789500919599</v>
      </c>
      <c r="F239" s="99">
        <v>11.128300022839706</v>
      </c>
      <c r="G239" s="99">
        <v>11.065980714869207</v>
      </c>
      <c r="H239" s="99">
        <v>11.075613929611592</v>
      </c>
      <c r="I239" s="99">
        <v>9.8793385545442014</v>
      </c>
      <c r="J239" s="99">
        <v>10.216637415642603</v>
      </c>
      <c r="K239" s="99">
        <v>9.8648599131252581</v>
      </c>
      <c r="L239" s="99">
        <v>12.216742221133366</v>
      </c>
      <c r="M239" s="99">
        <v>12.221164358172222</v>
      </c>
      <c r="N239" s="99">
        <v>12.394375539040295</v>
      </c>
      <c r="O239" s="99">
        <v>13.130068302731139</v>
      </c>
      <c r="P239" s="99">
        <v>12.472752899825137</v>
      </c>
      <c r="Q239" s="99">
        <v>12.404062748210237</v>
      </c>
      <c r="R239" s="99">
        <v>12.649239908239123</v>
      </c>
      <c r="S239" s="99">
        <v>12.082877600199408</v>
      </c>
      <c r="T239" s="99">
        <v>11.58760077897459</v>
      </c>
      <c r="U239" s="99">
        <v>11.898822840329634</v>
      </c>
      <c r="V239" s="99">
        <v>11.743400993890587</v>
      </c>
      <c r="W239" s="99">
        <v>11.229059679497881</v>
      </c>
      <c r="DA239" s="63" t="s">
        <v>2811</v>
      </c>
    </row>
    <row r="240" spans="1:105" ht="12" customHeight="1" x14ac:dyDescent="0.25">
      <c r="A240" s="100" t="s">
        <v>217</v>
      </c>
      <c r="B240" s="102">
        <v>8.0027856615840349</v>
      </c>
      <c r="C240" s="102">
        <v>7.4626806481241479</v>
      </c>
      <c r="D240" s="102">
        <v>7.3423410475339361</v>
      </c>
      <c r="E240" s="102">
        <v>7.2819228314965123</v>
      </c>
      <c r="F240" s="102">
        <v>7.4212893836172613</v>
      </c>
      <c r="G240" s="102">
        <v>7.4409471604233826</v>
      </c>
      <c r="H240" s="102">
        <v>7.4337538658846691</v>
      </c>
      <c r="I240" s="102">
        <v>6.5178675246307751</v>
      </c>
      <c r="J240" s="102">
        <v>6.5469695792315115</v>
      </c>
      <c r="K240" s="102">
        <v>5.8451922611204381</v>
      </c>
      <c r="L240" s="102">
        <v>8.0575739228360916</v>
      </c>
      <c r="M240" s="102">
        <v>7.9747637054899645</v>
      </c>
      <c r="N240" s="102">
        <v>7.9218293936802189</v>
      </c>
      <c r="O240" s="102">
        <v>8.7136574897395054</v>
      </c>
      <c r="P240" s="102">
        <v>8.0111734517516204</v>
      </c>
      <c r="Q240" s="102">
        <v>8.1035138040133354</v>
      </c>
      <c r="R240" s="102">
        <v>8.2275756772956026</v>
      </c>
      <c r="S240" s="102">
        <v>7.4903664954828795</v>
      </c>
      <c r="T240" s="102">
        <v>7.1533168960446663</v>
      </c>
      <c r="U240" s="102">
        <v>7.3546631778301457</v>
      </c>
      <c r="V240" s="102">
        <v>7.2248984229439204</v>
      </c>
      <c r="W240" s="102">
        <v>6.9188613676459951</v>
      </c>
      <c r="DA240" s="131" t="s">
        <v>2812</v>
      </c>
    </row>
    <row r="241" spans="1:105" ht="12" customHeight="1" x14ac:dyDescent="0.25">
      <c r="A241" s="103" t="s">
        <v>52</v>
      </c>
      <c r="B241" s="105">
        <v>3.577771077969357</v>
      </c>
      <c r="C241" s="105">
        <v>3.5460183840296038</v>
      </c>
      <c r="D241" s="105">
        <v>3.4356958834097866</v>
      </c>
      <c r="E241" s="105">
        <v>3.5728666694230866</v>
      </c>
      <c r="F241" s="105">
        <v>3.7070106392224433</v>
      </c>
      <c r="G241" s="105">
        <v>3.6250335544458241</v>
      </c>
      <c r="H241" s="105">
        <v>3.6418600637269245</v>
      </c>
      <c r="I241" s="105">
        <v>3.3614710299134263</v>
      </c>
      <c r="J241" s="105">
        <v>3.6696678364110924</v>
      </c>
      <c r="K241" s="105">
        <v>4.0196676520048209</v>
      </c>
      <c r="L241" s="105">
        <v>4.1591682982972777</v>
      </c>
      <c r="M241" s="105">
        <v>4.246400652682258</v>
      </c>
      <c r="N241" s="105">
        <v>4.4725461453600772</v>
      </c>
      <c r="O241" s="105">
        <v>4.416410812991634</v>
      </c>
      <c r="P241" s="105">
        <v>4.4615794480735138</v>
      </c>
      <c r="Q241" s="105">
        <v>4.3005489441969003</v>
      </c>
      <c r="R241" s="105">
        <v>4.4216642309435183</v>
      </c>
      <c r="S241" s="105">
        <v>4.5925111047165297</v>
      </c>
      <c r="T241" s="105">
        <v>4.4342838829299245</v>
      </c>
      <c r="U241" s="105">
        <v>4.5441596624994887</v>
      </c>
      <c r="V241" s="105">
        <v>4.5185025709466684</v>
      </c>
      <c r="W241" s="105">
        <v>4.3101983118518836</v>
      </c>
      <c r="DA241" s="132" t="s">
        <v>2813</v>
      </c>
    </row>
    <row r="242" spans="1:105" ht="12" customHeight="1" x14ac:dyDescent="0.25">
      <c r="A242" s="106" t="s">
        <v>122</v>
      </c>
      <c r="B242" s="102">
        <v>11.933446458851662</v>
      </c>
      <c r="C242" s="102">
        <v>11.14115257837085</v>
      </c>
      <c r="D242" s="102">
        <v>11.270214006848425</v>
      </c>
      <c r="E242" s="102">
        <v>10.88351267893934</v>
      </c>
      <c r="F242" s="102">
        <v>11.1154911916957</v>
      </c>
      <c r="G242" s="102">
        <v>11.299103941694701</v>
      </c>
      <c r="H242" s="102">
        <v>11.383307061849015</v>
      </c>
      <c r="I242" s="102">
        <v>10.769673651884657</v>
      </c>
      <c r="J242" s="102">
        <v>11.061771813413197</v>
      </c>
      <c r="K242" s="102">
        <v>10.530828942902234</v>
      </c>
      <c r="L242" s="102">
        <v>12.378320886005579</v>
      </c>
      <c r="M242" s="102">
        <v>12.818757869843269</v>
      </c>
      <c r="N242" s="102">
        <v>12.767187678102543</v>
      </c>
      <c r="O242" s="102">
        <v>13.738208740273226</v>
      </c>
      <c r="P242" s="102">
        <v>13.158549075161879</v>
      </c>
      <c r="Q242" s="102">
        <v>13.682988752563036</v>
      </c>
      <c r="R242" s="102">
        <v>13.512504788266339</v>
      </c>
      <c r="S242" s="102">
        <v>12.65092268527513</v>
      </c>
      <c r="T242" s="102">
        <v>12.53839796054924</v>
      </c>
      <c r="U242" s="102">
        <v>12.46729027571317</v>
      </c>
      <c r="V242" s="102">
        <v>12.284976348347742</v>
      </c>
      <c r="W242" s="102">
        <v>12.321429367950508</v>
      </c>
      <c r="DA242" s="131" t="s">
        <v>2814</v>
      </c>
    </row>
    <row r="243" spans="1:105" ht="12" customHeight="1" x14ac:dyDescent="0.25">
      <c r="A243" s="107" t="s">
        <v>121</v>
      </c>
      <c r="B243" s="105">
        <v>10.455611299449899</v>
      </c>
      <c r="C243" s="105">
        <v>9.7185786490267549</v>
      </c>
      <c r="D243" s="105">
        <v>9.8648261067485166</v>
      </c>
      <c r="E243" s="105">
        <v>9.5198800970312405</v>
      </c>
      <c r="F243" s="105">
        <v>9.7487944255704964</v>
      </c>
      <c r="G243" s="105">
        <v>9.96776931369644</v>
      </c>
      <c r="H243" s="105">
        <v>10.087548133369593</v>
      </c>
      <c r="I243" s="105">
        <v>9.5309435307996626</v>
      </c>
      <c r="J243" s="105">
        <v>9.7381792661416853</v>
      </c>
      <c r="K243" s="105">
        <v>9.1422440119688577</v>
      </c>
      <c r="L243" s="105">
        <v>10.998401761928685</v>
      </c>
      <c r="M243" s="105">
        <v>11.404037404754702</v>
      </c>
      <c r="N243" s="105">
        <v>11.360818458485525</v>
      </c>
      <c r="O243" s="105">
        <v>12.360585087818567</v>
      </c>
      <c r="P243" s="105">
        <v>11.806566702243186</v>
      </c>
      <c r="Q243" s="105">
        <v>12.326056069458701</v>
      </c>
      <c r="R243" s="105">
        <v>12.177908731397075</v>
      </c>
      <c r="S243" s="105">
        <v>11.363302237268019</v>
      </c>
      <c r="T243" s="105">
        <v>11.342813314912883</v>
      </c>
      <c r="U243" s="105">
        <v>11.370756200400633</v>
      </c>
      <c r="V243" s="105">
        <v>11.288499786805531</v>
      </c>
      <c r="W243" s="105">
        <v>11.373763759091256</v>
      </c>
      <c r="DA243" s="132" t="s">
        <v>2815</v>
      </c>
    </row>
    <row r="244" spans="1:105" ht="12" customHeight="1" x14ac:dyDescent="0.25">
      <c r="A244" s="108" t="s">
        <v>53</v>
      </c>
      <c r="B244" s="99">
        <v>6.8046128037042921</v>
      </c>
      <c r="C244" s="99">
        <v>6.2092083170402503</v>
      </c>
      <c r="D244" s="99">
        <v>6.3502529240983421</v>
      </c>
      <c r="E244" s="99">
        <v>6.046487050358718</v>
      </c>
      <c r="F244" s="99">
        <v>6.1601338006662507</v>
      </c>
      <c r="G244" s="99">
        <v>6.3709673837929568</v>
      </c>
      <c r="H244" s="99">
        <v>6.4455846176141174</v>
      </c>
      <c r="I244" s="99">
        <v>6.0053111529604681</v>
      </c>
      <c r="J244" s="99">
        <v>5.9734522215564514</v>
      </c>
      <c r="K244" s="99">
        <v>5.1788303315194852</v>
      </c>
      <c r="L244" s="99">
        <v>7.0074657235349713</v>
      </c>
      <c r="M244" s="99">
        <v>7.2079514180182915</v>
      </c>
      <c r="N244" s="99">
        <v>7.0451098985168743</v>
      </c>
      <c r="O244" s="99">
        <v>7.9895523330073175</v>
      </c>
      <c r="P244" s="99">
        <v>7.3599786215252569</v>
      </c>
      <c r="Q244" s="99">
        <v>7.8122489346695945</v>
      </c>
      <c r="R244" s="99">
        <v>7.6941842293014417</v>
      </c>
      <c r="S244" s="99">
        <v>6.8715054664678235</v>
      </c>
      <c r="T244" s="99">
        <v>6.858938029303447</v>
      </c>
      <c r="U244" s="99">
        <v>6.9379252075345432</v>
      </c>
      <c r="V244" s="99">
        <v>6.8888992642137454</v>
      </c>
      <c r="W244" s="99">
        <v>6.9722668508111285</v>
      </c>
      <c r="DA244" s="63" t="s">
        <v>2816</v>
      </c>
    </row>
    <row r="245" spans="1:105" ht="12" customHeight="1" x14ac:dyDescent="0.25">
      <c r="A245" s="108" t="s">
        <v>52</v>
      </c>
      <c r="B245" s="99">
        <v>3.650998495745609</v>
      </c>
      <c r="C245" s="99">
        <v>3.5093703319865037</v>
      </c>
      <c r="D245" s="99">
        <v>3.5145731826501758</v>
      </c>
      <c r="E245" s="99">
        <v>3.4733930466725207</v>
      </c>
      <c r="F245" s="99">
        <v>3.5886606249042434</v>
      </c>
      <c r="G245" s="99">
        <v>3.5968019299034837</v>
      </c>
      <c r="H245" s="99">
        <v>3.6419635157554757</v>
      </c>
      <c r="I245" s="99">
        <v>3.5256323778391927</v>
      </c>
      <c r="J245" s="99">
        <v>3.7647270445852365</v>
      </c>
      <c r="K245" s="99">
        <v>3.9634136804493694</v>
      </c>
      <c r="L245" s="99">
        <v>3.9909360383937154</v>
      </c>
      <c r="M245" s="99">
        <v>4.19608598673641</v>
      </c>
      <c r="N245" s="99">
        <v>4.31570855996865</v>
      </c>
      <c r="O245" s="99">
        <v>4.3710327548112522</v>
      </c>
      <c r="P245" s="99">
        <v>4.4465880807179303</v>
      </c>
      <c r="Q245" s="99">
        <v>4.5138071347891069</v>
      </c>
      <c r="R245" s="99">
        <v>4.4837245020956358</v>
      </c>
      <c r="S245" s="99">
        <v>4.4917967708001951</v>
      </c>
      <c r="T245" s="99">
        <v>4.4838752856094359</v>
      </c>
      <c r="U245" s="99">
        <v>4.4328309928660916</v>
      </c>
      <c r="V245" s="99">
        <v>4.3996005225917836</v>
      </c>
      <c r="W245" s="99">
        <v>4.4014969082801256</v>
      </c>
      <c r="DA245" s="63" t="s">
        <v>2817</v>
      </c>
    </row>
    <row r="246" spans="1:105" ht="12" customHeight="1" x14ac:dyDescent="0.25">
      <c r="A246" s="121" t="s">
        <v>54</v>
      </c>
      <c r="B246" s="123">
        <v>2.6047958980378052</v>
      </c>
      <c r="C246" s="123">
        <v>2.5536554562414233</v>
      </c>
      <c r="D246" s="123">
        <v>2.5789599457376031</v>
      </c>
      <c r="E246" s="123">
        <v>2.574559109805548</v>
      </c>
      <c r="F246" s="123">
        <v>2.5838220875536866</v>
      </c>
      <c r="G246" s="123">
        <v>2.6183580194775522</v>
      </c>
      <c r="H246" s="123">
        <v>2.6946916480865473</v>
      </c>
      <c r="I246" s="123">
        <v>2.6451474182966757</v>
      </c>
      <c r="J246" s="123">
        <v>2.7074645575663272</v>
      </c>
      <c r="K246" s="123">
        <v>2.7249547100294658</v>
      </c>
      <c r="L246" s="123">
        <v>3.0356945838303373</v>
      </c>
      <c r="M246" s="123">
        <v>2.9593295539190962</v>
      </c>
      <c r="N246" s="123">
        <v>2.9489876587329382</v>
      </c>
      <c r="O246" s="123">
        <v>3.1518417278364264</v>
      </c>
      <c r="P246" s="123">
        <v>3.1759379850044738</v>
      </c>
      <c r="Q246" s="123">
        <v>3.2164956933370656</v>
      </c>
      <c r="R246" s="123">
        <v>3.2934362193151414</v>
      </c>
      <c r="S246" s="123">
        <v>3.1851036159514248</v>
      </c>
      <c r="T246" s="123">
        <v>3.1514742769625861</v>
      </c>
      <c r="U246" s="123">
        <v>3.1090137651566092</v>
      </c>
      <c r="V246" s="123">
        <v>3.2039181380539228</v>
      </c>
      <c r="W246" s="123">
        <v>3.2606587941110714</v>
      </c>
      <c r="DA246" s="130" t="s">
        <v>2818</v>
      </c>
    </row>
    <row r="247" spans="1:105" ht="12" customHeight="1" x14ac:dyDescent="0.25">
      <c r="A247" s="97" t="s">
        <v>175</v>
      </c>
      <c r="B247" s="99">
        <v>3.0988221586474287</v>
      </c>
      <c r="C247" s="99">
        <v>3.0529760404319042</v>
      </c>
      <c r="D247" s="99">
        <v>3.0442678919865305</v>
      </c>
      <c r="E247" s="99">
        <v>3.1279758101498989</v>
      </c>
      <c r="F247" s="99">
        <v>3.1409688268967688</v>
      </c>
      <c r="G247" s="99">
        <v>3.1806195026317527</v>
      </c>
      <c r="H247" s="99">
        <v>3.267600805392008</v>
      </c>
      <c r="I247" s="99">
        <v>3.1191941458789003</v>
      </c>
      <c r="J247" s="99">
        <v>3.2432437194539507</v>
      </c>
      <c r="K247" s="99">
        <v>3.2994187143023783</v>
      </c>
      <c r="L247" s="99">
        <v>3.707299339603416</v>
      </c>
      <c r="M247" s="99">
        <v>3.5879569329426095</v>
      </c>
      <c r="N247" s="99">
        <v>3.6350353004263707</v>
      </c>
      <c r="O247" s="99">
        <v>3.9004720806220257</v>
      </c>
      <c r="P247" s="99">
        <v>3.8604779096977015</v>
      </c>
      <c r="Q247" s="99">
        <v>3.9118999088182367</v>
      </c>
      <c r="R247" s="99">
        <v>4.0696509457803955</v>
      </c>
      <c r="S247" s="99">
        <v>4.0427585442833305</v>
      </c>
      <c r="T247" s="99">
        <v>4.0532110085020356</v>
      </c>
      <c r="U247" s="99">
        <v>4.0493822707519724</v>
      </c>
      <c r="V247" s="99">
        <v>4.0285364889552762</v>
      </c>
      <c r="W247" s="99">
        <v>4.2751706002196199</v>
      </c>
      <c r="DA247" s="63" t="s">
        <v>2819</v>
      </c>
    </row>
    <row r="248" spans="1:105" ht="12" customHeight="1" x14ac:dyDescent="0.25">
      <c r="A248" s="109" t="s">
        <v>120</v>
      </c>
      <c r="B248" s="110">
        <v>2.5110751995099423</v>
      </c>
      <c r="C248" s="110">
        <v>2.4590187341850367</v>
      </c>
      <c r="D248" s="110">
        <v>2.4908947774105958</v>
      </c>
      <c r="E248" s="110">
        <v>2.4700029042064355</v>
      </c>
      <c r="F248" s="110">
        <v>2.4787647428155859</v>
      </c>
      <c r="G248" s="110">
        <v>2.5125863665043426</v>
      </c>
      <c r="H248" s="110">
        <v>2.58725126334615</v>
      </c>
      <c r="I248" s="110">
        <v>2.5566177513900255</v>
      </c>
      <c r="J248" s="110">
        <v>2.6082739468351823</v>
      </c>
      <c r="K248" s="110">
        <v>2.6198846606192743</v>
      </c>
      <c r="L248" s="110">
        <v>2.915410941379152</v>
      </c>
      <c r="M248" s="110">
        <v>2.8484115103510148</v>
      </c>
      <c r="N248" s="110">
        <v>2.8298748881727009</v>
      </c>
      <c r="O248" s="110">
        <v>3.0237266279007264</v>
      </c>
      <c r="P248" s="110">
        <v>3.0603196043057648</v>
      </c>
      <c r="Q248" s="110">
        <v>3.1003009770846752</v>
      </c>
      <c r="R248" s="110">
        <v>3.1666421374957636</v>
      </c>
      <c r="S248" s="110">
        <v>3.049855549360025</v>
      </c>
      <c r="T248" s="110">
        <v>3.0179254591787843</v>
      </c>
      <c r="U248" s="110">
        <v>2.9794403935184826</v>
      </c>
      <c r="V248" s="110">
        <v>3.1001871583261598</v>
      </c>
      <c r="W248" s="110">
        <v>3.1325837361439746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96.449635505789416</v>
      </c>
      <c r="C250" s="118">
        <f t="shared" si="115"/>
        <v>102.69855581974925</v>
      </c>
      <c r="D250" s="118">
        <f t="shared" si="115"/>
        <v>97.652805077687674</v>
      </c>
      <c r="E250" s="118">
        <f t="shared" si="115"/>
        <v>102.9889350548281</v>
      </c>
      <c r="F250" s="118">
        <f t="shared" si="115"/>
        <v>102.66586034328324</v>
      </c>
      <c r="G250" s="118">
        <f t="shared" si="115"/>
        <v>103.61237732255408</v>
      </c>
      <c r="H250" s="118">
        <f t="shared" si="115"/>
        <v>103.94648776868472</v>
      </c>
      <c r="I250" s="118">
        <f t="shared" si="115"/>
        <v>100.58777634365921</v>
      </c>
      <c r="J250" s="118">
        <f t="shared" si="115"/>
        <v>102.26142740976371</v>
      </c>
      <c r="K250" s="118">
        <f t="shared" si="115"/>
        <v>103.61024577833615</v>
      </c>
      <c r="L250" s="118">
        <f t="shared" si="115"/>
        <v>121.46704032618041</v>
      </c>
      <c r="M250" s="118">
        <f t="shared" si="115"/>
        <v>106.14866435469092</v>
      </c>
      <c r="N250" s="118">
        <f t="shared" si="115"/>
        <v>107.85196719129206</v>
      </c>
      <c r="O250" s="118">
        <f t="shared" si="115"/>
        <v>111.093016123162</v>
      </c>
      <c r="P250" s="118">
        <f t="shared" si="115"/>
        <v>99.465443860210101</v>
      </c>
      <c r="Q250" s="118">
        <f t="shared" si="115"/>
        <v>106.19704944372376</v>
      </c>
      <c r="R250" s="118">
        <f t="shared" ref="R250:V250" si="116">R251+R254+R256+R265</f>
        <v>111.9531994186347</v>
      </c>
      <c r="S250" s="118">
        <f t="shared" si="116"/>
        <v>111.4279040779123</v>
      </c>
      <c r="T250" s="118">
        <f t="shared" si="116"/>
        <v>109.85984353363231</v>
      </c>
      <c r="U250" s="118">
        <f t="shared" si="116"/>
        <v>110.26773003361822</v>
      </c>
      <c r="V250" s="118">
        <f t="shared" si="116"/>
        <v>107.52852483905414</v>
      </c>
      <c r="W250" s="118">
        <f t="shared" ref="W250" si="117">W251+W254+W256+W265</f>
        <v>109.80611572572599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86.206187919545343</v>
      </c>
      <c r="C251" s="123">
        <f t="shared" si="118"/>
        <v>92.760446474216963</v>
      </c>
      <c r="D251" s="123">
        <f t="shared" si="118"/>
        <v>87.814112537727539</v>
      </c>
      <c r="E251" s="123">
        <f t="shared" si="118"/>
        <v>92.971461330594877</v>
      </c>
      <c r="F251" s="123">
        <f t="shared" si="118"/>
        <v>92.359693651176968</v>
      </c>
      <c r="G251" s="123">
        <f t="shared" si="118"/>
        <v>93.278092621149483</v>
      </c>
      <c r="H251" s="123">
        <f t="shared" si="118"/>
        <v>93.470590872301059</v>
      </c>
      <c r="I251" s="123">
        <f t="shared" si="118"/>
        <v>90.925695966796667</v>
      </c>
      <c r="J251" s="123">
        <f t="shared" si="118"/>
        <v>92.157064323966196</v>
      </c>
      <c r="K251" s="123">
        <f t="shared" si="118"/>
        <v>93.530952733446981</v>
      </c>
      <c r="L251" s="123">
        <f t="shared" si="118"/>
        <v>109.45959116000137</v>
      </c>
      <c r="M251" s="123">
        <f t="shared" si="118"/>
        <v>94.091811943543178</v>
      </c>
      <c r="N251" s="123">
        <f t="shared" si="118"/>
        <v>95.533591590967063</v>
      </c>
      <c r="O251" s="123">
        <f t="shared" si="118"/>
        <v>98.066098765830489</v>
      </c>
      <c r="P251" s="123">
        <f t="shared" si="118"/>
        <v>86.837205599709506</v>
      </c>
      <c r="Q251" s="123">
        <f t="shared" si="118"/>
        <v>93.590984512825983</v>
      </c>
      <c r="R251" s="123">
        <f t="shared" ref="R251:V251" si="119">SUM(R252:R253)</f>
        <v>98.979439380625166</v>
      </c>
      <c r="S251" s="123">
        <f t="shared" si="119"/>
        <v>98.677502301055085</v>
      </c>
      <c r="T251" s="123">
        <f t="shared" si="119"/>
        <v>97.339859404158886</v>
      </c>
      <c r="U251" s="123">
        <f t="shared" si="119"/>
        <v>97.316554568250581</v>
      </c>
      <c r="V251" s="123">
        <f t="shared" si="119"/>
        <v>94.437846271417456</v>
      </c>
      <c r="W251" s="123">
        <f t="shared" ref="W251" si="120">SUM(W252:W253)</f>
        <v>97.012980070641945</v>
      </c>
      <c r="DA251" s="130" t="s">
        <v>2972</v>
      </c>
    </row>
    <row r="252" spans="1:105" ht="12" customHeight="1" x14ac:dyDescent="0.25">
      <c r="A252" s="97" t="s">
        <v>217</v>
      </c>
      <c r="B252" s="99">
        <v>84.641821953019942</v>
      </c>
      <c r="C252" s="99">
        <v>91.083596606876085</v>
      </c>
      <c r="D252" s="99">
        <v>86.271122954111348</v>
      </c>
      <c r="E252" s="99">
        <v>91.351187921686034</v>
      </c>
      <c r="F252" s="99">
        <v>90.775875477958849</v>
      </c>
      <c r="G252" s="99">
        <v>91.698686421098714</v>
      </c>
      <c r="H252" s="99">
        <v>91.908227741335992</v>
      </c>
      <c r="I252" s="99">
        <v>89.418555545795655</v>
      </c>
      <c r="J252" s="99">
        <v>90.658294445481118</v>
      </c>
      <c r="K252" s="99">
        <v>92.027608337666919</v>
      </c>
      <c r="L252" s="99">
        <v>107.63900242754534</v>
      </c>
      <c r="M252" s="99">
        <v>92.561421710636509</v>
      </c>
      <c r="N252" s="99">
        <v>93.980652196775864</v>
      </c>
      <c r="O252" s="99">
        <v>96.470953097432343</v>
      </c>
      <c r="P252" s="99">
        <v>85.47443761469917</v>
      </c>
      <c r="Q252" s="99">
        <v>92.106048903721302</v>
      </c>
      <c r="R252" s="99">
        <v>97.418392424045834</v>
      </c>
      <c r="S252" s="99">
        <v>97.123537802569174</v>
      </c>
      <c r="T252" s="99">
        <v>95.814640562361433</v>
      </c>
      <c r="U252" s="99">
        <v>95.813707515139328</v>
      </c>
      <c r="V252" s="99">
        <v>92.979158520861745</v>
      </c>
      <c r="W252" s="99">
        <v>95.511471747051772</v>
      </c>
      <c r="DA252" s="63" t="s">
        <v>2973</v>
      </c>
    </row>
    <row r="253" spans="1:105" ht="12" customHeight="1" x14ac:dyDescent="0.25">
      <c r="A253" s="97" t="s">
        <v>53</v>
      </c>
      <c r="B253" s="99">
        <v>1.5643659665253979</v>
      </c>
      <c r="C253" s="99">
        <v>1.6768498673408745</v>
      </c>
      <c r="D253" s="99">
        <v>1.542989583616196</v>
      </c>
      <c r="E253" s="99">
        <v>1.6202734089088442</v>
      </c>
      <c r="F253" s="99">
        <v>1.5838181732181245</v>
      </c>
      <c r="G253" s="99">
        <v>1.5794062000507674</v>
      </c>
      <c r="H253" s="99">
        <v>1.5623631309650683</v>
      </c>
      <c r="I253" s="99">
        <v>1.5071404210010106</v>
      </c>
      <c r="J253" s="99">
        <v>1.4987698784850827</v>
      </c>
      <c r="K253" s="99">
        <v>1.5033443957800674</v>
      </c>
      <c r="L253" s="99">
        <v>1.8205887324560266</v>
      </c>
      <c r="M253" s="99">
        <v>1.5303902329066672</v>
      </c>
      <c r="N253" s="99">
        <v>1.5529393941912037</v>
      </c>
      <c r="O253" s="99">
        <v>1.5951456683981506</v>
      </c>
      <c r="P253" s="99">
        <v>1.3627679850103387</v>
      </c>
      <c r="Q253" s="99">
        <v>1.4849356091046795</v>
      </c>
      <c r="R253" s="99">
        <v>1.5610469565793372</v>
      </c>
      <c r="S253" s="99">
        <v>1.5539644984859156</v>
      </c>
      <c r="T253" s="99">
        <v>1.5252188417974497</v>
      </c>
      <c r="U253" s="99">
        <v>1.5028470531112559</v>
      </c>
      <c r="V253" s="99">
        <v>1.4586877505557088</v>
      </c>
      <c r="W253" s="99">
        <v>1.5015083235901687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1.408672273918417E-2</v>
      </c>
      <c r="C254" s="123">
        <f t="shared" si="121"/>
        <v>1.8338566950594281E-2</v>
      </c>
      <c r="D254" s="123">
        <f t="shared" si="121"/>
        <v>2.051455625450789E-2</v>
      </c>
      <c r="E254" s="123">
        <f t="shared" si="121"/>
        <v>2.6892486174110195E-2</v>
      </c>
      <c r="F254" s="123">
        <f t="shared" si="121"/>
        <v>3.7257371418318912E-2</v>
      </c>
      <c r="G254" s="123">
        <f t="shared" si="121"/>
        <v>4.7560473887796752E-2</v>
      </c>
      <c r="H254" s="123">
        <f t="shared" si="121"/>
        <v>6.0682406346184443E-2</v>
      </c>
      <c r="I254" s="123">
        <f t="shared" si="121"/>
        <v>7.2576208022155642E-2</v>
      </c>
      <c r="J254" s="123">
        <f t="shared" si="121"/>
        <v>8.0805719263006018E-2</v>
      </c>
      <c r="K254" s="123">
        <f t="shared" si="121"/>
        <v>8.5681894951121204E-2</v>
      </c>
      <c r="L254" s="123">
        <f t="shared" si="121"/>
        <v>9.2587938275818613E-2</v>
      </c>
      <c r="M254" s="123">
        <f t="shared" si="121"/>
        <v>0.10265462724008216</v>
      </c>
      <c r="N254" s="123">
        <f t="shared" si="121"/>
        <v>0.11475417705320873</v>
      </c>
      <c r="O254" s="123">
        <f t="shared" si="121"/>
        <v>0.12730408633452067</v>
      </c>
      <c r="P254" s="123">
        <f t="shared" si="121"/>
        <v>0.13808617553629315</v>
      </c>
      <c r="Q254" s="123">
        <f t="shared" si="121"/>
        <v>0.14340040258244549</v>
      </c>
      <c r="R254" s="123">
        <f t="shared" si="121"/>
        <v>0.15192818069046779</v>
      </c>
      <c r="S254" s="123">
        <f t="shared" si="121"/>
        <v>0.15545633850650734</v>
      </c>
      <c r="T254" s="123">
        <f t="shared" si="121"/>
        <v>0.19324799430465484</v>
      </c>
      <c r="U254" s="123">
        <f t="shared" si="121"/>
        <v>0.16913388023330983</v>
      </c>
      <c r="V254" s="123">
        <f t="shared" si="121"/>
        <v>0.18444175435959087</v>
      </c>
      <c r="W254" s="123">
        <f t="shared" si="121"/>
        <v>0.19257235545356469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1.408672273918417E-2</v>
      </c>
      <c r="C255" s="99">
        <f>RES_hhdet_tess!C67</f>
        <v>1.8338566950594281E-2</v>
      </c>
      <c r="D255" s="99">
        <f>RES_hhdet_tess!D67</f>
        <v>2.051455625450789E-2</v>
      </c>
      <c r="E255" s="99">
        <f>RES_hhdet_tess!E67</f>
        <v>2.6892486174110195E-2</v>
      </c>
      <c r="F255" s="99">
        <f>RES_hhdet_tess!F67</f>
        <v>3.7257371418318912E-2</v>
      </c>
      <c r="G255" s="99">
        <f>RES_hhdet_tess!G67</f>
        <v>4.7560473887796752E-2</v>
      </c>
      <c r="H255" s="99">
        <f>RES_hhdet_tess!H67</f>
        <v>6.0682406346184443E-2</v>
      </c>
      <c r="I255" s="99">
        <f>RES_hhdet_tess!I67</f>
        <v>7.2576208022155642E-2</v>
      </c>
      <c r="J255" s="99">
        <f>RES_hhdet_tess!J67</f>
        <v>8.0805719263006018E-2</v>
      </c>
      <c r="K255" s="99">
        <f>RES_hhdet_tess!K67</f>
        <v>8.5681894951121204E-2</v>
      </c>
      <c r="L255" s="99">
        <f>RES_hhdet_tess!L67</f>
        <v>9.2587938275818613E-2</v>
      </c>
      <c r="M255" s="99">
        <f>RES_hhdet_tess!M67</f>
        <v>0.10265462724008216</v>
      </c>
      <c r="N255" s="99">
        <f>RES_hhdet_tess!N67</f>
        <v>0.11475417705320873</v>
      </c>
      <c r="O255" s="99">
        <f>RES_hhdet_tess!O67</f>
        <v>0.12730408633452067</v>
      </c>
      <c r="P255" s="99">
        <f>RES_hhdet_tess!P67</f>
        <v>0.13808617553629315</v>
      </c>
      <c r="Q255" s="99">
        <f>RES_hhdet_tess!Q67</f>
        <v>0.14340040258244549</v>
      </c>
      <c r="R255" s="99">
        <f>RES_hhdet_tess!R67</f>
        <v>0.15192818069046779</v>
      </c>
      <c r="S255" s="99">
        <f>RES_hhdet_tess!S67</f>
        <v>0.15545633850650734</v>
      </c>
      <c r="T255" s="99">
        <f>RES_hhdet_tess!T67</f>
        <v>0.19324799430465484</v>
      </c>
      <c r="U255" s="99">
        <f>RES_hhdet_tess!U67</f>
        <v>0.16913388023330983</v>
      </c>
      <c r="V255" s="99">
        <f>RES_hhdet_tess!V67</f>
        <v>0.18444175435959087</v>
      </c>
      <c r="W255" s="99">
        <f>RES_hhdet_tess!W67</f>
        <v>0.19257235545356469</v>
      </c>
      <c r="DA255" s="63" t="s">
        <v>2976</v>
      </c>
    </row>
    <row r="256" spans="1:105" ht="12" customHeight="1" x14ac:dyDescent="0.25">
      <c r="A256" s="121" t="s">
        <v>55</v>
      </c>
      <c r="B256" s="123">
        <v>8.3254887204090586</v>
      </c>
      <c r="C256" s="123">
        <v>8.0482556327162733</v>
      </c>
      <c r="D256" s="123">
        <v>7.9208418239676153</v>
      </c>
      <c r="E256" s="123">
        <v>8.0918960537457956</v>
      </c>
      <c r="F256" s="123">
        <v>8.3567183142935662</v>
      </c>
      <c r="G256" s="123">
        <v>8.3418393927722132</v>
      </c>
      <c r="H256" s="123">
        <v>8.4053474693909607</v>
      </c>
      <c r="I256" s="123">
        <v>7.6099242468659218</v>
      </c>
      <c r="J256" s="123">
        <v>7.9954124957936719</v>
      </c>
      <c r="K256" s="123">
        <v>7.9482776627351157</v>
      </c>
      <c r="L256" s="123">
        <v>9.630302829720879</v>
      </c>
      <c r="M256" s="123">
        <v>9.7201652197964741</v>
      </c>
      <c r="N256" s="123">
        <v>9.9719386568189226</v>
      </c>
      <c r="O256" s="123">
        <v>10.507126449916568</v>
      </c>
      <c r="P256" s="123">
        <v>10.071184705748967</v>
      </c>
      <c r="Q256" s="123">
        <v>10.002833829038428</v>
      </c>
      <c r="R256" s="123">
        <v>10.286309211461614</v>
      </c>
      <c r="S256" s="123">
        <v>10.118405181107388</v>
      </c>
      <c r="T256" s="123">
        <v>9.8429583434571004</v>
      </c>
      <c r="U256" s="123">
        <v>10.296881098714035</v>
      </c>
      <c r="V256" s="123">
        <v>10.303937895210371</v>
      </c>
      <c r="W256" s="123">
        <v>9.9336347056196033</v>
      </c>
      <c r="DA256" s="130" t="s">
        <v>2977</v>
      </c>
    </row>
    <row r="257" spans="1:105" ht="12" customHeight="1" x14ac:dyDescent="0.25">
      <c r="A257" s="97" t="s">
        <v>134</v>
      </c>
      <c r="B257" s="99">
        <v>8.3192343154178907</v>
      </c>
      <c r="C257" s="99">
        <v>8.0513484903125576</v>
      </c>
      <c r="D257" s="99">
        <v>7.9145044345353766</v>
      </c>
      <c r="E257" s="99">
        <v>8.0997420339042083</v>
      </c>
      <c r="F257" s="99">
        <v>8.3659111123584466</v>
      </c>
      <c r="G257" s="99">
        <v>8.3440110254056439</v>
      </c>
      <c r="H257" s="99">
        <v>8.4052816315207384</v>
      </c>
      <c r="I257" s="99">
        <v>7.596910064320741</v>
      </c>
      <c r="J257" s="99">
        <v>7.9881420109550616</v>
      </c>
      <c r="K257" s="99">
        <v>7.9525308874820082</v>
      </c>
      <c r="L257" s="99">
        <v>9.6444361200623163</v>
      </c>
      <c r="M257" s="99">
        <v>9.7246586535220967</v>
      </c>
      <c r="N257" s="99">
        <v>9.984915426816988</v>
      </c>
      <c r="O257" s="99">
        <v>10.510968687914735</v>
      </c>
      <c r="P257" s="99">
        <v>10.072608137192395</v>
      </c>
      <c r="Q257" s="99">
        <v>9.9854519472667107</v>
      </c>
      <c r="R257" s="99">
        <v>10.280478081135785</v>
      </c>
      <c r="S257" s="99">
        <v>10.126056825036573</v>
      </c>
      <c r="T257" s="99">
        <v>9.838385673103371</v>
      </c>
      <c r="U257" s="99">
        <v>10.305699185851598</v>
      </c>
      <c r="V257" s="99">
        <v>10.313691505436173</v>
      </c>
      <c r="W257" s="99">
        <v>9.9267560348333692</v>
      </c>
      <c r="DA257" s="63" t="s">
        <v>2978</v>
      </c>
    </row>
    <row r="258" spans="1:105" ht="12" customHeight="1" x14ac:dyDescent="0.25">
      <c r="A258" s="97" t="s">
        <v>133</v>
      </c>
      <c r="B258" s="99">
        <v>8.3192343154178925</v>
      </c>
      <c r="C258" s="99">
        <v>8.0510676354507922</v>
      </c>
      <c r="D258" s="99">
        <v>7.9142214442473762</v>
      </c>
      <c r="E258" s="99">
        <v>8.0986513935952225</v>
      </c>
      <c r="F258" s="99">
        <v>8.3648000429259497</v>
      </c>
      <c r="G258" s="99">
        <v>8.3426256533034309</v>
      </c>
      <c r="H258" s="99">
        <v>8.403563343168301</v>
      </c>
      <c r="I258" s="99">
        <v>7.5942535975797112</v>
      </c>
      <c r="J258" s="99">
        <v>7.9846196307958479</v>
      </c>
      <c r="K258" s="99">
        <v>7.9478141158094875</v>
      </c>
      <c r="L258" s="99">
        <v>9.639120756948385</v>
      </c>
      <c r="M258" s="99">
        <v>9.7220792353776702</v>
      </c>
      <c r="N258" s="99">
        <v>9.9845287977962585</v>
      </c>
      <c r="O258" s="99">
        <v>10.515569917047706</v>
      </c>
      <c r="P258" s="99">
        <v>10.079887201783267</v>
      </c>
      <c r="Q258" s="99">
        <v>9.9982904833206767</v>
      </c>
      <c r="R258" s="99">
        <v>10.294669078847871</v>
      </c>
      <c r="S258" s="99">
        <v>10.132041514905161</v>
      </c>
      <c r="T258" s="99">
        <v>9.8446690540165793</v>
      </c>
      <c r="U258" s="99">
        <v>10.302169140464571</v>
      </c>
      <c r="V258" s="99">
        <v>10.307222469428067</v>
      </c>
      <c r="W258" s="99">
        <v>9.9236562470729659</v>
      </c>
      <c r="DA258" s="63" t="s">
        <v>2979</v>
      </c>
    </row>
    <row r="259" spans="1:105" ht="12" customHeight="1" x14ac:dyDescent="0.25">
      <c r="A259" s="100" t="s">
        <v>217</v>
      </c>
      <c r="B259" s="102">
        <v>4.741463237448535</v>
      </c>
      <c r="C259" s="102">
        <v>4.5050492514211884</v>
      </c>
      <c r="D259" s="102">
        <v>4.47852556083759</v>
      </c>
      <c r="E259" s="102">
        <v>4.5257847241721354</v>
      </c>
      <c r="F259" s="102">
        <v>4.6577894037035046</v>
      </c>
      <c r="G259" s="102">
        <v>4.7175920988576063</v>
      </c>
      <c r="H259" s="102">
        <v>4.7617032794413765</v>
      </c>
      <c r="I259" s="102">
        <v>4.2327825676662876</v>
      </c>
      <c r="J259" s="102">
        <v>4.3149517943847542</v>
      </c>
      <c r="K259" s="102">
        <v>3.9281464638046679</v>
      </c>
      <c r="L259" s="102">
        <v>5.4799524586511072</v>
      </c>
      <c r="M259" s="102">
        <v>5.475678582695414</v>
      </c>
      <c r="N259" s="102">
        <v>5.5119826524361821</v>
      </c>
      <c r="O259" s="102">
        <v>6.0991591040560724</v>
      </c>
      <c r="P259" s="102">
        <v>5.6183077537097521</v>
      </c>
      <c r="Q259" s="102">
        <v>5.6977415391237773</v>
      </c>
      <c r="R259" s="102">
        <v>5.8730048479043537</v>
      </c>
      <c r="S259" s="102">
        <v>5.5395304101886333</v>
      </c>
      <c r="T259" s="102">
        <v>5.4103851710866531</v>
      </c>
      <c r="U259" s="102">
        <v>5.7580094779650803</v>
      </c>
      <c r="V259" s="102">
        <v>5.7887198984814008</v>
      </c>
      <c r="W259" s="102">
        <v>5.613457935221084</v>
      </c>
      <c r="DA259" s="131" t="s">
        <v>2980</v>
      </c>
    </row>
    <row r="260" spans="1:105" ht="12" customHeight="1" x14ac:dyDescent="0.25">
      <c r="A260" s="103" t="s">
        <v>52</v>
      </c>
      <c r="B260" s="105">
        <v>3.577771077969357</v>
      </c>
      <c r="C260" s="105">
        <v>3.5460183840296038</v>
      </c>
      <c r="D260" s="105">
        <v>3.4356958834097866</v>
      </c>
      <c r="E260" s="105">
        <v>3.5728666694230866</v>
      </c>
      <c r="F260" s="105">
        <v>3.7070106392224433</v>
      </c>
      <c r="G260" s="105">
        <v>3.6250335544458241</v>
      </c>
      <c r="H260" s="105">
        <v>3.6418600637269245</v>
      </c>
      <c r="I260" s="105">
        <v>3.3614710299134263</v>
      </c>
      <c r="J260" s="105">
        <v>3.6696678364110924</v>
      </c>
      <c r="K260" s="105">
        <v>4.0196676520048209</v>
      </c>
      <c r="L260" s="105">
        <v>4.1591682982972777</v>
      </c>
      <c r="M260" s="105">
        <v>4.246400652682258</v>
      </c>
      <c r="N260" s="105">
        <v>4.4725461453600772</v>
      </c>
      <c r="O260" s="105">
        <v>4.416410812991634</v>
      </c>
      <c r="P260" s="105">
        <v>4.4615794480735138</v>
      </c>
      <c r="Q260" s="105">
        <v>4.3005489441969003</v>
      </c>
      <c r="R260" s="105">
        <v>4.4216642309435183</v>
      </c>
      <c r="S260" s="105">
        <v>4.5925111047165297</v>
      </c>
      <c r="T260" s="105">
        <v>4.4342838829299245</v>
      </c>
      <c r="U260" s="105">
        <v>4.5441596624994887</v>
      </c>
      <c r="V260" s="105">
        <v>4.5185025709466684</v>
      </c>
      <c r="W260" s="105">
        <v>4.3101983118518836</v>
      </c>
      <c r="DA260" s="132" t="s">
        <v>2981</v>
      </c>
    </row>
    <row r="261" spans="1:105" ht="12" customHeight="1" x14ac:dyDescent="0.25">
      <c r="A261" s="106" t="s">
        <v>122</v>
      </c>
      <c r="B261" s="102">
        <v>8.4949128787988144</v>
      </c>
      <c r="C261" s="102">
        <v>7.9633569408840144</v>
      </c>
      <c r="D261" s="102">
        <v>8.0984562968760354</v>
      </c>
      <c r="E261" s="102">
        <v>7.8658167266900714</v>
      </c>
      <c r="F261" s="102">
        <v>8.0876568418633852</v>
      </c>
      <c r="G261" s="102">
        <v>8.2784562749603658</v>
      </c>
      <c r="H261" s="102">
        <v>8.4073366426367606</v>
      </c>
      <c r="I261" s="102">
        <v>7.9821795412129264</v>
      </c>
      <c r="J261" s="102">
        <v>8.206036420448239</v>
      </c>
      <c r="K261" s="102">
        <v>7.8247224616117022</v>
      </c>
      <c r="L261" s="102">
        <v>9.2279549587763317</v>
      </c>
      <c r="M261" s="102">
        <v>9.5937896051544023</v>
      </c>
      <c r="N261" s="102">
        <v>9.6057603469084221</v>
      </c>
      <c r="O261" s="102">
        <v>10.396142826418119</v>
      </c>
      <c r="P261" s="102">
        <v>10.026252274533132</v>
      </c>
      <c r="Q261" s="102">
        <v>10.490911263577747</v>
      </c>
      <c r="R261" s="102">
        <v>10.450353930836053</v>
      </c>
      <c r="S261" s="102">
        <v>9.9047781523253295</v>
      </c>
      <c r="T261" s="102">
        <v>9.972787514887159</v>
      </c>
      <c r="U261" s="102">
        <v>10.052135802450932</v>
      </c>
      <c r="V261" s="102">
        <v>10.032952584830467</v>
      </c>
      <c r="W261" s="102">
        <v>10.137535349805665</v>
      </c>
      <c r="DA261" s="131" t="s">
        <v>2982</v>
      </c>
    </row>
    <row r="262" spans="1:105" ht="12" customHeight="1" x14ac:dyDescent="0.25">
      <c r="A262" s="107" t="s">
        <v>121</v>
      </c>
      <c r="B262" s="105">
        <v>8.4949128787988109</v>
      </c>
      <c r="C262" s="105">
        <v>7.9642496730142236</v>
      </c>
      <c r="D262" s="105">
        <v>8.0994842301121981</v>
      </c>
      <c r="E262" s="105">
        <v>7.8668680223751473</v>
      </c>
      <c r="F262" s="105">
        <v>8.0888247517748351</v>
      </c>
      <c r="G262" s="105">
        <v>8.2791726221670388</v>
      </c>
      <c r="H262" s="105">
        <v>8.4076715949996821</v>
      </c>
      <c r="I262" s="105">
        <v>7.980356986402219</v>
      </c>
      <c r="J262" s="105">
        <v>8.2023863189685482</v>
      </c>
      <c r="K262" s="105">
        <v>7.8196346223806756</v>
      </c>
      <c r="L262" s="105">
        <v>9.223040551426914</v>
      </c>
      <c r="M262" s="105">
        <v>9.5918483519471174</v>
      </c>
      <c r="N262" s="105">
        <v>9.6065711177574222</v>
      </c>
      <c r="O262" s="105">
        <v>10.398887405473184</v>
      </c>
      <c r="P262" s="105">
        <v>10.03252204941275</v>
      </c>
      <c r="Q262" s="105">
        <v>10.493960267576318</v>
      </c>
      <c r="R262" s="105">
        <v>10.446671023794083</v>
      </c>
      <c r="S262" s="105">
        <v>9.898112123748934</v>
      </c>
      <c r="T262" s="105">
        <v>9.9668397285341328</v>
      </c>
      <c r="U262" s="105">
        <v>10.048150968879746</v>
      </c>
      <c r="V262" s="105">
        <v>10.032442296013466</v>
      </c>
      <c r="W262" s="105">
        <v>10.137469341187265</v>
      </c>
      <c r="DA262" s="132" t="s">
        <v>2983</v>
      </c>
    </row>
    <row r="263" spans="1:105" ht="12" customHeight="1" x14ac:dyDescent="0.25">
      <c r="A263" s="108" t="s">
        <v>53</v>
      </c>
      <c r="B263" s="99">
        <v>4.8439143830532032</v>
      </c>
      <c r="C263" s="99">
        <v>4.4548793410277199</v>
      </c>
      <c r="D263" s="99">
        <v>4.5849110474620236</v>
      </c>
      <c r="E263" s="99">
        <v>4.3934749757026257</v>
      </c>
      <c r="F263" s="99">
        <v>4.5001641268705912</v>
      </c>
      <c r="G263" s="99">
        <v>4.6823706922635564</v>
      </c>
      <c r="H263" s="99">
        <v>4.765708079244205</v>
      </c>
      <c r="I263" s="99">
        <v>4.4547246085630272</v>
      </c>
      <c r="J263" s="99">
        <v>4.4376592743833108</v>
      </c>
      <c r="K263" s="99">
        <v>3.8562209419313058</v>
      </c>
      <c r="L263" s="99">
        <v>5.2321045130331987</v>
      </c>
      <c r="M263" s="99">
        <v>5.3957623652107074</v>
      </c>
      <c r="N263" s="99">
        <v>5.2908625577887713</v>
      </c>
      <c r="O263" s="99">
        <v>6.0278546506619302</v>
      </c>
      <c r="P263" s="99">
        <v>5.5859339686948184</v>
      </c>
      <c r="Q263" s="99">
        <v>5.9801531327872102</v>
      </c>
      <c r="R263" s="99">
        <v>5.9629465216984503</v>
      </c>
      <c r="S263" s="99">
        <v>5.4063153529487371</v>
      </c>
      <c r="T263" s="99">
        <v>5.4829644429246978</v>
      </c>
      <c r="U263" s="99">
        <v>5.6153199760136525</v>
      </c>
      <c r="V263" s="99">
        <v>5.6328417734216805</v>
      </c>
      <c r="W263" s="99">
        <v>5.735972432907138</v>
      </c>
      <c r="DA263" s="63" t="s">
        <v>2984</v>
      </c>
    </row>
    <row r="264" spans="1:105" ht="12" customHeight="1" x14ac:dyDescent="0.25">
      <c r="A264" s="108" t="s">
        <v>52</v>
      </c>
      <c r="B264" s="99">
        <v>3.650998495745609</v>
      </c>
      <c r="C264" s="99">
        <v>3.5093703319865037</v>
      </c>
      <c r="D264" s="99">
        <v>3.5145731826501758</v>
      </c>
      <c r="E264" s="99">
        <v>3.4733930466725207</v>
      </c>
      <c r="F264" s="99">
        <v>3.5886606249042434</v>
      </c>
      <c r="G264" s="99">
        <v>3.5968019299034837</v>
      </c>
      <c r="H264" s="99">
        <v>3.6419635157554757</v>
      </c>
      <c r="I264" s="99">
        <v>3.5256323778391927</v>
      </c>
      <c r="J264" s="99">
        <v>3.7647270445852365</v>
      </c>
      <c r="K264" s="99">
        <v>3.9634136804493694</v>
      </c>
      <c r="L264" s="99">
        <v>3.9909360383937154</v>
      </c>
      <c r="M264" s="99">
        <v>4.19608598673641</v>
      </c>
      <c r="N264" s="99">
        <v>4.31570855996865</v>
      </c>
      <c r="O264" s="99">
        <v>4.3710327548112522</v>
      </c>
      <c r="P264" s="99">
        <v>4.4465880807179303</v>
      </c>
      <c r="Q264" s="99">
        <v>4.5138071347891069</v>
      </c>
      <c r="R264" s="99">
        <v>4.4837245020956358</v>
      </c>
      <c r="S264" s="99">
        <v>4.4917967708001951</v>
      </c>
      <c r="T264" s="99">
        <v>4.4838752856094359</v>
      </c>
      <c r="U264" s="99">
        <v>4.4328309928660916</v>
      </c>
      <c r="V264" s="99">
        <v>4.3996005225917836</v>
      </c>
      <c r="W264" s="99">
        <v>4.4014969082801256</v>
      </c>
      <c r="DA264" s="63" t="s">
        <v>2985</v>
      </c>
    </row>
    <row r="265" spans="1:105" ht="12" customHeight="1" x14ac:dyDescent="0.25">
      <c r="A265" s="121" t="s">
        <v>54</v>
      </c>
      <c r="B265" s="123">
        <v>1.9038721430958376</v>
      </c>
      <c r="C265" s="123">
        <v>1.8715151458654224</v>
      </c>
      <c r="D265" s="123">
        <v>1.8973361597380047</v>
      </c>
      <c r="E265" s="123">
        <v>1.8986851843133203</v>
      </c>
      <c r="F265" s="123">
        <v>1.9121910063943834</v>
      </c>
      <c r="G265" s="123">
        <v>1.9448848347445884</v>
      </c>
      <c r="H265" s="123">
        <v>2.0098670206465115</v>
      </c>
      <c r="I265" s="123">
        <v>1.9795799219744779</v>
      </c>
      <c r="J265" s="123">
        <v>2.0281448707408338</v>
      </c>
      <c r="K265" s="123">
        <v>2.0453334872029245</v>
      </c>
      <c r="L265" s="123">
        <v>2.2845583981823503</v>
      </c>
      <c r="M265" s="123">
        <v>2.2340325641111849</v>
      </c>
      <c r="N265" s="123">
        <v>2.2316827664528618</v>
      </c>
      <c r="O265" s="123">
        <v>2.3924868210804182</v>
      </c>
      <c r="P265" s="123">
        <v>2.4189673792153434</v>
      </c>
      <c r="Q265" s="123">
        <v>2.4598306992769121</v>
      </c>
      <c r="R265" s="123">
        <v>2.5355226458574616</v>
      </c>
      <c r="S265" s="123">
        <v>2.4765402572433146</v>
      </c>
      <c r="T265" s="123">
        <v>2.4837777917116779</v>
      </c>
      <c r="U265" s="123">
        <v>2.4851604864203027</v>
      </c>
      <c r="V265" s="123">
        <v>2.6022989180667215</v>
      </c>
      <c r="W265" s="123">
        <v>2.666928594010864</v>
      </c>
      <c r="DA265" s="130" t="s">
        <v>2986</v>
      </c>
    </row>
    <row r="266" spans="1:105" ht="12" customHeight="1" x14ac:dyDescent="0.25">
      <c r="A266" s="97" t="s">
        <v>175</v>
      </c>
      <c r="B266" s="99">
        <v>1.8977052479251697</v>
      </c>
      <c r="C266" s="99">
        <v>1.8728008068561941</v>
      </c>
      <c r="D266" s="99">
        <v>1.870985287305494</v>
      </c>
      <c r="E266" s="99">
        <v>1.9260869109007659</v>
      </c>
      <c r="F266" s="99">
        <v>1.9376041782861853</v>
      </c>
      <c r="G266" s="99">
        <v>1.9656087317978921</v>
      </c>
      <c r="H266" s="99">
        <v>2.0232417849698718</v>
      </c>
      <c r="I266" s="99">
        <v>1.9331304293897138</v>
      </c>
      <c r="J266" s="99">
        <v>2.0107153567645768</v>
      </c>
      <c r="K266" s="99">
        <v>2.0465312231030626</v>
      </c>
      <c r="L266" s="99">
        <v>2.3006939219482159</v>
      </c>
      <c r="M266" s="99">
        <v>2.2276317767276042</v>
      </c>
      <c r="N266" s="99">
        <v>2.2576731811251687</v>
      </c>
      <c r="O266" s="99">
        <v>2.4231714609018784</v>
      </c>
      <c r="P266" s="99">
        <v>2.3985677469028284</v>
      </c>
      <c r="Q266" s="99">
        <v>2.4307273559999669</v>
      </c>
      <c r="R266" s="99">
        <v>2.5295179473194511</v>
      </c>
      <c r="S266" s="99">
        <v>2.5146007333367533</v>
      </c>
      <c r="T266" s="99">
        <v>2.5237666183549217</v>
      </c>
      <c r="U266" s="99">
        <v>2.5247806744504837</v>
      </c>
      <c r="V266" s="99">
        <v>2.5152762399731179</v>
      </c>
      <c r="W266" s="99">
        <v>2.6739335290661574</v>
      </c>
      <c r="DA266" s="63" t="s">
        <v>2987</v>
      </c>
    </row>
    <row r="267" spans="1:105" ht="12" customHeight="1" x14ac:dyDescent="0.25">
      <c r="A267" s="109" t="s">
        <v>120</v>
      </c>
      <c r="B267" s="110">
        <v>1.9050420520039792</v>
      </c>
      <c r="C267" s="110">
        <v>1.8712714732717131</v>
      </c>
      <c r="D267" s="110">
        <v>1.9023233817165675</v>
      </c>
      <c r="E267" s="110">
        <v>1.8935082162943486</v>
      </c>
      <c r="F267" s="110">
        <v>1.9073990186256431</v>
      </c>
      <c r="G267" s="110">
        <v>1.9409862912500604</v>
      </c>
      <c r="H267" s="110">
        <v>2.0073587873491547</v>
      </c>
      <c r="I267" s="110">
        <v>1.9882545058651533</v>
      </c>
      <c r="J267" s="110">
        <v>2.03137165569074</v>
      </c>
      <c r="K267" s="110">
        <v>2.0451144200911964</v>
      </c>
      <c r="L267" s="110">
        <v>2.2816685443587543</v>
      </c>
      <c r="M267" s="110">
        <v>2.2351619498770181</v>
      </c>
      <c r="N267" s="110">
        <v>2.2271702659915431</v>
      </c>
      <c r="O267" s="110">
        <v>2.3872356771980066</v>
      </c>
      <c r="P267" s="110">
        <v>2.4224128648177778</v>
      </c>
      <c r="Q267" s="110">
        <v>2.4646935612480907</v>
      </c>
      <c r="R267" s="110">
        <v>2.5365035087704815</v>
      </c>
      <c r="S267" s="110">
        <v>2.4705383028032024</v>
      </c>
      <c r="T267" s="110">
        <v>2.4778553751836858</v>
      </c>
      <c r="U267" s="110">
        <v>2.479701220911664</v>
      </c>
      <c r="V267" s="110">
        <v>2.6132457368554567</v>
      </c>
      <c r="W267" s="110">
        <v>2.6660442696906741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33.652423066862674</v>
      </c>
      <c r="C269" s="118">
        <f t="shared" si="122"/>
        <v>35.447516357558939</v>
      </c>
      <c r="D269" s="118">
        <f t="shared" si="122"/>
        <v>33.13151171761924</v>
      </c>
      <c r="E269" s="118">
        <f t="shared" si="122"/>
        <v>34.393738381411666</v>
      </c>
      <c r="F269" s="118">
        <f t="shared" si="122"/>
        <v>33.751508928366675</v>
      </c>
      <c r="G269" s="118">
        <f t="shared" si="122"/>
        <v>33.593157070814748</v>
      </c>
      <c r="H269" s="118">
        <f t="shared" si="122"/>
        <v>33.245988000969831</v>
      </c>
      <c r="I269" s="118">
        <f t="shared" si="122"/>
        <v>31.711983682874326</v>
      </c>
      <c r="J269" s="118">
        <f t="shared" si="122"/>
        <v>31.638424788450649</v>
      </c>
      <c r="K269" s="118">
        <f t="shared" si="122"/>
        <v>31.375523543497909</v>
      </c>
      <c r="L269" s="118">
        <f t="shared" si="122"/>
        <v>35.898977482159395</v>
      </c>
      <c r="M269" s="118">
        <f t="shared" si="122"/>
        <v>30.532734359445385</v>
      </c>
      <c r="N269" s="118">
        <f t="shared" si="122"/>
        <v>30.203201470255248</v>
      </c>
      <c r="O269" s="118">
        <f t="shared" si="122"/>
        <v>30.339164152468342</v>
      </c>
      <c r="P269" s="118">
        <f t="shared" si="122"/>
        <v>26.966305950251087</v>
      </c>
      <c r="Q269" s="118">
        <f t="shared" si="122"/>
        <v>28.591110251268386</v>
      </c>
      <c r="R269" s="118">
        <f t="shared" ref="R269:V269" si="123">R270+R273+R275+R284</f>
        <v>29.781527260515634</v>
      </c>
      <c r="S269" s="118">
        <f t="shared" si="123"/>
        <v>29.147476221318819</v>
      </c>
      <c r="T269" s="118">
        <f t="shared" si="123"/>
        <v>28.228092358093441</v>
      </c>
      <c r="U269" s="118">
        <f t="shared" si="123"/>
        <v>27.922236896723092</v>
      </c>
      <c r="V269" s="118">
        <f t="shared" si="123"/>
        <v>26.824868071234299</v>
      </c>
      <c r="W269" s="118">
        <f t="shared" ref="W269" si="124">W270+W273+W275+W284</f>
        <v>27.150339415305393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30.821733085011491</v>
      </c>
      <c r="C270" s="123">
        <f t="shared" si="125"/>
        <v>32.727370333255202</v>
      </c>
      <c r="D270" s="123">
        <f t="shared" si="125"/>
        <v>30.48092176852062</v>
      </c>
      <c r="E270" s="123">
        <f t="shared" si="125"/>
        <v>31.708490558713272</v>
      </c>
      <c r="F270" s="123">
        <f t="shared" si="125"/>
        <v>31.007209100788359</v>
      </c>
      <c r="G270" s="123">
        <f t="shared" si="125"/>
        <v>30.879306750531093</v>
      </c>
      <c r="H270" s="123">
        <f t="shared" si="125"/>
        <v>30.535347676670415</v>
      </c>
      <c r="I270" s="123">
        <f t="shared" si="125"/>
        <v>29.280687406897705</v>
      </c>
      <c r="J270" s="123">
        <f t="shared" si="125"/>
        <v>29.11766600062472</v>
      </c>
      <c r="K270" s="123">
        <f t="shared" si="125"/>
        <v>28.902313791892382</v>
      </c>
      <c r="L270" s="123">
        <f t="shared" si="125"/>
        <v>32.966077136811755</v>
      </c>
      <c r="M270" s="123">
        <f t="shared" si="125"/>
        <v>27.637040778478436</v>
      </c>
      <c r="N270" s="123">
        <f t="shared" si="125"/>
        <v>27.296990176756303</v>
      </c>
      <c r="O270" s="123">
        <f t="shared" si="125"/>
        <v>27.33578381677501</v>
      </c>
      <c r="P270" s="123">
        <f t="shared" si="125"/>
        <v>24.102451806031709</v>
      </c>
      <c r="Q270" s="123">
        <f t="shared" si="125"/>
        <v>25.776864549476496</v>
      </c>
      <c r="R270" s="123">
        <f t="shared" ref="R270:V270" si="126">SUM(R271:R272)</f>
        <v>26.931081982227127</v>
      </c>
      <c r="S270" s="123">
        <f t="shared" si="126"/>
        <v>26.404465194315847</v>
      </c>
      <c r="T270" s="123">
        <f t="shared" si="126"/>
        <v>25.625359448691235</v>
      </c>
      <c r="U270" s="123">
        <f t="shared" si="126"/>
        <v>25.262661165956747</v>
      </c>
      <c r="V270" s="123">
        <f t="shared" si="126"/>
        <v>24.218901979846574</v>
      </c>
      <c r="W270" s="123">
        <f t="shared" ref="W270" si="127">SUM(W271:W272)</f>
        <v>24.661086822825165</v>
      </c>
      <c r="DA270" s="130" t="s">
        <v>3140</v>
      </c>
    </row>
    <row r="271" spans="1:105" ht="12" customHeight="1" x14ac:dyDescent="0.25">
      <c r="A271" s="97" t="s">
        <v>217</v>
      </c>
      <c r="B271" s="99">
        <v>30.821733085011491</v>
      </c>
      <c r="C271" s="99">
        <v>32.727370333255202</v>
      </c>
      <c r="D271" s="99">
        <v>30.48092176852062</v>
      </c>
      <c r="E271" s="99">
        <v>31.708490558713272</v>
      </c>
      <c r="F271" s="99">
        <v>31.007209100788359</v>
      </c>
      <c r="G271" s="99">
        <v>30.879306750531093</v>
      </c>
      <c r="H271" s="99">
        <v>30.535347676670415</v>
      </c>
      <c r="I271" s="99">
        <v>29.280687406897705</v>
      </c>
      <c r="J271" s="99">
        <v>29.11766600062472</v>
      </c>
      <c r="K271" s="99">
        <v>28.902313791892382</v>
      </c>
      <c r="L271" s="99">
        <v>32.966077136811755</v>
      </c>
      <c r="M271" s="99">
        <v>27.637040778478436</v>
      </c>
      <c r="N271" s="99">
        <v>27.296990176756303</v>
      </c>
      <c r="O271" s="99">
        <v>27.33578381677501</v>
      </c>
      <c r="P271" s="99">
        <v>24.102451806031709</v>
      </c>
      <c r="Q271" s="99">
        <v>25.776864549476496</v>
      </c>
      <c r="R271" s="99">
        <v>26.931081982227127</v>
      </c>
      <c r="S271" s="99">
        <v>26.404465194315847</v>
      </c>
      <c r="T271" s="99">
        <v>25.625359448691235</v>
      </c>
      <c r="U271" s="99">
        <v>25.262661165956747</v>
      </c>
      <c r="V271" s="99">
        <v>24.218901979846574</v>
      </c>
      <c r="W271" s="99">
        <v>24.661086822825165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2.7308953590869263</v>
      </c>
      <c r="C275" s="123">
        <v>2.6219049239298537</v>
      </c>
      <c r="D275" s="123">
        <v>2.55274591654265</v>
      </c>
      <c r="E275" s="123">
        <v>2.5848624232709452</v>
      </c>
      <c r="F275" s="123">
        <v>2.6436614670037586</v>
      </c>
      <c r="G275" s="123">
        <v>2.6121439006926135</v>
      </c>
      <c r="H275" s="123">
        <v>2.6064254246868259</v>
      </c>
      <c r="I275" s="123">
        <v>2.3321639961912433</v>
      </c>
      <c r="J275" s="123">
        <v>2.4184383333165482</v>
      </c>
      <c r="K275" s="123">
        <v>2.370178136840916</v>
      </c>
      <c r="L275" s="123">
        <v>2.8191728154525899</v>
      </c>
      <c r="M275" s="123">
        <v>2.7870135056304886</v>
      </c>
      <c r="N275" s="123">
        <v>2.7976062715688954</v>
      </c>
      <c r="O275" s="123">
        <v>2.8882713218583498</v>
      </c>
      <c r="P275" s="123">
        <v>2.7511973473803799</v>
      </c>
      <c r="Q275" s="123">
        <v>2.7011364813271403</v>
      </c>
      <c r="R275" s="123">
        <v>2.7350389776557655</v>
      </c>
      <c r="S275" s="123">
        <v>2.6317949913285963</v>
      </c>
      <c r="T275" s="123">
        <v>2.4971376378662544</v>
      </c>
      <c r="U275" s="123">
        <v>2.5605359403136299</v>
      </c>
      <c r="V275" s="123">
        <v>2.515056498089753</v>
      </c>
      <c r="W275" s="123">
        <v>2.3924706919514489</v>
      </c>
      <c r="DA275" s="130" t="s">
        <v>3145</v>
      </c>
    </row>
    <row r="276" spans="1:105" ht="12" customHeight="1" x14ac:dyDescent="0.25">
      <c r="A276" s="97" t="s">
        <v>134</v>
      </c>
      <c r="B276" s="99">
        <v>2.8358125249154287</v>
      </c>
      <c r="C276" s="99">
        <v>2.7223678207051751</v>
      </c>
      <c r="D276" s="99">
        <v>2.6481821789981024</v>
      </c>
      <c r="E276" s="99">
        <v>2.6799580009300246</v>
      </c>
      <c r="F276" s="99">
        <v>2.7396432804022748</v>
      </c>
      <c r="G276" s="99">
        <v>2.7074134134566394</v>
      </c>
      <c r="H276" s="99">
        <v>2.7035287124569698</v>
      </c>
      <c r="I276" s="99">
        <v>2.4200454011812025</v>
      </c>
      <c r="J276" s="99">
        <v>2.5100397941077128</v>
      </c>
      <c r="K276" s="99">
        <v>2.4584923590749308</v>
      </c>
      <c r="L276" s="99">
        <v>2.9267891634264189</v>
      </c>
      <c r="M276" s="99">
        <v>2.8941273516485135</v>
      </c>
      <c r="N276" s="99">
        <v>2.9063543015549813</v>
      </c>
      <c r="O276" s="99">
        <v>2.9988746669269357</v>
      </c>
      <c r="P276" s="99">
        <v>2.8565019494411983</v>
      </c>
      <c r="Q276" s="99">
        <v>2.8039329346486106</v>
      </c>
      <c r="R276" s="99">
        <v>2.8391724987089262</v>
      </c>
      <c r="S276" s="99">
        <v>2.733077737153605</v>
      </c>
      <c r="T276" s="99">
        <v>2.5938241303123855</v>
      </c>
      <c r="U276" s="99">
        <v>2.6598615959756531</v>
      </c>
      <c r="V276" s="99">
        <v>2.6132442583675215</v>
      </c>
      <c r="W276" s="99">
        <v>2.4807968522051707</v>
      </c>
      <c r="DA276" s="63" t="s">
        <v>3146</v>
      </c>
    </row>
    <row r="277" spans="1:105" ht="12" customHeight="1" x14ac:dyDescent="0.25">
      <c r="A277" s="97" t="s">
        <v>133</v>
      </c>
      <c r="B277" s="99">
        <v>1.6162425922135117</v>
      </c>
      <c r="C277" s="99">
        <v>1.5071629836951528</v>
      </c>
      <c r="D277" s="99">
        <v>1.4828591979599541</v>
      </c>
      <c r="E277" s="99">
        <v>1.4706571350490358</v>
      </c>
      <c r="F277" s="99">
        <v>1.4988036039153425</v>
      </c>
      <c r="G277" s="99">
        <v>1.5027736885191065</v>
      </c>
      <c r="H277" s="99">
        <v>1.5013209307540676</v>
      </c>
      <c r="I277" s="99">
        <v>1.3163485252744316</v>
      </c>
      <c r="J277" s="99">
        <v>1.3222259762215962</v>
      </c>
      <c r="K277" s="99">
        <v>1.1804950290558838</v>
      </c>
      <c r="L277" s="99">
        <v>1.6273076294559772</v>
      </c>
      <c r="M277" s="99">
        <v>1.6105832779607534</v>
      </c>
      <c r="N277" s="99">
        <v>1.5998926643476574</v>
      </c>
      <c r="O277" s="99">
        <v>1.7598102666277908</v>
      </c>
      <c r="P277" s="99">
        <v>1.6179365903157577</v>
      </c>
      <c r="Q277" s="99">
        <v>1.6365856478585332</v>
      </c>
      <c r="R277" s="99">
        <v>1.6616411837866205</v>
      </c>
      <c r="S277" s="99">
        <v>1.5127544174277225</v>
      </c>
      <c r="T277" s="99">
        <v>1.4446838803251807</v>
      </c>
      <c r="U277" s="99">
        <v>1.4853477753945765</v>
      </c>
      <c r="V277" s="99">
        <v>1.4591404854977543</v>
      </c>
      <c r="W277" s="99">
        <v>1.3973332418097855</v>
      </c>
      <c r="DA277" s="63" t="s">
        <v>3147</v>
      </c>
    </row>
    <row r="278" spans="1:105" ht="12" customHeight="1" x14ac:dyDescent="0.25">
      <c r="A278" s="100" t="s">
        <v>217</v>
      </c>
      <c r="B278" s="102">
        <v>1.6162425922135117</v>
      </c>
      <c r="C278" s="102">
        <v>1.5071629836951528</v>
      </c>
      <c r="D278" s="102">
        <v>1.4828591979599541</v>
      </c>
      <c r="E278" s="102">
        <v>1.4706571350490358</v>
      </c>
      <c r="F278" s="102">
        <v>1.4988036039153425</v>
      </c>
      <c r="G278" s="102">
        <v>1.5027736885191065</v>
      </c>
      <c r="H278" s="102">
        <v>1.5013209307540676</v>
      </c>
      <c r="I278" s="102">
        <v>1.3163485252744316</v>
      </c>
      <c r="J278" s="102">
        <v>1.3222259762215962</v>
      </c>
      <c r="K278" s="102">
        <v>1.1804950290558838</v>
      </c>
      <c r="L278" s="102">
        <v>1.6273076294559772</v>
      </c>
      <c r="M278" s="102">
        <v>1.6105832779607534</v>
      </c>
      <c r="N278" s="102">
        <v>1.5998926643476574</v>
      </c>
      <c r="O278" s="102">
        <v>1.7598102666277908</v>
      </c>
      <c r="P278" s="102">
        <v>1.6179365903157577</v>
      </c>
      <c r="Q278" s="102">
        <v>1.6365856478585332</v>
      </c>
      <c r="R278" s="102">
        <v>1.6616411837866205</v>
      </c>
      <c r="S278" s="102">
        <v>1.5127544174277225</v>
      </c>
      <c r="T278" s="102">
        <v>1.4446838803251807</v>
      </c>
      <c r="U278" s="102">
        <v>1.4853477753945765</v>
      </c>
      <c r="V278" s="102">
        <v>1.4591404854977543</v>
      </c>
      <c r="W278" s="102">
        <v>1.3973332418097855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9.9794622764254229E-2</v>
      </c>
      <c r="C284" s="123">
        <v>9.8241100373881951E-2</v>
      </c>
      <c r="D284" s="123">
        <v>9.7844032555970128E-2</v>
      </c>
      <c r="E284" s="123">
        <v>0.10038539942744401</v>
      </c>
      <c r="F284" s="123">
        <v>0.1006383605745594</v>
      </c>
      <c r="G284" s="123">
        <v>0.1017064195910376</v>
      </c>
      <c r="H284" s="123">
        <v>0.10421489961258955</v>
      </c>
      <c r="I284" s="123">
        <v>9.9132279785377864E-2</v>
      </c>
      <c r="J284" s="123">
        <v>0.10232045450938142</v>
      </c>
      <c r="K284" s="123">
        <v>0.1030316147646111</v>
      </c>
      <c r="L284" s="123">
        <v>0.11372752989505128</v>
      </c>
      <c r="M284" s="123">
        <v>0.10868007533645706</v>
      </c>
      <c r="N284" s="123">
        <v>0.10860502193004901</v>
      </c>
      <c r="O284" s="123">
        <v>0.11510901383498263</v>
      </c>
      <c r="P284" s="123">
        <v>0.11265679683899781</v>
      </c>
      <c r="Q284" s="123">
        <v>0.11310922046474932</v>
      </c>
      <c r="R284" s="123">
        <v>0.11540630063274041</v>
      </c>
      <c r="S284" s="123">
        <v>0.11121603567437471</v>
      </c>
      <c r="T284" s="123">
        <v>0.10559527153595447</v>
      </c>
      <c r="U284" s="123">
        <v>9.9039790452714133E-2</v>
      </c>
      <c r="V284" s="123">
        <v>9.0909593297970784E-2</v>
      </c>
      <c r="W284" s="123">
        <v>9.6781900528778247E-2</v>
      </c>
      <c r="DA284" s="130" t="s">
        <v>3154</v>
      </c>
    </row>
    <row r="285" spans="1:105" ht="12" customHeight="1" x14ac:dyDescent="0.25">
      <c r="A285" s="97" t="s">
        <v>175</v>
      </c>
      <c r="B285" s="99">
        <v>0.62583812316043463</v>
      </c>
      <c r="C285" s="99">
        <v>0.61657904112562734</v>
      </c>
      <c r="D285" s="99">
        <v>0.61482034346559988</v>
      </c>
      <c r="E285" s="99">
        <v>0.6317259946178736</v>
      </c>
      <c r="F285" s="99">
        <v>0.63435006428007135</v>
      </c>
      <c r="G285" s="99">
        <v>0.64235791475150872</v>
      </c>
      <c r="H285" s="99">
        <v>0.65992465865696981</v>
      </c>
      <c r="I285" s="99">
        <v>0.62995244970170272</v>
      </c>
      <c r="J285" s="99">
        <v>0.65500550158092008</v>
      </c>
      <c r="K285" s="99">
        <v>0.66635060354050835</v>
      </c>
      <c r="L285" s="99">
        <v>0.74872617462630608</v>
      </c>
      <c r="M285" s="99">
        <v>0.72462378217708956</v>
      </c>
      <c r="N285" s="99">
        <v>0.73413172927410997</v>
      </c>
      <c r="O285" s="99">
        <v>0.78773934140242452</v>
      </c>
      <c r="P285" s="99">
        <v>0.77966211864254775</v>
      </c>
      <c r="Q285" s="99">
        <v>0.79004730558493108</v>
      </c>
      <c r="R285" s="99">
        <v>0.82190670500980878</v>
      </c>
      <c r="S285" s="99">
        <v>0.81647551560346154</v>
      </c>
      <c r="T285" s="99">
        <v>0.81858649527707128</v>
      </c>
      <c r="U285" s="99">
        <v>0.81781324340106853</v>
      </c>
      <c r="V285" s="99">
        <v>0.81360322930940765</v>
      </c>
      <c r="W285" s="99">
        <v>0.86341345442035455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18.594527218159833</v>
      </c>
      <c r="D290" s="117">
        <f t="shared" si="129"/>
        <v>21.518499081613943</v>
      </c>
      <c r="E290" s="117">
        <f t="shared" si="129"/>
        <v>23.099836884631738</v>
      </c>
      <c r="F290" s="117">
        <f t="shared" si="129"/>
        <v>18.124699156266331</v>
      </c>
      <c r="G290" s="117">
        <f t="shared" si="129"/>
        <v>13.510541756078858</v>
      </c>
      <c r="H290" s="117">
        <f t="shared" si="129"/>
        <v>8.9355668638024266</v>
      </c>
      <c r="I290" s="117">
        <f t="shared" si="129"/>
        <v>9.06742725938531</v>
      </c>
      <c r="J290" s="117">
        <f t="shared" si="129"/>
        <v>14.295186758192472</v>
      </c>
      <c r="K290" s="117">
        <f t="shared" si="129"/>
        <v>16.450058376291953</v>
      </c>
      <c r="L290" s="117">
        <f t="shared" si="129"/>
        <v>20.449576154332203</v>
      </c>
      <c r="M290" s="117">
        <f t="shared" si="129"/>
        <v>15.871493894652176</v>
      </c>
      <c r="N290" s="117">
        <f t="shared" si="129"/>
        <v>14.824021776821137</v>
      </c>
      <c r="O290" s="117">
        <f t="shared" si="129"/>
        <v>12.339431371336198</v>
      </c>
      <c r="P290" s="117">
        <f t="shared" si="129"/>
        <v>5.5808417870675635</v>
      </c>
      <c r="Q290" s="117">
        <f t="shared" si="129"/>
        <v>7.9986530629888986</v>
      </c>
      <c r="R290" s="117">
        <f t="shared" ref="R290:V290" si="130">R291+R294+R296+R305</f>
        <v>12.318200564656784</v>
      </c>
      <c r="S290" s="117">
        <f t="shared" si="130"/>
        <v>13.813461660856861</v>
      </c>
      <c r="T290" s="117">
        <f t="shared" si="130"/>
        <v>12.624315137182526</v>
      </c>
      <c r="U290" s="117">
        <f t="shared" si="130"/>
        <v>11.750609323191886</v>
      </c>
      <c r="V290" s="117">
        <f t="shared" si="130"/>
        <v>7.2574307741999338</v>
      </c>
      <c r="W290" s="117">
        <f t="shared" ref="W290" si="131">W291+W294+W296+W305</f>
        <v>4.0747926617882202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16.835473102550928</v>
      </c>
      <c r="D291" s="122">
        <f t="shared" si="132"/>
        <v>19.37107664886938</v>
      </c>
      <c r="E291" s="122">
        <f t="shared" si="132"/>
        <v>20.849076132953797</v>
      </c>
      <c r="F291" s="122">
        <f t="shared" si="132"/>
        <v>16.280934823929393</v>
      </c>
      <c r="G291" s="122">
        <f t="shared" si="132"/>
        <v>12.132752821693472</v>
      </c>
      <c r="H291" s="122">
        <f t="shared" si="132"/>
        <v>8.0041252415709891</v>
      </c>
      <c r="I291" s="122">
        <f t="shared" si="132"/>
        <v>8.1514764591755906</v>
      </c>
      <c r="J291" s="122">
        <f t="shared" si="132"/>
        <v>12.781184934128181</v>
      </c>
      <c r="K291" s="122">
        <f t="shared" si="132"/>
        <v>14.712779061625803</v>
      </c>
      <c r="L291" s="122">
        <f t="shared" si="132"/>
        <v>18.215170969399033</v>
      </c>
      <c r="M291" s="122">
        <f t="shared" si="132"/>
        <v>13.844943439234067</v>
      </c>
      <c r="N291" s="122">
        <f t="shared" si="132"/>
        <v>12.890270469511906</v>
      </c>
      <c r="O291" s="122">
        <f t="shared" si="132"/>
        <v>10.658970136394206</v>
      </c>
      <c r="P291" s="122">
        <f t="shared" si="132"/>
        <v>4.7444922183485367</v>
      </c>
      <c r="Q291" s="122">
        <f t="shared" si="132"/>
        <v>6.846026179160976</v>
      </c>
      <c r="R291" s="122">
        <f t="shared" ref="R291:V291" si="133">SUM(R292:R293)</f>
        <v>10.543063790574953</v>
      </c>
      <c r="S291" s="122">
        <f t="shared" si="133"/>
        <v>11.796319151390207</v>
      </c>
      <c r="T291" s="122">
        <f t="shared" si="133"/>
        <v>10.72915421527382</v>
      </c>
      <c r="U291" s="122">
        <f t="shared" si="133"/>
        <v>9.8642438170432811</v>
      </c>
      <c r="V291" s="122">
        <f t="shared" si="133"/>
        <v>5.9846478893427557</v>
      </c>
      <c r="W291" s="122">
        <f t="shared" ref="W291" si="134">SUM(W292:W293)</f>
        <v>3.3124875723642555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16.634142495295929</v>
      </c>
      <c r="D292" s="98">
        <v>19.14323550419217</v>
      </c>
      <c r="E292" s="98">
        <v>20.602967814960028</v>
      </c>
      <c r="F292" s="98">
        <v>16.089649158114447</v>
      </c>
      <c r="G292" s="98">
        <v>11.990394692918283</v>
      </c>
      <c r="H292" s="98">
        <v>7.9103705639599786</v>
      </c>
      <c r="I292" s="98">
        <v>8.0557349803699427</v>
      </c>
      <c r="J292" s="98">
        <v>12.632253090925003</v>
      </c>
      <c r="K292" s="98">
        <v>14.541424126188909</v>
      </c>
      <c r="L292" s="98">
        <v>17.993076133591604</v>
      </c>
      <c r="M292" s="98">
        <v>13.677473712345781</v>
      </c>
      <c r="N292" s="98">
        <v>12.731562309923794</v>
      </c>
      <c r="O292" s="98">
        <v>10.524671220698004</v>
      </c>
      <c r="P292" s="98">
        <v>4.6854048185204373</v>
      </c>
      <c r="Q292" s="98">
        <v>6.7580648167719088</v>
      </c>
      <c r="R292" s="98">
        <v>10.406873911955172</v>
      </c>
      <c r="S292" s="98">
        <v>11.642832729723581</v>
      </c>
      <c r="T292" s="98">
        <v>10.589282805297231</v>
      </c>
      <c r="U292" s="98">
        <v>9.7367675109541825</v>
      </c>
      <c r="V292" s="98">
        <v>5.9068971742764882</v>
      </c>
      <c r="W292" s="98">
        <v>3.2692087431992758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0.20133060725499977</v>
      </c>
      <c r="D293" s="98">
        <v>0.22784114467720948</v>
      </c>
      <c r="E293" s="98">
        <v>0.24610831799377009</v>
      </c>
      <c r="F293" s="98">
        <v>0.19128566581494352</v>
      </c>
      <c r="G293" s="98">
        <v>0.14235812877519027</v>
      </c>
      <c r="H293" s="98">
        <v>9.3754677611011111E-2</v>
      </c>
      <c r="I293" s="98">
        <v>9.5741478805648261E-2</v>
      </c>
      <c r="J293" s="98">
        <v>0.14893184320317829</v>
      </c>
      <c r="K293" s="98">
        <v>0.17135493543689292</v>
      </c>
      <c r="L293" s="98">
        <v>0.22209483580742834</v>
      </c>
      <c r="M293" s="98">
        <v>0.16746972688828501</v>
      </c>
      <c r="N293" s="98">
        <v>0.15870815958811293</v>
      </c>
      <c r="O293" s="98">
        <v>0.13429891569620273</v>
      </c>
      <c r="P293" s="98">
        <v>5.9087399828099803E-2</v>
      </c>
      <c r="Q293" s="98">
        <v>8.7961362389067183E-2</v>
      </c>
      <c r="R293" s="98">
        <v>0.13618987861978143</v>
      </c>
      <c r="S293" s="98">
        <v>0.15348642166662577</v>
      </c>
      <c r="T293" s="98">
        <v>0.13987140997658873</v>
      </c>
      <c r="U293" s="98">
        <v>0.12747630608909946</v>
      </c>
      <c r="V293" s="98">
        <v>7.7750715066267712E-2</v>
      </c>
      <c r="W293" s="98">
        <v>4.3278829164979729E-2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2.9432559386711895E-3</v>
      </c>
      <c r="D294" s="122">
        <f t="shared" si="135"/>
        <v>1.8109123863525453E-3</v>
      </c>
      <c r="E294" s="122">
        <f t="shared" si="135"/>
        <v>3.9506482939802674E-3</v>
      </c>
      <c r="F294" s="122">
        <f t="shared" si="135"/>
        <v>5.0356208662214212E-3</v>
      </c>
      <c r="G294" s="122">
        <f t="shared" si="135"/>
        <v>3.7727186204467638E-3</v>
      </c>
      <c r="H294" s="122">
        <f t="shared" si="135"/>
        <v>4.1937858742387675E-3</v>
      </c>
      <c r="I294" s="122">
        <f t="shared" si="135"/>
        <v>4.5141505937063477E-3</v>
      </c>
      <c r="J294" s="122">
        <f t="shared" si="135"/>
        <v>5.023929284339145E-3</v>
      </c>
      <c r="K294" s="122">
        <f t="shared" si="135"/>
        <v>3.7609152971093719E-3</v>
      </c>
      <c r="L294" s="122">
        <f t="shared" si="135"/>
        <v>4.3693547325731781E-3</v>
      </c>
      <c r="M294" s="122">
        <f t="shared" si="135"/>
        <v>5.3534992874216892E-3</v>
      </c>
      <c r="N294" s="122">
        <f t="shared" si="135"/>
        <v>4.8324784654636514E-3</v>
      </c>
      <c r="O294" s="122">
        <f t="shared" si="135"/>
        <v>3.2780722680717188E-3</v>
      </c>
      <c r="P294" s="122">
        <f t="shared" si="135"/>
        <v>1.3704152928638153E-3</v>
      </c>
      <c r="Q294" s="122">
        <f t="shared" si="135"/>
        <v>2.3697106348066444E-3</v>
      </c>
      <c r="R294" s="122">
        <f t="shared" si="135"/>
        <v>4.5276009761788935E-3</v>
      </c>
      <c r="S294" s="122">
        <f t="shared" si="135"/>
        <v>4.74935993890932E-3</v>
      </c>
      <c r="T294" s="122">
        <f t="shared" si="135"/>
        <v>5.8072614327393446E-3</v>
      </c>
      <c r="U294" s="122">
        <f t="shared" si="135"/>
        <v>2.5485206704510166E-3</v>
      </c>
      <c r="V294" s="122">
        <f t="shared" si="135"/>
        <v>4.9730527809772641E-3</v>
      </c>
      <c r="W294" s="122">
        <f t="shared" si="135"/>
        <v>1.4098576280996583E-3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2.9432559386711895E-3</v>
      </c>
      <c r="D295" s="98">
        <v>1.8109123863525453E-3</v>
      </c>
      <c r="E295" s="98">
        <v>3.9506482939802674E-3</v>
      </c>
      <c r="F295" s="98">
        <v>5.0356208662214212E-3</v>
      </c>
      <c r="G295" s="98">
        <v>3.7727186204467638E-3</v>
      </c>
      <c r="H295" s="98">
        <v>4.1937858742387675E-3</v>
      </c>
      <c r="I295" s="98">
        <v>4.5141505937063477E-3</v>
      </c>
      <c r="J295" s="98">
        <v>5.023929284339145E-3</v>
      </c>
      <c r="K295" s="98">
        <v>3.7609152971093719E-3</v>
      </c>
      <c r="L295" s="98">
        <v>4.3693547325731781E-3</v>
      </c>
      <c r="M295" s="98">
        <v>5.3534992874216892E-3</v>
      </c>
      <c r="N295" s="98">
        <v>4.8324784654636514E-3</v>
      </c>
      <c r="O295" s="98">
        <v>3.2780722680717188E-3</v>
      </c>
      <c r="P295" s="98">
        <v>1.3704152928638153E-3</v>
      </c>
      <c r="Q295" s="98">
        <v>2.3697106348066444E-3</v>
      </c>
      <c r="R295" s="98">
        <v>4.5276009761788935E-3</v>
      </c>
      <c r="S295" s="98">
        <v>4.74935993890932E-3</v>
      </c>
      <c r="T295" s="98">
        <v>5.8072614327393446E-3</v>
      </c>
      <c r="U295" s="98">
        <v>2.5485206704510166E-3</v>
      </c>
      <c r="V295" s="98">
        <v>4.9730527809772641E-3</v>
      </c>
      <c r="W295" s="98">
        <v>1.4098576280996583E-3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1.4623244799639761</v>
      </c>
      <c r="D296" s="122">
        <v>1.7740493109478956</v>
      </c>
      <c r="E296" s="122">
        <v>1.8609560227676716</v>
      </c>
      <c r="F296" s="122">
        <v>1.52675553528943</v>
      </c>
      <c r="G296" s="122">
        <v>1.1346783621935834</v>
      </c>
      <c r="H296" s="122">
        <v>0.76038447719861757</v>
      </c>
      <c r="I296" s="122">
        <v>0.73478630371838638</v>
      </c>
      <c r="J296" s="122">
        <v>1.2167479309391835</v>
      </c>
      <c r="K296" s="122">
        <v>1.3908879960150948</v>
      </c>
      <c r="L296" s="122">
        <v>1.8125993904119886</v>
      </c>
      <c r="M296" s="122">
        <v>1.6471250763933027</v>
      </c>
      <c r="N296" s="122">
        <v>1.5725262269899234</v>
      </c>
      <c r="O296" s="122">
        <v>1.3556774718374336</v>
      </c>
      <c r="P296" s="122">
        <v>0.66401873900671238</v>
      </c>
      <c r="Q296" s="122">
        <v>0.90585864794314397</v>
      </c>
      <c r="R296" s="122">
        <v>1.3885737318527775</v>
      </c>
      <c r="S296" s="122">
        <v>1.5765808675167294</v>
      </c>
      <c r="T296" s="122">
        <v>1.4693342442942952</v>
      </c>
      <c r="U296" s="122">
        <v>1.477531912037976</v>
      </c>
      <c r="V296" s="122">
        <v>0.98422153720064698</v>
      </c>
      <c r="W296" s="122">
        <v>0.57988542989798775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1.3734343420641184</v>
      </c>
      <c r="D297" s="98">
        <v>1.6844794239650427</v>
      </c>
      <c r="E297" s="98">
        <v>1.7643239990234234</v>
      </c>
      <c r="F297" s="98">
        <v>1.4394963464429933</v>
      </c>
      <c r="G297" s="98">
        <v>1.0445502578510646</v>
      </c>
      <c r="H297" s="98">
        <v>0.67531055609518886</v>
      </c>
      <c r="I297" s="98">
        <v>0.68220158027187405</v>
      </c>
      <c r="J297" s="98">
        <v>1.1607678550266867</v>
      </c>
      <c r="K297" s="98">
        <v>1.3202733445080046</v>
      </c>
      <c r="L297" s="98">
        <v>1.7001367937280081</v>
      </c>
      <c r="M297" s="98">
        <v>1.5565303259808412</v>
      </c>
      <c r="N297" s="98">
        <v>1.488261161122802</v>
      </c>
      <c r="O297" s="98">
        <v>1.283716470212541</v>
      </c>
      <c r="P297" s="98">
        <v>0.56447991392096653</v>
      </c>
      <c r="Q297" s="98">
        <v>0.81649716494073743</v>
      </c>
      <c r="R297" s="98">
        <v>1.281698192165637</v>
      </c>
      <c r="S297" s="98">
        <v>1.4631399169672805</v>
      </c>
      <c r="T297" s="98">
        <v>1.3561337982909241</v>
      </c>
      <c r="U297" s="98">
        <v>1.3683106065468702</v>
      </c>
      <c r="V297" s="98">
        <v>0.90721803794374167</v>
      </c>
      <c r="W297" s="98">
        <v>0.55202785534379006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1.0301755312428629E-2</v>
      </c>
      <c r="D298" s="98">
        <v>5.7402559667874241E-3</v>
      </c>
      <c r="E298" s="98">
        <v>1.2740484662720538E-2</v>
      </c>
      <c r="F298" s="98">
        <v>5.9448196146626407E-3</v>
      </c>
      <c r="G298" s="98">
        <v>5.7921196437402869E-3</v>
      </c>
      <c r="H298" s="98">
        <v>4.7496568270662155E-3</v>
      </c>
      <c r="I298" s="98">
        <v>7.6464746059941111E-3</v>
      </c>
      <c r="J298" s="98">
        <v>9.9174773275682825E-3</v>
      </c>
      <c r="K298" s="98">
        <v>1.6286187211234572E-2</v>
      </c>
      <c r="L298" s="98">
        <v>9.8936030346745245E-3</v>
      </c>
      <c r="M298" s="98">
        <v>4.9586480312616551E-3</v>
      </c>
      <c r="N298" s="98">
        <v>7.0071504417285532E-3</v>
      </c>
      <c r="O298" s="98">
        <v>0</v>
      </c>
      <c r="P298" s="98">
        <v>0</v>
      </c>
      <c r="Q298" s="98">
        <v>0</v>
      </c>
      <c r="R298" s="98">
        <v>6.6757340363954344E-3</v>
      </c>
      <c r="S298" s="98">
        <v>1.5053113190325401E-2</v>
      </c>
      <c r="T298" s="98">
        <v>7.5504400007417333E-3</v>
      </c>
      <c r="U298" s="98">
        <v>1.6751793048732443E-2</v>
      </c>
      <c r="V298" s="98">
        <v>8.5291993961262892E-3</v>
      </c>
      <c r="W298" s="98">
        <v>7.6036404068186903E-4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6.7983160502221411E-3</v>
      </c>
      <c r="D299" s="101">
        <v>3.8090208348913893E-3</v>
      </c>
      <c r="E299" s="101">
        <v>8.3442629962437159E-3</v>
      </c>
      <c r="F299" s="101">
        <v>3.8694938044866725E-3</v>
      </c>
      <c r="G299" s="101">
        <v>3.8030598028643441E-3</v>
      </c>
      <c r="H299" s="101">
        <v>3.1126652060474149E-3</v>
      </c>
      <c r="I299" s="101">
        <v>4.9273871876866424E-3</v>
      </c>
      <c r="J299" s="101">
        <v>6.2081301462772482E-3</v>
      </c>
      <c r="K299" s="101">
        <v>9.4279758265072081E-3</v>
      </c>
      <c r="L299" s="101">
        <v>6.3981170165193025E-3</v>
      </c>
      <c r="M299" s="101">
        <v>3.1609427711984913E-3</v>
      </c>
      <c r="N299" s="101">
        <v>4.3502173730403026E-3</v>
      </c>
      <c r="O299" s="101">
        <v>0</v>
      </c>
      <c r="P299" s="101">
        <v>0</v>
      </c>
      <c r="Q299" s="101">
        <v>0</v>
      </c>
      <c r="R299" s="101">
        <v>4.06389755736672E-3</v>
      </c>
      <c r="S299" s="101">
        <v>8.7462227234852193E-3</v>
      </c>
      <c r="T299" s="101">
        <v>4.3783443873859351E-3</v>
      </c>
      <c r="U299" s="101">
        <v>9.8141956368233089E-3</v>
      </c>
      <c r="V299" s="101">
        <v>4.9994146054383156E-3</v>
      </c>
      <c r="W299" s="101">
        <v>4.4779866425690302E-4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3.5034392622064875E-3</v>
      </c>
      <c r="D300" s="104">
        <v>1.9312351318960346E-3</v>
      </c>
      <c r="E300" s="104">
        <v>4.3962216664768213E-3</v>
      </c>
      <c r="F300" s="104">
        <v>2.0753258101759678E-3</v>
      </c>
      <c r="G300" s="104">
        <v>1.9890598408759427E-3</v>
      </c>
      <c r="H300" s="104">
        <v>1.6369916210188002E-3</v>
      </c>
      <c r="I300" s="104">
        <v>2.7190874183074688E-3</v>
      </c>
      <c r="J300" s="104">
        <v>3.7093471812910338E-3</v>
      </c>
      <c r="K300" s="104">
        <v>6.858211384727364E-3</v>
      </c>
      <c r="L300" s="104">
        <v>3.4954860181552216E-3</v>
      </c>
      <c r="M300" s="104">
        <v>1.7977052600631636E-3</v>
      </c>
      <c r="N300" s="104">
        <v>2.6569330686882502E-3</v>
      </c>
      <c r="O300" s="104">
        <v>0</v>
      </c>
      <c r="P300" s="104">
        <v>0</v>
      </c>
      <c r="Q300" s="104">
        <v>0</v>
      </c>
      <c r="R300" s="104">
        <v>2.6118364790287149E-3</v>
      </c>
      <c r="S300" s="104">
        <v>6.306890466840181E-3</v>
      </c>
      <c r="T300" s="104">
        <v>3.1720956133557978E-3</v>
      </c>
      <c r="U300" s="104">
        <v>6.9375974119091346E-3</v>
      </c>
      <c r="V300" s="104">
        <v>3.5297847906879745E-3</v>
      </c>
      <c r="W300" s="104">
        <v>3.1256537642496601E-4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4.3007619112357627E-2</v>
      </c>
      <c r="D301" s="101">
        <v>5.2564513537758283E-2</v>
      </c>
      <c r="E301" s="101">
        <v>5.0344901932553705E-2</v>
      </c>
      <c r="F301" s="101">
        <v>5.5969035345299831E-2</v>
      </c>
      <c r="G301" s="101">
        <v>4.9959267697268002E-2</v>
      </c>
      <c r="H301" s="101">
        <v>4.7982557945606824E-2</v>
      </c>
      <c r="I301" s="101">
        <v>1.0444979903721228E-2</v>
      </c>
      <c r="J301" s="101">
        <v>1.6126268111218024E-2</v>
      </c>
      <c r="K301" s="101">
        <v>1.8427919222468607E-2</v>
      </c>
      <c r="L301" s="101">
        <v>5.0102769133638987E-2</v>
      </c>
      <c r="M301" s="101">
        <v>4.8467640926431965E-2</v>
      </c>
      <c r="N301" s="101">
        <v>4.7094885483250269E-2</v>
      </c>
      <c r="O301" s="101">
        <v>3.9936249286855269E-2</v>
      </c>
      <c r="P301" s="101">
        <v>5.6782251226087717E-2</v>
      </c>
      <c r="Q301" s="101">
        <v>4.2356919500589146E-2</v>
      </c>
      <c r="R301" s="101">
        <v>4.3986391560114801E-2</v>
      </c>
      <c r="S301" s="101">
        <v>4.5957225155672972E-2</v>
      </c>
      <c r="T301" s="101">
        <v>5.1816003886616564E-2</v>
      </c>
      <c r="U301" s="101">
        <v>4.2677062355455202E-2</v>
      </c>
      <c r="V301" s="101">
        <v>3.3977929455022371E-2</v>
      </c>
      <c r="W301" s="101">
        <v>1.3592127701168853E-2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3.5580763475071393E-2</v>
      </c>
      <c r="D302" s="104">
        <v>3.1265117478307139E-2</v>
      </c>
      <c r="E302" s="104">
        <v>3.3546637148973782E-2</v>
      </c>
      <c r="F302" s="104">
        <v>2.5345333886474322E-2</v>
      </c>
      <c r="G302" s="104">
        <v>3.4376717001510612E-2</v>
      </c>
      <c r="H302" s="104">
        <v>3.2341706330755754E-2</v>
      </c>
      <c r="I302" s="104">
        <v>3.4493268936797099E-2</v>
      </c>
      <c r="J302" s="104">
        <v>2.9936330473710596E-2</v>
      </c>
      <c r="K302" s="104">
        <v>3.5900545073387191E-2</v>
      </c>
      <c r="L302" s="104">
        <v>5.2466224515666841E-2</v>
      </c>
      <c r="M302" s="104">
        <v>3.7168461454768091E-2</v>
      </c>
      <c r="N302" s="104">
        <v>3.0163029942142466E-2</v>
      </c>
      <c r="O302" s="104">
        <v>3.2024752338037289E-2</v>
      </c>
      <c r="P302" s="104">
        <v>4.275657385965817E-2</v>
      </c>
      <c r="Q302" s="104">
        <v>4.7004563501817316E-2</v>
      </c>
      <c r="R302" s="104">
        <v>5.6213414090630354E-2</v>
      </c>
      <c r="S302" s="104">
        <v>5.2430612203450654E-2</v>
      </c>
      <c r="T302" s="104">
        <v>5.383400211601265E-2</v>
      </c>
      <c r="U302" s="104">
        <v>4.9792450086918336E-2</v>
      </c>
      <c r="V302" s="104">
        <v>3.449637040575667E-2</v>
      </c>
      <c r="W302" s="104">
        <v>1.3505082812346927E-2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2.2508943836998248E-2</v>
      </c>
      <c r="D303" s="98">
        <v>1.9964518727975666E-2</v>
      </c>
      <c r="E303" s="98">
        <v>2.1167631120687733E-2</v>
      </c>
      <c r="F303" s="98">
        <v>1.5931026925736645E-2</v>
      </c>
      <c r="G303" s="98">
        <v>2.1891632163328095E-2</v>
      </c>
      <c r="H303" s="98">
        <v>2.0619400617712735E-2</v>
      </c>
      <c r="I303" s="98">
        <v>2.1693613906475652E-2</v>
      </c>
      <c r="J303" s="98">
        <v>1.8321518788066586E-2</v>
      </c>
      <c r="K303" s="98">
        <v>2.0281829366072174E-2</v>
      </c>
      <c r="L303" s="98">
        <v>3.3349059700419181E-2</v>
      </c>
      <c r="M303" s="98">
        <v>2.3411429955711039E-2</v>
      </c>
      <c r="N303" s="98">
        <v>1.8598938444605456E-2</v>
      </c>
      <c r="O303" s="98">
        <v>2.0528471816271422E-2</v>
      </c>
      <c r="P303" s="98">
        <v>2.6309123741981535E-2</v>
      </c>
      <c r="Q303" s="98">
        <v>2.9332959418474139E-2</v>
      </c>
      <c r="R303" s="98">
        <v>3.4978887276043702E-2</v>
      </c>
      <c r="S303" s="98">
        <v>3.1239719367221867E-2</v>
      </c>
      <c r="T303" s="98">
        <v>3.2142068451966203E-2</v>
      </c>
      <c r="U303" s="98">
        <v>3.0031573634102391E-2</v>
      </c>
      <c r="V303" s="98">
        <v>2.0821272973376135E-2</v>
      </c>
      <c r="W303" s="98">
        <v>8.1863985011978568E-3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1.3071819638073145E-2</v>
      </c>
      <c r="D304" s="98">
        <v>1.1300598750331474E-2</v>
      </c>
      <c r="E304" s="98">
        <v>1.2379006028286049E-2</v>
      </c>
      <c r="F304" s="98">
        <v>9.4143069607376794E-3</v>
      </c>
      <c r="G304" s="98">
        <v>1.2485084838182515E-2</v>
      </c>
      <c r="H304" s="98">
        <v>1.1722305713043021E-2</v>
      </c>
      <c r="I304" s="98">
        <v>1.2799655030321447E-2</v>
      </c>
      <c r="J304" s="98">
        <v>1.1614811685644011E-2</v>
      </c>
      <c r="K304" s="98">
        <v>1.5618715707315019E-2</v>
      </c>
      <c r="L304" s="98">
        <v>1.911716481524766E-2</v>
      </c>
      <c r="M304" s="98">
        <v>1.375703149905705E-2</v>
      </c>
      <c r="N304" s="98">
        <v>1.156409149753701E-2</v>
      </c>
      <c r="O304" s="98">
        <v>1.1496280521765868E-2</v>
      </c>
      <c r="P304" s="98">
        <v>1.6447450117676631E-2</v>
      </c>
      <c r="Q304" s="98">
        <v>1.7671604083343177E-2</v>
      </c>
      <c r="R304" s="98">
        <v>2.1234526814586648E-2</v>
      </c>
      <c r="S304" s="98">
        <v>2.1190892836228787E-2</v>
      </c>
      <c r="T304" s="98">
        <v>2.169193366404645E-2</v>
      </c>
      <c r="U304" s="98">
        <v>1.9760876452815941E-2</v>
      </c>
      <c r="V304" s="98">
        <v>1.3675097432380533E-2</v>
      </c>
      <c r="W304" s="98">
        <v>5.3186843111490707E-3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0.29378637970625815</v>
      </c>
      <c r="D305" s="122">
        <v>0.37156220941031565</v>
      </c>
      <c r="E305" s="122">
        <v>0.38585408061629128</v>
      </c>
      <c r="F305" s="122">
        <v>0.31197317618128839</v>
      </c>
      <c r="G305" s="122">
        <v>0.23933785357135745</v>
      </c>
      <c r="H305" s="122">
        <v>0.16686335915858111</v>
      </c>
      <c r="I305" s="122">
        <v>0.17665034589762593</v>
      </c>
      <c r="J305" s="122">
        <v>0.29222996384076777</v>
      </c>
      <c r="K305" s="122">
        <v>0.34263040335394568</v>
      </c>
      <c r="L305" s="122">
        <v>0.41743643978860467</v>
      </c>
      <c r="M305" s="122">
        <v>0.37407187973738426</v>
      </c>
      <c r="N305" s="122">
        <v>0.35639260185384392</v>
      </c>
      <c r="O305" s="122">
        <v>0.32150569083648695</v>
      </c>
      <c r="P305" s="122">
        <v>0.17096041441945042</v>
      </c>
      <c r="Q305" s="122">
        <v>0.24439852524997183</v>
      </c>
      <c r="R305" s="122">
        <v>0.3820354412528737</v>
      </c>
      <c r="S305" s="122">
        <v>0.43581228201101591</v>
      </c>
      <c r="T305" s="122">
        <v>0.42001941618167271</v>
      </c>
      <c r="U305" s="122">
        <v>0.40628507344017772</v>
      </c>
      <c r="V305" s="122">
        <v>0.28358829487555304</v>
      </c>
      <c r="W305" s="122">
        <v>0.18100980189787716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9.4055873123883495E-3</v>
      </c>
      <c r="D306" s="98">
        <v>1.9057887926948295E-2</v>
      </c>
      <c r="E306" s="98">
        <v>2.5588876943625272E-2</v>
      </c>
      <c r="F306" s="98">
        <v>2.0503251122996023E-2</v>
      </c>
      <c r="G306" s="98">
        <v>1.4639602079074488E-2</v>
      </c>
      <c r="H306" s="98">
        <v>9.6672340968682307E-3</v>
      </c>
      <c r="I306" s="98">
        <v>6.20882519989079E-3</v>
      </c>
      <c r="J306" s="98">
        <v>3.6113270527056374E-2</v>
      </c>
      <c r="K306" s="98">
        <v>3.7739297728416971E-2</v>
      </c>
      <c r="L306" s="98">
        <v>4.7208573122433324E-2</v>
      </c>
      <c r="M306" s="98">
        <v>4.3301725819002969E-2</v>
      </c>
      <c r="N306" s="98">
        <v>4.1273636922002727E-2</v>
      </c>
      <c r="O306" s="98">
        <v>3.2961887626837598E-2</v>
      </c>
      <c r="P306" s="98">
        <v>1.0407951872021003E-2</v>
      </c>
      <c r="Q306" s="98">
        <v>1.4058780862320258E-2</v>
      </c>
      <c r="R306" s="98">
        <v>2.5796956275987028E-2</v>
      </c>
      <c r="S306" s="98">
        <v>3.5573771403659062E-2</v>
      </c>
      <c r="T306" s="98">
        <v>3.3500729734538617E-2</v>
      </c>
      <c r="U306" s="98">
        <v>3.2162812444048089E-2</v>
      </c>
      <c r="V306" s="98">
        <v>1.5870710853630982E-2</v>
      </c>
      <c r="W306" s="98">
        <v>1.7906645505354944E-2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0.28438079239386982</v>
      </c>
      <c r="D307" s="33">
        <v>0.35250432148336736</v>
      </c>
      <c r="E307" s="33">
        <v>0.36026520367266601</v>
      </c>
      <c r="F307" s="33">
        <v>0.29146992505829239</v>
      </c>
      <c r="G307" s="33">
        <v>0.22469825149228295</v>
      </c>
      <c r="H307" s="33">
        <v>0.15719612506171288</v>
      </c>
      <c r="I307" s="33">
        <v>0.17044152069773513</v>
      </c>
      <c r="J307" s="33">
        <v>0.2561166933137114</v>
      </c>
      <c r="K307" s="33">
        <v>0.30489110562552868</v>
      </c>
      <c r="L307" s="33">
        <v>0.37022786666617136</v>
      </c>
      <c r="M307" s="33">
        <v>0.33077015391838127</v>
      </c>
      <c r="N307" s="33">
        <v>0.31511896493184122</v>
      </c>
      <c r="O307" s="33">
        <v>0.28854380320964934</v>
      </c>
      <c r="P307" s="33">
        <v>0.16055246254742941</v>
      </c>
      <c r="Q307" s="33">
        <v>0.23033974438765156</v>
      </c>
      <c r="R307" s="33">
        <v>0.35623848497688665</v>
      </c>
      <c r="S307" s="33">
        <v>0.40023851060735682</v>
      </c>
      <c r="T307" s="33">
        <v>0.38651868644713411</v>
      </c>
      <c r="U307" s="33">
        <v>0.37412226099612961</v>
      </c>
      <c r="V307" s="33">
        <v>0.26771758402192208</v>
      </c>
      <c r="W307" s="33">
        <v>0.16310315639252221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12.340351752784978</v>
      </c>
      <c r="D309" s="117">
        <f t="shared" si="136"/>
        <v>14.439918161894871</v>
      </c>
      <c r="E309" s="117">
        <f t="shared" si="136"/>
        <v>15.682670183443632</v>
      </c>
      <c r="F309" s="117">
        <f t="shared" si="136"/>
        <v>12.448435650329539</v>
      </c>
      <c r="G309" s="117">
        <f t="shared" si="136"/>
        <v>9.3861548941351209</v>
      </c>
      <c r="H309" s="117">
        <f t="shared" si="136"/>
        <v>6.2837104440353739</v>
      </c>
      <c r="I309" s="117">
        <f t="shared" si="136"/>
        <v>6.4470011230057613</v>
      </c>
      <c r="J309" s="117">
        <f t="shared" si="136"/>
        <v>10.261039933637687</v>
      </c>
      <c r="K309" s="117">
        <f t="shared" si="136"/>
        <v>11.935533981700052</v>
      </c>
      <c r="L309" s="117">
        <f t="shared" si="136"/>
        <v>15.005630643975502</v>
      </c>
      <c r="M309" s="117">
        <f t="shared" si="136"/>
        <v>11.821215986038744</v>
      </c>
      <c r="N309" s="117">
        <f t="shared" si="136"/>
        <v>11.248464211067935</v>
      </c>
      <c r="O309" s="117">
        <f t="shared" si="136"/>
        <v>9.5804805191435065</v>
      </c>
      <c r="P309" s="117">
        <f t="shared" si="136"/>
        <v>4.4459037578716893</v>
      </c>
      <c r="Q309" s="117">
        <f t="shared" si="136"/>
        <v>6.5094636118299158</v>
      </c>
      <c r="R309" s="117">
        <f t="shared" ref="R309:V309" si="137">R310+R313+R315+R324</f>
        <v>10.153683014304022</v>
      </c>
      <c r="S309" s="117">
        <f t="shared" si="137"/>
        <v>11.499962517018911</v>
      </c>
      <c r="T309" s="117">
        <f t="shared" si="137"/>
        <v>10.605292337748008</v>
      </c>
      <c r="U309" s="117">
        <f t="shared" si="137"/>
        <v>9.9345375590472003</v>
      </c>
      <c r="V309" s="117">
        <f t="shared" si="137"/>
        <v>6.1948962599363355</v>
      </c>
      <c r="W309" s="117">
        <f t="shared" ref="W309" si="138">W310+W313+W315+W324</f>
        <v>3.4863672490794801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11.137262423805641</v>
      </c>
      <c r="D310" s="122">
        <f t="shared" si="139"/>
        <v>12.966819822930086</v>
      </c>
      <c r="E310" s="122">
        <f t="shared" si="139"/>
        <v>14.121721583337308</v>
      </c>
      <c r="F310" s="122">
        <f t="shared" si="139"/>
        <v>11.154743513664982</v>
      </c>
      <c r="G310" s="122">
        <f t="shared" si="139"/>
        <v>8.4075234862563555</v>
      </c>
      <c r="H310" s="122">
        <f t="shared" si="139"/>
        <v>5.6090066001046957</v>
      </c>
      <c r="I310" s="122">
        <f t="shared" si="139"/>
        <v>5.7760779765378212</v>
      </c>
      <c r="J310" s="122">
        <f t="shared" si="139"/>
        <v>9.157590935731335</v>
      </c>
      <c r="K310" s="122">
        <f t="shared" si="139"/>
        <v>10.660890752630692</v>
      </c>
      <c r="L310" s="122">
        <f t="shared" si="139"/>
        <v>13.353048655548516</v>
      </c>
      <c r="M310" s="122">
        <f t="shared" si="139"/>
        <v>10.296413104179848</v>
      </c>
      <c r="N310" s="122">
        <f t="shared" si="139"/>
        <v>9.7633948607127774</v>
      </c>
      <c r="O310" s="122">
        <f t="shared" si="139"/>
        <v>8.2564062904883677</v>
      </c>
      <c r="P310" s="122">
        <f t="shared" si="139"/>
        <v>3.7651197736245741</v>
      </c>
      <c r="Q310" s="122">
        <f t="shared" si="139"/>
        <v>5.5439376997941734</v>
      </c>
      <c r="R310" s="122">
        <f t="shared" ref="R310:V310" si="140">SUM(R311:R312)</f>
        <v>8.635228926514527</v>
      </c>
      <c r="S310" s="122">
        <f t="shared" si="140"/>
        <v>9.7464625105310709</v>
      </c>
      <c r="T310" s="122">
        <f t="shared" si="140"/>
        <v>8.9266294178069892</v>
      </c>
      <c r="U310" s="122">
        <f t="shared" si="140"/>
        <v>8.2547022147040003</v>
      </c>
      <c r="V310" s="122">
        <f t="shared" si="140"/>
        <v>5.0337092870792244</v>
      </c>
      <c r="W310" s="122">
        <f t="shared" ref="W310" si="141">SUM(W311:W312)</f>
        <v>2.7962603505412824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10.935931816550641</v>
      </c>
      <c r="D311" s="98">
        <v>12.738978678252877</v>
      </c>
      <c r="E311" s="98">
        <v>13.875613265343539</v>
      </c>
      <c r="F311" s="98">
        <v>10.963457847850039</v>
      </c>
      <c r="G311" s="98">
        <v>8.2651653574811643</v>
      </c>
      <c r="H311" s="98">
        <v>5.5152519224936842</v>
      </c>
      <c r="I311" s="98">
        <v>5.6803364977321733</v>
      </c>
      <c r="J311" s="98">
        <v>9.0086590925281573</v>
      </c>
      <c r="K311" s="98">
        <v>10.489535817193799</v>
      </c>
      <c r="L311" s="98">
        <v>13.130953819741087</v>
      </c>
      <c r="M311" s="98">
        <v>10.128943377291563</v>
      </c>
      <c r="N311" s="98">
        <v>9.604686701124665</v>
      </c>
      <c r="O311" s="98">
        <v>8.122107374792165</v>
      </c>
      <c r="P311" s="98">
        <v>3.7060323737964742</v>
      </c>
      <c r="Q311" s="98">
        <v>5.4559763374051062</v>
      </c>
      <c r="R311" s="98">
        <v>8.4990390478947457</v>
      </c>
      <c r="S311" s="98">
        <v>9.5929760888644449</v>
      </c>
      <c r="T311" s="98">
        <v>8.7867580078304002</v>
      </c>
      <c r="U311" s="98">
        <v>8.1272259086149017</v>
      </c>
      <c r="V311" s="98">
        <v>4.9559585720129569</v>
      </c>
      <c r="W311" s="98">
        <v>2.7529815213763027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0.20133060725499977</v>
      </c>
      <c r="D312" s="98">
        <v>0.22784114467720948</v>
      </c>
      <c r="E312" s="98">
        <v>0.24610831799377009</v>
      </c>
      <c r="F312" s="98">
        <v>0.19128566581494352</v>
      </c>
      <c r="G312" s="98">
        <v>0.14235812877519027</v>
      </c>
      <c r="H312" s="98">
        <v>9.3754677611011111E-2</v>
      </c>
      <c r="I312" s="98">
        <v>9.5741478805648261E-2</v>
      </c>
      <c r="J312" s="98">
        <v>0.14893184320317829</v>
      </c>
      <c r="K312" s="98">
        <v>0.17135493543689292</v>
      </c>
      <c r="L312" s="98">
        <v>0.22209483580742834</v>
      </c>
      <c r="M312" s="98">
        <v>0.16746972688828501</v>
      </c>
      <c r="N312" s="98">
        <v>0.15870815958811293</v>
      </c>
      <c r="O312" s="98">
        <v>0.13429891569620273</v>
      </c>
      <c r="P312" s="98">
        <v>5.9087399828099803E-2</v>
      </c>
      <c r="Q312" s="98">
        <v>8.7961362389067183E-2</v>
      </c>
      <c r="R312" s="98">
        <v>0.13618987861978143</v>
      </c>
      <c r="S312" s="98">
        <v>0.15348642166662577</v>
      </c>
      <c r="T312" s="98">
        <v>0.13987140997658873</v>
      </c>
      <c r="U312" s="98">
        <v>0.12747630608909946</v>
      </c>
      <c r="V312" s="98">
        <v>7.7750715066267712E-2</v>
      </c>
      <c r="W312" s="98">
        <v>4.3278829164979729E-2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8.8546566472052293E-3</v>
      </c>
      <c r="D313" s="122">
        <f t="shared" si="142"/>
        <v>5.6613010742376669E-3</v>
      </c>
      <c r="E313" s="122">
        <f t="shared" si="142"/>
        <v>1.2820709865991972E-2</v>
      </c>
      <c r="F313" s="122">
        <f t="shared" si="142"/>
        <v>1.6941573157088483E-2</v>
      </c>
      <c r="G313" s="122">
        <f t="shared" si="142"/>
        <v>1.3146446257995482E-2</v>
      </c>
      <c r="H313" s="122">
        <f t="shared" si="142"/>
        <v>1.5122257412566965E-2</v>
      </c>
      <c r="I313" s="122">
        <f t="shared" si="142"/>
        <v>1.6830469569414835E-2</v>
      </c>
      <c r="J313" s="122">
        <f t="shared" si="142"/>
        <v>1.935786300434442E-2</v>
      </c>
      <c r="K313" s="122">
        <f t="shared" si="142"/>
        <v>1.4972090645833028E-2</v>
      </c>
      <c r="L313" s="122">
        <f t="shared" si="142"/>
        <v>1.7967231582453554E-2</v>
      </c>
      <c r="M313" s="122">
        <f t="shared" si="142"/>
        <v>2.2852624505792497E-2</v>
      </c>
      <c r="N313" s="122">
        <f t="shared" si="142"/>
        <v>2.1543714863914411E-2</v>
      </c>
      <c r="O313" s="122">
        <f t="shared" si="142"/>
        <v>1.5355359069422128E-2</v>
      </c>
      <c r="P313" s="122">
        <f t="shared" si="142"/>
        <v>6.7554984064308364E-3</v>
      </c>
      <c r="Q313" s="122">
        <f t="shared" si="142"/>
        <v>1.2181023836416841E-2</v>
      </c>
      <c r="R313" s="122">
        <f t="shared" si="142"/>
        <v>2.3871915187911846E-2</v>
      </c>
      <c r="S313" s="122">
        <f t="shared" si="142"/>
        <v>2.5541011821913092E-2</v>
      </c>
      <c r="T313" s="122">
        <f t="shared" si="142"/>
        <v>3.1740861328392989E-2</v>
      </c>
      <c r="U313" s="122">
        <f t="shared" si="142"/>
        <v>1.4133527570964036E-2</v>
      </c>
      <c r="V313" s="122">
        <f t="shared" si="142"/>
        <v>2.798538062649656E-2</v>
      </c>
      <c r="W313" s="122">
        <f t="shared" si="142"/>
        <v>8.0465076155052349E-3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8.8546566472052293E-3</v>
      </c>
      <c r="D314" s="98">
        <v>5.6613010742376669E-3</v>
      </c>
      <c r="E314" s="98">
        <v>1.2820709865991972E-2</v>
      </c>
      <c r="F314" s="98">
        <v>1.6941573157088483E-2</v>
      </c>
      <c r="G314" s="98">
        <v>1.3146446257995482E-2</v>
      </c>
      <c r="H314" s="98">
        <v>1.5122257412566965E-2</v>
      </c>
      <c r="I314" s="98">
        <v>1.6830469569414835E-2</v>
      </c>
      <c r="J314" s="98">
        <v>1.935786300434442E-2</v>
      </c>
      <c r="K314" s="98">
        <v>1.4972090645833028E-2</v>
      </c>
      <c r="L314" s="98">
        <v>1.7967231582453554E-2</v>
      </c>
      <c r="M314" s="98">
        <v>2.2852624505792497E-2</v>
      </c>
      <c r="N314" s="98">
        <v>2.1543714863914411E-2</v>
      </c>
      <c r="O314" s="98">
        <v>1.5355359069422128E-2</v>
      </c>
      <c r="P314" s="98">
        <v>6.7554984064308364E-3</v>
      </c>
      <c r="Q314" s="98">
        <v>1.2181023836416841E-2</v>
      </c>
      <c r="R314" s="98">
        <v>2.3871915187911846E-2</v>
      </c>
      <c r="S314" s="98">
        <v>2.5541011821913092E-2</v>
      </c>
      <c r="T314" s="98">
        <v>3.1740861328392989E-2</v>
      </c>
      <c r="U314" s="98">
        <v>1.4133527570964036E-2</v>
      </c>
      <c r="V314" s="98">
        <v>2.798538062649656E-2</v>
      </c>
      <c r="W314" s="98">
        <v>8.0465076155052349E-3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0.96853233804917682</v>
      </c>
      <c r="D315" s="122">
        <v>1.1825946770006743</v>
      </c>
      <c r="E315" s="122">
        <v>1.2527055936837472</v>
      </c>
      <c r="F315" s="122">
        <v>1.0374381902414558</v>
      </c>
      <c r="G315" s="122">
        <v>0.78137965653425501</v>
      </c>
      <c r="H315" s="122">
        <v>0.53089631240372148</v>
      </c>
      <c r="I315" s="122">
        <v>0.51694296659806238</v>
      </c>
      <c r="J315" s="122">
        <v>0.86094083967118007</v>
      </c>
      <c r="K315" s="122">
        <v>0.99672469347896342</v>
      </c>
      <c r="L315" s="122">
        <v>1.313731500717398</v>
      </c>
      <c r="M315" s="122">
        <v>1.2136876717549983</v>
      </c>
      <c r="N315" s="122">
        <v>1.1877867054850688</v>
      </c>
      <c r="O315" s="122">
        <v>1.0578659402496291</v>
      </c>
      <c r="P315" s="122">
        <v>0.53838235428605985</v>
      </c>
      <c r="Q315" s="122">
        <v>0.7574390781166862</v>
      </c>
      <c r="R315" s="122">
        <v>1.1851842206052834</v>
      </c>
      <c r="S315" s="122">
        <v>1.3707652603143416</v>
      </c>
      <c r="T315" s="122">
        <v>1.296812211813634</v>
      </c>
      <c r="U315" s="122">
        <v>1.3217198528916876</v>
      </c>
      <c r="V315" s="122">
        <v>0.88840164169622915</v>
      </c>
      <c r="W315" s="122">
        <v>0.52630270465612139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0.89920705328911033</v>
      </c>
      <c r="D316" s="98">
        <v>1.113288846719207</v>
      </c>
      <c r="E316" s="98">
        <v>1.1774623321366862</v>
      </c>
      <c r="F316" s="98">
        <v>0.97006026280370972</v>
      </c>
      <c r="G316" s="98">
        <v>0.71097182664224989</v>
      </c>
      <c r="H316" s="98">
        <v>0.46436198484278451</v>
      </c>
      <c r="I316" s="98">
        <v>0.47404087237745934</v>
      </c>
      <c r="J316" s="98">
        <v>0.81551365319019975</v>
      </c>
      <c r="K316" s="98">
        <v>0.93854216232256649</v>
      </c>
      <c r="L316" s="98">
        <v>1.2237974768693691</v>
      </c>
      <c r="M316" s="98">
        <v>1.1415013310109032</v>
      </c>
      <c r="N316" s="98">
        <v>1.1202161147616785</v>
      </c>
      <c r="O316" s="98">
        <v>0.99967346444944338</v>
      </c>
      <c r="P316" s="98">
        <v>0.45667941673917134</v>
      </c>
      <c r="Q316" s="98">
        <v>0.68254755422346247</v>
      </c>
      <c r="R316" s="98">
        <v>1.0941165875421499</v>
      </c>
      <c r="S316" s="98">
        <v>1.2726334983416774</v>
      </c>
      <c r="T316" s="98">
        <v>1.1987912964478791</v>
      </c>
      <c r="U316" s="98">
        <v>1.225625730315518</v>
      </c>
      <c r="V316" s="98">
        <v>0.82059478258039464</v>
      </c>
      <c r="W316" s="98">
        <v>0.50182499354710464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7.9543937458849846E-3</v>
      </c>
      <c r="D317" s="98">
        <v>4.4486540757404137E-3</v>
      </c>
      <c r="E317" s="98">
        <v>9.9649581190542815E-3</v>
      </c>
      <c r="F317" s="98">
        <v>4.6829338017995298E-3</v>
      </c>
      <c r="G317" s="98">
        <v>4.5776077394086567E-3</v>
      </c>
      <c r="H317" s="98">
        <v>3.777345240824374E-3</v>
      </c>
      <c r="I317" s="98">
        <v>6.1429770552409177E-3</v>
      </c>
      <c r="J317" s="98">
        <v>8.0709556399904438E-3</v>
      </c>
      <c r="K317" s="98">
        <v>1.3560272632379338E-2</v>
      </c>
      <c r="L317" s="98">
        <v>8.1009974631266086E-3</v>
      </c>
      <c r="M317" s="98">
        <v>4.1158228838227041E-3</v>
      </c>
      <c r="N317" s="98">
        <v>5.9313473524819924E-3</v>
      </c>
      <c r="O317" s="98">
        <v>0</v>
      </c>
      <c r="P317" s="98">
        <v>0</v>
      </c>
      <c r="Q317" s="98">
        <v>0</v>
      </c>
      <c r="R317" s="98">
        <v>6.0809665400410329E-3</v>
      </c>
      <c r="S317" s="98">
        <v>1.3914321507977841E-2</v>
      </c>
      <c r="T317" s="98">
        <v>7.0424520273500608E-3</v>
      </c>
      <c r="U317" s="98">
        <v>1.5728387044971086E-2</v>
      </c>
      <c r="V317" s="98">
        <v>8.0518438433027414E-3</v>
      </c>
      <c r="W317" s="98">
        <v>7.1964005504091054E-4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4.4509544836784974E-3</v>
      </c>
      <c r="D318" s="101">
        <v>2.517418943844379E-3</v>
      </c>
      <c r="E318" s="101">
        <v>5.5687364525774602E-3</v>
      </c>
      <c r="F318" s="101">
        <v>2.6076079916235615E-3</v>
      </c>
      <c r="G318" s="101">
        <v>2.5885478985327136E-3</v>
      </c>
      <c r="H318" s="101">
        <v>2.1403536198055738E-3</v>
      </c>
      <c r="I318" s="101">
        <v>3.423889636933449E-3</v>
      </c>
      <c r="J318" s="101">
        <v>4.3616084586994104E-3</v>
      </c>
      <c r="K318" s="101">
        <v>6.7020612476519732E-3</v>
      </c>
      <c r="L318" s="101">
        <v>4.6055114449713866E-3</v>
      </c>
      <c r="M318" s="101">
        <v>2.3181176237595407E-3</v>
      </c>
      <c r="N318" s="101">
        <v>3.2744142837937422E-3</v>
      </c>
      <c r="O318" s="101">
        <v>0</v>
      </c>
      <c r="P318" s="101">
        <v>0</v>
      </c>
      <c r="Q318" s="101">
        <v>0</v>
      </c>
      <c r="R318" s="101">
        <v>3.4691300610123184E-3</v>
      </c>
      <c r="S318" s="101">
        <v>7.6074310411376588E-3</v>
      </c>
      <c r="T318" s="101">
        <v>3.8703564139942626E-3</v>
      </c>
      <c r="U318" s="101">
        <v>8.7907896330619521E-3</v>
      </c>
      <c r="V318" s="101">
        <v>4.5220590526147669E-3</v>
      </c>
      <c r="W318" s="101">
        <v>4.0707467861594452E-4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3.5034392622064875E-3</v>
      </c>
      <c r="D319" s="104">
        <v>1.9312351318960346E-3</v>
      </c>
      <c r="E319" s="104">
        <v>4.3962216664768213E-3</v>
      </c>
      <c r="F319" s="104">
        <v>2.0753258101759678E-3</v>
      </c>
      <c r="G319" s="104">
        <v>1.9890598408759427E-3</v>
      </c>
      <c r="H319" s="104">
        <v>1.6369916210188002E-3</v>
      </c>
      <c r="I319" s="104">
        <v>2.7190874183074688E-3</v>
      </c>
      <c r="J319" s="104">
        <v>3.7093471812910338E-3</v>
      </c>
      <c r="K319" s="104">
        <v>6.858211384727364E-3</v>
      </c>
      <c r="L319" s="104">
        <v>3.4954860181552216E-3</v>
      </c>
      <c r="M319" s="104">
        <v>1.7977052600631636E-3</v>
      </c>
      <c r="N319" s="104">
        <v>2.6569330686882502E-3</v>
      </c>
      <c r="O319" s="104">
        <v>0</v>
      </c>
      <c r="P319" s="104">
        <v>0</v>
      </c>
      <c r="Q319" s="104">
        <v>0</v>
      </c>
      <c r="R319" s="104">
        <v>2.6118364790287149E-3</v>
      </c>
      <c r="S319" s="104">
        <v>6.306890466840181E-3</v>
      </c>
      <c r="T319" s="104">
        <v>3.1720956133557978E-3</v>
      </c>
      <c r="U319" s="104">
        <v>6.9375974119091346E-3</v>
      </c>
      <c r="V319" s="104">
        <v>3.5297847906879745E-3</v>
      </c>
      <c r="W319" s="104">
        <v>3.1256537642496601E-4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3.1705388251669069E-2</v>
      </c>
      <c r="D320" s="101">
        <v>3.8814463019109485E-2</v>
      </c>
      <c r="E320" s="101">
        <v>3.7241163558102058E-2</v>
      </c>
      <c r="F320" s="101">
        <v>4.1475188498520624E-2</v>
      </c>
      <c r="G320" s="101">
        <v>3.7091866637844174E-2</v>
      </c>
      <c r="H320" s="101">
        <v>3.5695399647720019E-2</v>
      </c>
      <c r="I320" s="101">
        <v>7.7867781640486343E-3</v>
      </c>
      <c r="J320" s="101">
        <v>1.2050499153284426E-2</v>
      </c>
      <c r="K320" s="101">
        <v>1.3807244006483293E-2</v>
      </c>
      <c r="L320" s="101">
        <v>3.7653319012216406E-2</v>
      </c>
      <c r="M320" s="101">
        <v>3.6623269083908359E-2</v>
      </c>
      <c r="N320" s="101">
        <v>3.5898101252602212E-2</v>
      </c>
      <c r="O320" s="101">
        <v>3.0842297150531554E-2</v>
      </c>
      <c r="P320" s="101">
        <v>4.4593719655141487E-2</v>
      </c>
      <c r="Q320" s="101">
        <v>3.3807555177398897E-2</v>
      </c>
      <c r="R320" s="101">
        <v>3.5512146874474272E-2</v>
      </c>
      <c r="S320" s="101">
        <v>3.7521242039401277E-2</v>
      </c>
      <c r="T320" s="101">
        <v>4.2761237733264297E-2</v>
      </c>
      <c r="U320" s="101">
        <v>3.5572629230772174E-2</v>
      </c>
      <c r="V320" s="101">
        <v>2.8571587327601209E-2</v>
      </c>
      <c r="W320" s="101">
        <v>1.1508147843011766E-2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2.9665502762512477E-2</v>
      </c>
      <c r="D321" s="104">
        <v>2.6042713186617342E-2</v>
      </c>
      <c r="E321" s="104">
        <v>2.8037139869904932E-2</v>
      </c>
      <c r="F321" s="104">
        <v>2.1219805137425884E-2</v>
      </c>
      <c r="G321" s="104">
        <v>2.8738355514752296E-2</v>
      </c>
      <c r="H321" s="104">
        <v>2.7061582672392566E-2</v>
      </c>
      <c r="I321" s="104">
        <v>2.8972339001313498E-2</v>
      </c>
      <c r="J321" s="104">
        <v>2.5305731687705495E-2</v>
      </c>
      <c r="K321" s="104">
        <v>3.0815014517534309E-2</v>
      </c>
      <c r="L321" s="104">
        <v>4.4179707372685964E-2</v>
      </c>
      <c r="M321" s="104">
        <v>3.144724877636404E-2</v>
      </c>
      <c r="N321" s="104">
        <v>2.5741142118306103E-2</v>
      </c>
      <c r="O321" s="104">
        <v>2.735017864965417E-2</v>
      </c>
      <c r="P321" s="104">
        <v>3.7109217891747079E-2</v>
      </c>
      <c r="Q321" s="104">
        <v>4.1083968715824856E-2</v>
      </c>
      <c r="R321" s="104">
        <v>4.9474519648618091E-2</v>
      </c>
      <c r="S321" s="104">
        <v>4.6696198425285058E-2</v>
      </c>
      <c r="T321" s="104">
        <v>4.8217225605140746E-2</v>
      </c>
      <c r="U321" s="104">
        <v>4.4793106300426377E-2</v>
      </c>
      <c r="V321" s="104">
        <v>3.1183427944930522E-2</v>
      </c>
      <c r="W321" s="104">
        <v>1.2249923210964093E-2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1.6593683124439332E-2</v>
      </c>
      <c r="D322" s="98">
        <v>1.4742114436285866E-2</v>
      </c>
      <c r="E322" s="98">
        <v>1.5658133841618883E-2</v>
      </c>
      <c r="F322" s="98">
        <v>1.1805498176688205E-2</v>
      </c>
      <c r="G322" s="98">
        <v>1.625327067656978E-2</v>
      </c>
      <c r="H322" s="98">
        <v>1.5339276959349543E-2</v>
      </c>
      <c r="I322" s="98">
        <v>1.6172683970992051E-2</v>
      </c>
      <c r="J322" s="98">
        <v>1.3690920002061483E-2</v>
      </c>
      <c r="K322" s="98">
        <v>1.519629881021929E-2</v>
      </c>
      <c r="L322" s="98">
        <v>2.5062542557438304E-2</v>
      </c>
      <c r="M322" s="98">
        <v>1.7690217277306991E-2</v>
      </c>
      <c r="N322" s="98">
        <v>1.4177050620769091E-2</v>
      </c>
      <c r="O322" s="98">
        <v>1.5853898127888302E-2</v>
      </c>
      <c r="P322" s="98">
        <v>2.0661767774070451E-2</v>
      </c>
      <c r="Q322" s="98">
        <v>2.3412364632481683E-2</v>
      </c>
      <c r="R322" s="98">
        <v>2.8239992834031443E-2</v>
      </c>
      <c r="S322" s="98">
        <v>2.5505305589056271E-2</v>
      </c>
      <c r="T322" s="98">
        <v>2.6525291941094299E-2</v>
      </c>
      <c r="U322" s="98">
        <v>2.503222984761044E-2</v>
      </c>
      <c r="V322" s="98">
        <v>1.7508330512549988E-2</v>
      </c>
      <c r="W322" s="98">
        <v>6.9312388998150213E-3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1.3071819638073145E-2</v>
      </c>
      <c r="D323" s="98">
        <v>1.1300598750331474E-2</v>
      </c>
      <c r="E323" s="98">
        <v>1.2379006028286049E-2</v>
      </c>
      <c r="F323" s="98">
        <v>9.4143069607376794E-3</v>
      </c>
      <c r="G323" s="98">
        <v>1.2485084838182515E-2</v>
      </c>
      <c r="H323" s="98">
        <v>1.1722305713043021E-2</v>
      </c>
      <c r="I323" s="98">
        <v>1.2799655030321447E-2</v>
      </c>
      <c r="J323" s="98">
        <v>1.1614811685644011E-2</v>
      </c>
      <c r="K323" s="98">
        <v>1.5618715707315019E-2</v>
      </c>
      <c r="L323" s="98">
        <v>1.911716481524766E-2</v>
      </c>
      <c r="M323" s="98">
        <v>1.375703149905705E-2</v>
      </c>
      <c r="N323" s="98">
        <v>1.156409149753701E-2</v>
      </c>
      <c r="O323" s="98">
        <v>1.1496280521765868E-2</v>
      </c>
      <c r="P323" s="98">
        <v>1.6447450117676631E-2</v>
      </c>
      <c r="Q323" s="98">
        <v>1.7671604083343177E-2</v>
      </c>
      <c r="R323" s="98">
        <v>2.1234526814586648E-2</v>
      </c>
      <c r="S323" s="98">
        <v>2.1190892836228787E-2</v>
      </c>
      <c r="T323" s="98">
        <v>2.169193366404645E-2</v>
      </c>
      <c r="U323" s="98">
        <v>1.9760876452815941E-2</v>
      </c>
      <c r="V323" s="98">
        <v>1.3675097432380533E-2</v>
      </c>
      <c r="W323" s="98">
        <v>5.3186843111490707E-3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0.22570233428295519</v>
      </c>
      <c r="D324" s="122">
        <v>0.28484236088987336</v>
      </c>
      <c r="E324" s="122">
        <v>0.29542229655658503</v>
      </c>
      <c r="F324" s="122">
        <v>0.23931237326601107</v>
      </c>
      <c r="G324" s="122">
        <v>0.18410530508651538</v>
      </c>
      <c r="H324" s="122">
        <v>0.12868527411438957</v>
      </c>
      <c r="I324" s="122">
        <v>0.13714971030046308</v>
      </c>
      <c r="J324" s="122">
        <v>0.22315029523082597</v>
      </c>
      <c r="K324" s="122">
        <v>0.26294644494456448</v>
      </c>
      <c r="L324" s="122">
        <v>0.3208832561271332</v>
      </c>
      <c r="M324" s="122">
        <v>0.2882625855981038</v>
      </c>
      <c r="N324" s="122">
        <v>0.275738930006174</v>
      </c>
      <c r="O324" s="122">
        <v>0.25085292933608749</v>
      </c>
      <c r="P324" s="122">
        <v>0.13564613155462416</v>
      </c>
      <c r="Q324" s="122">
        <v>0.19590581008263913</v>
      </c>
      <c r="R324" s="122">
        <v>0.30939795199630082</v>
      </c>
      <c r="S324" s="122">
        <v>0.35719373435158552</v>
      </c>
      <c r="T324" s="122">
        <v>0.35010984679899221</v>
      </c>
      <c r="U324" s="122">
        <v>0.34398196388054753</v>
      </c>
      <c r="V324" s="122">
        <v>0.24479995053438511</v>
      </c>
      <c r="W324" s="122">
        <v>0.15575768626657102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5.8208419817790775E-3</v>
      </c>
      <c r="D325" s="98">
        <v>1.1799878710973759E-2</v>
      </c>
      <c r="E325" s="98">
        <v>1.5850900166262838E-2</v>
      </c>
      <c r="F325" s="98">
        <v>1.2706469091219558E-2</v>
      </c>
      <c r="G325" s="98">
        <v>9.0767035593554129E-3</v>
      </c>
      <c r="H325" s="98">
        <v>5.9964662894994884E-3</v>
      </c>
      <c r="I325" s="98">
        <v>3.8529545211325781E-3</v>
      </c>
      <c r="J325" s="98">
        <v>2.2420087894332395E-2</v>
      </c>
      <c r="K325" s="98">
        <v>2.3439221423575688E-2</v>
      </c>
      <c r="L325" s="98">
        <v>2.9331984868639936E-2</v>
      </c>
      <c r="M325" s="98">
        <v>2.6910259772374372E-2</v>
      </c>
      <c r="N325" s="98">
        <v>2.5649885086897199E-2</v>
      </c>
      <c r="O325" s="98">
        <v>2.0484471273353882E-2</v>
      </c>
      <c r="P325" s="98">
        <v>6.4681183781257479E-3</v>
      </c>
      <c r="Q325" s="98">
        <v>8.7369599694314109E-3</v>
      </c>
      <c r="R325" s="98">
        <v>1.6053236349985688E-2</v>
      </c>
      <c r="S325" s="98">
        <v>2.218570158805502E-2</v>
      </c>
      <c r="T325" s="98">
        <v>2.094605413148817E-2</v>
      </c>
      <c r="U325" s="98">
        <v>2.0162443737818055E-2</v>
      </c>
      <c r="V325" s="98">
        <v>9.9734481375330416E-3</v>
      </c>
      <c r="W325" s="98">
        <v>1.1278262270061316E-2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0.21988149230117612</v>
      </c>
      <c r="D326" s="33">
        <v>0.27304248217889959</v>
      </c>
      <c r="E326" s="33">
        <v>0.27957139639032219</v>
      </c>
      <c r="F326" s="33">
        <v>0.22660590417479151</v>
      </c>
      <c r="G326" s="33">
        <v>0.17502860152715996</v>
      </c>
      <c r="H326" s="33">
        <v>0.12268880782489007</v>
      </c>
      <c r="I326" s="33">
        <v>0.13329675577933051</v>
      </c>
      <c r="J326" s="33">
        <v>0.20073020733649358</v>
      </c>
      <c r="K326" s="33">
        <v>0.2395072235209888</v>
      </c>
      <c r="L326" s="33">
        <v>0.29155127125849328</v>
      </c>
      <c r="M326" s="33">
        <v>0.26135232582572943</v>
      </c>
      <c r="N326" s="33">
        <v>0.2500890449192768</v>
      </c>
      <c r="O326" s="33">
        <v>0.23036845806273359</v>
      </c>
      <c r="P326" s="33">
        <v>0.12917801317649841</v>
      </c>
      <c r="Q326" s="33">
        <v>0.18716885011320772</v>
      </c>
      <c r="R326" s="33">
        <v>0.29334471564631515</v>
      </c>
      <c r="S326" s="33">
        <v>0.33500803276353053</v>
      </c>
      <c r="T326" s="33">
        <v>0.32916379266750406</v>
      </c>
      <c r="U326" s="33">
        <v>0.32381952014272947</v>
      </c>
      <c r="V326" s="33">
        <v>0.23482650239685207</v>
      </c>
      <c r="W326" s="33">
        <v>0.1444794239965097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0.66365504258334207</v>
      </c>
      <c r="D328" s="119">
        <f t="shared" si="143"/>
        <v>0.67104671692612494</v>
      </c>
      <c r="E328" s="119">
        <f t="shared" si="143"/>
        <v>0.67890826510022984</v>
      </c>
      <c r="F328" s="119">
        <f t="shared" si="143"/>
        <v>0.68682164283127911</v>
      </c>
      <c r="G328" s="119">
        <f t="shared" si="143"/>
        <v>0.69472823988808341</v>
      </c>
      <c r="H328" s="119">
        <f t="shared" si="143"/>
        <v>0.70322460117112418</v>
      </c>
      <c r="I328" s="119">
        <f t="shared" si="143"/>
        <v>0.71100665476337221</v>
      </c>
      <c r="J328" s="119">
        <f t="shared" si="143"/>
        <v>0.71779684359542606</v>
      </c>
      <c r="K328" s="119">
        <f t="shared" si="143"/>
        <v>0.72556180097826928</v>
      </c>
      <c r="L328" s="119">
        <f t="shared" si="143"/>
        <v>0.73378687806185117</v>
      </c>
      <c r="M328" s="119">
        <f t="shared" si="143"/>
        <v>0.74480802276727376</v>
      </c>
      <c r="N328" s="119">
        <f t="shared" si="143"/>
        <v>0.75879976300736762</v>
      </c>
      <c r="O328" s="119">
        <f t="shared" si="143"/>
        <v>0.77641183218526755</v>
      </c>
      <c r="P328" s="119">
        <f t="shared" si="143"/>
        <v>0.79663676690748408</v>
      </c>
      <c r="Q328" s="119">
        <f t="shared" si="143"/>
        <v>0.8138199720088235</v>
      </c>
      <c r="R328" s="119">
        <f t="shared" ref="R328:V328" si="144">IF(R309=0,"",R309/R290)</f>
        <v>0.82428297550511009</v>
      </c>
      <c r="S328" s="119">
        <f t="shared" si="144"/>
        <v>0.83251850979586817</v>
      </c>
      <c r="T328" s="119">
        <f t="shared" si="144"/>
        <v>0.8400687263035862</v>
      </c>
      <c r="U328" s="119">
        <f t="shared" si="144"/>
        <v>0.84544871553508716</v>
      </c>
      <c r="V328" s="119">
        <f t="shared" si="144"/>
        <v>0.85359357225412413</v>
      </c>
      <c r="W328" s="119">
        <f t="shared" ref="W328" si="145">IF(W309=0,"",W309/W290)</f>
        <v>0.85559377824870486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0.66153545884719522</v>
      </c>
      <c r="D329" s="124">
        <f t="shared" si="146"/>
        <v>0.66939076531334218</v>
      </c>
      <c r="E329" s="124">
        <f t="shared" si="146"/>
        <v>0.67733080800720402</v>
      </c>
      <c r="F329" s="124">
        <f t="shared" si="146"/>
        <v>0.68514146357676975</v>
      </c>
      <c r="G329" s="124">
        <f t="shared" si="146"/>
        <v>0.6929609141318388</v>
      </c>
      <c r="H329" s="124">
        <f t="shared" si="146"/>
        <v>0.70076447217157767</v>
      </c>
      <c r="I329" s="124">
        <f t="shared" si="146"/>
        <v>0.70859285498347524</v>
      </c>
      <c r="J329" s="124">
        <f t="shared" si="146"/>
        <v>0.71648997983581597</v>
      </c>
      <c r="K329" s="124">
        <f t="shared" si="146"/>
        <v>0.72460075067916052</v>
      </c>
      <c r="L329" s="124">
        <f t="shared" si="146"/>
        <v>0.73307292465062535</v>
      </c>
      <c r="M329" s="124">
        <f t="shared" si="146"/>
        <v>0.7436948478244898</v>
      </c>
      <c r="N329" s="124">
        <f t="shared" si="146"/>
        <v>0.75742358423007328</v>
      </c>
      <c r="O329" s="124">
        <f t="shared" si="146"/>
        <v>0.77459699997634146</v>
      </c>
      <c r="P329" s="124">
        <f t="shared" si="146"/>
        <v>0.79357697311918818</v>
      </c>
      <c r="Q329" s="124">
        <f t="shared" si="146"/>
        <v>0.80980375398938631</v>
      </c>
      <c r="R329" s="124">
        <f t="shared" ref="R329:V329" si="147">IF(R310=0,"",R310/R291)</f>
        <v>0.8190436004223034</v>
      </c>
      <c r="S329" s="124">
        <f t="shared" si="147"/>
        <v>0.82622913007422671</v>
      </c>
      <c r="T329" s="124">
        <f t="shared" si="147"/>
        <v>0.83199749380982979</v>
      </c>
      <c r="U329" s="124">
        <f t="shared" si="147"/>
        <v>0.83683071584683044</v>
      </c>
      <c r="V329" s="124">
        <f t="shared" si="147"/>
        <v>0.84110366727557551</v>
      </c>
      <c r="W329" s="124">
        <f t="shared" ref="W329" si="148">IF(W310=0,"",W310/W291)</f>
        <v>0.84415723514563379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0.65743886825805897</v>
      </c>
      <c r="D330" s="111">
        <f t="shared" si="149"/>
        <v>0.66545588259953092</v>
      </c>
      <c r="E330" s="111">
        <f t="shared" si="149"/>
        <v>0.67347643261706758</v>
      </c>
      <c r="F330" s="111">
        <f t="shared" si="149"/>
        <v>0.68139819209922725</v>
      </c>
      <c r="G330" s="111">
        <f t="shared" si="149"/>
        <v>0.68931553707424675</v>
      </c>
      <c r="H330" s="111">
        <f t="shared" si="149"/>
        <v>0.69721789616550101</v>
      </c>
      <c r="I330" s="111">
        <f t="shared" si="149"/>
        <v>0.70512951475860441</v>
      </c>
      <c r="J330" s="111">
        <f t="shared" si="149"/>
        <v>0.71314745102755805</v>
      </c>
      <c r="K330" s="111">
        <f t="shared" si="149"/>
        <v>0.72135546877436074</v>
      </c>
      <c r="L330" s="111">
        <f t="shared" si="149"/>
        <v>0.72977815034232352</v>
      </c>
      <c r="M330" s="111">
        <f t="shared" si="149"/>
        <v>0.74055659621914049</v>
      </c>
      <c r="N330" s="111">
        <f t="shared" si="149"/>
        <v>0.75439969324410083</v>
      </c>
      <c r="O330" s="111">
        <f t="shared" si="149"/>
        <v>0.77172076965398084</v>
      </c>
      <c r="P330" s="111">
        <f t="shared" si="149"/>
        <v>0.79097378291568188</v>
      </c>
      <c r="Q330" s="111">
        <f t="shared" si="149"/>
        <v>0.80732820494184532</v>
      </c>
      <c r="R330" s="111">
        <f t="shared" ref="R330:V330" si="150">IF(R311=0,"",R311/R292)</f>
        <v>0.81667550887988083</v>
      </c>
      <c r="S330" s="111">
        <f t="shared" si="150"/>
        <v>0.8239383242511118</v>
      </c>
      <c r="T330" s="111">
        <f t="shared" si="150"/>
        <v>0.82977838720436037</v>
      </c>
      <c r="U330" s="111">
        <f t="shared" si="150"/>
        <v>0.83469446091544308</v>
      </c>
      <c r="V330" s="111">
        <f t="shared" si="150"/>
        <v>0.83901216252676547</v>
      </c>
      <c r="W330" s="111">
        <f t="shared" ref="W330" si="151">IF(W311=0,"",W311/W292)</f>
        <v>0.84209413886560558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3.3643464444933344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3.7283801725356622</v>
      </c>
      <c r="J332" s="124">
        <f t="shared" si="155"/>
        <v>3.8531320623257503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>
        <f t="shared" si="155"/>
        <v>4.9295264301331487</v>
      </c>
      <c r="Q332" s="124">
        <f t="shared" si="155"/>
        <v>5.1403001098531789</v>
      </c>
      <c r="R332" s="124">
        <f t="shared" ref="R332:V332" si="156">IF(R313=0,"",R313/R294)</f>
        <v>5.2725307096427807</v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>
        <f t="shared" si="156"/>
        <v>5.6274047067316868</v>
      </c>
      <c r="W332" s="124">
        <f t="shared" ref="W332" si="157">IF(W313=0,"",W313/W294)</f>
        <v>5.7073192747491053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3.3643464444933344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3.7283801725356622</v>
      </c>
      <c r="J333" s="111">
        <f t="shared" si="158"/>
        <v>3.8531320623257503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>
        <f t="shared" si="158"/>
        <v>4.9295264301331487</v>
      </c>
      <c r="Q333" s="111">
        <f t="shared" si="158"/>
        <v>5.1403001098531789</v>
      </c>
      <c r="R333" s="111">
        <f t="shared" ref="R333:V333" si="159">IF(R314=0,"",R314/R295)</f>
        <v>5.2725307096427807</v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>
        <f t="shared" si="159"/>
        <v>5.6274047067316868</v>
      </c>
      <c r="W333" s="111">
        <f t="shared" ref="W333" si="160">IF(W314=0,"",W314/W295)</f>
        <v>5.7073192747491053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0.66232382164116976</v>
      </c>
      <c r="D334" s="124">
        <f t="shared" si="161"/>
        <v>0.66660755690539397</v>
      </c>
      <c r="E334" s="124">
        <f t="shared" si="161"/>
        <v>0.6731516373077342</v>
      </c>
      <c r="F334" s="124">
        <f t="shared" si="161"/>
        <v>0.67950511150089699</v>
      </c>
      <c r="G334" s="124">
        <f t="shared" si="161"/>
        <v>0.68863537242719242</v>
      </c>
      <c r="H334" s="124">
        <f t="shared" si="161"/>
        <v>0.69819456909435007</v>
      </c>
      <c r="I334" s="124">
        <f t="shared" si="161"/>
        <v>0.70352831017953421</v>
      </c>
      <c r="J334" s="124">
        <f t="shared" si="161"/>
        <v>0.70757534718521109</v>
      </c>
      <c r="K334" s="124">
        <f t="shared" si="161"/>
        <v>0.71661032112908274</v>
      </c>
      <c r="L334" s="124">
        <f t="shared" si="161"/>
        <v>0.72477763573494192</v>
      </c>
      <c r="M334" s="124">
        <f t="shared" si="161"/>
        <v>0.73685216086479655</v>
      </c>
      <c r="N334" s="124">
        <f t="shared" si="161"/>
        <v>0.75533665836447761</v>
      </c>
      <c r="O334" s="124">
        <f t="shared" si="161"/>
        <v>0.78032272588836182</v>
      </c>
      <c r="P334" s="124">
        <f t="shared" si="161"/>
        <v>0.81079391688766411</v>
      </c>
      <c r="Q334" s="124">
        <f t="shared" si="161"/>
        <v>0.83615592767871516</v>
      </c>
      <c r="R334" s="124">
        <f t="shared" ref="R334:V334" si="162">IF(R315=0,"",R315/R296)</f>
        <v>0.85352631510887722</v>
      </c>
      <c r="S334" s="124">
        <f t="shared" si="162"/>
        <v>0.86945445587794823</v>
      </c>
      <c r="T334" s="124">
        <f t="shared" si="162"/>
        <v>0.88258489642462423</v>
      </c>
      <c r="U334" s="124">
        <f t="shared" si="162"/>
        <v>0.89454572325860959</v>
      </c>
      <c r="V334" s="124">
        <f t="shared" si="162"/>
        <v>0.90264397609408986</v>
      </c>
      <c r="W334" s="124">
        <f t="shared" ref="W334" si="163">IF(W315=0,"",W315/W296)</f>
        <v>0.90759773831307933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0.65471426317890269</v>
      </c>
      <c r="D335" s="111">
        <f t="shared" si="164"/>
        <v>0.66090973322705937</v>
      </c>
      <c r="E335" s="111">
        <f t="shared" si="164"/>
        <v>0.66737307478015773</v>
      </c>
      <c r="F335" s="111">
        <f t="shared" si="164"/>
        <v>0.67388865918328744</v>
      </c>
      <c r="G335" s="111">
        <f t="shared" si="164"/>
        <v>0.68064874935258746</v>
      </c>
      <c r="H335" s="111">
        <f t="shared" si="164"/>
        <v>0.6876273155388527</v>
      </c>
      <c r="I335" s="111">
        <f t="shared" si="164"/>
        <v>0.69486920887597836</v>
      </c>
      <c r="J335" s="111">
        <f t="shared" si="164"/>
        <v>0.70256395338536548</v>
      </c>
      <c r="K335" s="111">
        <f t="shared" si="164"/>
        <v>0.71086958335306771</v>
      </c>
      <c r="L335" s="111">
        <f t="shared" si="164"/>
        <v>0.7198229468264512</v>
      </c>
      <c r="M335" s="111">
        <f t="shared" si="164"/>
        <v>0.73336273117042605</v>
      </c>
      <c r="N335" s="111">
        <f t="shared" si="164"/>
        <v>0.7527013027179611</v>
      </c>
      <c r="O335" s="111">
        <f t="shared" si="164"/>
        <v>0.77873384633285148</v>
      </c>
      <c r="P335" s="111">
        <f t="shared" si="164"/>
        <v>0.80902686787737776</v>
      </c>
      <c r="Q335" s="111">
        <f t="shared" si="164"/>
        <v>0.83594601859150708</v>
      </c>
      <c r="R335" s="111">
        <f t="shared" ref="R335:V335" si="165">IF(R316=0,"",R316/R297)</f>
        <v>0.85364604103362474</v>
      </c>
      <c r="S335" s="111">
        <f t="shared" si="165"/>
        <v>0.8697961716330761</v>
      </c>
      <c r="T335" s="111">
        <f t="shared" si="165"/>
        <v>0.88397715473109151</v>
      </c>
      <c r="U335" s="111">
        <f t="shared" si="165"/>
        <v>0.89572186640324447</v>
      </c>
      <c r="V335" s="111">
        <f t="shared" si="165"/>
        <v>0.90451771047268492</v>
      </c>
      <c r="W335" s="111">
        <f t="shared" ref="W335" si="166">IF(W316=0,"",W316/W297)</f>
        <v>0.90905737579959578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0.77213965044271116</v>
      </c>
      <c r="D336" s="111">
        <f t="shared" si="167"/>
        <v>0.77499228283196842</v>
      </c>
      <c r="E336" s="111">
        <f t="shared" si="167"/>
        <v>0.78214906126863271</v>
      </c>
      <c r="F336" s="111">
        <f t="shared" si="167"/>
        <v>0.78773354034986631</v>
      </c>
      <c r="G336" s="111">
        <f t="shared" si="167"/>
        <v>0.79031650258740971</v>
      </c>
      <c r="H336" s="111">
        <f t="shared" si="167"/>
        <v>0.7952880341373163</v>
      </c>
      <c r="I336" s="111">
        <f t="shared" si="167"/>
        <v>0.80337376003647565</v>
      </c>
      <c r="J336" s="111">
        <f t="shared" si="167"/>
        <v>0.81381135276760985</v>
      </c>
      <c r="K336" s="111">
        <f t="shared" si="167"/>
        <v>0.83262414072123414</v>
      </c>
      <c r="L336" s="111">
        <f t="shared" si="167"/>
        <v>0.81881165382669019</v>
      </c>
      <c r="M336" s="111">
        <f t="shared" si="167"/>
        <v>0.83002924544646361</v>
      </c>
      <c r="N336" s="111">
        <f t="shared" si="167"/>
        <v>0.84647067332249581</v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0.91090605271093961</v>
      </c>
      <c r="S336" s="111">
        <f t="shared" si="168"/>
        <v>0.92434842760104541</v>
      </c>
      <c r="T336" s="111">
        <f t="shared" si="168"/>
        <v>0.93272074563313279</v>
      </c>
      <c r="U336" s="111">
        <f t="shared" si="168"/>
        <v>0.93890767389591201</v>
      </c>
      <c r="V336" s="111">
        <f t="shared" si="168"/>
        <v>0.94403278307218974</v>
      </c>
      <c r="W336" s="111">
        <f t="shared" ref="W336" si="169">IF(W317=0,"",W317/W298)</f>
        <v>0.94644146295445719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0.65471426317890269</v>
      </c>
      <c r="D337" s="112">
        <f t="shared" si="170"/>
        <v>0.66090973322705937</v>
      </c>
      <c r="E337" s="112">
        <f t="shared" si="170"/>
        <v>0.66737307478015773</v>
      </c>
      <c r="F337" s="112">
        <f t="shared" si="170"/>
        <v>0.67388865918328744</v>
      </c>
      <c r="G337" s="112">
        <f t="shared" si="170"/>
        <v>0.68064874935258746</v>
      </c>
      <c r="H337" s="112">
        <f t="shared" si="170"/>
        <v>0.6876273155388527</v>
      </c>
      <c r="I337" s="112">
        <f t="shared" si="170"/>
        <v>0.69486920887597836</v>
      </c>
      <c r="J337" s="112">
        <f t="shared" si="170"/>
        <v>0.70256395338536537</v>
      </c>
      <c r="K337" s="112">
        <f t="shared" si="170"/>
        <v>0.71086958335306771</v>
      </c>
      <c r="L337" s="112">
        <f t="shared" si="170"/>
        <v>0.7198229468264512</v>
      </c>
      <c r="M337" s="112">
        <f t="shared" si="170"/>
        <v>0.73336273117042605</v>
      </c>
      <c r="N337" s="112">
        <f t="shared" si="170"/>
        <v>0.7527013027179611</v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0.85364604103362474</v>
      </c>
      <c r="S337" s="112">
        <f t="shared" si="171"/>
        <v>0.86979617163307599</v>
      </c>
      <c r="T337" s="112">
        <f t="shared" si="171"/>
        <v>0.88397715473109151</v>
      </c>
      <c r="U337" s="112">
        <f t="shared" si="171"/>
        <v>0.89572186640324436</v>
      </c>
      <c r="V337" s="112">
        <f t="shared" si="171"/>
        <v>0.90451771047268492</v>
      </c>
      <c r="W337" s="112">
        <f t="shared" ref="W337" si="172">IF(W318=0,"",W318/W299)</f>
        <v>0.90905737579959578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0.74103811585531687</v>
      </c>
      <c r="G339" s="112">
        <f t="shared" si="176"/>
        <v>0.74244216033359767</v>
      </c>
      <c r="H339" s="112">
        <f t="shared" si="176"/>
        <v>0.74392448372978437</v>
      </c>
      <c r="I339" s="112">
        <f t="shared" si="176"/>
        <v>0.74550437012085036</v>
      </c>
      <c r="J339" s="112">
        <f t="shared" si="176"/>
        <v>0.74725901058916766</v>
      </c>
      <c r="K339" s="112">
        <f t="shared" si="176"/>
        <v>0.7492568118948848</v>
      </c>
      <c r="L339" s="112">
        <f t="shared" si="176"/>
        <v>0.75152171553200597</v>
      </c>
      <c r="M339" s="112">
        <f t="shared" si="176"/>
        <v>0.75562309994616961</v>
      </c>
      <c r="N339" s="112">
        <f t="shared" si="176"/>
        <v>0.76225052644771163</v>
      </c>
      <c r="O339" s="112">
        <f t="shared" si="176"/>
        <v>0.77228827697354829</v>
      </c>
      <c r="P339" s="112">
        <f t="shared" si="176"/>
        <v>0.78534610185820886</v>
      </c>
      <c r="Q339" s="112">
        <f t="shared" si="176"/>
        <v>0.79815896849931833</v>
      </c>
      <c r="R339" s="112">
        <f t="shared" ref="R339:V339" si="177">IF(R320=0,"",R320/R301)</f>
        <v>0.80734394468209447</v>
      </c>
      <c r="S339" s="112">
        <f t="shared" si="177"/>
        <v>0.81643837094828697</v>
      </c>
      <c r="T339" s="112">
        <f t="shared" si="177"/>
        <v>0.82525155407264039</v>
      </c>
      <c r="U339" s="112">
        <f t="shared" si="177"/>
        <v>0.8335304087823443</v>
      </c>
      <c r="V339" s="112">
        <f t="shared" si="177"/>
        <v>0.84088665159606901</v>
      </c>
      <c r="W339" s="112">
        <f t="shared" ref="W339" si="178">IF(W320=0,"",W320/W301)</f>
        <v>0.84667743682412022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0.83375115835546165</v>
      </c>
      <c r="D340" s="113">
        <f t="shared" si="179"/>
        <v>0.83296386794921562</v>
      </c>
      <c r="E340" s="113">
        <f t="shared" si="179"/>
        <v>0.83576603357879675</v>
      </c>
      <c r="F340" s="113">
        <f t="shared" si="179"/>
        <v>0.83722728737655139</v>
      </c>
      <c r="G340" s="113">
        <f t="shared" si="179"/>
        <v>0.83598313106773547</v>
      </c>
      <c r="H340" s="113">
        <f t="shared" si="179"/>
        <v>0.83673948417056809</v>
      </c>
      <c r="I340" s="113">
        <f t="shared" si="179"/>
        <v>0.83994181747170027</v>
      </c>
      <c r="J340" s="113">
        <f t="shared" si="179"/>
        <v>0.8453184237102277</v>
      </c>
      <c r="K340" s="113">
        <f t="shared" si="179"/>
        <v>0.85834391802527954</v>
      </c>
      <c r="L340" s="113">
        <f t="shared" si="179"/>
        <v>0.84205996868506416</v>
      </c>
      <c r="M340" s="113">
        <f t="shared" si="179"/>
        <v>0.84607345974310932</v>
      </c>
      <c r="N340" s="113">
        <f t="shared" si="179"/>
        <v>0.853400409961524</v>
      </c>
      <c r="O340" s="113">
        <f t="shared" si="179"/>
        <v>0.85403247965696494</v>
      </c>
      <c r="P340" s="113">
        <f t="shared" si="179"/>
        <v>0.86791841679252268</v>
      </c>
      <c r="Q340" s="113">
        <f t="shared" si="179"/>
        <v>0.87404212814860938</v>
      </c>
      <c r="R340" s="113">
        <f t="shared" ref="R340:V340" si="180">IF(R321=0,"",R321/R302)</f>
        <v>0.88011945990066631</v>
      </c>
      <c r="S340" s="113">
        <f t="shared" si="180"/>
        <v>0.89062851763176265</v>
      </c>
      <c r="T340" s="113">
        <f t="shared" si="180"/>
        <v>0.89566489040202302</v>
      </c>
      <c r="U340" s="113">
        <f t="shared" si="180"/>
        <v>0.89959634888893714</v>
      </c>
      <c r="V340" s="113">
        <f t="shared" si="180"/>
        <v>0.903962578617451</v>
      </c>
      <c r="W340" s="113">
        <f t="shared" ref="W340" si="181">IF(W321=0,"",W321/W302)</f>
        <v>0.90706020697368006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>
        <f t="shared" si="182"/>
        <v>0.74550437012085036</v>
      </c>
      <c r="J341" s="111">
        <f t="shared" si="182"/>
        <v>0.74725901058916766</v>
      </c>
      <c r="K341" s="111">
        <f t="shared" si="182"/>
        <v>0.7492568118948848</v>
      </c>
      <c r="L341" s="111">
        <f t="shared" si="182"/>
        <v>0.75152171553200586</v>
      </c>
      <c r="M341" s="111">
        <f t="shared" si="182"/>
        <v>0.75562309994616961</v>
      </c>
      <c r="N341" s="111">
        <f t="shared" si="182"/>
        <v>0.76225052644771163</v>
      </c>
      <c r="O341" s="111">
        <f t="shared" si="182"/>
        <v>0.77228827697354818</v>
      </c>
      <c r="P341" s="111">
        <f t="shared" si="182"/>
        <v>0.78534610185820886</v>
      </c>
      <c r="Q341" s="111">
        <f t="shared" si="182"/>
        <v>0.79815896849931833</v>
      </c>
      <c r="R341" s="111">
        <f t="shared" ref="R341:V341" si="183">IF(R322=0,"",R322/R303)</f>
        <v>0.80734394468209447</v>
      </c>
      <c r="S341" s="111">
        <f t="shared" si="183"/>
        <v>0.81643837094828697</v>
      </c>
      <c r="T341" s="111">
        <f t="shared" si="183"/>
        <v>0.8252515540726405</v>
      </c>
      <c r="U341" s="111">
        <f t="shared" si="183"/>
        <v>0.8335304087823443</v>
      </c>
      <c r="V341" s="111">
        <f t="shared" si="183"/>
        <v>0.84088665159606912</v>
      </c>
      <c r="W341" s="111">
        <f t="shared" ref="W341" si="184">IF(W322=0,"",W322/W303)</f>
        <v>0.84667743682412022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0.76825322708501098</v>
      </c>
      <c r="D343" s="124">
        <f t="shared" si="188"/>
        <v>0.76660745812102304</v>
      </c>
      <c r="E343" s="124">
        <f t="shared" si="188"/>
        <v>0.76563216873262707</v>
      </c>
      <c r="F343" s="124">
        <f t="shared" si="188"/>
        <v>0.76709278725599805</v>
      </c>
      <c r="G343" s="124">
        <f t="shared" si="188"/>
        <v>0.76922769356927168</v>
      </c>
      <c r="H343" s="124">
        <f t="shared" si="188"/>
        <v>0.77120150740877502</v>
      </c>
      <c r="I343" s="124">
        <f t="shared" si="188"/>
        <v>0.7763908392228418</v>
      </c>
      <c r="J343" s="124">
        <f t="shared" si="188"/>
        <v>0.7636119592185886</v>
      </c>
      <c r="K343" s="124">
        <f t="shared" si="188"/>
        <v>0.76743465369865116</v>
      </c>
      <c r="L343" s="124">
        <f t="shared" si="188"/>
        <v>0.76869967626600288</v>
      </c>
      <c r="M343" s="124">
        <f t="shared" si="188"/>
        <v>0.77060747201975577</v>
      </c>
      <c r="N343" s="124">
        <f t="shared" si="188"/>
        <v>0.77369431512288833</v>
      </c>
      <c r="O343" s="124">
        <f t="shared" si="188"/>
        <v>0.78024413404137094</v>
      </c>
      <c r="P343" s="124">
        <f t="shared" si="188"/>
        <v>0.79343590745994053</v>
      </c>
      <c r="Q343" s="124">
        <f t="shared" si="188"/>
        <v>0.80158343787985564</v>
      </c>
      <c r="R343" s="124">
        <f t="shared" ref="R343:V343" si="189">IF(R324=0,"",R324/R305)</f>
        <v>0.80986714473829857</v>
      </c>
      <c r="S343" s="124">
        <f t="shared" si="189"/>
        <v>0.8196045616322416</v>
      </c>
      <c r="T343" s="124">
        <f t="shared" si="189"/>
        <v>0.83355633885162528</v>
      </c>
      <c r="U343" s="124">
        <f t="shared" si="189"/>
        <v>0.84665173880968625</v>
      </c>
      <c r="V343" s="124">
        <f t="shared" si="189"/>
        <v>0.86322304184596399</v>
      </c>
      <c r="W343" s="124">
        <f t="shared" ref="W343" si="190">IF(W324=0,"",W324/W305)</f>
        <v>0.86049310387316491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0.61887065511712291</v>
      </c>
      <c r="D344" s="111">
        <f t="shared" si="191"/>
        <v>0.61915983325143065</v>
      </c>
      <c r="E344" s="111">
        <f t="shared" si="191"/>
        <v>0.6194449330927605</v>
      </c>
      <c r="F344" s="111">
        <f t="shared" si="191"/>
        <v>0.61972947680322976</v>
      </c>
      <c r="G344" s="111">
        <f t="shared" si="191"/>
        <v>0.62001026464574782</v>
      </c>
      <c r="H344" s="111">
        <f t="shared" si="191"/>
        <v>0.62028768822739966</v>
      </c>
      <c r="I344" s="111">
        <f t="shared" si="191"/>
        <v>0.62056095913287257</v>
      </c>
      <c r="J344" s="111">
        <f t="shared" si="191"/>
        <v>0.6208268475029165</v>
      </c>
      <c r="K344" s="111">
        <f t="shared" si="191"/>
        <v>0.62108260710761454</v>
      </c>
      <c r="L344" s="111">
        <f t="shared" si="191"/>
        <v>0.62132750321787411</v>
      </c>
      <c r="M344" s="111">
        <f t="shared" si="191"/>
        <v>0.62145928974878872</v>
      </c>
      <c r="N344" s="111">
        <f t="shared" si="191"/>
        <v>0.62145928974878872</v>
      </c>
      <c r="O344" s="111">
        <f t="shared" si="191"/>
        <v>0.62145928974878872</v>
      </c>
      <c r="P344" s="111">
        <f t="shared" si="191"/>
        <v>0.62145928974878872</v>
      </c>
      <c r="Q344" s="111">
        <f t="shared" si="191"/>
        <v>0.62145928974878872</v>
      </c>
      <c r="R344" s="111">
        <f t="shared" ref="R344:V344" si="192">IF(R325=0,"",R325/R306)</f>
        <v>0.62229187731456392</v>
      </c>
      <c r="S344" s="111">
        <f t="shared" si="192"/>
        <v>0.62365334662753902</v>
      </c>
      <c r="T344" s="111">
        <f t="shared" si="192"/>
        <v>0.62524172749267559</v>
      </c>
      <c r="U344" s="111">
        <f t="shared" si="192"/>
        <v>0.62688683624585295</v>
      </c>
      <c r="V344" s="111">
        <f t="shared" si="192"/>
        <v>0.62841848922294907</v>
      </c>
      <c r="W344" s="111">
        <f t="shared" ref="W344" si="193">IF(W325=0,"",W325/W306)</f>
        <v>0.6298366864239634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0.77457910595227386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0.78048239278623599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0.78749142760066859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>
        <f t="shared" si="194"/>
        <v>0.80458444004455831</v>
      </c>
      <c r="Q345" s="45">
        <f t="shared" si="194"/>
        <v>0.81257731100982233</v>
      </c>
      <c r="R345" s="45">
        <f t="shared" ref="R345:V345" si="195">IF(R326=0,"",R326/R307)</f>
        <v>0.82345037949885691</v>
      </c>
      <c r="S345" s="45">
        <f t="shared" si="195"/>
        <v>0.83702098594950325</v>
      </c>
      <c r="T345" s="45">
        <f t="shared" si="195"/>
        <v>0.85161158880354748</v>
      </c>
      <c r="U345" s="45">
        <f t="shared" si="195"/>
        <v>0.86554464650281648</v>
      </c>
      <c r="V345" s="45">
        <f t="shared" si="195"/>
        <v>0.8771426174891197</v>
      </c>
      <c r="W345" s="45">
        <f t="shared" ref="W345" si="196">IF(W326=0,"",W326/W307)</f>
        <v>0.88581623551666377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42.334162480149537</v>
      </c>
      <c r="D347" s="117">
        <f t="shared" si="197"/>
        <v>48.973738195529926</v>
      </c>
      <c r="E347" s="117">
        <f t="shared" si="197"/>
        <v>52.615880685405337</v>
      </c>
      <c r="F347" s="117">
        <f t="shared" si="197"/>
        <v>41.22961238609529</v>
      </c>
      <c r="G347" s="117">
        <f t="shared" si="197"/>
        <v>30.659728946979758</v>
      </c>
      <c r="H347" s="117">
        <f t="shared" si="197"/>
        <v>20.196020530270967</v>
      </c>
      <c r="I347" s="117">
        <f t="shared" si="197"/>
        <v>20.549776634113027</v>
      </c>
      <c r="J347" s="117">
        <f t="shared" si="197"/>
        <v>32.496380159972652</v>
      </c>
      <c r="K347" s="117">
        <f t="shared" si="197"/>
        <v>37.366658785202048</v>
      </c>
      <c r="L347" s="117">
        <f t="shared" si="197"/>
        <v>46.381227234024671</v>
      </c>
      <c r="M347" s="117">
        <f t="shared" si="197"/>
        <v>35.890680742779359</v>
      </c>
      <c r="N347" s="117">
        <f t="shared" si="197"/>
        <v>33.506608497436353</v>
      </c>
      <c r="O347" s="117">
        <f t="shared" si="197"/>
        <v>27.812900315050797</v>
      </c>
      <c r="P347" s="117">
        <f t="shared" si="197"/>
        <v>12.355348103393416</v>
      </c>
      <c r="Q347" s="117">
        <f t="shared" si="197"/>
        <v>17.824112986308119</v>
      </c>
      <c r="R347" s="117">
        <f t="shared" ref="R347:V347" si="198">R348+R351+R353+R362</f>
        <v>27.524194395791362</v>
      </c>
      <c r="S347" s="117">
        <f t="shared" si="198"/>
        <v>30.887338973231603</v>
      </c>
      <c r="T347" s="117">
        <f t="shared" si="198"/>
        <v>28.146302574667914</v>
      </c>
      <c r="U347" s="117">
        <f t="shared" si="198"/>
        <v>26.182145114280175</v>
      </c>
      <c r="V347" s="117">
        <f t="shared" si="198"/>
        <v>16.053978019217382</v>
      </c>
      <c r="W347" s="117">
        <f t="shared" ref="W347" si="199">W348+W351+W353+W362</f>
        <v>9.018411475250117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39.070187395410109</v>
      </c>
      <c r="D348" s="122">
        <f t="shared" si="200"/>
        <v>44.963532007421954</v>
      </c>
      <c r="E348" s="122">
        <f t="shared" si="200"/>
        <v>48.392143668345483</v>
      </c>
      <c r="F348" s="122">
        <f t="shared" si="200"/>
        <v>37.791284276403594</v>
      </c>
      <c r="G348" s="122">
        <f t="shared" si="200"/>
        <v>28.162976704674062</v>
      </c>
      <c r="H348" s="122">
        <f t="shared" si="200"/>
        <v>18.579837246702269</v>
      </c>
      <c r="I348" s="122">
        <f t="shared" si="200"/>
        <v>18.921268432071027</v>
      </c>
      <c r="J348" s="122">
        <f t="shared" si="200"/>
        <v>29.670570372248577</v>
      </c>
      <c r="K348" s="122">
        <f t="shared" si="200"/>
        <v>34.154821372187058</v>
      </c>
      <c r="L348" s="122">
        <f t="shared" si="200"/>
        <v>42.262043658584069</v>
      </c>
      <c r="M348" s="122">
        <f t="shared" si="200"/>
        <v>32.125579132694469</v>
      </c>
      <c r="N348" s="122">
        <f t="shared" si="200"/>
        <v>29.903827349424997</v>
      </c>
      <c r="O348" s="122">
        <f t="shared" si="200"/>
        <v>24.720293034885128</v>
      </c>
      <c r="P348" s="122">
        <f t="shared" si="200"/>
        <v>11.005054473635749</v>
      </c>
      <c r="Q348" s="122">
        <f t="shared" si="200"/>
        <v>15.873307499696814</v>
      </c>
      <c r="R348" s="122">
        <f t="shared" ref="R348:V348" si="201">SUM(R349:R350)</f>
        <v>24.443611328655969</v>
      </c>
      <c r="S348" s="122">
        <f t="shared" si="201"/>
        <v>27.346624972844555</v>
      </c>
      <c r="T348" s="122">
        <f t="shared" si="201"/>
        <v>24.87205238881155</v>
      </c>
      <c r="U348" s="122">
        <f t="shared" si="201"/>
        <v>22.86966889853813</v>
      </c>
      <c r="V348" s="122">
        <f t="shared" si="201"/>
        <v>13.87408936707531</v>
      </c>
      <c r="W348" s="122">
        <f t="shared" ref="W348" si="202">SUM(W349:W350)</f>
        <v>7.678700496140995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39.070187395410109</v>
      </c>
      <c r="D349" s="98">
        <v>44.963532007421954</v>
      </c>
      <c r="E349" s="98">
        <v>48.392143668345483</v>
      </c>
      <c r="F349" s="98">
        <v>37.791284276403594</v>
      </c>
      <c r="G349" s="98">
        <v>28.162976704674062</v>
      </c>
      <c r="H349" s="98">
        <v>18.579837246702269</v>
      </c>
      <c r="I349" s="98">
        <v>18.921268432071027</v>
      </c>
      <c r="J349" s="98">
        <v>29.670570372248577</v>
      </c>
      <c r="K349" s="98">
        <v>34.154821372187058</v>
      </c>
      <c r="L349" s="98">
        <v>42.262043658584069</v>
      </c>
      <c r="M349" s="98">
        <v>32.125579132694469</v>
      </c>
      <c r="N349" s="98">
        <v>29.903827349424997</v>
      </c>
      <c r="O349" s="98">
        <v>24.720293034885128</v>
      </c>
      <c r="P349" s="98">
        <v>11.005054473635749</v>
      </c>
      <c r="Q349" s="98">
        <v>15.873307499696814</v>
      </c>
      <c r="R349" s="98">
        <v>24.443611328655969</v>
      </c>
      <c r="S349" s="98">
        <v>27.346624972844555</v>
      </c>
      <c r="T349" s="98">
        <v>24.87205238881155</v>
      </c>
      <c r="U349" s="98">
        <v>22.86966889853813</v>
      </c>
      <c r="V349" s="98">
        <v>13.87408936707531</v>
      </c>
      <c r="W349" s="98">
        <v>7.678700496140995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3.2418832901691412</v>
      </c>
      <c r="D353" s="122">
        <v>3.9654431200461726</v>
      </c>
      <c r="E353" s="122">
        <v>4.1636339959568325</v>
      </c>
      <c r="F353" s="122">
        <v>3.3901701800709123</v>
      </c>
      <c r="G353" s="122">
        <v>2.4623668210682967</v>
      </c>
      <c r="H353" s="122">
        <v>1.5934769343915933</v>
      </c>
      <c r="I353" s="122">
        <v>1.6139249456983855</v>
      </c>
      <c r="J353" s="122">
        <v>2.7409871256991352</v>
      </c>
      <c r="K353" s="122">
        <v>3.123195546754836</v>
      </c>
      <c r="L353" s="122">
        <v>4.0083003243752104</v>
      </c>
      <c r="M353" s="122">
        <v>3.6633947416501935</v>
      </c>
      <c r="N353" s="122">
        <v>3.5058378442318667</v>
      </c>
      <c r="O353" s="122">
        <v>3.0151865699095715</v>
      </c>
      <c r="P353" s="122">
        <v>1.325847486522014</v>
      </c>
      <c r="Q353" s="122">
        <v>1.9177842952275466</v>
      </c>
      <c r="R353" s="122">
        <v>3.0199913103785248</v>
      </c>
      <c r="S353" s="122">
        <v>3.4571585110977447</v>
      </c>
      <c r="T353" s="122">
        <v>3.1955638460596734</v>
      </c>
      <c r="U353" s="122">
        <v>3.2369323691200886</v>
      </c>
      <c r="V353" s="122">
        <v>2.1426116090167611</v>
      </c>
      <c r="W353" s="122">
        <v>1.2976519432607001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3.2259154407816228</v>
      </c>
      <c r="D354" s="98">
        <v>3.9564965117160882</v>
      </c>
      <c r="E354" s="98">
        <v>4.1440350344214227</v>
      </c>
      <c r="F354" s="98">
        <v>3.3810815331443016</v>
      </c>
      <c r="G354" s="98">
        <v>2.4534342139792398</v>
      </c>
      <c r="H354" s="98">
        <v>1.5861659225414881</v>
      </c>
      <c r="I354" s="98">
        <v>1.6023515242943605</v>
      </c>
      <c r="J354" s="98">
        <v>2.726405501893836</v>
      </c>
      <c r="K354" s="98">
        <v>3.1010511661590101</v>
      </c>
      <c r="L354" s="98">
        <v>3.9932724603970184</v>
      </c>
      <c r="M354" s="98">
        <v>3.6559703357061051</v>
      </c>
      <c r="N354" s="98">
        <v>3.4956200762871998</v>
      </c>
      <c r="O354" s="98">
        <v>3.0151865699095715</v>
      </c>
      <c r="P354" s="98">
        <v>1.325847486522014</v>
      </c>
      <c r="Q354" s="98">
        <v>1.9177842952275466</v>
      </c>
      <c r="R354" s="98">
        <v>3.0104460489280491</v>
      </c>
      <c r="S354" s="98">
        <v>3.4366154286451809</v>
      </c>
      <c r="T354" s="98">
        <v>3.1852800135299719</v>
      </c>
      <c r="U354" s="98">
        <v>3.2138808374421353</v>
      </c>
      <c r="V354" s="98">
        <v>2.1308690099884635</v>
      </c>
      <c r="W354" s="98">
        <v>1.2966001560866465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1.5967849387518305E-2</v>
      </c>
      <c r="D355" s="98">
        <v>8.9466083300845552E-3</v>
      </c>
      <c r="E355" s="98">
        <v>1.9598961535409663E-2</v>
      </c>
      <c r="F355" s="98">
        <v>9.0886469266105146E-3</v>
      </c>
      <c r="G355" s="98">
        <v>8.9326070890567971E-3</v>
      </c>
      <c r="H355" s="98">
        <v>7.3110118501050975E-3</v>
      </c>
      <c r="I355" s="98">
        <v>1.1573421404025012E-2</v>
      </c>
      <c r="J355" s="98">
        <v>1.4581623805299242E-2</v>
      </c>
      <c r="K355" s="98">
        <v>2.2144380595825835E-2</v>
      </c>
      <c r="L355" s="98">
        <v>1.5027863978192054E-2</v>
      </c>
      <c r="M355" s="98">
        <v>7.424405944088607E-3</v>
      </c>
      <c r="N355" s="98">
        <v>1.0217767944666724E-2</v>
      </c>
      <c r="O355" s="98">
        <v>0</v>
      </c>
      <c r="P355" s="98">
        <v>0</v>
      </c>
      <c r="Q355" s="98">
        <v>0</v>
      </c>
      <c r="R355" s="98">
        <v>9.5452614504756544E-3</v>
      </c>
      <c r="S355" s="98">
        <v>2.0543082452563925E-2</v>
      </c>
      <c r="T355" s="98">
        <v>1.0283832529701272E-2</v>
      </c>
      <c r="U355" s="98">
        <v>2.305153167795328E-2</v>
      </c>
      <c r="V355" s="98">
        <v>1.1742599028297569E-2</v>
      </c>
      <c r="W355" s="98">
        <v>1.0517871740535598E-3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1.5967849387518305E-2</v>
      </c>
      <c r="D356" s="101">
        <v>8.9466083300845552E-3</v>
      </c>
      <c r="E356" s="101">
        <v>1.9598961535409663E-2</v>
      </c>
      <c r="F356" s="101">
        <v>9.0886469266105146E-3</v>
      </c>
      <c r="G356" s="101">
        <v>8.9326070890567971E-3</v>
      </c>
      <c r="H356" s="101">
        <v>7.3110118501050975E-3</v>
      </c>
      <c r="I356" s="101">
        <v>1.1573421404025012E-2</v>
      </c>
      <c r="J356" s="101">
        <v>1.4581623805299242E-2</v>
      </c>
      <c r="K356" s="101">
        <v>2.2144380595825835E-2</v>
      </c>
      <c r="L356" s="101">
        <v>1.5027863978192054E-2</v>
      </c>
      <c r="M356" s="101">
        <v>7.424405944088607E-3</v>
      </c>
      <c r="N356" s="101">
        <v>1.0217767944666724E-2</v>
      </c>
      <c r="O356" s="101">
        <v>0</v>
      </c>
      <c r="P356" s="101">
        <v>0</v>
      </c>
      <c r="Q356" s="101">
        <v>0</v>
      </c>
      <c r="R356" s="101">
        <v>9.5452614504756544E-3</v>
      </c>
      <c r="S356" s="101">
        <v>2.0543082452563925E-2</v>
      </c>
      <c r="T356" s="101">
        <v>1.0283832529701272E-2</v>
      </c>
      <c r="U356" s="101">
        <v>2.305153167795328E-2</v>
      </c>
      <c r="V356" s="101">
        <v>1.1742599028297569E-2</v>
      </c>
      <c r="W356" s="101">
        <v>1.0517871740535598E-3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2.2091794570283735E-2</v>
      </c>
      <c r="D362" s="122">
        <v>4.4763068061798944E-2</v>
      </c>
      <c r="E362" s="122">
        <v>6.0103021103026941E-2</v>
      </c>
      <c r="F362" s="122">
        <v>4.8157929620787222E-2</v>
      </c>
      <c r="G362" s="122">
        <v>3.438542123739935E-2</v>
      </c>
      <c r="H362" s="122">
        <v>2.2706349177106799E-2</v>
      </c>
      <c r="I362" s="122">
        <v>1.458325634361245E-2</v>
      </c>
      <c r="J362" s="122">
        <v>8.4822662024943277E-2</v>
      </c>
      <c r="K362" s="122">
        <v>8.8641866260157604E-2</v>
      </c>
      <c r="L362" s="122">
        <v>0.11088325106539117</v>
      </c>
      <c r="M362" s="122">
        <v>0.10170686843469992</v>
      </c>
      <c r="N362" s="122">
        <v>9.6943303779488024E-2</v>
      </c>
      <c r="O362" s="122">
        <v>7.7420710256100506E-2</v>
      </c>
      <c r="P362" s="122">
        <v>2.4446143235653198E-2</v>
      </c>
      <c r="Q362" s="122">
        <v>3.3021191383757344E-2</v>
      </c>
      <c r="R362" s="122">
        <v>6.0591756756865706E-2</v>
      </c>
      <c r="S362" s="122">
        <v>8.355548928930312E-2</v>
      </c>
      <c r="T362" s="122">
        <v>7.8686339796689694E-2</v>
      </c>
      <c r="U362" s="122">
        <v>7.5543846621955457E-2</v>
      </c>
      <c r="V362" s="122">
        <v>3.7277043125312014E-2</v>
      </c>
      <c r="W362" s="122">
        <v>4.2059035848421071E-2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2.2091794570283735E-2</v>
      </c>
      <c r="D363" s="98">
        <v>4.4763068061798944E-2</v>
      </c>
      <c r="E363" s="98">
        <v>6.0103021103026941E-2</v>
      </c>
      <c r="F363" s="98">
        <v>4.8157929620787222E-2</v>
      </c>
      <c r="G363" s="98">
        <v>3.438542123739935E-2</v>
      </c>
      <c r="H363" s="98">
        <v>2.2706349177106799E-2</v>
      </c>
      <c r="I363" s="98">
        <v>1.458325634361245E-2</v>
      </c>
      <c r="J363" s="98">
        <v>8.4822662024943277E-2</v>
      </c>
      <c r="K363" s="98">
        <v>8.8641866260157604E-2</v>
      </c>
      <c r="L363" s="98">
        <v>0.11088325106539117</v>
      </c>
      <c r="M363" s="98">
        <v>0.10170686843469992</v>
      </c>
      <c r="N363" s="98">
        <v>9.6943303779488024E-2</v>
      </c>
      <c r="O363" s="98">
        <v>7.7420710256100506E-2</v>
      </c>
      <c r="P363" s="98">
        <v>2.4446143235653198E-2</v>
      </c>
      <c r="Q363" s="98">
        <v>3.3021191383757344E-2</v>
      </c>
      <c r="R363" s="98">
        <v>6.0591756756865706E-2</v>
      </c>
      <c r="S363" s="98">
        <v>8.355548928930312E-2</v>
      </c>
      <c r="T363" s="98">
        <v>7.8686339796689694E-2</v>
      </c>
      <c r="U363" s="98">
        <v>7.5543846621955457E-2</v>
      </c>
      <c r="V363" s="98">
        <v>3.7277043125312014E-2</v>
      </c>
      <c r="W363" s="98">
        <v>4.2059035848421071E-2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17747.587324349515</v>
      </c>
      <c r="D366" s="117">
        <f t="shared" si="204"/>
        <v>16536.285471069787</v>
      </c>
      <c r="E366" s="117">
        <f t="shared" si="204"/>
        <v>17068.049743854324</v>
      </c>
      <c r="F366" s="117">
        <f t="shared" si="204"/>
        <v>16656.67729651343</v>
      </c>
      <c r="G366" s="117">
        <f t="shared" si="204"/>
        <v>16425.632513401335</v>
      </c>
      <c r="H366" s="117">
        <f t="shared" si="204"/>
        <v>16074.345340452006</v>
      </c>
      <c r="I366" s="117">
        <f t="shared" si="204"/>
        <v>15147.109886045842</v>
      </c>
      <c r="J366" s="117">
        <f t="shared" si="204"/>
        <v>14998.017320503242</v>
      </c>
      <c r="K366" s="117">
        <f t="shared" si="204"/>
        <v>14768.733898122231</v>
      </c>
      <c r="L366" s="117">
        <f t="shared" si="204"/>
        <v>16804.110130352819</v>
      </c>
      <c r="M366" s="117">
        <f t="shared" si="204"/>
        <v>14214.190204435916</v>
      </c>
      <c r="N366" s="117">
        <f t="shared" si="204"/>
        <v>13858.792063057061</v>
      </c>
      <c r="O366" s="117">
        <f t="shared" si="204"/>
        <v>13598.747924631858</v>
      </c>
      <c r="P366" s="117">
        <f t="shared" si="204"/>
        <v>11528.452927814524</v>
      </c>
      <c r="Q366" s="117">
        <f t="shared" si="204"/>
        <v>11645.510155553442</v>
      </c>
      <c r="R366" s="117">
        <f t="shared" ref="R366:V366" si="205">R367+R370+R372+R381</f>
        <v>11699.524096934128</v>
      </c>
      <c r="S366" s="117">
        <f t="shared" si="205"/>
        <v>11089.291027525735</v>
      </c>
      <c r="T366" s="117">
        <f t="shared" si="205"/>
        <v>10376.760551659676</v>
      </c>
      <c r="U366" s="117">
        <f t="shared" si="205"/>
        <v>9844.3730318917769</v>
      </c>
      <c r="V366" s="117">
        <f t="shared" si="205"/>
        <v>8984.8754421913163</v>
      </c>
      <c r="W366" s="117">
        <f t="shared" ref="W366" si="206">W367+W370+W372+W381</f>
        <v>8109.1441917517122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16068.654262016191</v>
      </c>
      <c r="D367" s="122">
        <f t="shared" si="207"/>
        <v>14886.059298688442</v>
      </c>
      <c r="E367" s="122">
        <f t="shared" si="207"/>
        <v>15405.003521362938</v>
      </c>
      <c r="F367" s="122">
        <f t="shared" si="207"/>
        <v>14962.249861896391</v>
      </c>
      <c r="G367" s="122">
        <f t="shared" si="207"/>
        <v>14750.566100386275</v>
      </c>
      <c r="H367" s="122">
        <f t="shared" si="207"/>
        <v>14398.758941913473</v>
      </c>
      <c r="I367" s="122">
        <f t="shared" si="207"/>
        <v>13617.016837146241</v>
      </c>
      <c r="J367" s="122">
        <f t="shared" si="207"/>
        <v>13409.578780686581</v>
      </c>
      <c r="K367" s="122">
        <f t="shared" si="207"/>
        <v>13209.01810149051</v>
      </c>
      <c r="L367" s="122">
        <f t="shared" si="207"/>
        <v>14968.023625670226</v>
      </c>
      <c r="M367" s="122">
        <f t="shared" si="207"/>
        <v>12399.252440958893</v>
      </c>
      <c r="N367" s="122">
        <f t="shared" si="207"/>
        <v>12050.952215468125</v>
      </c>
      <c r="O367" s="122">
        <f t="shared" si="207"/>
        <v>11746.785055080511</v>
      </c>
      <c r="P367" s="122">
        <f t="shared" si="207"/>
        <v>9800.7894315086123</v>
      </c>
      <c r="Q367" s="122">
        <f t="shared" si="207"/>
        <v>9967.3616003558036</v>
      </c>
      <c r="R367" s="122">
        <f t="shared" ref="R367:V367" si="208">SUM(R368:R369)</f>
        <v>10013.542824368045</v>
      </c>
      <c r="S367" s="122">
        <f t="shared" si="208"/>
        <v>9469.9518002808109</v>
      </c>
      <c r="T367" s="122">
        <f t="shared" si="208"/>
        <v>8819.00229865252</v>
      </c>
      <c r="U367" s="122">
        <f t="shared" si="208"/>
        <v>8264.0221576295462</v>
      </c>
      <c r="V367" s="122">
        <f t="shared" si="208"/>
        <v>7409.1393392650898</v>
      </c>
      <c r="W367" s="122">
        <f t="shared" ref="W367" si="209">SUM(W368:W369)</f>
        <v>6592.0996691643213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15876.493821936121</v>
      </c>
      <c r="D368" s="98">
        <v>14710.970590310224</v>
      </c>
      <c r="E368" s="98">
        <v>15223.158557051151</v>
      </c>
      <c r="F368" s="98">
        <v>14786.457503664245</v>
      </c>
      <c r="G368" s="98">
        <v>14577.492188860511</v>
      </c>
      <c r="H368" s="98">
        <v>14230.102035399001</v>
      </c>
      <c r="I368" s="98">
        <v>13457.080985593569</v>
      </c>
      <c r="J368" s="98">
        <v>13253.32462313557</v>
      </c>
      <c r="K368" s="98">
        <v>13055.176979124364</v>
      </c>
      <c r="L368" s="98">
        <v>14785.520768294378</v>
      </c>
      <c r="M368" s="98">
        <v>12249.269927197092</v>
      </c>
      <c r="N368" s="98">
        <v>11902.577947300138</v>
      </c>
      <c r="O368" s="98">
        <v>11598.780090658371</v>
      </c>
      <c r="P368" s="98">
        <v>9678.7314457180619</v>
      </c>
      <c r="Q368" s="98">
        <v>9839.2956708884958</v>
      </c>
      <c r="R368" s="98">
        <v>9884.1930254012786</v>
      </c>
      <c r="S368" s="98">
        <v>9346.734634271088</v>
      </c>
      <c r="T368" s="98">
        <v>8704.0327249704424</v>
      </c>
      <c r="U368" s="98">
        <v>8157.2256268835281</v>
      </c>
      <c r="V368" s="98">
        <v>7312.8820669401275</v>
      </c>
      <c r="W368" s="98">
        <v>6505.9715406241576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192.16044008006955</v>
      </c>
      <c r="D369" s="98">
        <v>175.08870837821769</v>
      </c>
      <c r="E369" s="98">
        <v>181.84496431178817</v>
      </c>
      <c r="F369" s="98">
        <v>175.79235823214486</v>
      </c>
      <c r="G369" s="98">
        <v>173.07391152576449</v>
      </c>
      <c r="H369" s="98">
        <v>168.65690651447167</v>
      </c>
      <c r="I369" s="98">
        <v>159.93585155267013</v>
      </c>
      <c r="J369" s="98">
        <v>156.25415755101159</v>
      </c>
      <c r="K369" s="98">
        <v>153.84112236614672</v>
      </c>
      <c r="L369" s="98">
        <v>182.50285737584906</v>
      </c>
      <c r="M369" s="98">
        <v>149.98251376180153</v>
      </c>
      <c r="N369" s="98">
        <v>148.3742681679866</v>
      </c>
      <c r="O369" s="98">
        <v>148.00496442213947</v>
      </c>
      <c r="P369" s="98">
        <v>122.05798579055075</v>
      </c>
      <c r="Q369" s="98">
        <v>128.06592946730737</v>
      </c>
      <c r="R369" s="98">
        <v>129.34979896676668</v>
      </c>
      <c r="S369" s="98">
        <v>123.21716600972304</v>
      </c>
      <c r="T369" s="98">
        <v>114.96957368207838</v>
      </c>
      <c r="U369" s="98">
        <v>106.79653074601835</v>
      </c>
      <c r="V369" s="98">
        <v>96.257272324962059</v>
      </c>
      <c r="W369" s="98">
        <v>86.128128540163289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2.8091970920595761</v>
      </c>
      <c r="D370" s="122">
        <f t="shared" si="210"/>
        <v>1.3916288524699418</v>
      </c>
      <c r="E370" s="122">
        <f t="shared" si="210"/>
        <v>2.9190622400883424</v>
      </c>
      <c r="F370" s="122">
        <f t="shared" si="210"/>
        <v>4.6277574614109147</v>
      </c>
      <c r="G370" s="122">
        <f t="shared" si="210"/>
        <v>4.5867361024248234</v>
      </c>
      <c r="H370" s="122">
        <f t="shared" si="210"/>
        <v>7.5442737381897711</v>
      </c>
      <c r="I370" s="122">
        <f t="shared" si="210"/>
        <v>7.5408749504172397</v>
      </c>
      <c r="J370" s="122">
        <f t="shared" si="210"/>
        <v>5.2709334755854087</v>
      </c>
      <c r="K370" s="122">
        <f t="shared" si="210"/>
        <v>3.3765203725013122</v>
      </c>
      <c r="L370" s="122">
        <f t="shared" si="210"/>
        <v>3.5904469398591154</v>
      </c>
      <c r="M370" s="122">
        <f t="shared" si="210"/>
        <v>4.794486116796107</v>
      </c>
      <c r="N370" s="122">
        <f t="shared" si="210"/>
        <v>4.5178235171496999</v>
      </c>
      <c r="O370" s="122">
        <f t="shared" si="210"/>
        <v>3.6126201532904476</v>
      </c>
      <c r="P370" s="122">
        <f t="shared" si="210"/>
        <v>2.8308934024877748</v>
      </c>
      <c r="Q370" s="122">
        <f t="shared" si="210"/>
        <v>3.4501420484227938</v>
      </c>
      <c r="R370" s="122">
        <f t="shared" si="210"/>
        <v>4.3002041121241756</v>
      </c>
      <c r="S370" s="122">
        <f t="shared" si="210"/>
        <v>3.8127325249889825</v>
      </c>
      <c r="T370" s="122">
        <f t="shared" si="210"/>
        <v>4.7733727092203386</v>
      </c>
      <c r="U370" s="122">
        <f t="shared" si="210"/>
        <v>2.13508827239197</v>
      </c>
      <c r="V370" s="122">
        <f t="shared" si="210"/>
        <v>6.1567600428747689</v>
      </c>
      <c r="W370" s="122">
        <f t="shared" si="210"/>
        <v>2.8057228293632828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2.8091970920595761</v>
      </c>
      <c r="D371" s="98">
        <f>RES_hhdet_in_fech!D67</f>
        <v>1.3916288524699418</v>
      </c>
      <c r="E371" s="98">
        <f>RES_hhdet_in_fech!E67</f>
        <v>2.9190622400883424</v>
      </c>
      <c r="F371" s="98">
        <f>RES_hhdet_in_fech!F67</f>
        <v>4.6277574614109147</v>
      </c>
      <c r="G371" s="98">
        <f>RES_hhdet_in_fech!G67</f>
        <v>4.5867361024248234</v>
      </c>
      <c r="H371" s="98">
        <f>RES_hhdet_in_fech!H67</f>
        <v>7.5442737381897711</v>
      </c>
      <c r="I371" s="98">
        <f>RES_hhdet_in_fech!I67</f>
        <v>7.5408749504172397</v>
      </c>
      <c r="J371" s="98">
        <f>RES_hhdet_in_fech!J67</f>
        <v>5.2709334755854087</v>
      </c>
      <c r="K371" s="98">
        <f>RES_hhdet_in_fech!K67</f>
        <v>3.3765203725013122</v>
      </c>
      <c r="L371" s="98">
        <f>RES_hhdet_in_fech!L67</f>
        <v>3.5904469398591154</v>
      </c>
      <c r="M371" s="98">
        <f>RES_hhdet_in_fech!M67</f>
        <v>4.794486116796107</v>
      </c>
      <c r="N371" s="98">
        <f>RES_hhdet_in_fech!N67</f>
        <v>4.5178235171496999</v>
      </c>
      <c r="O371" s="98">
        <f>RES_hhdet_in_fech!O67</f>
        <v>3.6126201532904476</v>
      </c>
      <c r="P371" s="98">
        <f>RES_hhdet_in_fech!P67</f>
        <v>2.8308934024877748</v>
      </c>
      <c r="Q371" s="98">
        <f>RES_hhdet_in_fech!Q67</f>
        <v>3.4501420484227938</v>
      </c>
      <c r="R371" s="98">
        <f>RES_hhdet_in_fech!R67</f>
        <v>4.3002041121241756</v>
      </c>
      <c r="S371" s="98">
        <f>RES_hhdet_in_fech!S67</f>
        <v>3.8127325249889825</v>
      </c>
      <c r="T371" s="98">
        <f>RES_hhdet_in_fech!T67</f>
        <v>4.7733727092203386</v>
      </c>
      <c r="U371" s="98">
        <f>RES_hhdet_in_fech!U67</f>
        <v>2.13508827239197</v>
      </c>
      <c r="V371" s="98">
        <f>RES_hhdet_in_fech!V67</f>
        <v>6.1567600428747689</v>
      </c>
      <c r="W371" s="98">
        <f>RES_hhdet_in_fech!W67</f>
        <v>2.8057228293632828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1395.7188101748907</v>
      </c>
      <c r="D372" s="122">
        <v>1363.3007457594838</v>
      </c>
      <c r="E372" s="122">
        <v>1375.0265911555284</v>
      </c>
      <c r="F372" s="122">
        <v>1403.0949723758254</v>
      </c>
      <c r="G372" s="122">
        <v>1379.5012912723578</v>
      </c>
      <c r="H372" s="122">
        <v>1367.8687501654945</v>
      </c>
      <c r="I372" s="122">
        <v>1227.4583039708177</v>
      </c>
      <c r="J372" s="122">
        <v>1276.5699988112497</v>
      </c>
      <c r="K372" s="122">
        <v>1248.7283768454188</v>
      </c>
      <c r="L372" s="122">
        <v>1489.4743807313944</v>
      </c>
      <c r="M372" s="122">
        <v>1475.1320374598884</v>
      </c>
      <c r="N372" s="122">
        <v>1470.1350498306115</v>
      </c>
      <c r="O372" s="122">
        <v>1494.0328814052261</v>
      </c>
      <c r="P372" s="122">
        <v>1371.6763649463703</v>
      </c>
      <c r="Q372" s="122">
        <v>1318.8703149197252</v>
      </c>
      <c r="R372" s="122">
        <v>1318.8331973415927</v>
      </c>
      <c r="S372" s="122">
        <v>1265.6613162987205</v>
      </c>
      <c r="T372" s="122">
        <v>1207.7431098411657</v>
      </c>
      <c r="U372" s="122">
        <v>1237.8400905490319</v>
      </c>
      <c r="V372" s="122">
        <v>1218.4901509094661</v>
      </c>
      <c r="W372" s="122">
        <v>1154.0156655909645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1412.9183014777263</v>
      </c>
      <c r="D373" s="98">
        <v>1373.3260217815246</v>
      </c>
      <c r="E373" s="98">
        <v>1389.0528099541305</v>
      </c>
      <c r="F373" s="98">
        <v>1417.6765610239659</v>
      </c>
      <c r="G373" s="98">
        <v>1396.4960913677298</v>
      </c>
      <c r="H373" s="98">
        <v>1388.5894213909205</v>
      </c>
      <c r="I373" s="98">
        <v>1238.3337566040104</v>
      </c>
      <c r="J373" s="98">
        <v>1284.0987495444085</v>
      </c>
      <c r="K373" s="98">
        <v>1259.6209185092775</v>
      </c>
      <c r="L373" s="98">
        <v>1503.7334330410476</v>
      </c>
      <c r="M373" s="98">
        <v>1483.0778052725859</v>
      </c>
      <c r="N373" s="98">
        <v>1478.093706563466</v>
      </c>
      <c r="O373" s="98">
        <v>1497.755071084656</v>
      </c>
      <c r="P373" s="98">
        <v>1374.5605944097238</v>
      </c>
      <c r="Q373" s="98">
        <v>1312.1268520465353</v>
      </c>
      <c r="R373" s="98">
        <v>1316.4488187659063</v>
      </c>
      <c r="S373" s="98">
        <v>1266.2834673559662</v>
      </c>
      <c r="T373" s="98">
        <v>1203.9569522231639</v>
      </c>
      <c r="U373" s="98">
        <v>1237.3417583500584</v>
      </c>
      <c r="V373" s="98">
        <v>1217.3699989945444</v>
      </c>
      <c r="W373" s="98">
        <v>1150.5526805821287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1198.0941428354497</v>
      </c>
      <c r="D374" s="98">
        <v>1171.2136297146974</v>
      </c>
      <c r="E374" s="98">
        <v>1185.3746930195189</v>
      </c>
      <c r="F374" s="98">
        <v>1212.9517915530967</v>
      </c>
      <c r="G374" s="98">
        <v>1202.8991331553491</v>
      </c>
      <c r="H374" s="98">
        <v>1200.8371499734803</v>
      </c>
      <c r="I374" s="98">
        <v>1071.4277068398978</v>
      </c>
      <c r="J374" s="98">
        <v>1109.0409742271072</v>
      </c>
      <c r="K374" s="98">
        <v>1076.1838481060117</v>
      </c>
      <c r="L374" s="98">
        <v>1322.5586585432727</v>
      </c>
      <c r="M374" s="98">
        <v>1310.6608318993874</v>
      </c>
      <c r="N374" s="98">
        <v>1314.4058006016626</v>
      </c>
      <c r="O374" s="98">
        <v>0</v>
      </c>
      <c r="P374" s="98">
        <v>0</v>
      </c>
      <c r="Q374" s="98">
        <v>0</v>
      </c>
      <c r="R374" s="98">
        <v>1232.3616959250621</v>
      </c>
      <c r="S374" s="98">
        <v>1190.9367782549959</v>
      </c>
      <c r="T374" s="98">
        <v>1140.4106130990435</v>
      </c>
      <c r="U374" s="98">
        <v>1180.7475948894444</v>
      </c>
      <c r="V374" s="98">
        <v>1166.9951644346911</v>
      </c>
      <c r="W374" s="98">
        <v>1105.3792241412673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790.64415664083504</v>
      </c>
      <c r="D375" s="101">
        <v>777.1739001716993</v>
      </c>
      <c r="E375" s="101">
        <v>776.35022917051549</v>
      </c>
      <c r="F375" s="101">
        <v>789.51250782771933</v>
      </c>
      <c r="G375" s="101">
        <v>789.81402691629148</v>
      </c>
      <c r="H375" s="101">
        <v>786.96296405068347</v>
      </c>
      <c r="I375" s="101">
        <v>690.42786738308018</v>
      </c>
      <c r="J375" s="101">
        <v>694.23609231927298</v>
      </c>
      <c r="K375" s="101">
        <v>622.99635717203887</v>
      </c>
      <c r="L375" s="101">
        <v>855.2885161163158</v>
      </c>
      <c r="M375" s="101">
        <v>835.49464611451015</v>
      </c>
      <c r="N375" s="101">
        <v>816.01658142675353</v>
      </c>
      <c r="O375" s="101">
        <v>0</v>
      </c>
      <c r="P375" s="101">
        <v>0</v>
      </c>
      <c r="Q375" s="101">
        <v>0</v>
      </c>
      <c r="R375" s="101">
        <v>750.20839035198333</v>
      </c>
      <c r="S375" s="101">
        <v>691.96306308934084</v>
      </c>
      <c r="T375" s="101">
        <v>661.30058734153795</v>
      </c>
      <c r="U375" s="101">
        <v>691.75209246215206</v>
      </c>
      <c r="V375" s="101">
        <v>684.0375513087954</v>
      </c>
      <c r="W375" s="101">
        <v>650.98730816347268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407.44998619461444</v>
      </c>
      <c r="D376" s="104">
        <v>394.03972954299792</v>
      </c>
      <c r="E376" s="104">
        <v>409.02446384900344</v>
      </c>
      <c r="F376" s="104">
        <v>423.43928372537732</v>
      </c>
      <c r="G376" s="104">
        <v>413.08510623905738</v>
      </c>
      <c r="H376" s="104">
        <v>413.87418592279658</v>
      </c>
      <c r="I376" s="104">
        <v>380.9998394568176</v>
      </c>
      <c r="J376" s="104">
        <v>414.80488190783393</v>
      </c>
      <c r="K376" s="104">
        <v>453.18749093397292</v>
      </c>
      <c r="L376" s="104">
        <v>467.27014242695668</v>
      </c>
      <c r="M376" s="104">
        <v>475.16618578487709</v>
      </c>
      <c r="N376" s="104">
        <v>498.38921917490887</v>
      </c>
      <c r="O376" s="104">
        <v>0</v>
      </c>
      <c r="P376" s="104">
        <v>0</v>
      </c>
      <c r="Q376" s="104">
        <v>0</v>
      </c>
      <c r="R376" s="104">
        <v>482.15330557307863</v>
      </c>
      <c r="S376" s="104">
        <v>498.97371516565511</v>
      </c>
      <c r="T376" s="104">
        <v>479.11002575750547</v>
      </c>
      <c r="U376" s="104">
        <v>488.99550242729242</v>
      </c>
      <c r="V376" s="104">
        <v>482.95761312589576</v>
      </c>
      <c r="W376" s="104">
        <v>454.39191597779433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1241.1379907610899</v>
      </c>
      <c r="D377" s="101">
        <v>1257.8709721072612</v>
      </c>
      <c r="E377" s="101">
        <v>1217.2790217787933</v>
      </c>
      <c r="F377" s="101">
        <v>1246.9729522334042</v>
      </c>
      <c r="G377" s="101">
        <v>1271.3923048560764</v>
      </c>
      <c r="H377" s="101">
        <v>1285.7998822751324</v>
      </c>
      <c r="I377" s="101">
        <v>1214.7511628027789</v>
      </c>
      <c r="J377" s="101">
        <v>1242.043033996461</v>
      </c>
      <c r="K377" s="101">
        <v>1177.5642887764279</v>
      </c>
      <c r="L377" s="101">
        <v>1380.7943247019466</v>
      </c>
      <c r="M377" s="101">
        <v>1423.4309696323328</v>
      </c>
      <c r="N377" s="101">
        <v>1408.0039027511584</v>
      </c>
      <c r="O377" s="101">
        <v>1498.2534813100865</v>
      </c>
      <c r="P377" s="101">
        <v>1417.1192741618031</v>
      </c>
      <c r="Q377" s="101">
        <v>1453.1297162001526</v>
      </c>
      <c r="R377" s="101">
        <v>1424.9630469195965</v>
      </c>
      <c r="S377" s="101">
        <v>1329.5585287574047</v>
      </c>
      <c r="T377" s="101">
        <v>1318.6436000029555</v>
      </c>
      <c r="U377" s="101">
        <v>1309.5890110658152</v>
      </c>
      <c r="V377" s="101">
        <v>1287.1769366837466</v>
      </c>
      <c r="W377" s="101">
        <v>1274.8100416499497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1097.6240827986214</v>
      </c>
      <c r="D378" s="104">
        <v>1115.3782707751902</v>
      </c>
      <c r="E378" s="104">
        <v>1077.7552211120583</v>
      </c>
      <c r="F378" s="104">
        <v>1103.9933823958665</v>
      </c>
      <c r="G378" s="104">
        <v>1129.3819738066904</v>
      </c>
      <c r="H378" s="104">
        <v>1143.2645733334025</v>
      </c>
      <c r="I378" s="104">
        <v>1078.3782734810491</v>
      </c>
      <c r="J378" s="104">
        <v>1098.2950265276158</v>
      </c>
      <c r="K378" s="104">
        <v>1028.3826088755986</v>
      </c>
      <c r="L378" s="104">
        <v>1232.6912951862732</v>
      </c>
      <c r="M378" s="104">
        <v>1271.380019761626</v>
      </c>
      <c r="N378" s="104">
        <v>1257.3334703480891</v>
      </c>
      <c r="O378" s="104">
        <v>1354.3558897868133</v>
      </c>
      <c r="P378" s="104">
        <v>1281.5952422366611</v>
      </c>
      <c r="Q378" s="104">
        <v>1326.8521202090662</v>
      </c>
      <c r="R378" s="104">
        <v>1307.5240117480621</v>
      </c>
      <c r="S378" s="104">
        <v>1219.5360398522621</v>
      </c>
      <c r="T378" s="104">
        <v>1215.7076594353925</v>
      </c>
      <c r="U378" s="104">
        <v>1214.0171792680508</v>
      </c>
      <c r="V378" s="104">
        <v>1197.5904113998511</v>
      </c>
      <c r="W378" s="104">
        <v>1189.879644754506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694.37404993180269</v>
      </c>
      <c r="D379" s="98">
        <v>712.23114357778229</v>
      </c>
      <c r="E379" s="98">
        <v>680.05400534143189</v>
      </c>
      <c r="F379" s="98">
        <v>693.92450616598194</v>
      </c>
      <c r="G379" s="98">
        <v>719.20814141103324</v>
      </c>
      <c r="H379" s="98">
        <v>728.88641089361431</v>
      </c>
      <c r="I379" s="98">
        <v>678.21701540944036</v>
      </c>
      <c r="J379" s="98">
        <v>672.1743328240201</v>
      </c>
      <c r="K379" s="98">
        <v>580.97949637295415</v>
      </c>
      <c r="L379" s="98">
        <v>783.53447336540421</v>
      </c>
      <c r="M379" s="98">
        <v>800.80861877917471</v>
      </c>
      <c r="N379" s="98">
        <v>775.2890828342704</v>
      </c>
      <c r="O379" s="98">
        <v>868.16773535722416</v>
      </c>
      <c r="P379" s="98">
        <v>788.59564205991046</v>
      </c>
      <c r="Q379" s="98">
        <v>828.01533504090844</v>
      </c>
      <c r="R379" s="98">
        <v>813.60891804077653</v>
      </c>
      <c r="S379" s="98">
        <v>726.63587248158058</v>
      </c>
      <c r="T379" s="98">
        <v>725.84904096381922</v>
      </c>
      <c r="U379" s="98">
        <v>732.21635506207713</v>
      </c>
      <c r="V379" s="98">
        <v>722.84001397123711</v>
      </c>
      <c r="W379" s="98">
        <v>721.27132249190208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403.2500328668188</v>
      </c>
      <c r="D380" s="98">
        <v>403.14712719740811</v>
      </c>
      <c r="E380" s="98">
        <v>397.70121577062639</v>
      </c>
      <c r="F380" s="98">
        <v>410.06887622988472</v>
      </c>
      <c r="G380" s="98">
        <v>410.1738323956572</v>
      </c>
      <c r="H380" s="98">
        <v>414.37816243978824</v>
      </c>
      <c r="I380" s="98">
        <v>400.16125807160864</v>
      </c>
      <c r="J380" s="98">
        <v>426.12069370359575</v>
      </c>
      <c r="K380" s="98">
        <v>447.40311250264449</v>
      </c>
      <c r="L380" s="98">
        <v>449.15682182086931</v>
      </c>
      <c r="M380" s="98">
        <v>470.57140098245145</v>
      </c>
      <c r="N380" s="98">
        <v>482.04438751381872</v>
      </c>
      <c r="O380" s="98">
        <v>486.18815442958919</v>
      </c>
      <c r="P380" s="98">
        <v>492.99960017675056</v>
      </c>
      <c r="Q380" s="98">
        <v>498.83678516815814</v>
      </c>
      <c r="R380" s="98">
        <v>493.91509370728545</v>
      </c>
      <c r="S380" s="98">
        <v>492.90016737068157</v>
      </c>
      <c r="T380" s="98">
        <v>489.85861847157321</v>
      </c>
      <c r="U380" s="98">
        <v>481.80082420597353</v>
      </c>
      <c r="V380" s="98">
        <v>474.75039742861367</v>
      </c>
      <c r="W380" s="98">
        <v>468.60832226260374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280.40505506637527</v>
      </c>
      <c r="D381" s="122">
        <v>285.53379776939153</v>
      </c>
      <c r="E381" s="122">
        <v>285.10056909577304</v>
      </c>
      <c r="F381" s="122">
        <v>286.7047047798012</v>
      </c>
      <c r="G381" s="122">
        <v>290.97838564027671</v>
      </c>
      <c r="H381" s="122">
        <v>300.17337463484893</v>
      </c>
      <c r="I381" s="122">
        <v>295.0938699783668</v>
      </c>
      <c r="J381" s="122">
        <v>306.59760752982669</v>
      </c>
      <c r="K381" s="122">
        <v>307.6108994138018</v>
      </c>
      <c r="L381" s="122">
        <v>343.0216770113384</v>
      </c>
      <c r="M381" s="122">
        <v>335.01123990033722</v>
      </c>
      <c r="N381" s="122">
        <v>333.18697424117397</v>
      </c>
      <c r="O381" s="122">
        <v>354.31736799283078</v>
      </c>
      <c r="P381" s="122">
        <v>353.15623795705301</v>
      </c>
      <c r="Q381" s="122">
        <v>355.82809822949076</v>
      </c>
      <c r="R381" s="122">
        <v>362.84787111236591</v>
      </c>
      <c r="S381" s="122">
        <v>349.86517842121316</v>
      </c>
      <c r="T381" s="122">
        <v>345.24177045677106</v>
      </c>
      <c r="U381" s="122">
        <v>340.37569544080588</v>
      </c>
      <c r="V381" s="122">
        <v>351.08919197388565</v>
      </c>
      <c r="W381" s="122">
        <v>360.2231341670622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348.36617975502071</v>
      </c>
      <c r="D382" s="98">
        <v>347.94856607599473</v>
      </c>
      <c r="E382" s="98">
        <v>358.1211057212538</v>
      </c>
      <c r="F382" s="98">
        <v>360.20062018193914</v>
      </c>
      <c r="G382" s="98">
        <v>365.36174287475603</v>
      </c>
      <c r="H382" s="98">
        <v>376.01984129290139</v>
      </c>
      <c r="I382" s="98">
        <v>359.24695062054673</v>
      </c>
      <c r="J382" s="98">
        <v>373.66311052461356</v>
      </c>
      <c r="K382" s="98">
        <v>380.33625007061471</v>
      </c>
      <c r="L382" s="98">
        <v>427.5979014126944</v>
      </c>
      <c r="M382" s="98">
        <v>414.14397308799715</v>
      </c>
      <c r="N382" s="98">
        <v>419.95835293341355</v>
      </c>
      <c r="O382" s="98">
        <v>450.99618011778966</v>
      </c>
      <c r="P382" s="98">
        <v>446.6585987882076</v>
      </c>
      <c r="Q382" s="98">
        <v>452.91861891630089</v>
      </c>
      <c r="R382" s="98">
        <v>470.98681552547743</v>
      </c>
      <c r="S382" s="98">
        <v>467.4835722311355</v>
      </c>
      <c r="T382" s="98">
        <v>468.28544088062995</v>
      </c>
      <c r="U382" s="98">
        <v>467.56688590534907</v>
      </c>
      <c r="V382" s="98">
        <v>464.9278771479303</v>
      </c>
      <c r="W382" s="98">
        <v>493.49357162862088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278.60741433246613</v>
      </c>
      <c r="D383" s="33">
        <v>282.79128501424867</v>
      </c>
      <c r="E383" s="33">
        <v>281.03053985600013</v>
      </c>
      <c r="F383" s="33">
        <v>282.64781359359131</v>
      </c>
      <c r="G383" s="33">
        <v>287.16930383024732</v>
      </c>
      <c r="H383" s="33">
        <v>296.49544834053211</v>
      </c>
      <c r="I383" s="33">
        <v>293.18664187467232</v>
      </c>
      <c r="J383" s="33">
        <v>299.02993105496068</v>
      </c>
      <c r="K383" s="33">
        <v>300.49860664617785</v>
      </c>
      <c r="L383" s="33">
        <v>334.58311363179524</v>
      </c>
      <c r="M383" s="33">
        <v>326.83575956421191</v>
      </c>
      <c r="N383" s="33">
        <v>324.40768010598509</v>
      </c>
      <c r="O383" s="33">
        <v>345.8481326732167</v>
      </c>
      <c r="P383" s="33">
        <v>348.42790435279045</v>
      </c>
      <c r="Q383" s="33">
        <v>351.23262452188118</v>
      </c>
      <c r="R383" s="33">
        <v>356.91364406281804</v>
      </c>
      <c r="S383" s="33">
        <v>342.21245981205408</v>
      </c>
      <c r="T383" s="33">
        <v>337.55442842833742</v>
      </c>
      <c r="U383" s="33">
        <v>332.59760704670447</v>
      </c>
      <c r="V383" s="33">
        <v>346.06596667499764</v>
      </c>
      <c r="W383" s="33">
        <v>349.85055493268783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11778.275821492762</v>
      </c>
      <c r="D385" s="117">
        <f t="shared" si="211"/>
        <v>11096.62007551456</v>
      </c>
      <c r="E385" s="117">
        <f t="shared" si="211"/>
        <v>11587.640040244563</v>
      </c>
      <c r="F385" s="117">
        <f t="shared" si="211"/>
        <v>11440.16646490182</v>
      </c>
      <c r="G385" s="117">
        <f t="shared" si="211"/>
        <v>11411.350765083778</v>
      </c>
      <c r="H385" s="117">
        <f t="shared" si="211"/>
        <v>11303.875091126278</v>
      </c>
      <c r="I385" s="117">
        <f t="shared" si="211"/>
        <v>10769.69592941066</v>
      </c>
      <c r="J385" s="117">
        <f t="shared" si="211"/>
        <v>10765.529492846756</v>
      </c>
      <c r="K385" s="117">
        <f t="shared" si="211"/>
        <v>10715.629165290382</v>
      </c>
      <c r="L385" s="117">
        <f t="shared" si="211"/>
        <v>12330.635511159122</v>
      </c>
      <c r="M385" s="117">
        <f t="shared" si="211"/>
        <v>10586.842901403863</v>
      </c>
      <c r="N385" s="117">
        <f t="shared" si="211"/>
        <v>10516.048133016086</v>
      </c>
      <c r="O385" s="117">
        <f t="shared" si="211"/>
        <v>10558.228791589025</v>
      </c>
      <c r="P385" s="117">
        <f t="shared" si="211"/>
        <v>9183.9894678592791</v>
      </c>
      <c r="Q385" s="117">
        <f t="shared" si="211"/>
        <v>9477.3487488209721</v>
      </c>
      <c r="R385" s="117">
        <f t="shared" ref="R385:V385" si="212">R386+R389+R391+R400</f>
        <v>9643.7185346146016</v>
      </c>
      <c r="S385" s="117">
        <f t="shared" si="212"/>
        <v>9232.0400409284139</v>
      </c>
      <c r="T385" s="117">
        <f t="shared" si="212"/>
        <v>8717.1920197900454</v>
      </c>
      <c r="U385" s="117">
        <f t="shared" si="212"/>
        <v>8322.9125350611521</v>
      </c>
      <c r="V385" s="117">
        <f t="shared" si="212"/>
        <v>7669.4319249584396</v>
      </c>
      <c r="W385" s="117">
        <f t="shared" ref="W385" si="213">W386+W389+W391+W400</f>
        <v>6938.1333173843859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10629.984570279819</v>
      </c>
      <c r="D386" s="122">
        <f t="shared" si="214"/>
        <v>9964.5906264488513</v>
      </c>
      <c r="E386" s="122">
        <f t="shared" si="214"/>
        <v>10434.283482478582</v>
      </c>
      <c r="F386" s="122">
        <f t="shared" si="214"/>
        <v>10251.257768781015</v>
      </c>
      <c r="G386" s="122">
        <f t="shared" si="214"/>
        <v>10221.565768885783</v>
      </c>
      <c r="H386" s="122">
        <f t="shared" si="214"/>
        <v>10090.138709855779</v>
      </c>
      <c r="I386" s="122">
        <f t="shared" si="214"/>
        <v>9648.9208369915068</v>
      </c>
      <c r="J386" s="122">
        <f t="shared" si="214"/>
        <v>9607.8288301809134</v>
      </c>
      <c r="K386" s="122">
        <f t="shared" si="214"/>
        <v>9571.264432074644</v>
      </c>
      <c r="L386" s="122">
        <f t="shared" si="214"/>
        <v>10972.65285550973</v>
      </c>
      <c r="M386" s="122">
        <f t="shared" si="214"/>
        <v>9221.2601572163585</v>
      </c>
      <c r="N386" s="122">
        <f t="shared" si="214"/>
        <v>9127.6754204252102</v>
      </c>
      <c r="O386" s="122">
        <f t="shared" si="214"/>
        <v>9099.0244630322868</v>
      </c>
      <c r="P386" s="122">
        <f t="shared" si="214"/>
        <v>7777.6808112351328</v>
      </c>
      <c r="Q386" s="122">
        <f t="shared" si="214"/>
        <v>8071.606841337787</v>
      </c>
      <c r="R386" s="122">
        <f t="shared" ref="R386:V386" si="215">SUM(R387:R388)</f>
        <v>8201.5281678533247</v>
      </c>
      <c r="S386" s="122">
        <f t="shared" si="215"/>
        <v>7824.3500377908713</v>
      </c>
      <c r="T386" s="122">
        <f t="shared" si="215"/>
        <v>7337.3878103820261</v>
      </c>
      <c r="U386" s="122">
        <f t="shared" si="215"/>
        <v>6915.5875779432017</v>
      </c>
      <c r="V386" s="122">
        <f t="shared" si="215"/>
        <v>6231.854269611601</v>
      </c>
      <c r="W386" s="122">
        <f t="shared" ref="W386" si="216">SUM(W387:W388)</f>
        <v>5564.7686305261996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10437.82413019975</v>
      </c>
      <c r="D387" s="98">
        <v>9789.5019180706331</v>
      </c>
      <c r="E387" s="98">
        <v>10252.438518166795</v>
      </c>
      <c r="F387" s="98">
        <v>10075.46541054887</v>
      </c>
      <c r="G387" s="98">
        <v>10048.491857360019</v>
      </c>
      <c r="H387" s="98">
        <v>9921.4818033413067</v>
      </c>
      <c r="I387" s="98">
        <v>9488.9849854388358</v>
      </c>
      <c r="J387" s="98">
        <v>9451.5746726299021</v>
      </c>
      <c r="K387" s="98">
        <v>9417.423309708498</v>
      </c>
      <c r="L387" s="98">
        <v>10790.149998133882</v>
      </c>
      <c r="M387" s="98">
        <v>9071.2776434545576</v>
      </c>
      <c r="N387" s="98">
        <v>8979.3011522572233</v>
      </c>
      <c r="O387" s="98">
        <v>8951.0194986101469</v>
      </c>
      <c r="P387" s="98">
        <v>7655.6228254445823</v>
      </c>
      <c r="Q387" s="98">
        <v>7943.5409118704792</v>
      </c>
      <c r="R387" s="98">
        <v>8072.1783688865571</v>
      </c>
      <c r="S387" s="98">
        <v>7701.1328717811484</v>
      </c>
      <c r="T387" s="98">
        <v>7222.4182366999476</v>
      </c>
      <c r="U387" s="98">
        <v>6808.7910471971836</v>
      </c>
      <c r="V387" s="98">
        <v>6135.5969972866387</v>
      </c>
      <c r="W387" s="98">
        <v>5478.6405019860367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192.16044008006955</v>
      </c>
      <c r="D388" s="98">
        <v>175.08870837821769</v>
      </c>
      <c r="E388" s="98">
        <v>181.84496431178817</v>
      </c>
      <c r="F388" s="98">
        <v>175.79235823214486</v>
      </c>
      <c r="G388" s="98">
        <v>173.07391152576449</v>
      </c>
      <c r="H388" s="98">
        <v>168.65690651447167</v>
      </c>
      <c r="I388" s="98">
        <v>159.93585155267013</v>
      </c>
      <c r="J388" s="98">
        <v>156.25415755101159</v>
      </c>
      <c r="K388" s="98">
        <v>153.84112236614672</v>
      </c>
      <c r="L388" s="98">
        <v>182.50285737584906</v>
      </c>
      <c r="M388" s="98">
        <v>149.98251376180153</v>
      </c>
      <c r="N388" s="98">
        <v>148.3742681679866</v>
      </c>
      <c r="O388" s="98">
        <v>148.00496442213947</v>
      </c>
      <c r="P388" s="98">
        <v>122.05798579055075</v>
      </c>
      <c r="Q388" s="98">
        <v>128.06592946730737</v>
      </c>
      <c r="R388" s="98">
        <v>129.34979896676668</v>
      </c>
      <c r="S388" s="98">
        <v>123.21716600972304</v>
      </c>
      <c r="T388" s="98">
        <v>114.96957368207838</v>
      </c>
      <c r="U388" s="98">
        <v>106.79653074601835</v>
      </c>
      <c r="V388" s="98">
        <v>96.257272324962059</v>
      </c>
      <c r="W388" s="98">
        <v>86.128128540163289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8.4513464757486112</v>
      </c>
      <c r="D389" s="122">
        <f t="shared" si="217"/>
        <v>4.3505306920433506</v>
      </c>
      <c r="E389" s="122">
        <f t="shared" si="217"/>
        <v>9.4729895642621766</v>
      </c>
      <c r="F389" s="122">
        <f t="shared" si="217"/>
        <v>15.56937936127531</v>
      </c>
      <c r="G389" s="122">
        <f t="shared" si="217"/>
        <v>15.982978254284703</v>
      </c>
      <c r="H389" s="122">
        <f t="shared" si="217"/>
        <v>27.203689668701283</v>
      </c>
      <c r="I389" s="122">
        <f t="shared" si="217"/>
        <v>28.115248648706483</v>
      </c>
      <c r="J389" s="122">
        <f t="shared" si="217"/>
        <v>20.30960277316424</v>
      </c>
      <c r="K389" s="122">
        <f t="shared" si="217"/>
        <v>13.441826015982564</v>
      </c>
      <c r="L389" s="122">
        <f t="shared" si="217"/>
        <v>14.764283424287067</v>
      </c>
      <c r="M389" s="122">
        <f t="shared" si="217"/>
        <v>20.466350146493667</v>
      </c>
      <c r="N389" s="122">
        <f t="shared" si="217"/>
        <v>20.140948863932845</v>
      </c>
      <c r="O389" s="122">
        <f t="shared" si="217"/>
        <v>16.922470006384852</v>
      </c>
      <c r="P389" s="122">
        <f t="shared" si="217"/>
        <v>13.954963848453042</v>
      </c>
      <c r="Q389" s="122">
        <f t="shared" si="217"/>
        <v>17.734765550516755</v>
      </c>
      <c r="R389" s="122">
        <f t="shared" si="217"/>
        <v>22.67295823890688</v>
      </c>
      <c r="S389" s="122">
        <f t="shared" si="217"/>
        <v>20.504035858966606</v>
      </c>
      <c r="T389" s="122">
        <f t="shared" si="217"/>
        <v>26.089915700700434</v>
      </c>
      <c r="U389" s="122">
        <f t="shared" si="217"/>
        <v>11.840723645750739</v>
      </c>
      <c r="V389" s="122">
        <f t="shared" si="217"/>
        <v>34.646580443491061</v>
      </c>
      <c r="W389" s="122">
        <f t="shared" si="217"/>
        <v>16.013155983628657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8.4513464757486112</v>
      </c>
      <c r="D390" s="98">
        <f>RES_hhdet_in_tesh!D67</f>
        <v>4.3505306920433506</v>
      </c>
      <c r="E390" s="98">
        <f>RES_hhdet_in_tesh!E67</f>
        <v>9.4729895642621766</v>
      </c>
      <c r="F390" s="98">
        <f>RES_hhdet_in_tesh!F67</f>
        <v>15.56937936127531</v>
      </c>
      <c r="G390" s="98">
        <f>RES_hhdet_in_tesh!G67</f>
        <v>15.982978254284703</v>
      </c>
      <c r="H390" s="98">
        <f>RES_hhdet_in_tesh!H67</f>
        <v>27.203689668701283</v>
      </c>
      <c r="I390" s="98">
        <f>RES_hhdet_in_tesh!I67</f>
        <v>28.115248648706483</v>
      </c>
      <c r="J390" s="98">
        <f>RES_hhdet_in_tesh!J67</f>
        <v>20.30960277316424</v>
      </c>
      <c r="K390" s="98">
        <f>RES_hhdet_in_tesh!K67</f>
        <v>13.441826015982564</v>
      </c>
      <c r="L390" s="98">
        <f>RES_hhdet_in_tesh!L67</f>
        <v>14.764283424287067</v>
      </c>
      <c r="M390" s="98">
        <f>RES_hhdet_in_tesh!M67</f>
        <v>20.466350146493667</v>
      </c>
      <c r="N390" s="98">
        <f>RES_hhdet_in_tesh!N67</f>
        <v>20.140948863932845</v>
      </c>
      <c r="O390" s="98">
        <f>RES_hhdet_in_tesh!O67</f>
        <v>16.922470006384852</v>
      </c>
      <c r="P390" s="98">
        <f>RES_hhdet_in_tesh!P67</f>
        <v>13.954963848453042</v>
      </c>
      <c r="Q390" s="98">
        <f>RES_hhdet_in_tesh!Q67</f>
        <v>17.734765550516755</v>
      </c>
      <c r="R390" s="98">
        <f>RES_hhdet_in_tesh!R67</f>
        <v>22.67295823890688</v>
      </c>
      <c r="S390" s="98">
        <f>RES_hhdet_in_tesh!S67</f>
        <v>20.504035858966606</v>
      </c>
      <c r="T390" s="98">
        <f>RES_hhdet_in_tesh!T67</f>
        <v>26.089915700700434</v>
      </c>
      <c r="U390" s="98">
        <f>RES_hhdet_in_tesh!U67</f>
        <v>11.840723645750739</v>
      </c>
      <c r="V390" s="98">
        <f>RES_hhdet_in_tesh!V67</f>
        <v>34.646580443491061</v>
      </c>
      <c r="W390" s="98">
        <f>RES_hhdet_in_tesh!W67</f>
        <v>16.013155983628657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924.41781629149989</v>
      </c>
      <c r="D391" s="122">
        <v>908.78657945803104</v>
      </c>
      <c r="E391" s="122">
        <v>925.60140117801654</v>
      </c>
      <c r="F391" s="122">
        <v>953.41020565058318</v>
      </c>
      <c r="G391" s="122">
        <v>949.97338547913273</v>
      </c>
      <c r="H391" s="122">
        <v>955.0385325994248</v>
      </c>
      <c r="I391" s="122">
        <v>863.55166640842651</v>
      </c>
      <c r="J391" s="122">
        <v>903.2694601150946</v>
      </c>
      <c r="K391" s="122">
        <v>894.85164313419364</v>
      </c>
      <c r="L391" s="122">
        <v>1079.5377201542669</v>
      </c>
      <c r="M391" s="122">
        <v>1086.9542293632089</v>
      </c>
      <c r="N391" s="122">
        <v>1110.4468958835491</v>
      </c>
      <c r="O391" s="122">
        <v>1165.8278105849699</v>
      </c>
      <c r="P391" s="122">
        <v>1112.1468526371004</v>
      </c>
      <c r="Q391" s="122">
        <v>1102.7812316596219</v>
      </c>
      <c r="R391" s="122">
        <v>1125.6588391702282</v>
      </c>
      <c r="S391" s="122">
        <v>1100.4348710882718</v>
      </c>
      <c r="T391" s="122">
        <v>1065.9358275067189</v>
      </c>
      <c r="U391" s="122">
        <v>1107.3045590786865</v>
      </c>
      <c r="V391" s="122">
        <v>1099.862794648408</v>
      </c>
      <c r="W391" s="122">
        <v>1047.3820080682224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925.05776468397642</v>
      </c>
      <c r="D392" s="98">
        <v>907.6445346894061</v>
      </c>
      <c r="E392" s="98">
        <v>927.01644481110611</v>
      </c>
      <c r="F392" s="98">
        <v>955.35615686401434</v>
      </c>
      <c r="G392" s="98">
        <v>950.52331806522204</v>
      </c>
      <c r="H392" s="98">
        <v>954.83201621668752</v>
      </c>
      <c r="I392" s="98">
        <v>860.47999777584698</v>
      </c>
      <c r="J392" s="98">
        <v>902.1614940171238</v>
      </c>
      <c r="K392" s="98">
        <v>895.42619752349856</v>
      </c>
      <c r="L392" s="98">
        <v>1082.4218310130627</v>
      </c>
      <c r="M392" s="98">
        <v>1087.6339898129447</v>
      </c>
      <c r="N392" s="98">
        <v>1112.5630584695407</v>
      </c>
      <c r="O392" s="98">
        <v>1166.3525673702877</v>
      </c>
      <c r="P392" s="98">
        <v>1112.0564524029655</v>
      </c>
      <c r="Q392" s="98">
        <v>1096.8672178553086</v>
      </c>
      <c r="R392" s="98">
        <v>1123.7813223629078</v>
      </c>
      <c r="S392" s="98">
        <v>1101.4085121084765</v>
      </c>
      <c r="T392" s="98">
        <v>1064.2704410449492</v>
      </c>
      <c r="U392" s="98">
        <v>1108.3140691679864</v>
      </c>
      <c r="V392" s="98">
        <v>1101.1327242886803</v>
      </c>
      <c r="W392" s="98">
        <v>1045.9184005291804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925.09599264642372</v>
      </c>
      <c r="D393" s="98">
        <v>907.68152457650899</v>
      </c>
      <c r="E393" s="98">
        <v>927.13970339681032</v>
      </c>
      <c r="F393" s="98">
        <v>955.48280903383386</v>
      </c>
      <c r="G393" s="98">
        <v>950.67103588076213</v>
      </c>
      <c r="H393" s="98">
        <v>955.01141632146664</v>
      </c>
      <c r="I393" s="98">
        <v>860.75690545122745</v>
      </c>
      <c r="J393" s="98">
        <v>902.55013551046989</v>
      </c>
      <c r="K393" s="98">
        <v>896.05665178733909</v>
      </c>
      <c r="L393" s="98">
        <v>1082.926442484626</v>
      </c>
      <c r="M393" s="98">
        <v>1087.8868213376829</v>
      </c>
      <c r="N393" s="98">
        <v>1112.6059630542834</v>
      </c>
      <c r="O393" s="98">
        <v>0</v>
      </c>
      <c r="P393" s="98">
        <v>0</v>
      </c>
      <c r="Q393" s="98">
        <v>0</v>
      </c>
      <c r="R393" s="98">
        <v>1122.5657279472573</v>
      </c>
      <c r="S393" s="98">
        <v>1100.8405383522604</v>
      </c>
      <c r="T393" s="98">
        <v>1063.6846373776782</v>
      </c>
      <c r="U393" s="98">
        <v>1108.6129777758408</v>
      </c>
      <c r="V393" s="98">
        <v>1101.6816929130691</v>
      </c>
      <c r="W393" s="98">
        <v>1046.1767300157237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517.64600645180928</v>
      </c>
      <c r="D394" s="101">
        <v>513.64179503351102</v>
      </c>
      <c r="E394" s="101">
        <v>518.11523954780694</v>
      </c>
      <c r="F394" s="101">
        <v>532.04352530845654</v>
      </c>
      <c r="G394" s="101">
        <v>537.58592964170464</v>
      </c>
      <c r="H394" s="101">
        <v>541.13723039867011</v>
      </c>
      <c r="I394" s="101">
        <v>479.75706599440986</v>
      </c>
      <c r="J394" s="101">
        <v>487.74525360263601</v>
      </c>
      <c r="K394" s="101">
        <v>442.86916085336628</v>
      </c>
      <c r="L394" s="101">
        <v>615.65630005766923</v>
      </c>
      <c r="M394" s="101">
        <v>612.7206355528059</v>
      </c>
      <c r="N394" s="101">
        <v>614.21674387937446</v>
      </c>
      <c r="O394" s="101">
        <v>0</v>
      </c>
      <c r="P394" s="101">
        <v>0</v>
      </c>
      <c r="Q394" s="101">
        <v>0</v>
      </c>
      <c r="R394" s="101">
        <v>640.41242237417885</v>
      </c>
      <c r="S394" s="101">
        <v>601.8668231866053</v>
      </c>
      <c r="T394" s="101">
        <v>584.57461162017239</v>
      </c>
      <c r="U394" s="101">
        <v>619.61747534854851</v>
      </c>
      <c r="V394" s="101">
        <v>618.72407978717342</v>
      </c>
      <c r="W394" s="101">
        <v>591.78481403792932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407.44998619461444</v>
      </c>
      <c r="D395" s="104">
        <v>394.03972954299792</v>
      </c>
      <c r="E395" s="104">
        <v>409.02446384900344</v>
      </c>
      <c r="F395" s="104">
        <v>423.43928372537732</v>
      </c>
      <c r="G395" s="104">
        <v>413.08510623905738</v>
      </c>
      <c r="H395" s="104">
        <v>413.87418592279658</v>
      </c>
      <c r="I395" s="104">
        <v>380.9998394568176</v>
      </c>
      <c r="J395" s="104">
        <v>414.80488190783393</v>
      </c>
      <c r="K395" s="104">
        <v>453.18749093397292</v>
      </c>
      <c r="L395" s="104">
        <v>467.27014242695668</v>
      </c>
      <c r="M395" s="104">
        <v>475.16618578487709</v>
      </c>
      <c r="N395" s="104">
        <v>498.38921917490887</v>
      </c>
      <c r="O395" s="104">
        <v>0</v>
      </c>
      <c r="P395" s="104">
        <v>0</v>
      </c>
      <c r="Q395" s="104">
        <v>0</v>
      </c>
      <c r="R395" s="104">
        <v>482.15330557307863</v>
      </c>
      <c r="S395" s="104">
        <v>498.97371516565511</v>
      </c>
      <c r="T395" s="104">
        <v>479.11002575750547</v>
      </c>
      <c r="U395" s="104">
        <v>488.99550242729242</v>
      </c>
      <c r="V395" s="104">
        <v>482.95761312589576</v>
      </c>
      <c r="W395" s="104">
        <v>454.39191597779433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914.97187435958131</v>
      </c>
      <c r="D396" s="101">
        <v>928.83169735029492</v>
      </c>
      <c r="E396" s="101">
        <v>900.44642865015999</v>
      </c>
      <c r="F396" s="101">
        <v>924.05448704558398</v>
      </c>
      <c r="G396" s="101">
        <v>943.93524944885723</v>
      </c>
      <c r="H396" s="101">
        <v>956.53801360134514</v>
      </c>
      <c r="I396" s="101">
        <v>905.60230047885602</v>
      </c>
      <c r="J396" s="101">
        <v>928.12784869336338</v>
      </c>
      <c r="K396" s="101">
        <v>882.29806480989396</v>
      </c>
      <c r="L396" s="101">
        <v>1037.6969196968644</v>
      </c>
      <c r="M396" s="101">
        <v>1075.5773218329653</v>
      </c>
      <c r="N396" s="101">
        <v>1073.2517161125031</v>
      </c>
      <c r="O396" s="101">
        <v>1157.083599550587</v>
      </c>
      <c r="P396" s="101">
        <v>1112.9290978311062</v>
      </c>
      <c r="Q396" s="101">
        <v>1159.8285153780212</v>
      </c>
      <c r="R396" s="101">
        <v>1150.4352873262835</v>
      </c>
      <c r="S396" s="101">
        <v>1085.5025992990966</v>
      </c>
      <c r="T396" s="101">
        <v>1088.2126801703803</v>
      </c>
      <c r="U396" s="101">
        <v>1091.582263730555</v>
      </c>
      <c r="V396" s="101">
        <v>1082.3699042996809</v>
      </c>
      <c r="W396" s="101">
        <v>1079.3528985018293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915.14535047220193</v>
      </c>
      <c r="D397" s="104">
        <v>929.06979865141011</v>
      </c>
      <c r="E397" s="104">
        <v>900.75120631766401</v>
      </c>
      <c r="F397" s="104">
        <v>924.29338482495518</v>
      </c>
      <c r="G397" s="104">
        <v>944.14427863437641</v>
      </c>
      <c r="H397" s="104">
        <v>956.6146093614758</v>
      </c>
      <c r="I397" s="104">
        <v>905.7750069496667</v>
      </c>
      <c r="J397" s="104">
        <v>928.40902059310713</v>
      </c>
      <c r="K397" s="104">
        <v>882.70595773133982</v>
      </c>
      <c r="L397" s="104">
        <v>1037.9999934229047</v>
      </c>
      <c r="M397" s="104">
        <v>1075.6808919679818</v>
      </c>
      <c r="N397" s="104">
        <v>1073.008899053405</v>
      </c>
      <c r="O397" s="104">
        <v>1156.6639188926472</v>
      </c>
      <c r="P397" s="104">
        <v>1112.3201136108726</v>
      </c>
      <c r="Q397" s="104">
        <v>1159.7246508860269</v>
      </c>
      <c r="R397" s="104">
        <v>1150.7773270268567</v>
      </c>
      <c r="S397" s="104">
        <v>1086.1535753721305</v>
      </c>
      <c r="T397" s="104">
        <v>1088.8666675491008</v>
      </c>
      <c r="U397" s="104">
        <v>1092.1254219579848</v>
      </c>
      <c r="V397" s="104">
        <v>1082.5769164165431</v>
      </c>
      <c r="W397" s="104">
        <v>1079.2924768447908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511.89531760538313</v>
      </c>
      <c r="D398" s="98">
        <v>525.92267145400194</v>
      </c>
      <c r="E398" s="98">
        <v>503.04999054703762</v>
      </c>
      <c r="F398" s="98">
        <v>514.22450859507046</v>
      </c>
      <c r="G398" s="98">
        <v>533.97044623871909</v>
      </c>
      <c r="H398" s="98">
        <v>542.2364469216875</v>
      </c>
      <c r="I398" s="98">
        <v>505.613748878058</v>
      </c>
      <c r="J398" s="98">
        <v>502.28832688951115</v>
      </c>
      <c r="K398" s="98">
        <v>435.30284522869545</v>
      </c>
      <c r="L398" s="98">
        <v>588.84317160203534</v>
      </c>
      <c r="M398" s="98">
        <v>605.10949098553033</v>
      </c>
      <c r="N398" s="98">
        <v>590.96451153958606</v>
      </c>
      <c r="O398" s="98">
        <v>670.475764463058</v>
      </c>
      <c r="P398" s="98">
        <v>619.32051343412195</v>
      </c>
      <c r="Q398" s="98">
        <v>660.88786571786875</v>
      </c>
      <c r="R398" s="98">
        <v>656.86223331957137</v>
      </c>
      <c r="S398" s="98">
        <v>593.25340800144886</v>
      </c>
      <c r="T398" s="98">
        <v>599.00804907752763</v>
      </c>
      <c r="U398" s="98">
        <v>610.3245977520113</v>
      </c>
      <c r="V398" s="98">
        <v>607.82651898792938</v>
      </c>
      <c r="W398" s="98">
        <v>610.68415458218703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403.2500328668188</v>
      </c>
      <c r="D399" s="98">
        <v>403.14712719740811</v>
      </c>
      <c r="E399" s="98">
        <v>397.70121577062639</v>
      </c>
      <c r="F399" s="98">
        <v>410.06887622988472</v>
      </c>
      <c r="G399" s="98">
        <v>410.1738323956572</v>
      </c>
      <c r="H399" s="98">
        <v>414.37816243978824</v>
      </c>
      <c r="I399" s="98">
        <v>400.16125807160864</v>
      </c>
      <c r="J399" s="98">
        <v>426.12069370359575</v>
      </c>
      <c r="K399" s="98">
        <v>447.40311250264449</v>
      </c>
      <c r="L399" s="98">
        <v>449.15682182086931</v>
      </c>
      <c r="M399" s="98">
        <v>470.57140098245145</v>
      </c>
      <c r="N399" s="98">
        <v>482.04438751381872</v>
      </c>
      <c r="O399" s="98">
        <v>486.18815442958919</v>
      </c>
      <c r="P399" s="98">
        <v>492.99960017675056</v>
      </c>
      <c r="Q399" s="98">
        <v>498.83678516815814</v>
      </c>
      <c r="R399" s="98">
        <v>493.91509370728545</v>
      </c>
      <c r="S399" s="98">
        <v>492.90016737068157</v>
      </c>
      <c r="T399" s="98">
        <v>489.85861847157321</v>
      </c>
      <c r="U399" s="98">
        <v>481.80082420597353</v>
      </c>
      <c r="V399" s="98">
        <v>474.75039742861367</v>
      </c>
      <c r="W399" s="98">
        <v>468.60832226260374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215.42208844569299</v>
      </c>
      <c r="D400" s="122">
        <v>218.89233891563549</v>
      </c>
      <c r="E400" s="122">
        <v>218.2821670237029</v>
      </c>
      <c r="F400" s="122">
        <v>219.92911110894576</v>
      </c>
      <c r="G400" s="122">
        <v>223.82863246458015</v>
      </c>
      <c r="H400" s="122">
        <v>231.49415900237446</v>
      </c>
      <c r="I400" s="122">
        <v>229.10817736202034</v>
      </c>
      <c r="J400" s="122">
        <v>234.12159977758284</v>
      </c>
      <c r="K400" s="122">
        <v>236.07126406556156</v>
      </c>
      <c r="L400" s="122">
        <v>263.6806520708372</v>
      </c>
      <c r="M400" s="122">
        <v>258.16216467780282</v>
      </c>
      <c r="N400" s="122">
        <v>257.78486784339259</v>
      </c>
      <c r="O400" s="122">
        <v>276.45404796538406</v>
      </c>
      <c r="P400" s="122">
        <v>280.20684013859301</v>
      </c>
      <c r="Q400" s="122">
        <v>285.22591027304622</v>
      </c>
      <c r="R400" s="122">
        <v>293.85856935214196</v>
      </c>
      <c r="S400" s="122">
        <v>286.75109619030439</v>
      </c>
      <c r="T400" s="122">
        <v>287.77846620059927</v>
      </c>
      <c r="U400" s="122">
        <v>288.17967439351446</v>
      </c>
      <c r="V400" s="122">
        <v>303.06828025493917</v>
      </c>
      <c r="W400" s="122">
        <v>309.96952280633485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215.59360588563911</v>
      </c>
      <c r="D401" s="98">
        <v>215.43577615168732</v>
      </c>
      <c r="E401" s="98">
        <v>221.83630437260749</v>
      </c>
      <c r="F401" s="98">
        <v>223.22694188955208</v>
      </c>
      <c r="G401" s="98">
        <v>226.52803089120911</v>
      </c>
      <c r="H401" s="98">
        <v>233.24047808320753</v>
      </c>
      <c r="I401" s="98">
        <v>222.93463224264616</v>
      </c>
      <c r="J401" s="98">
        <v>231.98009093512965</v>
      </c>
      <c r="K401" s="98">
        <v>236.22022977139105</v>
      </c>
      <c r="L401" s="98">
        <v>265.6783364659521</v>
      </c>
      <c r="M401" s="98">
        <v>257.37361936900817</v>
      </c>
      <c r="N401" s="98">
        <v>260.98701973807039</v>
      </c>
      <c r="O401" s="98">
        <v>280.27576577541845</v>
      </c>
      <c r="P401" s="98">
        <v>277.58013556310863</v>
      </c>
      <c r="Q401" s="98">
        <v>281.47048322572664</v>
      </c>
      <c r="R401" s="98">
        <v>293.09126962375757</v>
      </c>
      <c r="S401" s="98">
        <v>291.54769431534453</v>
      </c>
      <c r="T401" s="98">
        <v>292.79159801587429</v>
      </c>
      <c r="U401" s="98">
        <v>293.11152583852999</v>
      </c>
      <c r="V401" s="98">
        <v>292.16927415493518</v>
      </c>
      <c r="W401" s="98">
        <v>310.82035592609742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215.41755163530269</v>
      </c>
      <c r="D402" s="33">
        <v>219.04422071743136</v>
      </c>
      <c r="E402" s="33">
        <v>218.08406600170684</v>
      </c>
      <c r="F402" s="33">
        <v>219.74707458957934</v>
      </c>
      <c r="G402" s="33">
        <v>223.69039953416157</v>
      </c>
      <c r="H402" s="33">
        <v>231.4094769710463</v>
      </c>
      <c r="I402" s="33">
        <v>229.29171272202538</v>
      </c>
      <c r="J402" s="33">
        <v>234.36324779875721</v>
      </c>
      <c r="K402" s="33">
        <v>236.05669572449995</v>
      </c>
      <c r="L402" s="33">
        <v>263.48133380497916</v>
      </c>
      <c r="M402" s="33">
        <v>258.24363206059752</v>
      </c>
      <c r="N402" s="33">
        <v>257.46088274862257</v>
      </c>
      <c r="O402" s="33">
        <v>276.11925871066597</v>
      </c>
      <c r="P402" s="33">
        <v>280.33967031958883</v>
      </c>
      <c r="Q402" s="33">
        <v>285.40366157291277</v>
      </c>
      <c r="R402" s="33">
        <v>293.90067565184745</v>
      </c>
      <c r="S402" s="33">
        <v>286.43901051609032</v>
      </c>
      <c r="T402" s="33">
        <v>287.46526310152979</v>
      </c>
      <c r="U402" s="33">
        <v>287.87807821892244</v>
      </c>
      <c r="V402" s="33">
        <v>303.54920783320989</v>
      </c>
      <c r="W402" s="33">
        <v>309.90330156388927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3474.2849799055834</v>
      </c>
      <c r="D404" s="117">
        <f t="shared" si="218"/>
        <v>3236.0075456277214</v>
      </c>
      <c r="E404" s="117">
        <f t="shared" si="218"/>
        <v>3342.8132582849648</v>
      </c>
      <c r="F404" s="117">
        <f t="shared" si="218"/>
        <v>3257.9701608925557</v>
      </c>
      <c r="G404" s="117">
        <f t="shared" si="218"/>
        <v>3205.0730657515946</v>
      </c>
      <c r="H404" s="117">
        <f t="shared" si="218"/>
        <v>3123.9010874355713</v>
      </c>
      <c r="I404" s="117">
        <f t="shared" si="218"/>
        <v>2951.7059227395898</v>
      </c>
      <c r="J404" s="117">
        <f t="shared" si="218"/>
        <v>2931.5633883601854</v>
      </c>
      <c r="K404" s="117">
        <f t="shared" si="218"/>
        <v>2884.5652914313764</v>
      </c>
      <c r="L404" s="117">
        <f t="shared" si="218"/>
        <v>3277.1304482459318</v>
      </c>
      <c r="M404" s="117">
        <f t="shared" si="218"/>
        <v>2763.7979934374989</v>
      </c>
      <c r="N404" s="117">
        <f t="shared" si="218"/>
        <v>2693.457274713533</v>
      </c>
      <c r="O404" s="117">
        <f t="shared" si="218"/>
        <v>2635.5444248129252</v>
      </c>
      <c r="P404" s="117">
        <f t="shared" si="218"/>
        <v>2194.5556133913701</v>
      </c>
      <c r="Q404" s="117">
        <f t="shared" si="218"/>
        <v>2231.3611650360685</v>
      </c>
      <c r="R404" s="117">
        <f t="shared" ref="R404:V404" si="219">R405+R408+R410+R419</f>
        <v>2247.7904774023159</v>
      </c>
      <c r="S404" s="117">
        <f t="shared" si="219"/>
        <v>2132.0728220633396</v>
      </c>
      <c r="T404" s="117">
        <f t="shared" si="219"/>
        <v>1989.2785762009976</v>
      </c>
      <c r="U404" s="117">
        <f t="shared" si="219"/>
        <v>1886.049928992953</v>
      </c>
      <c r="V404" s="117">
        <f t="shared" si="219"/>
        <v>1708.960828104895</v>
      </c>
      <c r="W404" s="117">
        <f t="shared" ref="W404" si="220">W405+W408+W410+W419</f>
        <v>1543.1915597621692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3206.4166922782197</v>
      </c>
      <c r="D405" s="122">
        <f t="shared" si="221"/>
        <v>2971.0276204190536</v>
      </c>
      <c r="E405" s="122">
        <f t="shared" si="221"/>
        <v>3074.4691021820508</v>
      </c>
      <c r="F405" s="122">
        <f t="shared" si="221"/>
        <v>2986.272957440031</v>
      </c>
      <c r="G405" s="122">
        <f t="shared" si="221"/>
        <v>2944.0703224622685</v>
      </c>
      <c r="H405" s="122">
        <f t="shared" si="221"/>
        <v>2873.911407069183</v>
      </c>
      <c r="I405" s="122">
        <f t="shared" si="221"/>
        <v>2717.7920758504779</v>
      </c>
      <c r="J405" s="122">
        <f t="shared" si="221"/>
        <v>2676.6414408884598</v>
      </c>
      <c r="K405" s="122">
        <f t="shared" si="221"/>
        <v>2636.6235427039569</v>
      </c>
      <c r="L405" s="122">
        <f t="shared" si="221"/>
        <v>2986.083774364733</v>
      </c>
      <c r="M405" s="122">
        <f t="shared" si="221"/>
        <v>2473.8625544967249</v>
      </c>
      <c r="N405" s="122">
        <f t="shared" si="221"/>
        <v>2403.844642236736</v>
      </c>
      <c r="O405" s="122">
        <f t="shared" si="221"/>
        <v>2342.4896271093648</v>
      </c>
      <c r="P405" s="122">
        <f t="shared" si="221"/>
        <v>1954.7166027772198</v>
      </c>
      <c r="Q405" s="122">
        <f t="shared" si="221"/>
        <v>1987.1441536926407</v>
      </c>
      <c r="R405" s="122">
        <f t="shared" ref="R405:V405" si="222">SUM(R406:R407)</f>
        <v>1996.2116234100424</v>
      </c>
      <c r="S405" s="122">
        <f t="shared" si="222"/>
        <v>1887.6665267373892</v>
      </c>
      <c r="T405" s="122">
        <f t="shared" si="222"/>
        <v>1757.8664491350307</v>
      </c>
      <c r="U405" s="122">
        <f t="shared" si="222"/>
        <v>1647.4332876053977</v>
      </c>
      <c r="V405" s="122">
        <f t="shared" si="222"/>
        <v>1476.9096622392283</v>
      </c>
      <c r="W405" s="122">
        <f t="shared" ref="W405" si="223">SUM(W406:W407)</f>
        <v>1313.9460123444551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3206.4166922782197</v>
      </c>
      <c r="D406" s="98">
        <v>2971.0276204190536</v>
      </c>
      <c r="E406" s="98">
        <v>3074.4691021820508</v>
      </c>
      <c r="F406" s="98">
        <v>2986.272957440031</v>
      </c>
      <c r="G406" s="98">
        <v>2944.0703224622685</v>
      </c>
      <c r="H406" s="98">
        <v>2873.911407069183</v>
      </c>
      <c r="I406" s="98">
        <v>2717.7920758504779</v>
      </c>
      <c r="J406" s="98">
        <v>2676.6414408884598</v>
      </c>
      <c r="K406" s="98">
        <v>2636.6235427039569</v>
      </c>
      <c r="L406" s="98">
        <v>2986.083774364733</v>
      </c>
      <c r="M406" s="98">
        <v>2473.8625544967249</v>
      </c>
      <c r="N406" s="98">
        <v>2403.844642236736</v>
      </c>
      <c r="O406" s="98">
        <v>2342.4896271093648</v>
      </c>
      <c r="P406" s="98">
        <v>1954.7166027772198</v>
      </c>
      <c r="Q406" s="98">
        <v>1987.1441536926407</v>
      </c>
      <c r="R406" s="98">
        <v>1996.2116234100424</v>
      </c>
      <c r="S406" s="98">
        <v>1887.6665267373892</v>
      </c>
      <c r="T406" s="98">
        <v>1757.8664491350307</v>
      </c>
      <c r="U406" s="98">
        <v>1647.4332876053977</v>
      </c>
      <c r="V406" s="98">
        <v>1476.9096622392283</v>
      </c>
      <c r="W406" s="98">
        <v>1313.9460123444551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266.05525565606411</v>
      </c>
      <c r="D410" s="122">
        <v>262.02214352095763</v>
      </c>
      <c r="E410" s="122">
        <v>264.52566683334385</v>
      </c>
      <c r="F410" s="122">
        <v>267.89175662354108</v>
      </c>
      <c r="G410" s="122">
        <v>257.40819789549408</v>
      </c>
      <c r="H410" s="122">
        <v>246.47748405129053</v>
      </c>
      <c r="I410" s="122">
        <v>231.81915336087124</v>
      </c>
      <c r="J410" s="122">
        <v>247.26992563817186</v>
      </c>
      <c r="K410" s="122">
        <v>241.09893058166097</v>
      </c>
      <c r="L410" s="122">
        <v>283.21206276939239</v>
      </c>
      <c r="M410" s="122">
        <v>282.10339917220034</v>
      </c>
      <c r="N410" s="122">
        <v>281.81976239806005</v>
      </c>
      <c r="O410" s="122">
        <v>285.71842792661533</v>
      </c>
      <c r="P410" s="122">
        <v>235.49688925790659</v>
      </c>
      <c r="Q410" s="122">
        <v>240.08316164591218</v>
      </c>
      <c r="R410" s="122">
        <v>246.63056842617598</v>
      </c>
      <c r="S410" s="122">
        <v>238.6386768204421</v>
      </c>
      <c r="T410" s="122">
        <v>225.85086197326126</v>
      </c>
      <c r="U410" s="122">
        <v>233.17478527014035</v>
      </c>
      <c r="V410" s="122">
        <v>228.08299010184811</v>
      </c>
      <c r="W410" s="122">
        <v>222.04858714248806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285.35298016644163</v>
      </c>
      <c r="D411" s="98">
        <v>277.35692335899671</v>
      </c>
      <c r="E411" s="98">
        <v>280.53310549833623</v>
      </c>
      <c r="F411" s="98">
        <v>286.31395826440018</v>
      </c>
      <c r="G411" s="98">
        <v>282.03635061262668</v>
      </c>
      <c r="H411" s="98">
        <v>280.43951954411034</v>
      </c>
      <c r="I411" s="98">
        <v>250.09388548374599</v>
      </c>
      <c r="J411" s="98">
        <v>259.33658345798881</v>
      </c>
      <c r="K411" s="98">
        <v>254.39304070213373</v>
      </c>
      <c r="L411" s="98">
        <v>303.69400413697002</v>
      </c>
      <c r="M411" s="98">
        <v>299.52239355285144</v>
      </c>
      <c r="N411" s="98">
        <v>298.51580497755759</v>
      </c>
      <c r="O411" s="98">
        <v>302.48661415625719</v>
      </c>
      <c r="P411" s="98">
        <v>277.60625764698784</v>
      </c>
      <c r="Q411" s="98">
        <v>264.99713903931831</v>
      </c>
      <c r="R411" s="98">
        <v>265.87000343796245</v>
      </c>
      <c r="S411" s="98">
        <v>255.73860906721097</v>
      </c>
      <c r="T411" s="98">
        <v>243.15114607099019</v>
      </c>
      <c r="U411" s="98">
        <v>249.89354151637784</v>
      </c>
      <c r="V411" s="98">
        <v>245.8600449969382</v>
      </c>
      <c r="W411" s="98">
        <v>232.36561937036674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159.67849387518305</v>
      </c>
      <c r="D412" s="98">
        <v>156.9580408786764</v>
      </c>
      <c r="E412" s="98">
        <v>156.79169228327731</v>
      </c>
      <c r="F412" s="98">
        <v>159.44994608088621</v>
      </c>
      <c r="G412" s="98">
        <v>159.51084087601424</v>
      </c>
      <c r="H412" s="98">
        <v>158.93504021967604</v>
      </c>
      <c r="I412" s="98">
        <v>139.43881209668689</v>
      </c>
      <c r="J412" s="98">
        <v>140.20792120480041</v>
      </c>
      <c r="K412" s="98">
        <v>125.82034429446497</v>
      </c>
      <c r="L412" s="98">
        <v>172.73406871485119</v>
      </c>
      <c r="M412" s="98">
        <v>168.73649872928652</v>
      </c>
      <c r="N412" s="98">
        <v>164.80270878494716</v>
      </c>
      <c r="O412" s="98">
        <v>0</v>
      </c>
      <c r="P412" s="98">
        <v>0</v>
      </c>
      <c r="Q412" s="98">
        <v>0</v>
      </c>
      <c r="R412" s="98">
        <v>151.51208651548657</v>
      </c>
      <c r="S412" s="98">
        <v>139.7488602215233</v>
      </c>
      <c r="T412" s="98">
        <v>133.55626661949705</v>
      </c>
      <c r="U412" s="98">
        <v>139.70625259365625</v>
      </c>
      <c r="V412" s="98">
        <v>138.14822386232433</v>
      </c>
      <c r="W412" s="98">
        <v>131.47339675669497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159.67849387518305</v>
      </c>
      <c r="D413" s="101">
        <v>156.9580408786764</v>
      </c>
      <c r="E413" s="101">
        <v>156.79169228327731</v>
      </c>
      <c r="F413" s="101">
        <v>159.44994608088621</v>
      </c>
      <c r="G413" s="101">
        <v>159.51084087601424</v>
      </c>
      <c r="H413" s="101">
        <v>158.93504021967604</v>
      </c>
      <c r="I413" s="101">
        <v>139.43881209668689</v>
      </c>
      <c r="J413" s="101">
        <v>140.20792120480041</v>
      </c>
      <c r="K413" s="101">
        <v>125.82034429446497</v>
      </c>
      <c r="L413" s="101">
        <v>172.73406871485119</v>
      </c>
      <c r="M413" s="101">
        <v>168.73649872928652</v>
      </c>
      <c r="N413" s="101">
        <v>164.80270878494716</v>
      </c>
      <c r="O413" s="101">
        <v>0</v>
      </c>
      <c r="P413" s="101">
        <v>0</v>
      </c>
      <c r="Q413" s="101">
        <v>0</v>
      </c>
      <c r="R413" s="101">
        <v>151.51208651548657</v>
      </c>
      <c r="S413" s="101">
        <v>139.7488602215233</v>
      </c>
      <c r="T413" s="101">
        <v>133.55626661949705</v>
      </c>
      <c r="U413" s="101">
        <v>139.70625259365625</v>
      </c>
      <c r="V413" s="101">
        <v>138.14822386232433</v>
      </c>
      <c r="W413" s="101">
        <v>131.47339675669497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1.8130319712994447</v>
      </c>
      <c r="D419" s="122">
        <v>2.9577816877097227</v>
      </c>
      <c r="E419" s="122">
        <v>3.8184892695696915</v>
      </c>
      <c r="F419" s="122">
        <v>3.8054468289835817</v>
      </c>
      <c r="G419" s="122">
        <v>3.5945453938322549</v>
      </c>
      <c r="H419" s="122">
        <v>3.5121963150977265</v>
      </c>
      <c r="I419" s="122">
        <v>2.0946935282408004</v>
      </c>
      <c r="J419" s="122">
        <v>7.6520218335537464</v>
      </c>
      <c r="K419" s="122">
        <v>6.8428181457586543</v>
      </c>
      <c r="L419" s="122">
        <v>7.8346111118060602</v>
      </c>
      <c r="M419" s="122">
        <v>7.8320397685738428</v>
      </c>
      <c r="N419" s="122">
        <v>7.7928700787369793</v>
      </c>
      <c r="O419" s="122">
        <v>7.3363697769449923</v>
      </c>
      <c r="P419" s="122">
        <v>4.3421213562439078</v>
      </c>
      <c r="Q419" s="122">
        <v>4.1338496975159424</v>
      </c>
      <c r="R419" s="122">
        <v>4.9482855660976481</v>
      </c>
      <c r="S419" s="122">
        <v>5.7676185055086027</v>
      </c>
      <c r="T419" s="122">
        <v>5.5612650927054696</v>
      </c>
      <c r="U419" s="122">
        <v>5.4418561174150302</v>
      </c>
      <c r="V419" s="122">
        <v>3.9681757638186088</v>
      </c>
      <c r="W419" s="122">
        <v>7.1969602752260569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70.356033663323998</v>
      </c>
      <c r="D420" s="98">
        <v>70.27169240470792</v>
      </c>
      <c r="E420" s="98">
        <v>72.326138511464436</v>
      </c>
      <c r="F420" s="98">
        <v>72.746117251944455</v>
      </c>
      <c r="G420" s="98">
        <v>73.788457590985729</v>
      </c>
      <c r="H420" s="98">
        <v>75.940967147514385</v>
      </c>
      <c r="I420" s="98">
        <v>72.553514147325629</v>
      </c>
      <c r="J420" s="98">
        <v>75.465001801550954</v>
      </c>
      <c r="K420" s="98">
        <v>76.812709064261355</v>
      </c>
      <c r="L420" s="98">
        <v>86.357672169307762</v>
      </c>
      <c r="M420" s="98">
        <v>83.640516804851913</v>
      </c>
      <c r="N420" s="98">
        <v>84.814788958432217</v>
      </c>
      <c r="O420" s="98">
        <v>91.083188536588821</v>
      </c>
      <c r="P420" s="98">
        <v>90.20717061126642</v>
      </c>
      <c r="Q420" s="98">
        <v>91.471444276336129</v>
      </c>
      <c r="R420" s="98">
        <v>95.120497263525436</v>
      </c>
      <c r="S420" s="98">
        <v>94.41298224780013</v>
      </c>
      <c r="T420" s="98">
        <v>94.574927640252028</v>
      </c>
      <c r="U420" s="98">
        <v>94.429808277444323</v>
      </c>
      <c r="V420" s="98">
        <v>93.896834068795997</v>
      </c>
      <c r="W420" s="98">
        <v>99.665961726116294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153.19766654387681</v>
      </c>
      <c r="D423" s="118">
        <f t="shared" si="225"/>
        <v>142.61066434066788</v>
      </c>
      <c r="E423" s="118">
        <f t="shared" si="225"/>
        <v>147.09649710323222</v>
      </c>
      <c r="F423" s="118">
        <f t="shared" si="225"/>
        <v>143.23514012191129</v>
      </c>
      <c r="G423" s="118">
        <f t="shared" si="225"/>
        <v>140.96879812507143</v>
      </c>
      <c r="H423" s="118">
        <f t="shared" si="225"/>
        <v>137.74095164356777</v>
      </c>
      <c r="I423" s="118">
        <f t="shared" si="225"/>
        <v>129.70751432326347</v>
      </c>
      <c r="J423" s="118">
        <f t="shared" si="225"/>
        <v>128.31906236708548</v>
      </c>
      <c r="K423" s="118">
        <f t="shared" si="225"/>
        <v>126.18377588320305</v>
      </c>
      <c r="L423" s="118">
        <f t="shared" si="225"/>
        <v>143.42129138237462</v>
      </c>
      <c r="M423" s="118">
        <f t="shared" si="225"/>
        <v>121.12313747154612</v>
      </c>
      <c r="N423" s="118">
        <f t="shared" si="225"/>
        <v>117.93030425006239</v>
      </c>
      <c r="O423" s="118">
        <f t="shared" si="225"/>
        <v>115.63245070935392</v>
      </c>
      <c r="P423" s="118">
        <f t="shared" si="225"/>
        <v>97.959377174578179</v>
      </c>
      <c r="Q423" s="118">
        <f t="shared" si="225"/>
        <v>98.8766863402832</v>
      </c>
      <c r="R423" s="118">
        <f t="shared" ref="R423:V423" si="226">R424+R427+R429+R438</f>
        <v>99.28758984040158</v>
      </c>
      <c r="S423" s="118">
        <f t="shared" si="226"/>
        <v>94.061743660792871</v>
      </c>
      <c r="T423" s="118">
        <f t="shared" si="226"/>
        <v>87.937146753541271</v>
      </c>
      <c r="U423" s="118">
        <f t="shared" si="226"/>
        <v>83.387486055529521</v>
      </c>
      <c r="V423" s="118">
        <f t="shared" si="226"/>
        <v>76.112822055480549</v>
      </c>
      <c r="W423" s="118">
        <f t="shared" ref="W423" si="227">W424+W427+W429+W438</f>
        <v>68.576922072461969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138.70506973439709</v>
      </c>
      <c r="D424" s="123">
        <f t="shared" si="228"/>
        <v>128.37894034392218</v>
      </c>
      <c r="E424" s="123">
        <f t="shared" si="228"/>
        <v>132.7639706857176</v>
      </c>
      <c r="F424" s="123">
        <f t="shared" si="228"/>
        <v>128.66431385786498</v>
      </c>
      <c r="G424" s="123">
        <f t="shared" si="228"/>
        <v>126.59296822447236</v>
      </c>
      <c r="H424" s="123">
        <f t="shared" si="228"/>
        <v>123.38286363391786</v>
      </c>
      <c r="I424" s="123">
        <f t="shared" si="228"/>
        <v>116.6050434526385</v>
      </c>
      <c r="J424" s="123">
        <f t="shared" si="228"/>
        <v>114.72880308805584</v>
      </c>
      <c r="K424" s="123">
        <f t="shared" si="228"/>
        <v>112.85759437832185</v>
      </c>
      <c r="L424" s="123">
        <f t="shared" si="228"/>
        <v>127.75048849257001</v>
      </c>
      <c r="M424" s="123">
        <f t="shared" si="228"/>
        <v>105.65753914577419</v>
      </c>
      <c r="N424" s="123">
        <f t="shared" si="228"/>
        <v>102.54663283833325</v>
      </c>
      <c r="O424" s="123">
        <f t="shared" si="228"/>
        <v>99.884897595213289</v>
      </c>
      <c r="P424" s="123">
        <f t="shared" si="228"/>
        <v>83.27910384344834</v>
      </c>
      <c r="Q424" s="123">
        <f t="shared" si="228"/>
        <v>84.628296522379969</v>
      </c>
      <c r="R424" s="123">
        <f t="shared" ref="R424:V424" si="229">SUM(R425:R426)</f>
        <v>84.97957049857159</v>
      </c>
      <c r="S424" s="123">
        <f t="shared" si="229"/>
        <v>80.326161204268246</v>
      </c>
      <c r="T424" s="123">
        <f t="shared" si="229"/>
        <v>74.736031104850611</v>
      </c>
      <c r="U424" s="123">
        <f t="shared" si="229"/>
        <v>70.001007702518422</v>
      </c>
      <c r="V424" s="123">
        <f t="shared" si="229"/>
        <v>62.764420914020796</v>
      </c>
      <c r="W424" s="123">
        <f t="shared" ref="W424" si="230">SUM(W425:W426)</f>
        <v>55.74767134687368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137.04633548030938</v>
      </c>
      <c r="D425" s="99">
        <v>126.86895691602048</v>
      </c>
      <c r="E425" s="99">
        <v>131.19678769366206</v>
      </c>
      <c r="F425" s="99">
        <v>127.15262922740072</v>
      </c>
      <c r="G425" s="99">
        <v>125.10760555885287</v>
      </c>
      <c r="H425" s="99">
        <v>121.93764379369821</v>
      </c>
      <c r="I425" s="99">
        <v>115.23548306044894</v>
      </c>
      <c r="J425" s="99">
        <v>113.3919339166558</v>
      </c>
      <c r="K425" s="99">
        <v>111.54317881364447</v>
      </c>
      <c r="L425" s="99">
        <v>126.19284602993591</v>
      </c>
      <c r="M425" s="99">
        <v>104.37949569965305</v>
      </c>
      <c r="N425" s="99">
        <v>101.28405363891122</v>
      </c>
      <c r="O425" s="99">
        <v>98.626386381671097</v>
      </c>
      <c r="P425" s="99">
        <v>82.241954770446696</v>
      </c>
      <c r="Q425" s="99">
        <v>83.540947443664237</v>
      </c>
      <c r="R425" s="99">
        <v>83.881848088724496</v>
      </c>
      <c r="S425" s="99">
        <v>79.281006788620999</v>
      </c>
      <c r="T425" s="99">
        <v>73.761729325143847</v>
      </c>
      <c r="U425" s="99">
        <v>69.096379831397286</v>
      </c>
      <c r="V425" s="99">
        <v>61.949004753034046</v>
      </c>
      <c r="W425" s="99">
        <v>55.019308178149473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1.6587342540876944</v>
      </c>
      <c r="D426" s="99">
        <v>1.5099834279017033</v>
      </c>
      <c r="E426" s="99">
        <v>1.567182992055534</v>
      </c>
      <c r="F426" s="99">
        <v>1.5116846304642702</v>
      </c>
      <c r="G426" s="99">
        <v>1.48536266561949</v>
      </c>
      <c r="H426" s="99">
        <v>1.4452198402196534</v>
      </c>
      <c r="I426" s="99">
        <v>1.3695603921895598</v>
      </c>
      <c r="J426" s="99">
        <v>1.3368691714000425</v>
      </c>
      <c r="K426" s="99">
        <v>1.3144155646773785</v>
      </c>
      <c r="L426" s="99">
        <v>1.5576424626341128</v>
      </c>
      <c r="M426" s="99">
        <v>1.2780434461211481</v>
      </c>
      <c r="N426" s="99">
        <v>1.2625791994220328</v>
      </c>
      <c r="O426" s="99">
        <v>1.2585112135421859</v>
      </c>
      <c r="P426" s="99">
        <v>1.0371490730016388</v>
      </c>
      <c r="Q426" s="99">
        <v>1.0873490787157361</v>
      </c>
      <c r="R426" s="99">
        <v>1.0977224098470986</v>
      </c>
      <c r="S426" s="99">
        <v>1.0451544156472481</v>
      </c>
      <c r="T426" s="99">
        <v>0.97430177970676757</v>
      </c>
      <c r="U426" s="99">
        <v>0.90462787112113141</v>
      </c>
      <c r="V426" s="99">
        <v>0.81541616098674985</v>
      </c>
      <c r="W426" s="99">
        <v>0.72836316872420592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2.4249067295751138E-2</v>
      </c>
      <c r="D427" s="123">
        <f t="shared" si="231"/>
        <v>1.2001553523830198E-2</v>
      </c>
      <c r="E427" s="123">
        <f t="shared" si="231"/>
        <v>2.5157170080191332E-2</v>
      </c>
      <c r="F427" s="123">
        <f t="shared" si="231"/>
        <v>3.9795301105711056E-2</v>
      </c>
      <c r="G427" s="123">
        <f t="shared" si="231"/>
        <v>3.9364491756902827E-2</v>
      </c>
      <c r="H427" s="123">
        <f t="shared" si="231"/>
        <v>6.4646828355910818E-2</v>
      </c>
      <c r="I427" s="123">
        <f t="shared" si="231"/>
        <v>6.4573912317243923E-2</v>
      </c>
      <c r="J427" s="123">
        <f t="shared" si="231"/>
        <v>4.5096710247278744E-2</v>
      </c>
      <c r="K427" s="123">
        <f t="shared" si="231"/>
        <v>2.8848924551545106E-2</v>
      </c>
      <c r="L427" s="123">
        <f t="shared" si="231"/>
        <v>3.0644082475058003E-2</v>
      </c>
      <c r="M427" s="123">
        <f t="shared" si="231"/>
        <v>4.0855173082521727E-2</v>
      </c>
      <c r="N427" s="123">
        <f t="shared" si="231"/>
        <v>3.8444064930145523E-2</v>
      </c>
      <c r="O427" s="123">
        <f t="shared" si="231"/>
        <v>3.0718719408741824E-2</v>
      </c>
      <c r="P427" s="123">
        <f t="shared" si="231"/>
        <v>2.4054620016381992E-2</v>
      </c>
      <c r="Q427" s="123">
        <f t="shared" si="231"/>
        <v>2.9293573969247075E-2</v>
      </c>
      <c r="R427" s="123">
        <f t="shared" si="231"/>
        <v>3.6493527307360982E-2</v>
      </c>
      <c r="S427" s="123">
        <f t="shared" si="231"/>
        <v>3.2340414596612854E-2</v>
      </c>
      <c r="T427" s="123">
        <f t="shared" si="231"/>
        <v>4.045162017089439E-2</v>
      </c>
      <c r="U427" s="123">
        <f t="shared" si="231"/>
        <v>1.808542229806142E-2</v>
      </c>
      <c r="V427" s="123">
        <f t="shared" si="231"/>
        <v>5.2155245178037934E-2</v>
      </c>
      <c r="W427" s="123">
        <f t="shared" si="231"/>
        <v>2.3727267795026104E-2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2.4249067295751138E-2</v>
      </c>
      <c r="D428" s="99">
        <f>RES_hhdet_in_fecs!D67</f>
        <v>1.2001553523830198E-2</v>
      </c>
      <c r="E428" s="99">
        <f>RES_hhdet_in_fecs!E67</f>
        <v>2.5157170080191332E-2</v>
      </c>
      <c r="F428" s="99">
        <f>RES_hhdet_in_fecs!F67</f>
        <v>3.9795301105711056E-2</v>
      </c>
      <c r="G428" s="99">
        <f>RES_hhdet_in_fecs!G67</f>
        <v>3.9364491756902827E-2</v>
      </c>
      <c r="H428" s="99">
        <f>RES_hhdet_in_fecs!H67</f>
        <v>6.4646828355910818E-2</v>
      </c>
      <c r="I428" s="99">
        <f>RES_hhdet_in_fecs!I67</f>
        <v>6.4573912317243923E-2</v>
      </c>
      <c r="J428" s="99">
        <f>RES_hhdet_in_fecs!J67</f>
        <v>4.5096710247278744E-2</v>
      </c>
      <c r="K428" s="99">
        <f>RES_hhdet_in_fecs!K67</f>
        <v>2.8848924551545106E-2</v>
      </c>
      <c r="L428" s="99">
        <f>RES_hhdet_in_fecs!L67</f>
        <v>3.0644082475058003E-2</v>
      </c>
      <c r="M428" s="99">
        <f>RES_hhdet_in_fecs!M67</f>
        <v>4.0855173082521727E-2</v>
      </c>
      <c r="N428" s="99">
        <f>RES_hhdet_in_fecs!N67</f>
        <v>3.8444064930145523E-2</v>
      </c>
      <c r="O428" s="99">
        <f>RES_hhdet_in_fecs!O67</f>
        <v>3.0718719408741824E-2</v>
      </c>
      <c r="P428" s="99">
        <f>RES_hhdet_in_fecs!P67</f>
        <v>2.4054620016381992E-2</v>
      </c>
      <c r="Q428" s="99">
        <f>RES_hhdet_in_fecs!Q67</f>
        <v>2.9293573969247075E-2</v>
      </c>
      <c r="R428" s="99">
        <f>RES_hhdet_in_fecs!R67</f>
        <v>3.6493527307360982E-2</v>
      </c>
      <c r="S428" s="99">
        <f>RES_hhdet_in_fecs!S67</f>
        <v>3.2340414596612854E-2</v>
      </c>
      <c r="T428" s="99">
        <f>RES_hhdet_in_fecs!T67</f>
        <v>4.045162017089439E-2</v>
      </c>
      <c r="U428" s="99">
        <f>RES_hhdet_in_fecs!U67</f>
        <v>1.808542229806142E-2</v>
      </c>
      <c r="V428" s="99">
        <f>RES_hhdet_in_fecs!V67</f>
        <v>5.2155245178037934E-2</v>
      </c>
      <c r="W428" s="99">
        <f>RES_hhdet_in_fecs!W67</f>
        <v>2.3727267795026104E-2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12.047883521431066</v>
      </c>
      <c r="D429" s="123">
        <v>11.757248953462231</v>
      </c>
      <c r="E429" s="123">
        <v>11.850304986110352</v>
      </c>
      <c r="F429" s="123">
        <v>12.065581952210131</v>
      </c>
      <c r="G429" s="123">
        <v>11.83921769125098</v>
      </c>
      <c r="H429" s="123">
        <v>11.721257655025273</v>
      </c>
      <c r="I429" s="123">
        <v>10.510953359503587</v>
      </c>
      <c r="J429" s="123">
        <v>10.921994673887639</v>
      </c>
      <c r="K429" s="123">
        <v>10.669111023991865</v>
      </c>
      <c r="L429" s="123">
        <v>12.712505304258803</v>
      </c>
      <c r="M429" s="123">
        <v>12.570017566401809</v>
      </c>
      <c r="N429" s="123">
        <v>12.509998918113562</v>
      </c>
      <c r="O429" s="123">
        <v>12.704013963250274</v>
      </c>
      <c r="P429" s="123">
        <v>11.655385439536888</v>
      </c>
      <c r="Q429" s="123">
        <v>11.197923037286708</v>
      </c>
      <c r="R429" s="123">
        <v>11.192230425840261</v>
      </c>
      <c r="S429" s="123">
        <v>10.735610599412205</v>
      </c>
      <c r="T429" s="123">
        <v>10.2349362849752</v>
      </c>
      <c r="U429" s="123">
        <v>10.485215559715247</v>
      </c>
      <c r="V429" s="123">
        <v>10.322093459084044</v>
      </c>
      <c r="W429" s="123">
        <v>9.7592101580988899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12.196350007899399</v>
      </c>
      <c r="D430" s="99">
        <v>11.843707987820526</v>
      </c>
      <c r="E430" s="99">
        <v>11.971186263341265</v>
      </c>
      <c r="F430" s="99">
        <v>12.190972860374849</v>
      </c>
      <c r="G430" s="99">
        <v>11.98507122485864</v>
      </c>
      <c r="H430" s="99">
        <v>11.898812940346984</v>
      </c>
      <c r="I430" s="99">
        <v>10.604081879650611</v>
      </c>
      <c r="J430" s="99">
        <v>10.986408670366611</v>
      </c>
      <c r="K430" s="99">
        <v>10.762176688631241</v>
      </c>
      <c r="L430" s="99">
        <v>12.834204798029996</v>
      </c>
      <c r="M430" s="99">
        <v>12.637725702655256</v>
      </c>
      <c r="N430" s="99">
        <v>12.577722483461601</v>
      </c>
      <c r="O430" s="99">
        <v>12.73566437084831</v>
      </c>
      <c r="P430" s="99">
        <v>11.679893265836547</v>
      </c>
      <c r="Q430" s="99">
        <v>11.140667386443299</v>
      </c>
      <c r="R430" s="99">
        <v>11.171995482941256</v>
      </c>
      <c r="S430" s="99">
        <v>10.740887818047705</v>
      </c>
      <c r="T430" s="99">
        <v>10.202850751495966</v>
      </c>
      <c r="U430" s="99">
        <v>10.4809944001596</v>
      </c>
      <c r="V430" s="99">
        <v>10.312604410078958</v>
      </c>
      <c r="W430" s="99">
        <v>9.7299245951006892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10.341981905926721</v>
      </c>
      <c r="D431" s="99">
        <v>10.100669470823572</v>
      </c>
      <c r="E431" s="99">
        <v>10.215839988442362</v>
      </c>
      <c r="F431" s="99">
        <v>10.430490831481608</v>
      </c>
      <c r="G431" s="99">
        <v>10.3235747499069</v>
      </c>
      <c r="H431" s="99">
        <v>10.289965053198602</v>
      </c>
      <c r="I431" s="99">
        <v>9.1748343860173929</v>
      </c>
      <c r="J431" s="99">
        <v>9.4886607275051684</v>
      </c>
      <c r="K431" s="99">
        <v>9.1948939181440537</v>
      </c>
      <c r="L431" s="99">
        <v>11.287897381403001</v>
      </c>
      <c r="M431" s="99">
        <v>11.168511877038055</v>
      </c>
      <c r="N431" s="99">
        <v>11.184833084133032</v>
      </c>
      <c r="O431" s="99">
        <v>0</v>
      </c>
      <c r="P431" s="99">
        <v>0</v>
      </c>
      <c r="Q431" s="99">
        <v>0</v>
      </c>
      <c r="R431" s="99">
        <v>10.458393143708586</v>
      </c>
      <c r="S431" s="99">
        <v>10.101781049336067</v>
      </c>
      <c r="T431" s="99">
        <v>9.6643316518802092</v>
      </c>
      <c r="U431" s="99">
        <v>10.001609374713299</v>
      </c>
      <c r="V431" s="99">
        <v>9.8858682974196963</v>
      </c>
      <c r="W431" s="99">
        <v>9.3479044301072332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6.8248623122842869</v>
      </c>
      <c r="D432" s="102">
        <v>6.7024294183610129</v>
      </c>
      <c r="E432" s="102">
        <v>6.6907702373783904</v>
      </c>
      <c r="F432" s="102">
        <v>6.7892252862685956</v>
      </c>
      <c r="G432" s="102">
        <v>6.7783772725874103</v>
      </c>
      <c r="H432" s="102">
        <v>6.7434800783952724</v>
      </c>
      <c r="I432" s="102">
        <v>5.9122620203786704</v>
      </c>
      <c r="J432" s="102">
        <v>5.9397000632887247</v>
      </c>
      <c r="K432" s="102">
        <v>5.3228687883288082</v>
      </c>
      <c r="L432" s="102">
        <v>7.299796450652126</v>
      </c>
      <c r="M432" s="102">
        <v>7.1194863317987087</v>
      </c>
      <c r="N432" s="102">
        <v>6.9438291073922889</v>
      </c>
      <c r="O432" s="102">
        <v>0</v>
      </c>
      <c r="P432" s="102">
        <v>0</v>
      </c>
      <c r="Q432" s="102">
        <v>0</v>
      </c>
      <c r="R432" s="102">
        <v>6.3666164827691443</v>
      </c>
      <c r="S432" s="102">
        <v>5.8693790343753856</v>
      </c>
      <c r="T432" s="102">
        <v>5.604146545325726</v>
      </c>
      <c r="U432" s="102">
        <v>5.859536994098054</v>
      </c>
      <c r="V432" s="102">
        <v>5.7946299597599236</v>
      </c>
      <c r="W432" s="102">
        <v>5.5052302495122705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3.5171195936424322</v>
      </c>
      <c r="D433" s="105">
        <v>3.3982400524625582</v>
      </c>
      <c r="E433" s="105">
        <v>3.5250697510639708</v>
      </c>
      <c r="F433" s="105">
        <v>3.6412655452130132</v>
      </c>
      <c r="G433" s="105">
        <v>3.5451974773194879</v>
      </c>
      <c r="H433" s="105">
        <v>3.5464849748033274</v>
      </c>
      <c r="I433" s="105">
        <v>3.2625723656387215</v>
      </c>
      <c r="J433" s="105">
        <v>3.5489606642164406</v>
      </c>
      <c r="K433" s="105">
        <v>3.8720251298152459</v>
      </c>
      <c r="L433" s="105">
        <v>3.9881009307508726</v>
      </c>
      <c r="M433" s="105">
        <v>4.0490255452393455</v>
      </c>
      <c r="N433" s="105">
        <v>4.2410039767407426</v>
      </c>
      <c r="O433" s="105">
        <v>0</v>
      </c>
      <c r="P433" s="105">
        <v>0</v>
      </c>
      <c r="Q433" s="105">
        <v>0</v>
      </c>
      <c r="R433" s="105">
        <v>4.0917766609394395</v>
      </c>
      <c r="S433" s="105">
        <v>4.232402014960682</v>
      </c>
      <c r="T433" s="105">
        <v>4.0601851065544823</v>
      </c>
      <c r="U433" s="105">
        <v>4.1420723806152466</v>
      </c>
      <c r="V433" s="105">
        <v>4.0912383376597736</v>
      </c>
      <c r="W433" s="105">
        <v>3.8426741805949605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10.713537596329234</v>
      </c>
      <c r="D434" s="102">
        <v>10.848011501790625</v>
      </c>
      <c r="E434" s="102">
        <v>10.490799053675282</v>
      </c>
      <c r="F434" s="102">
        <v>10.723047722055092</v>
      </c>
      <c r="G434" s="102">
        <v>10.911399911985015</v>
      </c>
      <c r="H434" s="102">
        <v>11.018010105958316</v>
      </c>
      <c r="I434" s="102">
        <v>10.402139750342441</v>
      </c>
      <c r="J434" s="102">
        <v>10.626591111087487</v>
      </c>
      <c r="K434" s="102">
        <v>10.061086436253049</v>
      </c>
      <c r="L434" s="102">
        <v>11.784932593633814</v>
      </c>
      <c r="M434" s="102">
        <v>12.129458135591008</v>
      </c>
      <c r="N434" s="102">
        <v>11.981298794383658</v>
      </c>
      <c r="O434" s="102">
        <v>12.73990243718681</v>
      </c>
      <c r="P434" s="102">
        <v>12.041522166781919</v>
      </c>
      <c r="Q434" s="102">
        <v>12.337858044969344</v>
      </c>
      <c r="R434" s="102">
        <v>12.092897571565077</v>
      </c>
      <c r="S434" s="102">
        <v>11.277600452867155</v>
      </c>
      <c r="T434" s="102">
        <v>11.17475489501696</v>
      </c>
      <c r="U434" s="102">
        <v>11.092970069800367</v>
      </c>
      <c r="V434" s="102">
        <v>10.90395406882063</v>
      </c>
      <c r="W434" s="102">
        <v>10.780736760402316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9.4747215581470581</v>
      </c>
      <c r="D435" s="105">
        <v>9.6191394654306723</v>
      </c>
      <c r="E435" s="105">
        <v>9.2883498782505267</v>
      </c>
      <c r="F435" s="105">
        <v>9.4935288717056814</v>
      </c>
      <c r="G435" s="105">
        <v>9.6926324962984438</v>
      </c>
      <c r="H435" s="105">
        <v>9.7966260507684364</v>
      </c>
      <c r="I435" s="105">
        <v>9.2343533786796463</v>
      </c>
      <c r="J435" s="105">
        <v>9.3967212462005687</v>
      </c>
      <c r="K435" s="105">
        <v>8.7864810575970349</v>
      </c>
      <c r="L435" s="105">
        <v>10.520889000369536</v>
      </c>
      <c r="M435" s="105">
        <v>10.833788960000456</v>
      </c>
      <c r="N435" s="105">
        <v>10.699180565469058</v>
      </c>
      <c r="O435" s="105">
        <v>11.516316909222839</v>
      </c>
      <c r="P435" s="105">
        <v>10.889949632054027</v>
      </c>
      <c r="Q435" s="105">
        <v>11.265692885707391</v>
      </c>
      <c r="R435" s="105">
        <v>11.09625542964929</v>
      </c>
      <c r="S435" s="105">
        <v>10.344366116909159</v>
      </c>
      <c r="T435" s="105">
        <v>10.302431315144453</v>
      </c>
      <c r="U435" s="105">
        <v>10.283421836965269</v>
      </c>
      <c r="V435" s="105">
        <v>10.145047247977832</v>
      </c>
      <c r="W435" s="105">
        <v>10.062502496494872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5.9938560782414676</v>
      </c>
      <c r="D436" s="99">
        <v>6.1423562581476245</v>
      </c>
      <c r="E436" s="99">
        <v>5.8608665622600711</v>
      </c>
      <c r="F436" s="99">
        <v>5.9672389700146109</v>
      </c>
      <c r="G436" s="99">
        <v>6.1724202835879289</v>
      </c>
      <c r="H436" s="99">
        <v>6.2458225047520264</v>
      </c>
      <c r="I436" s="99">
        <v>5.8076982277353464</v>
      </c>
      <c r="J436" s="99">
        <v>5.7509454944612228</v>
      </c>
      <c r="K436" s="99">
        <v>4.963877544870793</v>
      </c>
      <c r="L436" s="99">
        <v>6.687383333062912</v>
      </c>
      <c r="M436" s="99">
        <v>6.8239168764266731</v>
      </c>
      <c r="N436" s="99">
        <v>6.5972616519818894</v>
      </c>
      <c r="O436" s="99">
        <v>7.3821769050008568</v>
      </c>
      <c r="P436" s="99">
        <v>6.7008416846977514</v>
      </c>
      <c r="Q436" s="99">
        <v>7.0302984990951263</v>
      </c>
      <c r="R436" s="99">
        <v>6.9046627773598361</v>
      </c>
      <c r="S436" s="99">
        <v>6.1634812363066906</v>
      </c>
      <c r="T436" s="99">
        <v>6.1511579956370506</v>
      </c>
      <c r="U436" s="99">
        <v>6.202292507564219</v>
      </c>
      <c r="V436" s="99">
        <v>6.1233340085742674</v>
      </c>
      <c r="W436" s="99">
        <v>6.0996038676855751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3.4808654799055914</v>
      </c>
      <c r="D437" s="99">
        <v>3.4767832072830496</v>
      </c>
      <c r="E437" s="99">
        <v>3.4274833159904556</v>
      </c>
      <c r="F437" s="99">
        <v>3.5262899016910723</v>
      </c>
      <c r="G437" s="99">
        <v>3.5202122127105149</v>
      </c>
      <c r="H437" s="99">
        <v>3.5508035460164109</v>
      </c>
      <c r="I437" s="99">
        <v>3.4266551509442995</v>
      </c>
      <c r="J437" s="99">
        <v>3.6457757517393454</v>
      </c>
      <c r="K437" s="99">
        <v>3.8226035127262428</v>
      </c>
      <c r="L437" s="99">
        <v>3.8335056673066261</v>
      </c>
      <c r="M437" s="99">
        <v>4.0098720835737849</v>
      </c>
      <c r="N437" s="99">
        <v>4.101918913487169</v>
      </c>
      <c r="O437" s="99">
        <v>4.1341400042219822</v>
      </c>
      <c r="P437" s="99">
        <v>4.1891079473562751</v>
      </c>
      <c r="Q437" s="99">
        <v>4.2353943866122679</v>
      </c>
      <c r="R437" s="99">
        <v>4.1915926522894518</v>
      </c>
      <c r="S437" s="99">
        <v>4.1808848806024681</v>
      </c>
      <c r="T437" s="99">
        <v>4.1512733195074007</v>
      </c>
      <c r="U437" s="99">
        <v>4.0811293294010484</v>
      </c>
      <c r="V437" s="99">
        <v>4.0217132394035611</v>
      </c>
      <c r="W437" s="99">
        <v>3.9628986288092962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2.4204642207529155</v>
      </c>
      <c r="D438" s="123">
        <v>2.4624734897596392</v>
      </c>
      <c r="E438" s="123">
        <v>2.4570642613240885</v>
      </c>
      <c r="F438" s="123">
        <v>2.4654490107304903</v>
      </c>
      <c r="G438" s="123">
        <v>2.497247717591204</v>
      </c>
      <c r="H438" s="123">
        <v>2.5721835262687374</v>
      </c>
      <c r="I438" s="123">
        <v>2.5269435988041278</v>
      </c>
      <c r="J438" s="123">
        <v>2.6231678948947192</v>
      </c>
      <c r="K438" s="123">
        <v>2.6282215563378037</v>
      </c>
      <c r="L438" s="123">
        <v>2.9276535030707413</v>
      </c>
      <c r="M438" s="123">
        <v>2.8547255862875915</v>
      </c>
      <c r="N438" s="123">
        <v>2.8352284286854275</v>
      </c>
      <c r="O438" s="123">
        <v>3.0128204314816109</v>
      </c>
      <c r="P438" s="123">
        <v>3.0008332715765604</v>
      </c>
      <c r="Q438" s="123">
        <v>3.0211732066472785</v>
      </c>
      <c r="R438" s="123">
        <v>3.0792953886823664</v>
      </c>
      <c r="S438" s="123">
        <v>2.9676314425157999</v>
      </c>
      <c r="T438" s="123">
        <v>2.9257277435445612</v>
      </c>
      <c r="U438" s="123">
        <v>2.8831773709977995</v>
      </c>
      <c r="V438" s="123">
        <v>2.9741524371976715</v>
      </c>
      <c r="W438" s="123">
        <v>3.046313299694376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3.0071065359995339</v>
      </c>
      <c r="D439" s="99">
        <v>3.0007450132191162</v>
      </c>
      <c r="E439" s="99">
        <v>3.0863725487617919</v>
      </c>
      <c r="F439" s="99">
        <v>3.0974596785013619</v>
      </c>
      <c r="G439" s="99">
        <v>3.1356238934430194</v>
      </c>
      <c r="H439" s="99">
        <v>3.2221113631425289</v>
      </c>
      <c r="I439" s="99">
        <v>3.0762983396674533</v>
      </c>
      <c r="J439" s="99">
        <v>3.1969625690549739</v>
      </c>
      <c r="K439" s="99">
        <v>3.2495855413354215</v>
      </c>
      <c r="L439" s="99">
        <v>3.6495025762910975</v>
      </c>
      <c r="M439" s="99">
        <v>3.5290380010319029</v>
      </c>
      <c r="N439" s="99">
        <v>3.5736026710301778</v>
      </c>
      <c r="O439" s="99">
        <v>3.8348967020056737</v>
      </c>
      <c r="P439" s="99">
        <v>3.7953399663364227</v>
      </c>
      <c r="Q439" s="99">
        <v>3.8455242940907528</v>
      </c>
      <c r="R439" s="99">
        <v>3.997012645359209</v>
      </c>
      <c r="S439" s="99">
        <v>3.9652958721787654</v>
      </c>
      <c r="T439" s="99">
        <v>3.96845290322136</v>
      </c>
      <c r="U439" s="99">
        <v>3.9605597077792947</v>
      </c>
      <c r="V439" s="99">
        <v>3.9385045468546007</v>
      </c>
      <c r="W439" s="99">
        <v>4.1733467064576102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2.4049469360264859</v>
      </c>
      <c r="D440" s="110">
        <v>2.438821771442492</v>
      </c>
      <c r="E440" s="110">
        <v>2.4219877849097933</v>
      </c>
      <c r="F440" s="110">
        <v>2.4305627385663682</v>
      </c>
      <c r="G440" s="110">
        <v>2.4645572452893418</v>
      </c>
      <c r="H440" s="110">
        <v>2.5406674018403783</v>
      </c>
      <c r="I440" s="110">
        <v>2.5106116504365001</v>
      </c>
      <c r="J440" s="110">
        <v>2.5584208600833422</v>
      </c>
      <c r="K440" s="110">
        <v>2.5674542649236294</v>
      </c>
      <c r="L440" s="110">
        <v>2.8556312628022713</v>
      </c>
      <c r="M440" s="110">
        <v>2.7850600046113736</v>
      </c>
      <c r="N440" s="110">
        <v>2.7605217137168481</v>
      </c>
      <c r="O440" s="110">
        <v>2.9408050929321461</v>
      </c>
      <c r="P440" s="110">
        <v>2.960655754450245</v>
      </c>
      <c r="Q440" s="110">
        <v>2.9821551467853284</v>
      </c>
      <c r="R440" s="110">
        <v>3.02893478457286</v>
      </c>
      <c r="S440" s="110">
        <v>2.9027194427913678</v>
      </c>
      <c r="T440" s="110">
        <v>2.8605818899100268</v>
      </c>
      <c r="U440" s="110">
        <v>2.8172925009912868</v>
      </c>
      <c r="V440" s="110">
        <v>2.9315996098625821</v>
      </c>
      <c r="W440" s="110">
        <v>2.9585950965121395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101.67040391384521</v>
      </c>
      <c r="D442" s="118">
        <f t="shared" si="232"/>
        <v>95.698418104458781</v>
      </c>
      <c r="E442" s="118">
        <f t="shared" si="232"/>
        <v>99.865027650676382</v>
      </c>
      <c r="F442" s="118">
        <f t="shared" si="232"/>
        <v>98.376994249699564</v>
      </c>
      <c r="G442" s="118">
        <f t="shared" si="232"/>
        <v>97.935005000569404</v>
      </c>
      <c r="H442" s="118">
        <f t="shared" si="232"/>
        <v>96.862825784479043</v>
      </c>
      <c r="I442" s="118">
        <f t="shared" si="232"/>
        <v>92.222905856655757</v>
      </c>
      <c r="J442" s="118">
        <f t="shared" si="232"/>
        <v>92.107017940218554</v>
      </c>
      <c r="K442" s="118">
        <f t="shared" si="232"/>
        <v>91.554127684055118</v>
      </c>
      <c r="L442" s="118">
        <f t="shared" si="232"/>
        <v>105.24066165107175</v>
      </c>
      <c r="M442" s="118">
        <f t="shared" si="232"/>
        <v>90.213484531550947</v>
      </c>
      <c r="N442" s="118">
        <f t="shared" si="232"/>
        <v>89.485486916334082</v>
      </c>
      <c r="O442" s="118">
        <f t="shared" si="232"/>
        <v>89.778402915322118</v>
      </c>
      <c r="P442" s="118">
        <f t="shared" si="232"/>
        <v>78.038041520626734</v>
      </c>
      <c r="Q442" s="118">
        <f t="shared" si="232"/>
        <v>80.467822109774502</v>
      </c>
      <c r="R442" s="118">
        <f t="shared" ref="R442:V442" si="233">R443+R446+R448+R457</f>
        <v>81.841069984377171</v>
      </c>
      <c r="S442" s="118">
        <f t="shared" si="233"/>
        <v>78.308142661284208</v>
      </c>
      <c r="T442" s="118">
        <f t="shared" si="233"/>
        <v>73.873246868018967</v>
      </c>
      <c r="U442" s="118">
        <f t="shared" si="233"/>
        <v>70.499842977347427</v>
      </c>
      <c r="V442" s="118">
        <f t="shared" si="233"/>
        <v>64.969415672680142</v>
      </c>
      <c r="W442" s="118">
        <f t="shared" ref="W442" si="234">W443+W446+W448+W457</f>
        <v>58.673987856644736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91.758321951176569</v>
      </c>
      <c r="D443" s="123">
        <f t="shared" si="235"/>
        <v>85.935677126933982</v>
      </c>
      <c r="E443" s="123">
        <f t="shared" si="235"/>
        <v>89.925127538801846</v>
      </c>
      <c r="F443" s="123">
        <f t="shared" si="235"/>
        <v>88.153256306678486</v>
      </c>
      <c r="G443" s="123">
        <f t="shared" si="235"/>
        <v>87.723978983493168</v>
      </c>
      <c r="H443" s="123">
        <f t="shared" si="235"/>
        <v>86.462327309440198</v>
      </c>
      <c r="I443" s="123">
        <f t="shared" si="235"/>
        <v>82.625500645577304</v>
      </c>
      <c r="J443" s="123">
        <f t="shared" si="235"/>
        <v>82.202037811148429</v>
      </c>
      <c r="K443" s="123">
        <f t="shared" si="235"/>
        <v>81.776697606376231</v>
      </c>
      <c r="L443" s="123">
        <f t="shared" si="235"/>
        <v>93.650424224794364</v>
      </c>
      <c r="M443" s="123">
        <f t="shared" si="235"/>
        <v>78.57696749652662</v>
      </c>
      <c r="N443" s="123">
        <f t="shared" si="235"/>
        <v>77.6712381951357</v>
      </c>
      <c r="O443" s="123">
        <f t="shared" si="235"/>
        <v>77.370542020196297</v>
      </c>
      <c r="P443" s="123">
        <f t="shared" si="235"/>
        <v>66.088379152162275</v>
      </c>
      <c r="Q443" s="123">
        <f t="shared" si="235"/>
        <v>68.532312217550228</v>
      </c>
      <c r="R443" s="123">
        <f t="shared" ref="R443:V443" si="236">SUM(R444:R445)</f>
        <v>69.601973383491028</v>
      </c>
      <c r="S443" s="123">
        <f t="shared" si="236"/>
        <v>66.367814294004646</v>
      </c>
      <c r="T443" s="123">
        <f t="shared" si="236"/>
        <v>62.180190576529206</v>
      </c>
      <c r="U443" s="123">
        <f t="shared" si="236"/>
        <v>58.578993385697984</v>
      </c>
      <c r="V443" s="123">
        <f t="shared" si="236"/>
        <v>52.791384605210716</v>
      </c>
      <c r="W443" s="123">
        <f t="shared" ref="W443" si="237">SUM(W444:W445)</f>
        <v>47.059800109984351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90.099587697088879</v>
      </c>
      <c r="D444" s="99">
        <v>84.42569369903228</v>
      </c>
      <c r="E444" s="99">
        <v>88.35794454674631</v>
      </c>
      <c r="F444" s="99">
        <v>86.641571676214213</v>
      </c>
      <c r="G444" s="99">
        <v>86.238616317873678</v>
      </c>
      <c r="H444" s="99">
        <v>85.017107469220548</v>
      </c>
      <c r="I444" s="99">
        <v>81.255940253387749</v>
      </c>
      <c r="J444" s="99">
        <v>80.86516863974839</v>
      </c>
      <c r="K444" s="99">
        <v>80.462282041698856</v>
      </c>
      <c r="L444" s="99">
        <v>92.092781762160257</v>
      </c>
      <c r="M444" s="99">
        <v>77.298924050405475</v>
      </c>
      <c r="N444" s="99">
        <v>76.408658995713665</v>
      </c>
      <c r="O444" s="99">
        <v>76.112030806654104</v>
      </c>
      <c r="P444" s="99">
        <v>65.051230079160632</v>
      </c>
      <c r="Q444" s="99">
        <v>67.444963138834495</v>
      </c>
      <c r="R444" s="99">
        <v>68.504250973643934</v>
      </c>
      <c r="S444" s="99">
        <v>65.322659878357399</v>
      </c>
      <c r="T444" s="99">
        <v>61.205888796822435</v>
      </c>
      <c r="U444" s="99">
        <v>57.674365514576856</v>
      </c>
      <c r="V444" s="99">
        <v>51.975968444223966</v>
      </c>
      <c r="W444" s="99">
        <v>46.331436941260144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1.6587342540876944</v>
      </c>
      <c r="D445" s="99">
        <v>1.5099834279017033</v>
      </c>
      <c r="E445" s="99">
        <v>1.567182992055534</v>
      </c>
      <c r="F445" s="99">
        <v>1.5116846304642702</v>
      </c>
      <c r="G445" s="99">
        <v>1.48536266561949</v>
      </c>
      <c r="H445" s="99">
        <v>1.4452198402196534</v>
      </c>
      <c r="I445" s="99">
        <v>1.3695603921895598</v>
      </c>
      <c r="J445" s="99">
        <v>1.3368691714000425</v>
      </c>
      <c r="K445" s="99">
        <v>1.3144155646773785</v>
      </c>
      <c r="L445" s="99">
        <v>1.5576424626341128</v>
      </c>
      <c r="M445" s="99">
        <v>1.2780434461211481</v>
      </c>
      <c r="N445" s="99">
        <v>1.2625791994220328</v>
      </c>
      <c r="O445" s="99">
        <v>1.2585112135421859</v>
      </c>
      <c r="P445" s="99">
        <v>1.0371490730016388</v>
      </c>
      <c r="Q445" s="99">
        <v>1.0873490787157361</v>
      </c>
      <c r="R445" s="99">
        <v>1.0977224098470986</v>
      </c>
      <c r="S445" s="99">
        <v>1.0451544156472481</v>
      </c>
      <c r="T445" s="99">
        <v>0.97430177970676757</v>
      </c>
      <c r="U445" s="99">
        <v>0.90462787112113141</v>
      </c>
      <c r="V445" s="99">
        <v>0.81541616098674985</v>
      </c>
      <c r="W445" s="99">
        <v>0.72836316872420592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7.2952257429501524E-2</v>
      </c>
      <c r="D446" s="123">
        <f t="shared" si="238"/>
        <v>3.7519434053809309E-2</v>
      </c>
      <c r="E446" s="123">
        <f t="shared" si="238"/>
        <v>8.1640468765341853E-2</v>
      </c>
      <c r="F446" s="123">
        <f t="shared" si="238"/>
        <v>0.13388517978254064</v>
      </c>
      <c r="G446" s="123">
        <f t="shared" si="238"/>
        <v>0.1371698309412078</v>
      </c>
      <c r="H446" s="123">
        <f t="shared" si="238"/>
        <v>0.23310822455416041</v>
      </c>
      <c r="I446" s="123">
        <f t="shared" si="238"/>
        <v>0.24075609434666864</v>
      </c>
      <c r="J446" s="123">
        <f t="shared" si="238"/>
        <v>0.17376358015920393</v>
      </c>
      <c r="K446" s="123">
        <f t="shared" si="238"/>
        <v>0.11484670068281261</v>
      </c>
      <c r="L446" s="123">
        <f t="shared" si="238"/>
        <v>0.12601158755927411</v>
      </c>
      <c r="M446" s="123">
        <f t="shared" si="238"/>
        <v>0.17439956175350241</v>
      </c>
      <c r="N446" s="123">
        <f t="shared" si="238"/>
        <v>0.17138782489854357</v>
      </c>
      <c r="O446" s="123">
        <f t="shared" si="238"/>
        <v>0.14389462101502923</v>
      </c>
      <c r="P446" s="123">
        <f t="shared" si="238"/>
        <v>0.1185778851375649</v>
      </c>
      <c r="Q446" s="123">
        <f t="shared" si="238"/>
        <v>0.15057776149211294</v>
      </c>
      <c r="R446" s="123">
        <f t="shared" si="238"/>
        <v>0.19241324343124816</v>
      </c>
      <c r="S446" s="123">
        <f t="shared" si="238"/>
        <v>0.17391962752087184</v>
      </c>
      <c r="T446" s="123">
        <f t="shared" si="238"/>
        <v>0.22109720411666092</v>
      </c>
      <c r="U446" s="123">
        <f t="shared" si="238"/>
        <v>0.10029772080951688</v>
      </c>
      <c r="V446" s="123">
        <f t="shared" si="238"/>
        <v>0.2934986721956358</v>
      </c>
      <c r="W446" s="123">
        <f t="shared" si="238"/>
        <v>0.13541909282368617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7.2952257429501524E-2</v>
      </c>
      <c r="D447" s="99">
        <f>RES_hhdet_in_tess!D67</f>
        <v>3.7519434053809309E-2</v>
      </c>
      <c r="E447" s="99">
        <f>RES_hhdet_in_tess!E67</f>
        <v>8.1640468765341853E-2</v>
      </c>
      <c r="F447" s="99">
        <f>RES_hhdet_in_tess!F67</f>
        <v>0.13388517978254064</v>
      </c>
      <c r="G447" s="99">
        <f>RES_hhdet_in_tess!G67</f>
        <v>0.1371698309412078</v>
      </c>
      <c r="H447" s="99">
        <f>RES_hhdet_in_tess!H67</f>
        <v>0.23310822455416041</v>
      </c>
      <c r="I447" s="99">
        <f>RES_hhdet_in_tess!I67</f>
        <v>0.24075609434666864</v>
      </c>
      <c r="J447" s="99">
        <f>RES_hhdet_in_tess!J67</f>
        <v>0.17376358015920393</v>
      </c>
      <c r="K447" s="99">
        <f>RES_hhdet_in_tess!K67</f>
        <v>0.11484670068281261</v>
      </c>
      <c r="L447" s="99">
        <f>RES_hhdet_in_tess!L67</f>
        <v>0.12601158755927411</v>
      </c>
      <c r="M447" s="99">
        <f>RES_hhdet_in_tess!M67</f>
        <v>0.17439956175350241</v>
      </c>
      <c r="N447" s="99">
        <f>RES_hhdet_in_tess!N67</f>
        <v>0.17138782489854357</v>
      </c>
      <c r="O447" s="99">
        <f>RES_hhdet_in_tess!O67</f>
        <v>0.14389462101502923</v>
      </c>
      <c r="P447" s="99">
        <f>RES_hhdet_in_tess!P67</f>
        <v>0.1185778851375649</v>
      </c>
      <c r="Q447" s="99">
        <f>RES_hhdet_in_tess!Q67</f>
        <v>0.15057776149211294</v>
      </c>
      <c r="R447" s="99">
        <f>RES_hhdet_in_tess!R67</f>
        <v>0.19241324343124816</v>
      </c>
      <c r="S447" s="99">
        <f>RES_hhdet_in_tess!S67</f>
        <v>0.17391962752087184</v>
      </c>
      <c r="T447" s="99">
        <f>RES_hhdet_in_tess!T67</f>
        <v>0.22109720411666092</v>
      </c>
      <c r="U447" s="99">
        <f>RES_hhdet_in_tess!U67</f>
        <v>0.10029772080951688</v>
      </c>
      <c r="V447" s="99">
        <f>RES_hhdet_in_tess!V67</f>
        <v>0.2934986721956358</v>
      </c>
      <c r="W447" s="99">
        <f>RES_hhdet_in_tess!W67</f>
        <v>0.13541909282368617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7.9796002566018966</v>
      </c>
      <c r="D448" s="123">
        <v>7.8374710007959569</v>
      </c>
      <c r="E448" s="123">
        <v>7.9770522039961911</v>
      </c>
      <c r="F448" s="123">
        <v>8.1986246097597544</v>
      </c>
      <c r="G448" s="123">
        <v>8.1529040840612215</v>
      </c>
      <c r="H448" s="123">
        <v>8.1837184376942247</v>
      </c>
      <c r="I448" s="123">
        <v>7.3947532553874566</v>
      </c>
      <c r="J448" s="123">
        <v>7.7281341733310738</v>
      </c>
      <c r="K448" s="123">
        <v>7.6455950770646464</v>
      </c>
      <c r="L448" s="123">
        <v>9.2137395386886052</v>
      </c>
      <c r="M448" s="123">
        <v>9.2622446059116257</v>
      </c>
      <c r="N448" s="123">
        <v>9.44926077895113</v>
      </c>
      <c r="O448" s="123">
        <v>9.9132308055272667</v>
      </c>
      <c r="P448" s="123">
        <v>9.4501156133575606</v>
      </c>
      <c r="Q448" s="123">
        <v>9.3632097253173221</v>
      </c>
      <c r="R448" s="123">
        <v>9.552863193216897</v>
      </c>
      <c r="S448" s="123">
        <v>9.3341244722294725</v>
      </c>
      <c r="T448" s="123">
        <v>9.0332001809874658</v>
      </c>
      <c r="U448" s="123">
        <v>9.3795047363879025</v>
      </c>
      <c r="V448" s="123">
        <v>9.3171754815224173</v>
      </c>
      <c r="W448" s="123">
        <v>8.8574370672125831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7.9851243088938606</v>
      </c>
      <c r="D449" s="99">
        <v>7.8276218866496565</v>
      </c>
      <c r="E449" s="99">
        <v>7.9892473853320469</v>
      </c>
      <c r="F449" s="99">
        <v>8.2153583550178535</v>
      </c>
      <c r="G449" s="99">
        <v>8.157623740101716</v>
      </c>
      <c r="H449" s="99">
        <v>8.18194880026976</v>
      </c>
      <c r="I449" s="99">
        <v>7.3684499865689164</v>
      </c>
      <c r="J449" s="99">
        <v>7.7186547089600213</v>
      </c>
      <c r="K449" s="99">
        <v>7.6505040586193873</v>
      </c>
      <c r="L449" s="99">
        <v>9.2383551178921284</v>
      </c>
      <c r="M449" s="99">
        <v>9.2680370370819478</v>
      </c>
      <c r="N449" s="99">
        <v>9.4672680985265369</v>
      </c>
      <c r="O449" s="99">
        <v>9.917692901114961</v>
      </c>
      <c r="P449" s="99">
        <v>9.4493474660018197</v>
      </c>
      <c r="Q449" s="99">
        <v>9.3129965461495257</v>
      </c>
      <c r="R449" s="99">
        <v>9.5369297144583438</v>
      </c>
      <c r="S449" s="99">
        <v>9.3423831040782357</v>
      </c>
      <c r="T449" s="99">
        <v>9.0190869774533837</v>
      </c>
      <c r="U449" s="99">
        <v>9.388055865872909</v>
      </c>
      <c r="V449" s="99">
        <v>9.327933330015135</v>
      </c>
      <c r="W449" s="99">
        <v>8.8450597191501767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7.985454293727102</v>
      </c>
      <c r="D450" s="99">
        <v>7.8279408913247304</v>
      </c>
      <c r="E450" s="99">
        <v>7.9903096570307515</v>
      </c>
      <c r="F450" s="99">
        <v>8.2164474702698271</v>
      </c>
      <c r="G450" s="99">
        <v>8.1588914905461127</v>
      </c>
      <c r="H450" s="99">
        <v>8.1834860784999996</v>
      </c>
      <c r="I450" s="99">
        <v>7.370821198406742</v>
      </c>
      <c r="J450" s="99">
        <v>7.7219798226038723</v>
      </c>
      <c r="K450" s="99">
        <v>7.6558906476175936</v>
      </c>
      <c r="L450" s="99">
        <v>9.2426619230925571</v>
      </c>
      <c r="M450" s="99">
        <v>9.2701914860577652</v>
      </c>
      <c r="N450" s="99">
        <v>9.467633191725815</v>
      </c>
      <c r="O450" s="99">
        <v>0</v>
      </c>
      <c r="P450" s="99">
        <v>0</v>
      </c>
      <c r="Q450" s="99">
        <v>0</v>
      </c>
      <c r="R450" s="99">
        <v>9.5266136162347408</v>
      </c>
      <c r="S450" s="99">
        <v>9.337565428923833</v>
      </c>
      <c r="T450" s="99">
        <v>9.0141226243875963</v>
      </c>
      <c r="U450" s="99">
        <v>9.3905877932276098</v>
      </c>
      <c r="V450" s="99">
        <v>9.3325837618982455</v>
      </c>
      <c r="W450" s="99">
        <v>8.8472443443891411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4.4683347000846698</v>
      </c>
      <c r="D451" s="102">
        <v>4.4297008388621713</v>
      </c>
      <c r="E451" s="102">
        <v>4.465239905966782</v>
      </c>
      <c r="F451" s="102">
        <v>4.5751819250568149</v>
      </c>
      <c r="G451" s="102">
        <v>4.613694013226624</v>
      </c>
      <c r="H451" s="102">
        <v>4.6370011036966732</v>
      </c>
      <c r="I451" s="102">
        <v>4.1082488327680204</v>
      </c>
      <c r="J451" s="102">
        <v>4.1730191583874321</v>
      </c>
      <c r="K451" s="102">
        <v>3.7838655178023486</v>
      </c>
      <c r="L451" s="102">
        <v>5.2545609923416832</v>
      </c>
      <c r="M451" s="102">
        <v>5.2211659408184206</v>
      </c>
      <c r="N451" s="102">
        <v>5.2266292149850724</v>
      </c>
      <c r="O451" s="102">
        <v>0</v>
      </c>
      <c r="P451" s="102">
        <v>0</v>
      </c>
      <c r="Q451" s="102">
        <v>0</v>
      </c>
      <c r="R451" s="102">
        <v>5.4348369552953013</v>
      </c>
      <c r="S451" s="102">
        <v>5.105163413963151</v>
      </c>
      <c r="T451" s="102">
        <v>4.9539375178331113</v>
      </c>
      <c r="U451" s="102">
        <v>5.248515412612365</v>
      </c>
      <c r="V451" s="102">
        <v>5.2413454242384727</v>
      </c>
      <c r="W451" s="102">
        <v>5.0045701637941793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3.5171195936424322</v>
      </c>
      <c r="D452" s="105">
        <v>3.3982400524625582</v>
      </c>
      <c r="E452" s="105">
        <v>3.5250697510639708</v>
      </c>
      <c r="F452" s="105">
        <v>3.6412655452130132</v>
      </c>
      <c r="G452" s="105">
        <v>3.5451974773194879</v>
      </c>
      <c r="H452" s="105">
        <v>3.5464849748033274</v>
      </c>
      <c r="I452" s="105">
        <v>3.2625723656387215</v>
      </c>
      <c r="J452" s="105">
        <v>3.5489606642164406</v>
      </c>
      <c r="K452" s="105">
        <v>3.8720251298152459</v>
      </c>
      <c r="L452" s="105">
        <v>3.9881009307508726</v>
      </c>
      <c r="M452" s="105">
        <v>4.0490255452393455</v>
      </c>
      <c r="N452" s="105">
        <v>4.2410039767407426</v>
      </c>
      <c r="O452" s="105">
        <v>0</v>
      </c>
      <c r="P452" s="105">
        <v>0</v>
      </c>
      <c r="Q452" s="105">
        <v>0</v>
      </c>
      <c r="R452" s="105">
        <v>4.0917766609394395</v>
      </c>
      <c r="S452" s="105">
        <v>4.232402014960682</v>
      </c>
      <c r="T452" s="105">
        <v>4.0601851065544823</v>
      </c>
      <c r="U452" s="105">
        <v>4.1420723806152466</v>
      </c>
      <c r="V452" s="105">
        <v>4.0912383376597736</v>
      </c>
      <c r="W452" s="105">
        <v>3.8426741805949605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7.8980626235798868</v>
      </c>
      <c r="D453" s="102">
        <v>8.0103422048159878</v>
      </c>
      <c r="E453" s="102">
        <v>7.7602606900794902</v>
      </c>
      <c r="F453" s="102">
        <v>7.9461870801783538</v>
      </c>
      <c r="G453" s="102">
        <v>8.1010833229179813</v>
      </c>
      <c r="H453" s="102">
        <v>8.1965674798045853</v>
      </c>
      <c r="I453" s="102">
        <v>7.7548406424880989</v>
      </c>
      <c r="J453" s="102">
        <v>7.9408159596068799</v>
      </c>
      <c r="K453" s="102">
        <v>7.5383375474258276</v>
      </c>
      <c r="L453" s="102">
        <v>8.8566327601967334</v>
      </c>
      <c r="M453" s="102">
        <v>9.1652987570825637</v>
      </c>
      <c r="N453" s="102">
        <v>9.1327513135462759</v>
      </c>
      <c r="O453" s="102">
        <v>9.8388773020261091</v>
      </c>
      <c r="P453" s="102">
        <v>9.4567624941213921</v>
      </c>
      <c r="Q453" s="102">
        <v>9.8475720506637501</v>
      </c>
      <c r="R453" s="102">
        <v>9.7631276280638701</v>
      </c>
      <c r="S453" s="102">
        <v>9.2074657419445227</v>
      </c>
      <c r="T453" s="102">
        <v>9.221983843493593</v>
      </c>
      <c r="U453" s="102">
        <v>9.2463278768910122</v>
      </c>
      <c r="V453" s="102">
        <v>9.1689894260879115</v>
      </c>
      <c r="W453" s="102">
        <v>9.1278065673730016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7.8995600742005756</v>
      </c>
      <c r="D454" s="105">
        <v>8.0123956154680851</v>
      </c>
      <c r="E454" s="105">
        <v>7.7628873362375428</v>
      </c>
      <c r="F454" s="105">
        <v>7.9482414248891216</v>
      </c>
      <c r="G454" s="105">
        <v>8.102877262544455</v>
      </c>
      <c r="H454" s="105">
        <v>8.1972238283319321</v>
      </c>
      <c r="I454" s="105">
        <v>7.7563195600641199</v>
      </c>
      <c r="J454" s="105">
        <v>7.9432215918826721</v>
      </c>
      <c r="K454" s="105">
        <v>7.5418225766327405</v>
      </c>
      <c r="L454" s="105">
        <v>8.8592194621902092</v>
      </c>
      <c r="M454" s="105">
        <v>9.1661813075142895</v>
      </c>
      <c r="N454" s="105">
        <v>9.1306850808236657</v>
      </c>
      <c r="O454" s="105">
        <v>9.8353086864990154</v>
      </c>
      <c r="P454" s="105">
        <v>9.4515878436026473</v>
      </c>
      <c r="Q454" s="105">
        <v>9.8466901848923385</v>
      </c>
      <c r="R454" s="105">
        <v>9.7660303356627676</v>
      </c>
      <c r="S454" s="105">
        <v>9.2129874605430366</v>
      </c>
      <c r="T454" s="105">
        <v>9.2275260147532272</v>
      </c>
      <c r="U454" s="105">
        <v>9.2509287386187236</v>
      </c>
      <c r="V454" s="105">
        <v>9.1707430704779132</v>
      </c>
      <c r="W454" s="105">
        <v>9.1272955971438101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4.5356124081850338</v>
      </c>
      <c r="E455" s="99">
        <v>4.3354040202470872</v>
      </c>
      <c r="F455" s="99">
        <v>4.4219515231980493</v>
      </c>
      <c r="G455" s="99">
        <v>4.5826650498339392</v>
      </c>
      <c r="H455" s="99">
        <v>4.6464202823155203</v>
      </c>
      <c r="I455" s="99">
        <v>4.3296644091198191</v>
      </c>
      <c r="J455" s="99">
        <v>4.2974458401433253</v>
      </c>
      <c r="K455" s="99">
        <v>3.7192190639064981</v>
      </c>
      <c r="L455" s="99">
        <v>5.0257137948835835</v>
      </c>
      <c r="M455" s="99">
        <v>5.1563092239405055</v>
      </c>
      <c r="N455" s="99">
        <v>5.028766167336495</v>
      </c>
      <c r="O455" s="99">
        <v>5.7011686822770322</v>
      </c>
      <c r="P455" s="99">
        <v>5.2624798962463712</v>
      </c>
      <c r="Q455" s="99">
        <v>5.6112957982800697</v>
      </c>
      <c r="R455" s="99">
        <v>5.5744376833733167</v>
      </c>
      <c r="S455" s="99">
        <v>5.0321025799405685</v>
      </c>
      <c r="T455" s="99">
        <v>5.0762526952458256</v>
      </c>
      <c r="U455" s="99">
        <v>5.1697994092176742</v>
      </c>
      <c r="V455" s="99">
        <v>5.1490298310743512</v>
      </c>
      <c r="W455" s="99">
        <v>5.164396968334513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3.4808654799055914</v>
      </c>
      <c r="D456" s="99">
        <v>3.4767832072830496</v>
      </c>
      <c r="E456" s="99">
        <v>3.4274833159904556</v>
      </c>
      <c r="F456" s="99">
        <v>3.5262899016910723</v>
      </c>
      <c r="G456" s="99">
        <v>3.5202122127105149</v>
      </c>
      <c r="H456" s="99">
        <v>3.5508035460164109</v>
      </c>
      <c r="I456" s="99">
        <v>3.4266551509442995</v>
      </c>
      <c r="J456" s="99">
        <v>3.6457757517393454</v>
      </c>
      <c r="K456" s="99">
        <v>3.8226035127262428</v>
      </c>
      <c r="L456" s="99">
        <v>3.8335056673066261</v>
      </c>
      <c r="M456" s="99">
        <v>4.0098720835737849</v>
      </c>
      <c r="N456" s="99">
        <v>4.101918913487169</v>
      </c>
      <c r="O456" s="99">
        <v>4.1341400042219822</v>
      </c>
      <c r="P456" s="99">
        <v>4.1891079473562751</v>
      </c>
      <c r="Q456" s="99">
        <v>4.2353943866122679</v>
      </c>
      <c r="R456" s="99">
        <v>4.1915926522894518</v>
      </c>
      <c r="S456" s="99">
        <v>4.1808848806024681</v>
      </c>
      <c r="T456" s="99">
        <v>4.1512733195074007</v>
      </c>
      <c r="U456" s="99">
        <v>4.0811293294010484</v>
      </c>
      <c r="V456" s="99">
        <v>4.0217132394035611</v>
      </c>
      <c r="W456" s="99">
        <v>3.9628986288092962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1.8595294486372336</v>
      </c>
      <c r="D457" s="123">
        <v>1.8877505426750423</v>
      </c>
      <c r="E457" s="123">
        <v>1.8812074391129923</v>
      </c>
      <c r="F457" s="123">
        <v>1.8912281534787947</v>
      </c>
      <c r="G457" s="123">
        <v>1.9209521020738098</v>
      </c>
      <c r="H457" s="123">
        <v>1.9836718127904687</v>
      </c>
      <c r="I457" s="123">
        <v>1.9618958613443245</v>
      </c>
      <c r="J457" s="123">
        <v>2.003082375579857</v>
      </c>
      <c r="K457" s="123">
        <v>2.0169882999314321</v>
      </c>
      <c r="L457" s="123">
        <v>2.2504863000295079</v>
      </c>
      <c r="M457" s="123">
        <v>2.1998728673591965</v>
      </c>
      <c r="N457" s="123">
        <v>2.1936001173487152</v>
      </c>
      <c r="O457" s="123">
        <v>2.3507354685835198</v>
      </c>
      <c r="P457" s="123">
        <v>2.3809688699693301</v>
      </c>
      <c r="Q457" s="123">
        <v>2.4217224054148336</v>
      </c>
      <c r="R457" s="123">
        <v>2.4938201642379973</v>
      </c>
      <c r="S457" s="123">
        <v>2.4322842675292189</v>
      </c>
      <c r="T457" s="123">
        <v>2.4387589063856314</v>
      </c>
      <c r="U457" s="123">
        <v>2.4410471344520266</v>
      </c>
      <c r="V457" s="123">
        <v>2.5673569137513614</v>
      </c>
      <c r="W457" s="123">
        <v>2.621331586624116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1.8610099919410139</v>
      </c>
      <c r="D458" s="99">
        <v>1.8579407820148102</v>
      </c>
      <c r="E458" s="99">
        <v>1.911837836967081</v>
      </c>
      <c r="F458" s="99">
        <v>1.9195870659767496</v>
      </c>
      <c r="G458" s="99">
        <v>1.9441190000031363</v>
      </c>
      <c r="H458" s="99">
        <v>1.9986360086549149</v>
      </c>
      <c r="I458" s="99">
        <v>1.9090306482428978</v>
      </c>
      <c r="J458" s="99">
        <v>1.984760193331224</v>
      </c>
      <c r="K458" s="99">
        <v>2.0182610600318127</v>
      </c>
      <c r="L458" s="99">
        <v>2.2675363237141468</v>
      </c>
      <c r="M458" s="99">
        <v>2.1931534496177711</v>
      </c>
      <c r="N458" s="99">
        <v>2.2208485777827889</v>
      </c>
      <c r="O458" s="99">
        <v>2.3832321806884189</v>
      </c>
      <c r="P458" s="99">
        <v>2.3586492798346246</v>
      </c>
      <c r="Q458" s="99">
        <v>2.389836796517351</v>
      </c>
      <c r="R458" s="99">
        <v>2.4873085027306336</v>
      </c>
      <c r="S458" s="99">
        <v>2.4729700410526534</v>
      </c>
      <c r="T458" s="99">
        <v>2.481242348683447</v>
      </c>
      <c r="U458" s="99">
        <v>2.4828227449725619</v>
      </c>
      <c r="V458" s="99">
        <v>2.4750290771320835</v>
      </c>
      <c r="W458" s="99">
        <v>2.6285268608936225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1.8594902867639802</v>
      </c>
      <c r="D459" s="110">
        <v>1.889060387300866</v>
      </c>
      <c r="E459" s="110">
        <v>1.8795001575638111</v>
      </c>
      <c r="F459" s="110">
        <v>1.8896627736677676</v>
      </c>
      <c r="G459" s="110">
        <v>1.9197657532347916</v>
      </c>
      <c r="H459" s="110">
        <v>1.9829461730623676</v>
      </c>
      <c r="I459" s="110">
        <v>1.9634675087091205</v>
      </c>
      <c r="J459" s="110">
        <v>2.0051498520227309</v>
      </c>
      <c r="K459" s="110">
        <v>2.0168638283080558</v>
      </c>
      <c r="L459" s="110">
        <v>2.248785139845261</v>
      </c>
      <c r="M459" s="110">
        <v>2.2005670739839687</v>
      </c>
      <c r="N459" s="110">
        <v>2.1908431915917754</v>
      </c>
      <c r="O459" s="110">
        <v>2.3478886989979104</v>
      </c>
      <c r="P459" s="110">
        <v>2.3820975523590495</v>
      </c>
      <c r="Q459" s="110">
        <v>2.4232316101889242</v>
      </c>
      <c r="R459" s="110">
        <v>2.4941774978338103</v>
      </c>
      <c r="S459" s="110">
        <v>2.4296370899400239</v>
      </c>
      <c r="T459" s="110">
        <v>2.4361046881689323</v>
      </c>
      <c r="U459" s="110">
        <v>2.4384924418655389</v>
      </c>
      <c r="V459" s="110">
        <v>2.5714309552249475</v>
      </c>
      <c r="W459" s="110">
        <v>2.6207715708104438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29.990124409740481</v>
      </c>
      <c r="D461" s="118">
        <f t="shared" si="239"/>
        <v>27.907669270753594</v>
      </c>
      <c r="E461" s="118">
        <f t="shared" si="239"/>
        <v>28.809156766197741</v>
      </c>
      <c r="F461" s="118">
        <f t="shared" si="239"/>
        <v>28.016140566410051</v>
      </c>
      <c r="G461" s="118">
        <f t="shared" si="239"/>
        <v>27.506721437571038</v>
      </c>
      <c r="H461" s="118">
        <f t="shared" si="239"/>
        <v>26.768686345247591</v>
      </c>
      <c r="I461" s="118">
        <f t="shared" si="239"/>
        <v>25.276005860663386</v>
      </c>
      <c r="J461" s="118">
        <f t="shared" si="239"/>
        <v>25.081679613064541</v>
      </c>
      <c r="K461" s="118">
        <f t="shared" si="239"/>
        <v>24.645669883775344</v>
      </c>
      <c r="L461" s="118">
        <f t="shared" si="239"/>
        <v>27.969959567627718</v>
      </c>
      <c r="M461" s="118">
        <f t="shared" si="239"/>
        <v>23.551104880969078</v>
      </c>
      <c r="N461" s="118">
        <f t="shared" si="239"/>
        <v>22.919763457468576</v>
      </c>
      <c r="O461" s="118">
        <f t="shared" si="239"/>
        <v>22.410479441455148</v>
      </c>
      <c r="P461" s="118">
        <f t="shared" si="239"/>
        <v>18.647541210331919</v>
      </c>
      <c r="Q461" s="118">
        <f t="shared" si="239"/>
        <v>18.945464396160244</v>
      </c>
      <c r="R461" s="118">
        <f t="shared" ref="R461:V461" si="240">R462+R465+R467+R476</f>
        <v>19.075792922719444</v>
      </c>
      <c r="S461" s="118">
        <f t="shared" si="240"/>
        <v>18.084698720348353</v>
      </c>
      <c r="T461" s="118">
        <f t="shared" si="240"/>
        <v>16.858005079541314</v>
      </c>
      <c r="U461" s="118">
        <f t="shared" si="240"/>
        <v>15.97592468757855</v>
      </c>
      <c r="V461" s="118">
        <f t="shared" si="240"/>
        <v>14.476976586512471</v>
      </c>
      <c r="W461" s="118">
        <f t="shared" ref="W461" si="241">W462+W465+W467+W476</f>
        <v>13.050369414362436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27.677877913603286</v>
      </c>
      <c r="D462" s="123">
        <f t="shared" si="242"/>
        <v>25.622454538759502</v>
      </c>
      <c r="E462" s="123">
        <f t="shared" si="242"/>
        <v>26.496503242611993</v>
      </c>
      <c r="F462" s="123">
        <f t="shared" si="242"/>
        <v>25.679744998765848</v>
      </c>
      <c r="G462" s="123">
        <f t="shared" si="242"/>
        <v>25.26673201866592</v>
      </c>
      <c r="H462" s="123">
        <f t="shared" si="242"/>
        <v>24.626526540575298</v>
      </c>
      <c r="I462" s="123">
        <f t="shared" si="242"/>
        <v>23.272958158888276</v>
      </c>
      <c r="J462" s="123">
        <f t="shared" si="242"/>
        <v>22.900634973807808</v>
      </c>
      <c r="K462" s="123">
        <f t="shared" si="242"/>
        <v>22.52726039320364</v>
      </c>
      <c r="L462" s="123">
        <f t="shared" si="242"/>
        <v>25.48590718420586</v>
      </c>
      <c r="M462" s="123">
        <f t="shared" si="242"/>
        <v>21.080482951501931</v>
      </c>
      <c r="N462" s="123">
        <f t="shared" si="242"/>
        <v>20.455327472914508</v>
      </c>
      <c r="O462" s="123">
        <f t="shared" si="242"/>
        <v>19.918584993642298</v>
      </c>
      <c r="P462" s="123">
        <f t="shared" si="242"/>
        <v>16.609585185439414</v>
      </c>
      <c r="Q462" s="123">
        <f t="shared" si="242"/>
        <v>16.871929745722429</v>
      </c>
      <c r="R462" s="123">
        <f t="shared" ref="R462:V462" si="243">SUM(R463:R464)</f>
        <v>16.940778039998801</v>
      </c>
      <c r="S462" s="123">
        <f t="shared" si="243"/>
        <v>16.0115921310299</v>
      </c>
      <c r="T462" s="123">
        <f t="shared" si="243"/>
        <v>14.896918854506055</v>
      </c>
      <c r="U462" s="123">
        <f t="shared" si="243"/>
        <v>13.954704870749</v>
      </c>
      <c r="V462" s="123">
        <f t="shared" si="243"/>
        <v>12.511220999922758</v>
      </c>
      <c r="W462" s="123">
        <f t="shared" ref="W462" si="244">SUM(W463:W464)</f>
        <v>11.11169947965907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27.677877913603286</v>
      </c>
      <c r="D463" s="99">
        <v>25.622454538759502</v>
      </c>
      <c r="E463" s="99">
        <v>26.496503242611993</v>
      </c>
      <c r="F463" s="99">
        <v>25.679744998765848</v>
      </c>
      <c r="G463" s="99">
        <v>25.26673201866592</v>
      </c>
      <c r="H463" s="99">
        <v>24.626526540575298</v>
      </c>
      <c r="I463" s="99">
        <v>23.272958158888276</v>
      </c>
      <c r="J463" s="99">
        <v>22.900634973807808</v>
      </c>
      <c r="K463" s="99">
        <v>22.52726039320364</v>
      </c>
      <c r="L463" s="99">
        <v>25.48590718420586</v>
      </c>
      <c r="M463" s="99">
        <v>21.080482951501931</v>
      </c>
      <c r="N463" s="99">
        <v>20.455327472914508</v>
      </c>
      <c r="O463" s="99">
        <v>19.918584993642298</v>
      </c>
      <c r="P463" s="99">
        <v>16.609585185439414</v>
      </c>
      <c r="Q463" s="99">
        <v>16.871929745722429</v>
      </c>
      <c r="R463" s="99">
        <v>16.940778039998801</v>
      </c>
      <c r="S463" s="99">
        <v>16.0115921310299</v>
      </c>
      <c r="T463" s="99">
        <v>14.896918854506055</v>
      </c>
      <c r="U463" s="99">
        <v>13.954704870749</v>
      </c>
      <c r="V463" s="99">
        <v>12.511220999922758</v>
      </c>
      <c r="W463" s="99">
        <v>11.11169947965907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2.2965963538222791</v>
      </c>
      <c r="D467" s="123">
        <v>2.2597065117715456</v>
      </c>
      <c r="E467" s="123">
        <v>2.2797448782390677</v>
      </c>
      <c r="F467" s="123">
        <v>2.3036715315070544</v>
      </c>
      <c r="G467" s="123">
        <v>2.2091401506312112</v>
      </c>
      <c r="H467" s="123">
        <v>2.1120638192648409</v>
      </c>
      <c r="I467" s="123">
        <v>1.985110452170322</v>
      </c>
      <c r="J467" s="123">
        <v>2.115575967904304</v>
      </c>
      <c r="K467" s="123">
        <v>2.0599445850984113</v>
      </c>
      <c r="L467" s="123">
        <v>2.4171848114756176</v>
      </c>
      <c r="M467" s="123">
        <v>2.4038829020637031</v>
      </c>
      <c r="N467" s="123">
        <v>2.3981231677382064</v>
      </c>
      <c r="O467" s="123">
        <v>2.4295120563368222</v>
      </c>
      <c r="P467" s="123">
        <v>2.0010602240129374</v>
      </c>
      <c r="Q467" s="123">
        <v>2.0384360283543295</v>
      </c>
      <c r="R467" s="123">
        <v>2.0930214354975512</v>
      </c>
      <c r="S467" s="123">
        <v>2.0241844127742752</v>
      </c>
      <c r="T467" s="123">
        <v>1.9139576648109045</v>
      </c>
      <c r="U467" s="123">
        <v>1.9751241742084238</v>
      </c>
      <c r="V467" s="123">
        <v>1.9321403119273479</v>
      </c>
      <c r="W467" s="123">
        <v>1.8778071146224506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2.4631748475953628</v>
      </c>
      <c r="D468" s="99">
        <v>2.3919552652202336</v>
      </c>
      <c r="E468" s="99">
        <v>2.4177007777444022</v>
      </c>
      <c r="F468" s="99">
        <v>2.4620888788813051</v>
      </c>
      <c r="G468" s="99">
        <v>2.4205049845724504</v>
      </c>
      <c r="H468" s="99">
        <v>2.4030842614324772</v>
      </c>
      <c r="I468" s="99">
        <v>2.1416003764142379</v>
      </c>
      <c r="J468" s="99">
        <v>2.2188150950672414</v>
      </c>
      <c r="K468" s="99">
        <v>2.1735292040359657</v>
      </c>
      <c r="L468" s="99">
        <v>2.5919960010101382</v>
      </c>
      <c r="M468" s="99">
        <v>2.5523150829082555</v>
      </c>
      <c r="N468" s="99">
        <v>2.5401968327599049</v>
      </c>
      <c r="O468" s="99">
        <v>2.5720947763365252</v>
      </c>
      <c r="P468" s="99">
        <v>2.3588712439683492</v>
      </c>
      <c r="Q468" s="99">
        <v>2.2499691853660888</v>
      </c>
      <c r="R468" s="99">
        <v>2.2562962077348163</v>
      </c>
      <c r="S468" s="99">
        <v>2.1692297037329147</v>
      </c>
      <c r="T468" s="99">
        <v>2.0605677377721254</v>
      </c>
      <c r="U468" s="99">
        <v>2.1167416290562331</v>
      </c>
      <c r="V468" s="99">
        <v>2.0827335866595464</v>
      </c>
      <c r="W468" s="99">
        <v>1.9650555712265354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1.3783491925889346</v>
      </c>
      <c r="D469" s="99">
        <v>1.3536226453321902</v>
      </c>
      <c r="E469" s="99">
        <v>1.3512679571409398</v>
      </c>
      <c r="F469" s="99">
        <v>1.3711519388148057</v>
      </c>
      <c r="G469" s="99">
        <v>1.3689610739717535</v>
      </c>
      <c r="H469" s="99">
        <v>1.3619132366327094</v>
      </c>
      <c r="I469" s="99">
        <v>1.1940404376356764</v>
      </c>
      <c r="J469" s="99">
        <v>1.1995818247817913</v>
      </c>
      <c r="K469" s="99">
        <v>1.0750065804908862</v>
      </c>
      <c r="L469" s="99">
        <v>1.4742668911737038</v>
      </c>
      <c r="M469" s="99">
        <v>1.4378514595700675</v>
      </c>
      <c r="N469" s="99">
        <v>1.4023757265289467</v>
      </c>
      <c r="O469" s="99">
        <v>0</v>
      </c>
      <c r="P469" s="99">
        <v>0</v>
      </c>
      <c r="Q469" s="99">
        <v>0</v>
      </c>
      <c r="R469" s="99">
        <v>1.2858018648600564</v>
      </c>
      <c r="S469" s="99">
        <v>1.1853797897824532</v>
      </c>
      <c r="T469" s="99">
        <v>1.131813436293984</v>
      </c>
      <c r="U469" s="99">
        <v>1.1833920913280431</v>
      </c>
      <c r="V469" s="99">
        <v>1.1702834666731143</v>
      </c>
      <c r="W469" s="99">
        <v>1.1118363011914985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1.3783491925889346</v>
      </c>
      <c r="D470" s="102">
        <v>1.3536226453321902</v>
      </c>
      <c r="E470" s="102">
        <v>1.3512679571409398</v>
      </c>
      <c r="F470" s="102">
        <v>1.3711519388148057</v>
      </c>
      <c r="G470" s="102">
        <v>1.3689610739717535</v>
      </c>
      <c r="H470" s="102">
        <v>1.3619132366327094</v>
      </c>
      <c r="I470" s="102">
        <v>1.1940404376356764</v>
      </c>
      <c r="J470" s="102">
        <v>1.1995818247817913</v>
      </c>
      <c r="K470" s="102">
        <v>1.0750065804908862</v>
      </c>
      <c r="L470" s="102">
        <v>1.4742668911737038</v>
      </c>
      <c r="M470" s="102">
        <v>1.4378514595700675</v>
      </c>
      <c r="N470" s="102">
        <v>1.4023757265289467</v>
      </c>
      <c r="O470" s="102">
        <v>0</v>
      </c>
      <c r="P470" s="102">
        <v>0</v>
      </c>
      <c r="Q470" s="102">
        <v>0</v>
      </c>
      <c r="R470" s="102">
        <v>1.2858018648600564</v>
      </c>
      <c r="S470" s="102">
        <v>1.1853797897824532</v>
      </c>
      <c r="T470" s="102">
        <v>1.131813436293984</v>
      </c>
      <c r="U470" s="102">
        <v>1.1833920913280431</v>
      </c>
      <c r="V470" s="102">
        <v>1.1702834666731143</v>
      </c>
      <c r="W470" s="102">
        <v>1.1118363011914985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1.5650142314918861E-2</v>
      </c>
      <c r="D476" s="123">
        <v>2.5508220222546573E-2</v>
      </c>
      <c r="E476" s="123">
        <v>3.2908645346679234E-2</v>
      </c>
      <c r="F476" s="123">
        <v>3.2724036137149706E-2</v>
      </c>
      <c r="G476" s="123">
        <v>3.0849268273908062E-2</v>
      </c>
      <c r="H476" s="123">
        <v>3.0095985407452331E-2</v>
      </c>
      <c r="I476" s="123">
        <v>1.793724960478699E-2</v>
      </c>
      <c r="J476" s="123">
        <v>6.546867135243023E-2</v>
      </c>
      <c r="K476" s="123">
        <v>5.8464905473292382E-2</v>
      </c>
      <c r="L476" s="123">
        <v>6.6867571946241156E-2</v>
      </c>
      <c r="M476" s="123">
        <v>6.6739027403442036E-2</v>
      </c>
      <c r="N476" s="123">
        <v>6.6312816815864484E-2</v>
      </c>
      <c r="O476" s="123">
        <v>6.238239147602636E-2</v>
      </c>
      <c r="P476" s="123">
        <v>3.6895800879565434E-2</v>
      </c>
      <c r="Q476" s="123">
        <v>3.5098622083485131E-2</v>
      </c>
      <c r="R476" s="123">
        <v>4.1993447223090827E-2</v>
      </c>
      <c r="S476" s="123">
        <v>4.8922176544179123E-2</v>
      </c>
      <c r="T476" s="123">
        <v>4.7128560224353348E-2</v>
      </c>
      <c r="U476" s="123">
        <v>4.609564262112701E-2</v>
      </c>
      <c r="V476" s="123">
        <v>3.3615274662364678E-2</v>
      </c>
      <c r="W476" s="123">
        <v>6.0862820080915057E-2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0.607315236010466</v>
      </c>
      <c r="D477" s="99">
        <v>0.60603046286973294</v>
      </c>
      <c r="E477" s="99">
        <v>0.62332379994793163</v>
      </c>
      <c r="F477" s="99">
        <v>0.62556295667013528</v>
      </c>
      <c r="G477" s="99">
        <v>0.63327060151975223</v>
      </c>
      <c r="H477" s="99">
        <v>0.65073761090026527</v>
      </c>
      <c r="I477" s="99">
        <v>0.62128921267923898</v>
      </c>
      <c r="J477" s="99">
        <v>0.64565856044634251</v>
      </c>
      <c r="K477" s="99">
        <v>0.65628629592810184</v>
      </c>
      <c r="L477" s="99">
        <v>0.73705354030775005</v>
      </c>
      <c r="M477" s="99">
        <v>0.71272451468840314</v>
      </c>
      <c r="N477" s="99">
        <v>0.72172479544125479</v>
      </c>
      <c r="O477" s="99">
        <v>0.77449573793706605</v>
      </c>
      <c r="P477" s="99">
        <v>0.76650685960130405</v>
      </c>
      <c r="Q477" s="99">
        <v>0.77664208643456845</v>
      </c>
      <c r="R477" s="99">
        <v>0.80723667385674591</v>
      </c>
      <c r="S477" s="99">
        <v>0.80083115434522356</v>
      </c>
      <c r="T477" s="99">
        <v>0.80146874833458592</v>
      </c>
      <c r="U477" s="99">
        <v>0.79987463858310659</v>
      </c>
      <c r="V477" s="99">
        <v>0.79542037828275514</v>
      </c>
      <c r="W477" s="99">
        <v>0.84284910083617914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247480</v>
      </c>
      <c r="C5" s="120">
        <v>265231</v>
      </c>
      <c r="D5" s="120">
        <v>297853</v>
      </c>
      <c r="E5" s="120">
        <v>336742</v>
      </c>
      <c r="F5" s="120">
        <v>380783</v>
      </c>
      <c r="G5" s="120">
        <v>440948</v>
      </c>
      <c r="H5" s="120">
        <v>500451</v>
      </c>
      <c r="I5" s="120">
        <v>558710</v>
      </c>
      <c r="J5" s="120">
        <v>578900</v>
      </c>
      <c r="K5" s="120">
        <v>583176</v>
      </c>
      <c r="L5" s="120">
        <v>572986</v>
      </c>
      <c r="M5" s="120">
        <v>574630</v>
      </c>
      <c r="N5" s="120">
        <v>580863</v>
      </c>
      <c r="O5" s="120">
        <v>604585</v>
      </c>
      <c r="P5" s="120">
        <v>638764</v>
      </c>
      <c r="Q5" s="120">
        <v>672067</v>
      </c>
      <c r="R5" s="120">
        <v>689002</v>
      </c>
      <c r="S5" s="120">
        <v>682957</v>
      </c>
      <c r="T5" s="120">
        <v>663218</v>
      </c>
      <c r="U5" s="120">
        <v>637549</v>
      </c>
      <c r="V5" s="120">
        <v>615491</v>
      </c>
      <c r="W5" s="120">
        <v>603707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247480</v>
      </c>
      <c r="C7" s="52">
        <v>265231</v>
      </c>
      <c r="D7" s="52">
        <v>297853</v>
      </c>
      <c r="E7" s="52">
        <v>336742</v>
      </c>
      <c r="F7" s="52">
        <v>380783</v>
      </c>
      <c r="G7" s="52">
        <v>440948</v>
      </c>
      <c r="H7" s="52">
        <v>500451</v>
      </c>
      <c r="I7" s="52">
        <v>558710</v>
      </c>
      <c r="J7" s="52">
        <v>578900</v>
      </c>
      <c r="K7" s="52">
        <v>583176</v>
      </c>
      <c r="L7" s="52">
        <v>572986</v>
      </c>
      <c r="M7" s="52">
        <v>574630</v>
      </c>
      <c r="N7" s="52">
        <v>580863</v>
      </c>
      <c r="O7" s="52">
        <v>604585</v>
      </c>
      <c r="P7" s="52">
        <v>638764</v>
      </c>
      <c r="Q7" s="52">
        <v>672067</v>
      </c>
      <c r="R7" s="52">
        <v>689002</v>
      </c>
      <c r="S7" s="52">
        <v>682957</v>
      </c>
      <c r="T7" s="52">
        <v>663218</v>
      </c>
      <c r="U7" s="52">
        <v>637549</v>
      </c>
      <c r="V7" s="52">
        <v>615491</v>
      </c>
      <c r="W7" s="52">
        <v>603707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983</v>
      </c>
      <c r="C9" s="52">
        <v>1329</v>
      </c>
      <c r="D9" s="52">
        <v>1584</v>
      </c>
      <c r="E9" s="52">
        <v>2490</v>
      </c>
      <c r="F9" s="52">
        <v>4033</v>
      </c>
      <c r="G9" s="52">
        <v>5878</v>
      </c>
      <c r="H9" s="52">
        <v>8681</v>
      </c>
      <c r="I9" s="52">
        <v>11625</v>
      </c>
      <c r="J9" s="52">
        <v>13446</v>
      </c>
      <c r="K9" s="52">
        <v>14308</v>
      </c>
      <c r="L9" s="52">
        <v>14187</v>
      </c>
      <c r="M9" s="52">
        <v>13787</v>
      </c>
      <c r="N9" s="52">
        <v>13121</v>
      </c>
      <c r="O9" s="52">
        <v>12821</v>
      </c>
      <c r="P9" s="52">
        <v>12695</v>
      </c>
      <c r="Q9" s="52">
        <v>14164</v>
      </c>
      <c r="R9" s="52">
        <v>17272</v>
      </c>
      <c r="S9" s="52">
        <v>20044</v>
      </c>
      <c r="T9" s="52">
        <v>22199</v>
      </c>
      <c r="U9" s="52">
        <v>22539</v>
      </c>
      <c r="V9" s="52">
        <v>23536</v>
      </c>
      <c r="W9" s="52">
        <v>22622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90096</v>
      </c>
      <c r="C11" s="52">
        <v>100061</v>
      </c>
      <c r="D11" s="52">
        <v>118996</v>
      </c>
      <c r="E11" s="52">
        <v>141753</v>
      </c>
      <c r="F11" s="52">
        <v>168876</v>
      </c>
      <c r="G11" s="52">
        <v>205914</v>
      </c>
      <c r="H11" s="52">
        <v>245529</v>
      </c>
      <c r="I11" s="52">
        <v>287422</v>
      </c>
      <c r="J11" s="52">
        <v>312575</v>
      </c>
      <c r="K11" s="52">
        <v>330980</v>
      </c>
      <c r="L11" s="52">
        <v>340121</v>
      </c>
      <c r="M11" s="52">
        <v>352838</v>
      </c>
      <c r="N11" s="52">
        <v>363591</v>
      </c>
      <c r="O11" s="52">
        <v>382130</v>
      </c>
      <c r="P11" s="52">
        <v>410057</v>
      </c>
      <c r="Q11" s="52">
        <v>433317</v>
      </c>
      <c r="R11" s="52">
        <v>447799</v>
      </c>
      <c r="S11" s="52">
        <v>449681</v>
      </c>
      <c r="T11" s="52">
        <v>450366</v>
      </c>
      <c r="U11" s="52">
        <v>461379</v>
      </c>
      <c r="V11" s="52">
        <v>478320</v>
      </c>
      <c r="W11" s="52">
        <v>490652</v>
      </c>
      <c r="DA11" s="63" t="s">
        <v>1094</v>
      </c>
    </row>
    <row r="12" spans="1:105" ht="12" customHeight="1" x14ac:dyDescent="0.25">
      <c r="A12" s="97" t="s">
        <v>131</v>
      </c>
      <c r="B12" s="52">
        <v>289</v>
      </c>
      <c r="C12" s="52">
        <v>382</v>
      </c>
      <c r="D12" s="52">
        <v>459</v>
      </c>
      <c r="E12" s="52">
        <v>604</v>
      </c>
      <c r="F12" s="52">
        <v>719</v>
      </c>
      <c r="G12" s="52">
        <v>941</v>
      </c>
      <c r="H12" s="52">
        <v>1187</v>
      </c>
      <c r="I12" s="52">
        <v>1740</v>
      </c>
      <c r="J12" s="52">
        <v>1955</v>
      </c>
      <c r="K12" s="52">
        <v>2417</v>
      </c>
      <c r="L12" s="52">
        <v>2412</v>
      </c>
      <c r="M12" s="52">
        <v>2635</v>
      </c>
      <c r="N12" s="52">
        <v>2586</v>
      </c>
      <c r="O12" s="52">
        <v>2452</v>
      </c>
      <c r="P12" s="52">
        <v>2740</v>
      </c>
      <c r="Q12" s="52">
        <v>2694</v>
      </c>
      <c r="R12" s="52">
        <v>2878</v>
      </c>
      <c r="S12" s="52">
        <v>2966</v>
      </c>
      <c r="T12" s="52">
        <v>2827</v>
      </c>
      <c r="U12" s="52">
        <v>3132</v>
      </c>
      <c r="V12" s="52">
        <v>3341</v>
      </c>
      <c r="W12" s="52">
        <v>3487</v>
      </c>
      <c r="DA12" s="63" t="s">
        <v>1095</v>
      </c>
    </row>
    <row r="13" spans="1:105" ht="12" customHeight="1" x14ac:dyDescent="0.25">
      <c r="A13" s="97" t="s">
        <v>124</v>
      </c>
      <c r="B13" s="52">
        <v>17163</v>
      </c>
      <c r="C13" s="52">
        <v>17499</v>
      </c>
      <c r="D13" s="52">
        <v>18140</v>
      </c>
      <c r="E13" s="52">
        <v>19823</v>
      </c>
      <c r="F13" s="52">
        <v>21778</v>
      </c>
      <c r="G13" s="52">
        <v>24665</v>
      </c>
      <c r="H13" s="52">
        <v>27070</v>
      </c>
      <c r="I13" s="52">
        <v>27737</v>
      </c>
      <c r="J13" s="52">
        <v>26627</v>
      </c>
      <c r="K13" s="52">
        <v>24140</v>
      </c>
      <c r="L13" s="52">
        <v>21507</v>
      </c>
      <c r="M13" s="52">
        <v>19885</v>
      </c>
      <c r="N13" s="52">
        <v>18433</v>
      </c>
      <c r="O13" s="52">
        <v>17445</v>
      </c>
      <c r="P13" s="52">
        <v>17090</v>
      </c>
      <c r="Q13" s="52">
        <v>19238</v>
      </c>
      <c r="R13" s="52">
        <v>20804</v>
      </c>
      <c r="S13" s="52">
        <v>21538</v>
      </c>
      <c r="T13" s="52">
        <v>20373</v>
      </c>
      <c r="U13" s="52">
        <v>17319</v>
      </c>
      <c r="V13" s="52">
        <v>14123</v>
      </c>
      <c r="W13" s="52">
        <v>12747</v>
      </c>
      <c r="DA13" s="63" t="s">
        <v>1096</v>
      </c>
    </row>
    <row r="14" spans="1:105" ht="12" customHeight="1" x14ac:dyDescent="0.25">
      <c r="A14" s="97" t="s">
        <v>123</v>
      </c>
      <c r="B14" s="52">
        <v>58</v>
      </c>
      <c r="C14" s="52">
        <v>71</v>
      </c>
      <c r="D14" s="52">
        <v>70</v>
      </c>
      <c r="E14" s="52">
        <v>89</v>
      </c>
      <c r="F14" s="52">
        <v>99</v>
      </c>
      <c r="G14" s="52">
        <v>116</v>
      </c>
      <c r="H14" s="52">
        <v>140</v>
      </c>
      <c r="I14" s="52">
        <v>180</v>
      </c>
      <c r="J14" s="52">
        <v>170</v>
      </c>
      <c r="K14" s="52">
        <v>171</v>
      </c>
      <c r="L14" s="52">
        <v>150</v>
      </c>
      <c r="M14" s="52">
        <v>150</v>
      </c>
      <c r="N14" s="52">
        <v>141</v>
      </c>
      <c r="O14" s="52">
        <v>120</v>
      </c>
      <c r="P14" s="52">
        <v>105</v>
      </c>
      <c r="Q14" s="52">
        <v>126</v>
      </c>
      <c r="R14" s="52">
        <v>140</v>
      </c>
      <c r="S14" s="52">
        <v>149</v>
      </c>
      <c r="T14" s="52">
        <v>138</v>
      </c>
      <c r="U14" s="52">
        <v>119</v>
      </c>
      <c r="V14" s="52">
        <v>101</v>
      </c>
      <c r="W14" s="52">
        <v>98</v>
      </c>
      <c r="DA14" s="63" t="s">
        <v>1097</v>
      </c>
    </row>
    <row r="15" spans="1:105" ht="12" customHeight="1" x14ac:dyDescent="0.25">
      <c r="A15" s="97" t="s">
        <v>122</v>
      </c>
      <c r="B15" s="52">
        <v>97952</v>
      </c>
      <c r="C15" s="52">
        <v>97728</v>
      </c>
      <c r="D15" s="52">
        <v>103272</v>
      </c>
      <c r="E15" s="52">
        <v>108624</v>
      </c>
      <c r="F15" s="52">
        <v>117785</v>
      </c>
      <c r="G15" s="52">
        <v>126092</v>
      </c>
      <c r="H15" s="52">
        <v>133062</v>
      </c>
      <c r="I15" s="52">
        <v>126948</v>
      </c>
      <c r="J15" s="52">
        <v>119950</v>
      </c>
      <c r="K15" s="52">
        <v>107140</v>
      </c>
      <c r="L15" s="52">
        <v>95007</v>
      </c>
      <c r="M15" s="52">
        <v>89106</v>
      </c>
      <c r="N15" s="52">
        <v>89130</v>
      </c>
      <c r="O15" s="52">
        <v>94594</v>
      </c>
      <c r="P15" s="52">
        <v>102372</v>
      </c>
      <c r="Q15" s="52">
        <v>109542</v>
      </c>
      <c r="R15" s="52">
        <v>109578</v>
      </c>
      <c r="S15" s="52">
        <v>104939</v>
      </c>
      <c r="T15" s="52">
        <v>94255</v>
      </c>
      <c r="U15" s="52">
        <v>75886</v>
      </c>
      <c r="V15" s="52">
        <v>56685</v>
      </c>
      <c r="W15" s="52">
        <v>44830</v>
      </c>
      <c r="DA15" s="63" t="s">
        <v>1098</v>
      </c>
    </row>
    <row r="16" spans="1:105" ht="12" customHeight="1" x14ac:dyDescent="0.25">
      <c r="A16" s="97" t="s">
        <v>121</v>
      </c>
      <c r="B16" s="52">
        <v>41922</v>
      </c>
      <c r="C16" s="52">
        <v>49490</v>
      </c>
      <c r="D16" s="52">
        <v>56916</v>
      </c>
      <c r="E16" s="52">
        <v>65849</v>
      </c>
      <c r="F16" s="52">
        <v>71526</v>
      </c>
      <c r="G16" s="52">
        <v>83220</v>
      </c>
      <c r="H16" s="52">
        <v>93463</v>
      </c>
      <c r="I16" s="52">
        <v>114683</v>
      </c>
      <c r="J16" s="52">
        <v>117623</v>
      </c>
      <c r="K16" s="52">
        <v>118328</v>
      </c>
      <c r="L16" s="52">
        <v>113789</v>
      </c>
      <c r="M16" s="52">
        <v>110016</v>
      </c>
      <c r="N16" s="52">
        <v>106982</v>
      </c>
      <c r="O16" s="52">
        <v>107844</v>
      </c>
      <c r="P16" s="52">
        <v>106400</v>
      </c>
      <c r="Q16" s="52">
        <v>107150</v>
      </c>
      <c r="R16" s="52">
        <v>107803</v>
      </c>
      <c r="S16" s="52">
        <v>103684</v>
      </c>
      <c r="T16" s="52">
        <v>95259</v>
      </c>
      <c r="U16" s="52">
        <v>79714</v>
      </c>
      <c r="V16" s="52">
        <v>62921</v>
      </c>
      <c r="W16" s="52">
        <v>51893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247480</v>
      </c>
      <c r="C20" s="36">
        <v>265231</v>
      </c>
      <c r="D20" s="36">
        <v>297853</v>
      </c>
      <c r="E20" s="36">
        <v>336742</v>
      </c>
      <c r="F20" s="36">
        <v>380783</v>
      </c>
      <c r="G20" s="36">
        <v>440948</v>
      </c>
      <c r="H20" s="36">
        <v>500451</v>
      </c>
      <c r="I20" s="36">
        <v>558710</v>
      </c>
      <c r="J20" s="36">
        <v>578900</v>
      </c>
      <c r="K20" s="36">
        <v>583176</v>
      </c>
      <c r="L20" s="36">
        <v>572986</v>
      </c>
      <c r="M20" s="36">
        <v>574630</v>
      </c>
      <c r="N20" s="36">
        <v>580863</v>
      </c>
      <c r="O20" s="36">
        <v>604585</v>
      </c>
      <c r="P20" s="36">
        <v>638764</v>
      </c>
      <c r="Q20" s="36">
        <v>672067</v>
      </c>
      <c r="R20" s="36">
        <v>689002</v>
      </c>
      <c r="S20" s="36">
        <v>682957</v>
      </c>
      <c r="T20" s="36">
        <v>663218</v>
      </c>
      <c r="U20" s="36">
        <v>637549</v>
      </c>
      <c r="V20" s="36">
        <v>615491</v>
      </c>
      <c r="W20" s="36">
        <v>603707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19334</v>
      </c>
      <c r="D24" s="52">
        <v>19344</v>
      </c>
      <c r="E24" s="52">
        <v>19411</v>
      </c>
      <c r="F24" s="52">
        <v>19608</v>
      </c>
      <c r="G24" s="52">
        <v>20027</v>
      </c>
      <c r="H24" s="52">
        <v>20753</v>
      </c>
      <c r="I24" s="52">
        <v>21913</v>
      </c>
      <c r="J24" s="52">
        <v>23609</v>
      </c>
      <c r="K24" s="52">
        <v>25961</v>
      </c>
      <c r="L24" s="52">
        <v>29039</v>
      </c>
      <c r="M24" s="52">
        <v>32880</v>
      </c>
      <c r="N24" s="52">
        <v>37523</v>
      </c>
      <c r="O24" s="52">
        <v>39155</v>
      </c>
      <c r="P24" s="52">
        <v>30091</v>
      </c>
      <c r="Q24" s="52">
        <v>37513</v>
      </c>
      <c r="R24" s="52">
        <v>46018</v>
      </c>
      <c r="S24" s="52">
        <v>55753</v>
      </c>
      <c r="T24" s="52">
        <v>59352</v>
      </c>
      <c r="U24" s="52">
        <v>60439</v>
      </c>
      <c r="V24" s="52">
        <v>60325</v>
      </c>
      <c r="W24" s="52">
        <v>59053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154</v>
      </c>
      <c r="D26" s="52">
        <v>154</v>
      </c>
      <c r="E26" s="52">
        <v>160</v>
      </c>
      <c r="F26" s="52">
        <v>181</v>
      </c>
      <c r="G26" s="52">
        <v>223</v>
      </c>
      <c r="H26" s="52">
        <v>309</v>
      </c>
      <c r="I26" s="52">
        <v>375</v>
      </c>
      <c r="J26" s="52">
        <v>569</v>
      </c>
      <c r="K26" s="52">
        <v>974</v>
      </c>
      <c r="L26" s="52">
        <v>1337</v>
      </c>
      <c r="M26" s="52">
        <v>1875</v>
      </c>
      <c r="N26" s="52">
        <v>2287</v>
      </c>
      <c r="O26" s="52">
        <v>2707</v>
      </c>
      <c r="P26" s="52">
        <v>2613</v>
      </c>
      <c r="Q26" s="52">
        <v>2326</v>
      </c>
      <c r="R26" s="52">
        <v>1855</v>
      </c>
      <c r="S26" s="52">
        <v>1741</v>
      </c>
      <c r="T26" s="52">
        <v>1810</v>
      </c>
      <c r="U26" s="52">
        <v>2214</v>
      </c>
      <c r="V26" s="52">
        <v>2668</v>
      </c>
      <c r="W26" s="52">
        <v>3272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7039</v>
      </c>
      <c r="D28" s="52">
        <v>7042</v>
      </c>
      <c r="E28" s="52">
        <v>7074</v>
      </c>
      <c r="F28" s="52">
        <v>7170</v>
      </c>
      <c r="G28" s="52">
        <v>7371</v>
      </c>
      <c r="H28" s="52">
        <v>7735</v>
      </c>
      <c r="I28" s="52">
        <v>10114</v>
      </c>
      <c r="J28" s="52">
        <v>20380</v>
      </c>
      <c r="K28" s="52">
        <v>21124</v>
      </c>
      <c r="L28" s="52">
        <v>23391</v>
      </c>
      <c r="M28" s="52">
        <v>26479</v>
      </c>
      <c r="N28" s="52">
        <v>30275</v>
      </c>
      <c r="O28" s="52">
        <v>30941</v>
      </c>
      <c r="P28" s="52">
        <v>21168</v>
      </c>
      <c r="Q28" s="52">
        <v>27695</v>
      </c>
      <c r="R28" s="52">
        <v>35023</v>
      </c>
      <c r="S28" s="52">
        <v>43043</v>
      </c>
      <c r="T28" s="52">
        <v>46137</v>
      </c>
      <c r="U28" s="52">
        <v>47501</v>
      </c>
      <c r="V28" s="52">
        <v>48389</v>
      </c>
      <c r="W28" s="52">
        <v>48998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23</v>
      </c>
      <c r="D29" s="52">
        <v>22</v>
      </c>
      <c r="E29" s="52">
        <v>23</v>
      </c>
      <c r="F29" s="52">
        <v>23</v>
      </c>
      <c r="G29" s="52">
        <v>23</v>
      </c>
      <c r="H29" s="52">
        <v>27</v>
      </c>
      <c r="I29" s="52">
        <v>37</v>
      </c>
      <c r="J29" s="52">
        <v>86</v>
      </c>
      <c r="K29" s="52">
        <v>96</v>
      </c>
      <c r="L29" s="52">
        <v>109</v>
      </c>
      <c r="M29" s="52">
        <v>132</v>
      </c>
      <c r="N29" s="52">
        <v>162</v>
      </c>
      <c r="O29" s="52">
        <v>184</v>
      </c>
      <c r="P29" s="52">
        <v>143</v>
      </c>
      <c r="Q29" s="52">
        <v>192</v>
      </c>
      <c r="R29" s="52">
        <v>240</v>
      </c>
      <c r="S29" s="52">
        <v>300</v>
      </c>
      <c r="T29" s="52">
        <v>313</v>
      </c>
      <c r="U29" s="52">
        <v>321</v>
      </c>
      <c r="V29" s="52">
        <v>310</v>
      </c>
      <c r="W29" s="52">
        <v>306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2682</v>
      </c>
      <c r="D30" s="52">
        <v>2687</v>
      </c>
      <c r="E30" s="52">
        <v>2729</v>
      </c>
      <c r="F30" s="52">
        <v>2848</v>
      </c>
      <c r="G30" s="52">
        <v>3093</v>
      </c>
      <c r="H30" s="52">
        <v>3523</v>
      </c>
      <c r="I30" s="52">
        <v>2595</v>
      </c>
      <c r="J30" s="52">
        <v>2525</v>
      </c>
      <c r="K30" s="52">
        <v>3876</v>
      </c>
      <c r="L30" s="52">
        <v>4350</v>
      </c>
      <c r="M30" s="52">
        <v>4774</v>
      </c>
      <c r="N30" s="52">
        <v>4773</v>
      </c>
      <c r="O30" s="52">
        <v>4509</v>
      </c>
      <c r="P30" s="52">
        <v>3586</v>
      </c>
      <c r="Q30" s="52">
        <v>2383</v>
      </c>
      <c r="R30" s="52">
        <v>1974</v>
      </c>
      <c r="S30" s="52">
        <v>2255</v>
      </c>
      <c r="T30" s="52">
        <v>2754</v>
      </c>
      <c r="U30" s="52">
        <v>3293</v>
      </c>
      <c r="V30" s="52">
        <v>3387</v>
      </c>
      <c r="W30" s="52">
        <v>3401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9</v>
      </c>
      <c r="D31" s="52">
        <v>9</v>
      </c>
      <c r="E31" s="52">
        <v>9</v>
      </c>
      <c r="F31" s="52">
        <v>10</v>
      </c>
      <c r="G31" s="52">
        <v>11</v>
      </c>
      <c r="H31" s="52">
        <v>14</v>
      </c>
      <c r="I31" s="52">
        <v>11</v>
      </c>
      <c r="J31" s="52">
        <v>12</v>
      </c>
      <c r="K31" s="52">
        <v>23</v>
      </c>
      <c r="L31" s="52">
        <v>21</v>
      </c>
      <c r="M31" s="52">
        <v>29</v>
      </c>
      <c r="N31" s="52">
        <v>26</v>
      </c>
      <c r="O31" s="52">
        <v>28</v>
      </c>
      <c r="P31" s="52">
        <v>30</v>
      </c>
      <c r="Q31" s="52">
        <v>25</v>
      </c>
      <c r="R31" s="52">
        <v>11</v>
      </c>
      <c r="S31" s="52">
        <v>15</v>
      </c>
      <c r="T31" s="52">
        <v>15</v>
      </c>
      <c r="U31" s="52">
        <v>21</v>
      </c>
      <c r="V31" s="52">
        <v>18</v>
      </c>
      <c r="W31" s="52">
        <v>19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15305</v>
      </c>
      <c r="D32" s="52">
        <v>15334</v>
      </c>
      <c r="E32" s="52">
        <v>15553</v>
      </c>
      <c r="F32" s="52">
        <v>16190</v>
      </c>
      <c r="G32" s="52">
        <v>17504</v>
      </c>
      <c r="H32" s="52">
        <v>19783</v>
      </c>
      <c r="I32" s="52">
        <v>14148</v>
      </c>
      <c r="J32" s="52">
        <v>13117</v>
      </c>
      <c r="K32" s="52">
        <v>19878</v>
      </c>
      <c r="L32" s="52">
        <v>22083</v>
      </c>
      <c r="M32" s="52">
        <v>22114</v>
      </c>
      <c r="N32" s="52">
        <v>21765</v>
      </c>
      <c r="O32" s="52">
        <v>19038</v>
      </c>
      <c r="P32" s="52">
        <v>15102</v>
      </c>
      <c r="Q32" s="52">
        <v>9639</v>
      </c>
      <c r="R32" s="52">
        <v>10695</v>
      </c>
      <c r="S32" s="52">
        <v>13114</v>
      </c>
      <c r="T32" s="52">
        <v>16125</v>
      </c>
      <c r="U32" s="52">
        <v>19023</v>
      </c>
      <c r="V32" s="52">
        <v>19836</v>
      </c>
      <c r="W32" s="52">
        <v>18349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6550</v>
      </c>
      <c r="D33" s="52">
        <v>6579</v>
      </c>
      <c r="E33" s="52">
        <v>6770</v>
      </c>
      <c r="F33" s="52">
        <v>7296</v>
      </c>
      <c r="G33" s="52">
        <v>8331</v>
      </c>
      <c r="H33" s="52">
        <v>10044</v>
      </c>
      <c r="I33" s="52">
        <v>8726</v>
      </c>
      <c r="J33" s="52">
        <v>9880</v>
      </c>
      <c r="K33" s="52">
        <v>15113</v>
      </c>
      <c r="L33" s="52">
        <v>16203</v>
      </c>
      <c r="M33" s="52">
        <v>17668</v>
      </c>
      <c r="N33" s="52">
        <v>18695</v>
      </c>
      <c r="O33" s="52">
        <v>20923</v>
      </c>
      <c r="P33" s="52">
        <v>20518</v>
      </c>
      <c r="Q33" s="52">
        <v>19642</v>
      </c>
      <c r="R33" s="52">
        <v>14290</v>
      </c>
      <c r="S33" s="52">
        <v>14662</v>
      </c>
      <c r="T33" s="52">
        <v>14565</v>
      </c>
      <c r="U33" s="52">
        <v>16373</v>
      </c>
      <c r="V33" s="52">
        <v>17493</v>
      </c>
      <c r="W33" s="52">
        <v>17899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38669</v>
      </c>
      <c r="D37" s="36">
        <v>38779</v>
      </c>
      <c r="E37" s="36">
        <v>39580</v>
      </c>
      <c r="F37" s="36">
        <v>41892</v>
      </c>
      <c r="G37" s="36">
        <v>46637</v>
      </c>
      <c r="H37" s="36">
        <v>54844</v>
      </c>
      <c r="I37" s="36">
        <v>44547</v>
      </c>
      <c r="J37" s="36">
        <v>54109</v>
      </c>
      <c r="K37" s="36">
        <v>73735</v>
      </c>
      <c r="L37" s="36">
        <v>84930</v>
      </c>
      <c r="M37" s="36">
        <v>93180</v>
      </c>
      <c r="N37" s="36">
        <v>100331</v>
      </c>
      <c r="O37" s="36">
        <v>102659</v>
      </c>
      <c r="P37" s="36">
        <v>87859</v>
      </c>
      <c r="Q37" s="36">
        <v>86947</v>
      </c>
      <c r="R37" s="36">
        <v>83091</v>
      </c>
      <c r="S37" s="36">
        <v>91467</v>
      </c>
      <c r="T37" s="36">
        <v>99530</v>
      </c>
      <c r="U37" s="36">
        <v>111165</v>
      </c>
      <c r="V37" s="36">
        <v>117569</v>
      </c>
      <c r="W37" s="36">
        <v>119960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37085</v>
      </c>
      <c r="D41" s="52">
        <v>51966</v>
      </c>
      <c r="E41" s="52">
        <v>58300</v>
      </c>
      <c r="F41" s="52">
        <v>63649</v>
      </c>
      <c r="G41" s="52">
        <v>80192</v>
      </c>
      <c r="H41" s="52">
        <v>80256</v>
      </c>
      <c r="I41" s="52">
        <v>80172</v>
      </c>
      <c r="J41" s="52">
        <v>43799</v>
      </c>
      <c r="K41" s="52">
        <v>30237</v>
      </c>
      <c r="L41" s="52">
        <v>18849</v>
      </c>
      <c r="M41" s="52">
        <v>34524</v>
      </c>
      <c r="N41" s="52">
        <v>43756</v>
      </c>
      <c r="O41" s="52">
        <v>62877</v>
      </c>
      <c r="P41" s="52">
        <v>64270</v>
      </c>
      <c r="Q41" s="52">
        <v>70816</v>
      </c>
      <c r="R41" s="52">
        <v>62953</v>
      </c>
      <c r="S41" s="52">
        <v>49708</v>
      </c>
      <c r="T41" s="52">
        <v>39613</v>
      </c>
      <c r="U41" s="52">
        <v>34770</v>
      </c>
      <c r="V41" s="52">
        <v>38267</v>
      </c>
      <c r="W41" s="52">
        <v>47269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500</v>
      </c>
      <c r="D43" s="52">
        <v>409</v>
      </c>
      <c r="E43" s="52">
        <v>1066</v>
      </c>
      <c r="F43" s="52">
        <v>1724</v>
      </c>
      <c r="G43" s="52">
        <v>2068</v>
      </c>
      <c r="H43" s="52">
        <v>3112</v>
      </c>
      <c r="I43" s="52">
        <v>3319</v>
      </c>
      <c r="J43" s="52">
        <v>2390</v>
      </c>
      <c r="K43" s="52">
        <v>1836</v>
      </c>
      <c r="L43" s="52">
        <v>1216</v>
      </c>
      <c r="M43" s="52">
        <v>1475</v>
      </c>
      <c r="N43" s="52">
        <v>1621</v>
      </c>
      <c r="O43" s="52">
        <v>2407</v>
      </c>
      <c r="P43" s="52">
        <v>2487</v>
      </c>
      <c r="Q43" s="52">
        <v>3795</v>
      </c>
      <c r="R43" s="52">
        <v>4963</v>
      </c>
      <c r="S43" s="52">
        <v>4513</v>
      </c>
      <c r="T43" s="52">
        <v>3965</v>
      </c>
      <c r="U43" s="52">
        <v>2554</v>
      </c>
      <c r="V43" s="52">
        <v>3665</v>
      </c>
      <c r="W43" s="52">
        <v>2358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17004</v>
      </c>
      <c r="D45" s="52">
        <v>25977</v>
      </c>
      <c r="E45" s="52">
        <v>29831</v>
      </c>
      <c r="F45" s="52">
        <v>34293</v>
      </c>
      <c r="G45" s="52">
        <v>44409</v>
      </c>
      <c r="H45" s="52">
        <v>47350</v>
      </c>
      <c r="I45" s="52">
        <v>52007</v>
      </c>
      <c r="J45" s="52">
        <v>45533</v>
      </c>
      <c r="K45" s="52">
        <v>39529</v>
      </c>
      <c r="L45" s="52">
        <v>32532</v>
      </c>
      <c r="M45" s="52">
        <v>39196</v>
      </c>
      <c r="N45" s="52">
        <v>41028</v>
      </c>
      <c r="O45" s="52">
        <v>49480</v>
      </c>
      <c r="P45" s="52">
        <v>49095</v>
      </c>
      <c r="Q45" s="52">
        <v>50955</v>
      </c>
      <c r="R45" s="52">
        <v>49505</v>
      </c>
      <c r="S45" s="52">
        <v>44925</v>
      </c>
      <c r="T45" s="52">
        <v>46822</v>
      </c>
      <c r="U45" s="52">
        <v>58514</v>
      </c>
      <c r="V45" s="52">
        <v>65330</v>
      </c>
      <c r="W45" s="52">
        <v>61330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116</v>
      </c>
      <c r="D46" s="52">
        <v>99</v>
      </c>
      <c r="E46" s="52">
        <v>168</v>
      </c>
      <c r="F46" s="52">
        <v>138</v>
      </c>
      <c r="G46" s="52">
        <v>245</v>
      </c>
      <c r="H46" s="52">
        <v>273</v>
      </c>
      <c r="I46" s="52">
        <v>590</v>
      </c>
      <c r="J46" s="52">
        <v>301</v>
      </c>
      <c r="K46" s="52">
        <v>558</v>
      </c>
      <c r="L46" s="52">
        <v>104</v>
      </c>
      <c r="M46" s="52">
        <v>355</v>
      </c>
      <c r="N46" s="52">
        <v>113</v>
      </c>
      <c r="O46" s="52">
        <v>50</v>
      </c>
      <c r="P46" s="52">
        <v>431</v>
      </c>
      <c r="Q46" s="52">
        <v>146</v>
      </c>
      <c r="R46" s="52">
        <v>424</v>
      </c>
      <c r="S46" s="52">
        <v>388</v>
      </c>
      <c r="T46" s="52">
        <v>174</v>
      </c>
      <c r="U46" s="52">
        <v>626</v>
      </c>
      <c r="V46" s="52">
        <v>519</v>
      </c>
      <c r="W46" s="52">
        <v>452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3018</v>
      </c>
      <c r="D47" s="52">
        <v>3328</v>
      </c>
      <c r="E47" s="52">
        <v>4412</v>
      </c>
      <c r="F47" s="52">
        <v>4803</v>
      </c>
      <c r="G47" s="52">
        <v>5980</v>
      </c>
      <c r="H47" s="52">
        <v>5928</v>
      </c>
      <c r="I47" s="52">
        <v>3262</v>
      </c>
      <c r="J47" s="52">
        <v>1415</v>
      </c>
      <c r="K47" s="52">
        <v>1389</v>
      </c>
      <c r="L47" s="52">
        <v>1717</v>
      </c>
      <c r="M47" s="52">
        <v>3152</v>
      </c>
      <c r="N47" s="52">
        <v>3321</v>
      </c>
      <c r="O47" s="52">
        <v>3521</v>
      </c>
      <c r="P47" s="52">
        <v>3231</v>
      </c>
      <c r="Q47" s="52">
        <v>4531</v>
      </c>
      <c r="R47" s="52">
        <v>3540</v>
      </c>
      <c r="S47" s="52">
        <v>2989</v>
      </c>
      <c r="T47" s="52">
        <v>1589</v>
      </c>
      <c r="U47" s="52">
        <v>239</v>
      </c>
      <c r="V47" s="52">
        <v>191</v>
      </c>
      <c r="W47" s="52">
        <v>2025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22</v>
      </c>
      <c r="D48" s="52">
        <v>8</v>
      </c>
      <c r="E48" s="52">
        <v>28</v>
      </c>
      <c r="F48" s="52">
        <v>20</v>
      </c>
      <c r="G48" s="52">
        <v>28</v>
      </c>
      <c r="H48" s="52">
        <v>38</v>
      </c>
      <c r="I48" s="52">
        <v>51</v>
      </c>
      <c r="J48" s="52">
        <v>2</v>
      </c>
      <c r="K48" s="52">
        <v>24</v>
      </c>
      <c r="L48" s="52">
        <v>0</v>
      </c>
      <c r="M48" s="52">
        <v>29</v>
      </c>
      <c r="N48" s="52">
        <v>17</v>
      </c>
      <c r="O48" s="52">
        <v>7</v>
      </c>
      <c r="P48" s="52">
        <v>15</v>
      </c>
      <c r="Q48" s="52">
        <v>46</v>
      </c>
      <c r="R48" s="52">
        <v>25</v>
      </c>
      <c r="S48" s="52">
        <v>24</v>
      </c>
      <c r="T48" s="52">
        <v>4</v>
      </c>
      <c r="U48" s="52">
        <v>2</v>
      </c>
      <c r="V48" s="52">
        <v>0</v>
      </c>
      <c r="W48" s="52">
        <v>16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15081</v>
      </c>
      <c r="D49" s="52">
        <v>20878</v>
      </c>
      <c r="E49" s="52">
        <v>20905</v>
      </c>
      <c r="F49" s="52">
        <v>25351</v>
      </c>
      <c r="G49" s="52">
        <v>25811</v>
      </c>
      <c r="H49" s="52">
        <v>26753</v>
      </c>
      <c r="I49" s="52">
        <v>8034</v>
      </c>
      <c r="J49" s="52">
        <v>6119</v>
      </c>
      <c r="K49" s="52">
        <v>7068</v>
      </c>
      <c r="L49" s="52">
        <v>9950</v>
      </c>
      <c r="M49" s="52">
        <v>16213</v>
      </c>
      <c r="N49" s="52">
        <v>21789</v>
      </c>
      <c r="O49" s="52">
        <v>24502</v>
      </c>
      <c r="P49" s="52">
        <v>22880</v>
      </c>
      <c r="Q49" s="52">
        <v>16809</v>
      </c>
      <c r="R49" s="52">
        <v>10731</v>
      </c>
      <c r="S49" s="52">
        <v>8475</v>
      </c>
      <c r="T49" s="52">
        <v>5441</v>
      </c>
      <c r="U49" s="52">
        <v>654</v>
      </c>
      <c r="V49" s="52">
        <v>635</v>
      </c>
      <c r="W49" s="52">
        <v>6494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14118</v>
      </c>
      <c r="D50" s="52">
        <v>14005</v>
      </c>
      <c r="E50" s="52">
        <v>15703</v>
      </c>
      <c r="F50" s="52">
        <v>12973</v>
      </c>
      <c r="G50" s="52">
        <v>20025</v>
      </c>
      <c r="H50" s="52">
        <v>20287</v>
      </c>
      <c r="I50" s="52">
        <v>29946</v>
      </c>
      <c r="J50" s="52">
        <v>12820</v>
      </c>
      <c r="K50" s="52">
        <v>15818</v>
      </c>
      <c r="L50" s="52">
        <v>11664</v>
      </c>
      <c r="M50" s="52">
        <v>13895</v>
      </c>
      <c r="N50" s="52">
        <v>15661</v>
      </c>
      <c r="O50" s="52">
        <v>21785</v>
      </c>
      <c r="P50" s="52">
        <v>19074</v>
      </c>
      <c r="Q50" s="52">
        <v>20392</v>
      </c>
      <c r="R50" s="52">
        <v>14943</v>
      </c>
      <c r="S50" s="52">
        <v>10543</v>
      </c>
      <c r="T50" s="52">
        <v>6140</v>
      </c>
      <c r="U50" s="52">
        <v>828</v>
      </c>
      <c r="V50" s="52">
        <v>700</v>
      </c>
      <c r="W50" s="52">
        <v>6871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56420</v>
      </c>
      <c r="D54" s="36">
        <v>71401</v>
      </c>
      <c r="E54" s="36">
        <v>78469</v>
      </c>
      <c r="F54" s="36">
        <v>85933</v>
      </c>
      <c r="G54" s="36">
        <v>106802</v>
      </c>
      <c r="H54" s="36">
        <v>114347</v>
      </c>
      <c r="I54" s="36">
        <v>102806</v>
      </c>
      <c r="J54" s="36">
        <v>74299</v>
      </c>
      <c r="K54" s="36">
        <v>78011</v>
      </c>
      <c r="L54" s="36">
        <v>74740</v>
      </c>
      <c r="M54" s="36">
        <v>94824</v>
      </c>
      <c r="N54" s="36">
        <v>106564</v>
      </c>
      <c r="O54" s="36">
        <v>126381</v>
      </c>
      <c r="P54" s="36">
        <v>122038</v>
      </c>
      <c r="Q54" s="36">
        <v>120250</v>
      </c>
      <c r="R54" s="36">
        <v>100026</v>
      </c>
      <c r="S54" s="36">
        <v>85422</v>
      </c>
      <c r="T54" s="36">
        <v>79791</v>
      </c>
      <c r="U54" s="36">
        <v>85496</v>
      </c>
      <c r="V54" s="36">
        <v>95511</v>
      </c>
      <c r="W54" s="36">
        <v>108176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13220</v>
      </c>
      <c r="D58" s="52">
        <v>18786</v>
      </c>
      <c r="E58" s="52">
        <v>21097</v>
      </c>
      <c r="F58" s="52">
        <v>21762</v>
      </c>
      <c r="G58" s="52">
        <v>26603</v>
      </c>
      <c r="H58" s="52">
        <v>22589</v>
      </c>
      <c r="I58" s="52">
        <v>24939</v>
      </c>
      <c r="J58" s="52">
        <v>14145</v>
      </c>
      <c r="K58" s="52">
        <v>9378</v>
      </c>
      <c r="L58" s="52">
        <v>5354</v>
      </c>
      <c r="M58" s="52">
        <v>9589</v>
      </c>
      <c r="N58" s="52">
        <v>11402</v>
      </c>
      <c r="O58" s="52">
        <v>17502</v>
      </c>
      <c r="P58" s="52">
        <v>30448</v>
      </c>
      <c r="Q58" s="52">
        <v>30913</v>
      </c>
      <c r="R58" s="52">
        <v>24054</v>
      </c>
      <c r="S58" s="52">
        <v>16368</v>
      </c>
      <c r="T58" s="52">
        <v>12467</v>
      </c>
      <c r="U58" s="52">
        <v>12042</v>
      </c>
      <c r="V58" s="52">
        <v>10704</v>
      </c>
      <c r="W58" s="52">
        <v>15952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257</v>
      </c>
      <c r="D60" s="52">
        <v>183</v>
      </c>
      <c r="E60" s="52">
        <v>434</v>
      </c>
      <c r="F60" s="52">
        <v>705</v>
      </c>
      <c r="G60" s="52">
        <v>858</v>
      </c>
      <c r="H60" s="52">
        <v>1199</v>
      </c>
      <c r="I60" s="52">
        <v>1345</v>
      </c>
      <c r="J60" s="52">
        <v>543</v>
      </c>
      <c r="K60" s="52">
        <v>235</v>
      </c>
      <c r="L60" s="52">
        <v>143</v>
      </c>
      <c r="M60" s="52">
        <v>359</v>
      </c>
      <c r="N60" s="52">
        <v>416</v>
      </c>
      <c r="O60" s="52">
        <v>531</v>
      </c>
      <c r="P60" s="52">
        <v>744</v>
      </c>
      <c r="Q60" s="52">
        <v>972</v>
      </c>
      <c r="R60" s="52">
        <v>946</v>
      </c>
      <c r="S60" s="52">
        <v>592</v>
      </c>
      <c r="T60" s="52">
        <v>497</v>
      </c>
      <c r="U60" s="52">
        <v>258</v>
      </c>
      <c r="V60" s="52">
        <v>708</v>
      </c>
      <c r="W60" s="52">
        <v>521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1715</v>
      </c>
      <c r="D62" s="52">
        <v>4951</v>
      </c>
      <c r="E62" s="52">
        <v>6208</v>
      </c>
      <c r="F62" s="52">
        <v>6982</v>
      </c>
      <c r="G62" s="52">
        <v>9352</v>
      </c>
      <c r="H62" s="52">
        <v>7654</v>
      </c>
      <c r="I62" s="52">
        <v>12252</v>
      </c>
      <c r="J62" s="52">
        <v>8415</v>
      </c>
      <c r="K62" s="52">
        <v>4411</v>
      </c>
      <c r="L62" s="52">
        <v>2121</v>
      </c>
      <c r="M62" s="52">
        <v>3495</v>
      </c>
      <c r="N62" s="52">
        <v>3977</v>
      </c>
      <c r="O62" s="52">
        <v>6484</v>
      </c>
      <c r="P62" s="52">
        <v>12793</v>
      </c>
      <c r="Q62" s="52">
        <v>14507</v>
      </c>
      <c r="R62" s="52">
        <v>13521</v>
      </c>
      <c r="S62" s="52">
        <v>9803</v>
      </c>
      <c r="T62" s="52">
        <v>8879</v>
      </c>
      <c r="U62" s="52">
        <v>11425</v>
      </c>
      <c r="V62" s="52">
        <v>10265</v>
      </c>
      <c r="W62" s="52">
        <v>11486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12</v>
      </c>
      <c r="D63" s="52">
        <v>19</v>
      </c>
      <c r="E63" s="52">
        <v>35</v>
      </c>
      <c r="F63" s="52">
        <v>28</v>
      </c>
      <c r="G63" s="52">
        <v>52</v>
      </c>
      <c r="H63" s="52">
        <v>44</v>
      </c>
      <c r="I63" s="52">
        <v>139</v>
      </c>
      <c r="J63" s="52">
        <v>56</v>
      </c>
      <c r="K63" s="52">
        <v>62</v>
      </c>
      <c r="L63" s="52">
        <v>7</v>
      </c>
      <c r="M63" s="52">
        <v>32</v>
      </c>
      <c r="N63" s="52">
        <v>11</v>
      </c>
      <c r="O63" s="52">
        <v>7</v>
      </c>
      <c r="P63" s="52">
        <v>113</v>
      </c>
      <c r="Q63" s="52">
        <v>42</v>
      </c>
      <c r="R63" s="52">
        <v>118</v>
      </c>
      <c r="S63" s="52">
        <v>86</v>
      </c>
      <c r="T63" s="52">
        <v>35</v>
      </c>
      <c r="U63" s="52">
        <v>124</v>
      </c>
      <c r="V63" s="52">
        <v>82</v>
      </c>
      <c r="W63" s="52">
        <v>86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1076</v>
      </c>
      <c r="D64" s="52">
        <v>1203</v>
      </c>
      <c r="E64" s="52">
        <v>1597</v>
      </c>
      <c r="F64" s="52">
        <v>1642</v>
      </c>
      <c r="G64" s="52">
        <v>1984</v>
      </c>
      <c r="H64" s="52">
        <v>1665</v>
      </c>
      <c r="I64" s="52">
        <v>991</v>
      </c>
      <c r="J64" s="52">
        <v>394</v>
      </c>
      <c r="K64" s="52">
        <v>280</v>
      </c>
      <c r="L64" s="52">
        <v>238</v>
      </c>
      <c r="M64" s="52">
        <v>573</v>
      </c>
      <c r="N64" s="52">
        <v>604</v>
      </c>
      <c r="O64" s="52">
        <v>779</v>
      </c>
      <c r="P64" s="52">
        <v>1253</v>
      </c>
      <c r="Q64" s="52">
        <v>1774</v>
      </c>
      <c r="R64" s="52">
        <v>1261</v>
      </c>
      <c r="S64" s="52">
        <v>879</v>
      </c>
      <c r="T64" s="52">
        <v>428</v>
      </c>
      <c r="U64" s="52">
        <v>69</v>
      </c>
      <c r="V64" s="52">
        <v>45</v>
      </c>
      <c r="W64" s="52">
        <v>575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8</v>
      </c>
      <c r="D65" s="52">
        <v>3</v>
      </c>
      <c r="E65" s="52">
        <v>10</v>
      </c>
      <c r="F65" s="52">
        <v>7</v>
      </c>
      <c r="G65" s="52">
        <v>9</v>
      </c>
      <c r="H65" s="52">
        <v>11</v>
      </c>
      <c r="I65" s="52">
        <v>16</v>
      </c>
      <c r="J65" s="52">
        <v>1</v>
      </c>
      <c r="K65" s="52">
        <v>5</v>
      </c>
      <c r="L65" s="52">
        <v>0</v>
      </c>
      <c r="M65" s="52">
        <v>6</v>
      </c>
      <c r="N65" s="52">
        <v>3</v>
      </c>
      <c r="O65" s="52">
        <v>2</v>
      </c>
      <c r="P65" s="52">
        <v>6</v>
      </c>
      <c r="Q65" s="52">
        <v>19</v>
      </c>
      <c r="R65" s="52">
        <v>10</v>
      </c>
      <c r="S65" s="52">
        <v>8</v>
      </c>
      <c r="T65" s="52">
        <v>2</v>
      </c>
      <c r="U65" s="52">
        <v>1</v>
      </c>
      <c r="V65" s="52">
        <v>0</v>
      </c>
      <c r="W65" s="52">
        <v>5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5376</v>
      </c>
      <c r="D66" s="52">
        <v>7547</v>
      </c>
      <c r="E66" s="52">
        <v>7565</v>
      </c>
      <c r="F66" s="52">
        <v>8667</v>
      </c>
      <c r="G66" s="52">
        <v>8563</v>
      </c>
      <c r="H66" s="52">
        <v>7516</v>
      </c>
      <c r="I66" s="52">
        <v>2441</v>
      </c>
      <c r="J66" s="52">
        <v>1706</v>
      </c>
      <c r="K66" s="52">
        <v>1428</v>
      </c>
      <c r="L66" s="52">
        <v>1376</v>
      </c>
      <c r="M66" s="52">
        <v>2952</v>
      </c>
      <c r="N66" s="52">
        <v>3960</v>
      </c>
      <c r="O66" s="52">
        <v>5414</v>
      </c>
      <c r="P66" s="52">
        <v>8880</v>
      </c>
      <c r="Q66" s="52">
        <v>6585</v>
      </c>
      <c r="R66" s="52">
        <v>3823</v>
      </c>
      <c r="S66" s="52">
        <v>2493</v>
      </c>
      <c r="T66" s="52">
        <v>1468</v>
      </c>
      <c r="U66" s="52">
        <v>187</v>
      </c>
      <c r="V66" s="52">
        <v>149</v>
      </c>
      <c r="W66" s="52">
        <v>1846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5033</v>
      </c>
      <c r="D67" s="52">
        <v>5063</v>
      </c>
      <c r="E67" s="52">
        <v>5682</v>
      </c>
      <c r="F67" s="52">
        <v>4436</v>
      </c>
      <c r="G67" s="52">
        <v>6643</v>
      </c>
      <c r="H67" s="52">
        <v>5699</v>
      </c>
      <c r="I67" s="52">
        <v>9100</v>
      </c>
      <c r="J67" s="52">
        <v>3573</v>
      </c>
      <c r="K67" s="52">
        <v>3192</v>
      </c>
      <c r="L67" s="52">
        <v>1612</v>
      </c>
      <c r="M67" s="52">
        <v>2531</v>
      </c>
      <c r="N67" s="52">
        <v>2847</v>
      </c>
      <c r="O67" s="52">
        <v>4816</v>
      </c>
      <c r="P67" s="52">
        <v>7403</v>
      </c>
      <c r="Q67" s="52">
        <v>7986</v>
      </c>
      <c r="R67" s="52">
        <v>5321</v>
      </c>
      <c r="S67" s="52">
        <v>3099</v>
      </c>
      <c r="T67" s="52">
        <v>1655</v>
      </c>
      <c r="U67" s="52">
        <v>236</v>
      </c>
      <c r="V67" s="52">
        <v>163</v>
      </c>
      <c r="W67" s="52">
        <v>1954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13220</v>
      </c>
      <c r="D71" s="36">
        <v>18786</v>
      </c>
      <c r="E71" s="36">
        <v>21097</v>
      </c>
      <c r="F71" s="36">
        <v>21762</v>
      </c>
      <c r="G71" s="36">
        <v>26603</v>
      </c>
      <c r="H71" s="36">
        <v>22589</v>
      </c>
      <c r="I71" s="36">
        <v>24939</v>
      </c>
      <c r="J71" s="36">
        <v>14145</v>
      </c>
      <c r="K71" s="36">
        <v>9378</v>
      </c>
      <c r="L71" s="36">
        <v>5354</v>
      </c>
      <c r="M71" s="36">
        <v>9589</v>
      </c>
      <c r="N71" s="36">
        <v>11402</v>
      </c>
      <c r="O71" s="36">
        <v>17502</v>
      </c>
      <c r="P71" s="36">
        <v>30448</v>
      </c>
      <c r="Q71" s="36">
        <v>30913</v>
      </c>
      <c r="R71" s="36">
        <v>24054</v>
      </c>
      <c r="S71" s="36">
        <v>16368</v>
      </c>
      <c r="T71" s="36">
        <v>12467</v>
      </c>
      <c r="U71" s="36">
        <v>12042</v>
      </c>
      <c r="V71" s="36">
        <v>10704</v>
      </c>
      <c r="W71" s="36">
        <v>15952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23865</v>
      </c>
      <c r="D75" s="52">
        <v>33180</v>
      </c>
      <c r="E75" s="52">
        <v>37203</v>
      </c>
      <c r="F75" s="52">
        <v>41887</v>
      </c>
      <c r="G75" s="52">
        <v>53589</v>
      </c>
      <c r="H75" s="52">
        <v>57667</v>
      </c>
      <c r="I75" s="52">
        <v>55233</v>
      </c>
      <c r="J75" s="52">
        <v>29654</v>
      </c>
      <c r="K75" s="52">
        <v>20859</v>
      </c>
      <c r="L75" s="52">
        <v>13495</v>
      </c>
      <c r="M75" s="52">
        <v>24935</v>
      </c>
      <c r="N75" s="52">
        <v>32354</v>
      </c>
      <c r="O75" s="52">
        <v>45375</v>
      </c>
      <c r="P75" s="52">
        <v>33822</v>
      </c>
      <c r="Q75" s="52">
        <v>39903</v>
      </c>
      <c r="R75" s="52">
        <v>38899</v>
      </c>
      <c r="S75" s="52">
        <v>33340</v>
      </c>
      <c r="T75" s="52">
        <v>27146</v>
      </c>
      <c r="U75" s="52">
        <v>22728</v>
      </c>
      <c r="V75" s="52">
        <v>27563</v>
      </c>
      <c r="W75" s="52">
        <v>31317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243</v>
      </c>
      <c r="D77" s="52">
        <v>226</v>
      </c>
      <c r="E77" s="52">
        <v>632</v>
      </c>
      <c r="F77" s="52">
        <v>1019</v>
      </c>
      <c r="G77" s="52">
        <v>1210</v>
      </c>
      <c r="H77" s="52">
        <v>1913</v>
      </c>
      <c r="I77" s="52">
        <v>1974</v>
      </c>
      <c r="J77" s="52">
        <v>1847</v>
      </c>
      <c r="K77" s="52">
        <v>1601</v>
      </c>
      <c r="L77" s="52">
        <v>1073</v>
      </c>
      <c r="M77" s="52">
        <v>1116</v>
      </c>
      <c r="N77" s="52">
        <v>1205</v>
      </c>
      <c r="O77" s="52">
        <v>1876</v>
      </c>
      <c r="P77" s="52">
        <v>1743</v>
      </c>
      <c r="Q77" s="52">
        <v>2823</v>
      </c>
      <c r="R77" s="52">
        <v>4017</v>
      </c>
      <c r="S77" s="52">
        <v>3921</v>
      </c>
      <c r="T77" s="52">
        <v>3468</v>
      </c>
      <c r="U77" s="52">
        <v>2296</v>
      </c>
      <c r="V77" s="52">
        <v>2957</v>
      </c>
      <c r="W77" s="52">
        <v>1837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15289</v>
      </c>
      <c r="D79" s="52">
        <f t="shared" si="0"/>
        <v>21026</v>
      </c>
      <c r="E79" s="52">
        <f t="shared" si="0"/>
        <v>23623</v>
      </c>
      <c r="F79" s="52">
        <f t="shared" si="0"/>
        <v>27311</v>
      </c>
      <c r="G79" s="52">
        <f t="shared" si="0"/>
        <v>35057</v>
      </c>
      <c r="H79" s="52">
        <f t="shared" si="0"/>
        <v>39696</v>
      </c>
      <c r="I79" s="52">
        <f t="shared" si="0"/>
        <v>39755</v>
      </c>
      <c r="J79" s="52">
        <f t="shared" si="0"/>
        <v>37118</v>
      </c>
      <c r="K79" s="52">
        <f t="shared" si="0"/>
        <v>35118</v>
      </c>
      <c r="L79" s="52">
        <f t="shared" si="0"/>
        <v>30411</v>
      </c>
      <c r="M79" s="52">
        <f t="shared" si="0"/>
        <v>35701</v>
      </c>
      <c r="N79" s="52">
        <f t="shared" si="0"/>
        <v>37051</v>
      </c>
      <c r="O79" s="52">
        <f t="shared" si="0"/>
        <v>42996</v>
      </c>
      <c r="P79" s="52">
        <f t="shared" si="0"/>
        <v>36302</v>
      </c>
      <c r="Q79" s="52">
        <f t="shared" si="0"/>
        <v>36448</v>
      </c>
      <c r="R79" s="52">
        <f t="shared" ref="R79:V79" si="1">R45-R62</f>
        <v>35984</v>
      </c>
      <c r="S79" s="52">
        <f t="shared" si="1"/>
        <v>35122</v>
      </c>
      <c r="T79" s="52">
        <f t="shared" si="1"/>
        <v>37943</v>
      </c>
      <c r="U79" s="52">
        <f t="shared" si="1"/>
        <v>47089</v>
      </c>
      <c r="V79" s="52">
        <f t="shared" si="1"/>
        <v>55065</v>
      </c>
      <c r="W79" s="52">
        <f t="shared" ref="W79" si="2">W45-W62</f>
        <v>49844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104</v>
      </c>
      <c r="D80" s="52">
        <f t="shared" si="3"/>
        <v>80</v>
      </c>
      <c r="E80" s="52">
        <f t="shared" si="3"/>
        <v>133</v>
      </c>
      <c r="F80" s="52">
        <f t="shared" si="3"/>
        <v>110</v>
      </c>
      <c r="G80" s="52">
        <f t="shared" si="3"/>
        <v>193</v>
      </c>
      <c r="H80" s="52">
        <f t="shared" si="3"/>
        <v>229</v>
      </c>
      <c r="I80" s="52">
        <f t="shared" si="3"/>
        <v>451</v>
      </c>
      <c r="J80" s="52">
        <f t="shared" si="3"/>
        <v>245</v>
      </c>
      <c r="K80" s="52">
        <f t="shared" si="3"/>
        <v>496</v>
      </c>
      <c r="L80" s="52">
        <f t="shared" si="3"/>
        <v>97</v>
      </c>
      <c r="M80" s="52">
        <f t="shared" si="3"/>
        <v>323</v>
      </c>
      <c r="N80" s="52">
        <f t="shared" si="3"/>
        <v>102</v>
      </c>
      <c r="O80" s="52">
        <f t="shared" si="3"/>
        <v>43</v>
      </c>
      <c r="P80" s="52">
        <f t="shared" si="3"/>
        <v>318</v>
      </c>
      <c r="Q80" s="52">
        <f t="shared" si="3"/>
        <v>104</v>
      </c>
      <c r="R80" s="52">
        <f t="shared" ref="R80:V80" si="4">R46-R63</f>
        <v>306</v>
      </c>
      <c r="S80" s="52">
        <f t="shared" si="4"/>
        <v>302</v>
      </c>
      <c r="T80" s="52">
        <f t="shared" si="4"/>
        <v>139</v>
      </c>
      <c r="U80" s="52">
        <f t="shared" si="4"/>
        <v>502</v>
      </c>
      <c r="V80" s="52">
        <f t="shared" si="4"/>
        <v>437</v>
      </c>
      <c r="W80" s="52">
        <f t="shared" ref="W80" si="5">W46-W63</f>
        <v>366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1942</v>
      </c>
      <c r="D81" s="52">
        <f t="shared" si="6"/>
        <v>2125</v>
      </c>
      <c r="E81" s="52">
        <f t="shared" si="6"/>
        <v>2815</v>
      </c>
      <c r="F81" s="52">
        <f t="shared" si="6"/>
        <v>3161</v>
      </c>
      <c r="G81" s="52">
        <f t="shared" si="6"/>
        <v>3996</v>
      </c>
      <c r="H81" s="52">
        <f t="shared" si="6"/>
        <v>4263</v>
      </c>
      <c r="I81" s="52">
        <f t="shared" si="6"/>
        <v>2271</v>
      </c>
      <c r="J81" s="52">
        <f t="shared" si="6"/>
        <v>1021</v>
      </c>
      <c r="K81" s="52">
        <f t="shared" si="6"/>
        <v>1109</v>
      </c>
      <c r="L81" s="52">
        <f t="shared" si="6"/>
        <v>1479</v>
      </c>
      <c r="M81" s="52">
        <f t="shared" si="6"/>
        <v>2579</v>
      </c>
      <c r="N81" s="52">
        <f t="shared" si="6"/>
        <v>2717</v>
      </c>
      <c r="O81" s="52">
        <f t="shared" si="6"/>
        <v>2742</v>
      </c>
      <c r="P81" s="52">
        <f t="shared" si="6"/>
        <v>1978</v>
      </c>
      <c r="Q81" s="52">
        <f t="shared" si="6"/>
        <v>2757</v>
      </c>
      <c r="R81" s="52">
        <f t="shared" ref="R81:V81" si="7">R47-R64</f>
        <v>2279</v>
      </c>
      <c r="S81" s="52">
        <f t="shared" si="7"/>
        <v>2110</v>
      </c>
      <c r="T81" s="52">
        <f t="shared" si="7"/>
        <v>1161</v>
      </c>
      <c r="U81" s="52">
        <f t="shared" si="7"/>
        <v>170</v>
      </c>
      <c r="V81" s="52">
        <f t="shared" si="7"/>
        <v>146</v>
      </c>
      <c r="W81" s="52">
        <f t="shared" ref="W81" si="8">W47-W64</f>
        <v>1450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14</v>
      </c>
      <c r="D82" s="52">
        <f t="shared" si="9"/>
        <v>5</v>
      </c>
      <c r="E82" s="52">
        <f t="shared" si="9"/>
        <v>18</v>
      </c>
      <c r="F82" s="52">
        <f t="shared" si="9"/>
        <v>13</v>
      </c>
      <c r="G82" s="52">
        <f t="shared" si="9"/>
        <v>19</v>
      </c>
      <c r="H82" s="52">
        <f t="shared" si="9"/>
        <v>27</v>
      </c>
      <c r="I82" s="52">
        <f t="shared" si="9"/>
        <v>35</v>
      </c>
      <c r="J82" s="52">
        <f t="shared" si="9"/>
        <v>1</v>
      </c>
      <c r="K82" s="52">
        <f t="shared" si="9"/>
        <v>19</v>
      </c>
      <c r="L82" s="52">
        <f t="shared" si="9"/>
        <v>0</v>
      </c>
      <c r="M82" s="52">
        <f t="shared" si="9"/>
        <v>23</v>
      </c>
      <c r="N82" s="52">
        <f t="shared" si="9"/>
        <v>14</v>
      </c>
      <c r="O82" s="52">
        <f t="shared" si="9"/>
        <v>5</v>
      </c>
      <c r="P82" s="52">
        <f t="shared" si="9"/>
        <v>9</v>
      </c>
      <c r="Q82" s="52">
        <f t="shared" si="9"/>
        <v>27</v>
      </c>
      <c r="R82" s="52">
        <f t="shared" ref="R82:V82" si="10">R48-R65</f>
        <v>15</v>
      </c>
      <c r="S82" s="52">
        <f t="shared" si="10"/>
        <v>16</v>
      </c>
      <c r="T82" s="52">
        <f t="shared" si="10"/>
        <v>2</v>
      </c>
      <c r="U82" s="52">
        <f t="shared" si="10"/>
        <v>1</v>
      </c>
      <c r="V82" s="52">
        <f t="shared" si="10"/>
        <v>0</v>
      </c>
      <c r="W82" s="52">
        <f t="shared" ref="W82" si="11">W48-W65</f>
        <v>11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9705</v>
      </c>
      <c r="D83" s="52">
        <f t="shared" si="12"/>
        <v>13331</v>
      </c>
      <c r="E83" s="52">
        <f t="shared" si="12"/>
        <v>13340</v>
      </c>
      <c r="F83" s="52">
        <f t="shared" si="12"/>
        <v>16684</v>
      </c>
      <c r="G83" s="52">
        <f t="shared" si="12"/>
        <v>17248</v>
      </c>
      <c r="H83" s="52">
        <f t="shared" si="12"/>
        <v>19237</v>
      </c>
      <c r="I83" s="52">
        <f t="shared" si="12"/>
        <v>5593</v>
      </c>
      <c r="J83" s="52">
        <f t="shared" si="12"/>
        <v>4413</v>
      </c>
      <c r="K83" s="52">
        <f t="shared" si="12"/>
        <v>5640</v>
      </c>
      <c r="L83" s="52">
        <f t="shared" si="12"/>
        <v>8574</v>
      </c>
      <c r="M83" s="52">
        <f t="shared" si="12"/>
        <v>13261</v>
      </c>
      <c r="N83" s="52">
        <f t="shared" si="12"/>
        <v>17829</v>
      </c>
      <c r="O83" s="52">
        <f t="shared" si="12"/>
        <v>19088</v>
      </c>
      <c r="P83" s="52">
        <f t="shared" si="12"/>
        <v>14000</v>
      </c>
      <c r="Q83" s="52">
        <f t="shared" si="12"/>
        <v>10224</v>
      </c>
      <c r="R83" s="52">
        <f t="shared" ref="R83:V83" si="13">R49-R66</f>
        <v>6908</v>
      </c>
      <c r="S83" s="52">
        <f t="shared" si="13"/>
        <v>5982</v>
      </c>
      <c r="T83" s="52">
        <f t="shared" si="13"/>
        <v>3973</v>
      </c>
      <c r="U83" s="52">
        <f t="shared" si="13"/>
        <v>467</v>
      </c>
      <c r="V83" s="52">
        <f t="shared" si="13"/>
        <v>486</v>
      </c>
      <c r="W83" s="52">
        <f t="shared" ref="W83" si="14">W49-W66</f>
        <v>4648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9085</v>
      </c>
      <c r="D84" s="52">
        <f t="shared" si="15"/>
        <v>8942</v>
      </c>
      <c r="E84" s="52">
        <f t="shared" si="15"/>
        <v>10021</v>
      </c>
      <c r="F84" s="52">
        <f t="shared" si="15"/>
        <v>8537</v>
      </c>
      <c r="G84" s="52">
        <f t="shared" si="15"/>
        <v>13382</v>
      </c>
      <c r="H84" s="52">
        <f t="shared" si="15"/>
        <v>14588</v>
      </c>
      <c r="I84" s="52">
        <f t="shared" si="15"/>
        <v>20846</v>
      </c>
      <c r="J84" s="52">
        <f t="shared" si="15"/>
        <v>9247</v>
      </c>
      <c r="K84" s="52">
        <f t="shared" si="15"/>
        <v>12626</v>
      </c>
      <c r="L84" s="52">
        <f t="shared" si="15"/>
        <v>10052</v>
      </c>
      <c r="M84" s="52">
        <f t="shared" si="15"/>
        <v>11364</v>
      </c>
      <c r="N84" s="52">
        <f t="shared" si="15"/>
        <v>12814</v>
      </c>
      <c r="O84" s="52">
        <f t="shared" si="15"/>
        <v>16969</v>
      </c>
      <c r="P84" s="52">
        <f t="shared" si="15"/>
        <v>11671</v>
      </c>
      <c r="Q84" s="52">
        <f t="shared" si="15"/>
        <v>12406</v>
      </c>
      <c r="R84" s="52">
        <f t="shared" ref="R84:V84" si="16">R50-R67</f>
        <v>9622</v>
      </c>
      <c r="S84" s="52">
        <f t="shared" si="16"/>
        <v>7444</v>
      </c>
      <c r="T84" s="52">
        <f t="shared" si="16"/>
        <v>4485</v>
      </c>
      <c r="U84" s="52">
        <f t="shared" si="16"/>
        <v>592</v>
      </c>
      <c r="V84" s="52">
        <f t="shared" si="16"/>
        <v>537</v>
      </c>
      <c r="W84" s="52">
        <f t="shared" ref="W84" si="17">W50-W67</f>
        <v>4917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43200</v>
      </c>
      <c r="D88" s="36">
        <v>52615</v>
      </c>
      <c r="E88" s="36">
        <v>57372</v>
      </c>
      <c r="F88" s="36">
        <v>64171</v>
      </c>
      <c r="G88" s="36">
        <v>80199</v>
      </c>
      <c r="H88" s="36">
        <v>91758</v>
      </c>
      <c r="I88" s="36">
        <v>77867</v>
      </c>
      <c r="J88" s="36">
        <v>60154</v>
      </c>
      <c r="K88" s="36">
        <v>68633</v>
      </c>
      <c r="L88" s="36">
        <v>69386</v>
      </c>
      <c r="M88" s="36">
        <v>85235</v>
      </c>
      <c r="N88" s="36">
        <v>95162</v>
      </c>
      <c r="O88" s="36">
        <v>108879</v>
      </c>
      <c r="P88" s="36">
        <v>91590</v>
      </c>
      <c r="Q88" s="36">
        <v>89337</v>
      </c>
      <c r="R88" s="36">
        <v>75972</v>
      </c>
      <c r="S88" s="36">
        <v>69054</v>
      </c>
      <c r="T88" s="36">
        <v>67324</v>
      </c>
      <c r="U88" s="36">
        <v>73454</v>
      </c>
      <c r="V88" s="36">
        <v>84807</v>
      </c>
      <c r="W88" s="36">
        <v>92224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14127</v>
      </c>
      <c r="I94" s="52">
        <f>RES_hhdet_numvin!I83</f>
        <v>26465</v>
      </c>
      <c r="J94" s="52">
        <f>RES_hhdet_numvin!J83</f>
        <v>20305</v>
      </c>
      <c r="K94" s="52">
        <f>RES_hhdet_numvin!K83</f>
        <v>17481</v>
      </c>
      <c r="L94" s="52">
        <f>RES_hhdet_numvin!L83</f>
        <v>12724</v>
      </c>
      <c r="M94" s="52">
        <f>RES_hhdet_numvin!M83</f>
        <v>26095</v>
      </c>
      <c r="N94" s="52">
        <f>RES_hhdet_numvin!N83</f>
        <v>35968</v>
      </c>
      <c r="O94" s="52">
        <f>RES_hhdet_numvin!O83</f>
        <v>55018</v>
      </c>
      <c r="P94" s="52">
        <f>RES_hhdet_numvin!P83</f>
        <v>58890</v>
      </c>
      <c r="Q94" s="52">
        <f>RES_hhdet_numvin!Q83</f>
        <v>67084</v>
      </c>
      <c r="R94" s="52">
        <f>RES_hhdet_numvin!R83</f>
        <v>61035</v>
      </c>
      <c r="S94" s="52">
        <f>RES_hhdet_numvin!S83</f>
        <v>48931</v>
      </c>
      <c r="T94" s="52">
        <f>RES_hhdet_numvin!T83</f>
        <v>39353</v>
      </c>
      <c r="U94" s="52">
        <f>RES_hhdet_numvin!U83</f>
        <v>34702</v>
      </c>
      <c r="V94" s="52">
        <f>RES_hhdet_numvin!V83</f>
        <v>38260</v>
      </c>
      <c r="W94" s="52">
        <f>RES_hhdet_numvin!W83</f>
        <v>47269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777</v>
      </c>
      <c r="Q97" s="138">
        <f>RES_hhdet_numvin!Q86</f>
        <v>2127</v>
      </c>
      <c r="R97" s="138">
        <f>RES_hhdet_numvin!R86</f>
        <v>3665</v>
      </c>
      <c r="S97" s="138">
        <f>RES_hhdet_numvin!S86</f>
        <v>3879</v>
      </c>
      <c r="T97" s="138">
        <f>RES_hhdet_numvin!T86</f>
        <v>3693</v>
      </c>
      <c r="U97" s="138">
        <f>RES_hhdet_numvin!U86</f>
        <v>2487</v>
      </c>
      <c r="V97" s="138">
        <f>RES_hhdet_numvin!V86</f>
        <v>3636</v>
      </c>
      <c r="W97" s="138">
        <f>RES_hhdet_numvin!W86</f>
        <v>2358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2978</v>
      </c>
      <c r="I99" s="138">
        <f>RES_hhdet_numvin!I88</f>
        <v>10032</v>
      </c>
      <c r="J99" s="138">
        <f>RES_hhdet_numvin!J88</f>
        <v>10467</v>
      </c>
      <c r="K99" s="138">
        <f>RES_hhdet_numvin!K88</f>
        <v>7940</v>
      </c>
      <c r="L99" s="138">
        <f>RES_hhdet_numvin!L88</f>
        <v>6240</v>
      </c>
      <c r="M99" s="138">
        <f>RES_hhdet_numvin!M88</f>
        <v>12083</v>
      </c>
      <c r="N99" s="138">
        <f>RES_hhdet_numvin!N88</f>
        <v>17059</v>
      </c>
      <c r="O99" s="138">
        <f>RES_hhdet_numvin!O88</f>
        <v>28053</v>
      </c>
      <c r="P99" s="138">
        <f>RES_hhdet_numvin!P88</f>
        <v>35148</v>
      </c>
      <c r="Q99" s="138">
        <f>RES_hhdet_numvin!Q88</f>
        <v>42760</v>
      </c>
      <c r="R99" s="138">
        <f>RES_hhdet_numvin!R88</f>
        <v>45638</v>
      </c>
      <c r="S99" s="138">
        <f>RES_hhdet_numvin!S88</f>
        <v>42745</v>
      </c>
      <c r="T99" s="138">
        <f>RES_hhdet_numvin!T88</f>
        <v>45561</v>
      </c>
      <c r="U99" s="138">
        <f>RES_hhdet_numvin!U88</f>
        <v>57595</v>
      </c>
      <c r="V99" s="138">
        <f>RES_hhdet_numvin!V88</f>
        <v>65023</v>
      </c>
      <c r="W99" s="138">
        <f>RES_hhdet_numvin!W88</f>
        <v>61330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17</v>
      </c>
      <c r="I100" s="138">
        <f>RES_hhdet_numvin!I89</f>
        <v>113</v>
      </c>
      <c r="J100" s="138">
        <f>RES_hhdet_numvin!J89</f>
        <v>68</v>
      </c>
      <c r="K100" s="138">
        <f>RES_hhdet_numvin!K89</f>
        <v>112</v>
      </c>
      <c r="L100" s="138">
        <f>RES_hhdet_numvin!L89</f>
        <v>21</v>
      </c>
      <c r="M100" s="138">
        <f>RES_hhdet_numvin!M89</f>
        <v>112</v>
      </c>
      <c r="N100" s="138">
        <f>RES_hhdet_numvin!N89</f>
        <v>49</v>
      </c>
      <c r="O100" s="138">
        <f>RES_hhdet_numvin!O89</f>
        <v>30</v>
      </c>
      <c r="P100" s="138">
        <f>RES_hhdet_numvin!P89</f>
        <v>314</v>
      </c>
      <c r="Q100" s="138">
        <f>RES_hhdet_numvin!Q89</f>
        <v>129</v>
      </c>
      <c r="R100" s="138">
        <f>RES_hhdet_numvin!R89</f>
        <v>393</v>
      </c>
      <c r="S100" s="138">
        <f>RES_hhdet_numvin!S89</f>
        <v>373</v>
      </c>
      <c r="T100" s="138">
        <f>RES_hhdet_numvin!T89</f>
        <v>172</v>
      </c>
      <c r="U100" s="138">
        <f>RES_hhdet_numvin!U89</f>
        <v>616</v>
      </c>
      <c r="V100" s="138">
        <f>RES_hhdet_numvin!V89</f>
        <v>516</v>
      </c>
      <c r="W100" s="138">
        <f>RES_hhdet_numvin!W89</f>
        <v>452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1002</v>
      </c>
      <c r="Q103" s="138">
        <f>RES_hhdet_numvin!Q92</f>
        <v>2564</v>
      </c>
      <c r="R103" s="138">
        <f>RES_hhdet_numvin!R92</f>
        <v>2653</v>
      </c>
      <c r="S103" s="138">
        <f>RES_hhdet_numvin!S92</f>
        <v>2588</v>
      </c>
      <c r="T103" s="138">
        <f>RES_hhdet_numvin!T92</f>
        <v>1489</v>
      </c>
      <c r="U103" s="138">
        <f>RES_hhdet_numvin!U92</f>
        <v>235</v>
      </c>
      <c r="V103" s="138">
        <f>RES_hhdet_numvin!V92</f>
        <v>191</v>
      </c>
      <c r="W103" s="138">
        <f>RES_hhdet_numvin!W92</f>
        <v>2025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4</v>
      </c>
      <c r="Q104" s="138">
        <f>RES_hhdet_numvin!Q93</f>
        <v>29</v>
      </c>
      <c r="R104" s="138">
        <f>RES_hhdet_numvin!R93</f>
        <v>21</v>
      </c>
      <c r="S104" s="138">
        <f>RES_hhdet_numvin!S93</f>
        <v>22</v>
      </c>
      <c r="T104" s="138">
        <f>RES_hhdet_numvin!T93</f>
        <v>4</v>
      </c>
      <c r="U104" s="138">
        <f>RES_hhdet_numvin!U93</f>
        <v>2</v>
      </c>
      <c r="V104" s="138">
        <f>RES_hhdet_numvin!V93</f>
        <v>0</v>
      </c>
      <c r="W104" s="138">
        <f>RES_hhdet_numvin!W93</f>
        <v>16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7085</v>
      </c>
      <c r="Q107" s="138">
        <f>RES_hhdet_numvin!Q96</f>
        <v>9507</v>
      </c>
      <c r="R107" s="138">
        <f>RES_hhdet_numvin!R96</f>
        <v>8042</v>
      </c>
      <c r="S107" s="138">
        <f>RES_hhdet_numvin!S96</f>
        <v>7332</v>
      </c>
      <c r="T107" s="138">
        <f>RES_hhdet_numvin!T96</f>
        <v>5098</v>
      </c>
      <c r="U107" s="138">
        <f>RES_hhdet_numvin!U96</f>
        <v>640</v>
      </c>
      <c r="V107" s="138">
        <f>RES_hhdet_numvin!V96</f>
        <v>632</v>
      </c>
      <c r="W107" s="138">
        <f>RES_hhdet_numvin!W96</f>
        <v>6494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5908</v>
      </c>
      <c r="Q108" s="138">
        <f>RES_hhdet_numvin!Q97</f>
        <v>11533</v>
      </c>
      <c r="R108" s="138">
        <f>RES_hhdet_numvin!R97</f>
        <v>11201</v>
      </c>
      <c r="S108" s="138">
        <f>RES_hhdet_numvin!S97</f>
        <v>9117</v>
      </c>
      <c r="T108" s="138">
        <f>RES_hhdet_numvin!T97</f>
        <v>5758</v>
      </c>
      <c r="U108" s="138">
        <f>RES_hhdet_numvin!U97</f>
        <v>808</v>
      </c>
      <c r="V108" s="138">
        <f>RES_hhdet_numvin!V97</f>
        <v>697</v>
      </c>
      <c r="W108" s="138">
        <f>RES_hhdet_numvin!W97</f>
        <v>6871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39465</v>
      </c>
      <c r="Q114" s="39">
        <f>RES_hhdet_numvin!Q103</f>
        <v>67279</v>
      </c>
      <c r="R114" s="39">
        <f>RES_hhdet_numvin!R103</f>
        <v>72046</v>
      </c>
      <c r="S114" s="39">
        <f>RES_hhdet_numvin!S103</f>
        <v>70005</v>
      </c>
      <c r="T114" s="39">
        <f>RES_hhdet_numvin!T103</f>
        <v>70558</v>
      </c>
      <c r="U114" s="39">
        <f>RES_hhdet_numvin!U103</f>
        <v>81188</v>
      </c>
      <c r="V114" s="39">
        <f>RES_hhdet_numvin!V103</f>
        <v>94990</v>
      </c>
      <c r="W114" s="39">
        <f>RES_hhdet_numvin!W103</f>
        <v>108176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449.44797999868348</v>
      </c>
      <c r="C118" s="117">
        <f t="shared" si="18"/>
        <v>512.8974878195686</v>
      </c>
      <c r="D118" s="117">
        <f t="shared" si="18"/>
        <v>529.20447739226017</v>
      </c>
      <c r="E118" s="117">
        <f t="shared" si="18"/>
        <v>598.06461278483232</v>
      </c>
      <c r="F118" s="117">
        <f t="shared" si="18"/>
        <v>635.52764218114487</v>
      </c>
      <c r="G118" s="117">
        <f t="shared" si="18"/>
        <v>738.92275643963444</v>
      </c>
      <c r="H118" s="117">
        <f t="shared" si="18"/>
        <v>816.01500196744416</v>
      </c>
      <c r="I118" s="117">
        <f t="shared" si="18"/>
        <v>963.50931244362425</v>
      </c>
      <c r="J118" s="117">
        <f t="shared" si="18"/>
        <v>938.87602264653697</v>
      </c>
      <c r="K118" s="117">
        <f t="shared" si="18"/>
        <v>932.79245289507514</v>
      </c>
      <c r="L118" s="117">
        <f t="shared" si="18"/>
        <v>998.70578133259266</v>
      </c>
      <c r="M118" s="117">
        <f t="shared" si="18"/>
        <v>903.65513078845152</v>
      </c>
      <c r="N118" s="117">
        <f t="shared" si="18"/>
        <v>872.26908764474797</v>
      </c>
      <c r="O118" s="117">
        <f t="shared" si="18"/>
        <v>907.95212869780153</v>
      </c>
      <c r="P118" s="117">
        <f t="shared" si="18"/>
        <v>886.65979009882813</v>
      </c>
      <c r="Q118" s="117">
        <f t="shared" si="18"/>
        <v>1023.5301771705109</v>
      </c>
      <c r="R118" s="117">
        <f t="shared" ref="R118:V118" si="19">R119+R122+R124+R137</f>
        <v>1078.6242991056092</v>
      </c>
      <c r="S118" s="117">
        <f t="shared" si="19"/>
        <v>1025.4179315295887</v>
      </c>
      <c r="T118" s="117">
        <f t="shared" si="19"/>
        <v>967.88683046575636</v>
      </c>
      <c r="U118" s="117">
        <f t="shared" si="19"/>
        <v>888.28610651588428</v>
      </c>
      <c r="V118" s="117">
        <f t="shared" si="19"/>
        <v>832.93564136438386</v>
      </c>
      <c r="W118" s="117">
        <f t="shared" ref="W118" si="20">W119+W122+W124+W137</f>
        <v>852.90577598331083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411.87454445966119</v>
      </c>
      <c r="C119" s="122">
        <f t="shared" si="21"/>
        <v>474.30681018290471</v>
      </c>
      <c r="D119" s="122">
        <f t="shared" si="21"/>
        <v>486.68575380736735</v>
      </c>
      <c r="E119" s="122">
        <f t="shared" si="21"/>
        <v>551.19100627536113</v>
      </c>
      <c r="F119" s="122">
        <f t="shared" si="21"/>
        <v>582.44462395249263</v>
      </c>
      <c r="G119" s="122">
        <f t="shared" si="21"/>
        <v>677.00859715659237</v>
      </c>
      <c r="H119" s="122">
        <f t="shared" si="21"/>
        <v>745.44800452947686</v>
      </c>
      <c r="I119" s="122">
        <f t="shared" si="21"/>
        <v>886.5071678791154</v>
      </c>
      <c r="J119" s="122">
        <f t="shared" si="21"/>
        <v>859.36729879184793</v>
      </c>
      <c r="K119" s="122">
        <f t="shared" si="21"/>
        <v>855.14670338869212</v>
      </c>
      <c r="L119" s="122">
        <f t="shared" si="21"/>
        <v>911.50449605540007</v>
      </c>
      <c r="M119" s="122">
        <f t="shared" si="21"/>
        <v>812.60625693659347</v>
      </c>
      <c r="N119" s="122">
        <f t="shared" si="21"/>
        <v>782.73762540958978</v>
      </c>
      <c r="O119" s="122">
        <f t="shared" si="21"/>
        <v>811.41008327679958</v>
      </c>
      <c r="P119" s="122">
        <f t="shared" si="21"/>
        <v>784.5671588774801</v>
      </c>
      <c r="Q119" s="122">
        <f t="shared" si="21"/>
        <v>914.57105627893179</v>
      </c>
      <c r="R119" s="122">
        <f t="shared" ref="R119:V119" si="22">SUM(R120:R121)</f>
        <v>965.74565400358119</v>
      </c>
      <c r="S119" s="122">
        <f t="shared" si="22"/>
        <v>919.4942009233572</v>
      </c>
      <c r="T119" s="122">
        <f t="shared" si="22"/>
        <v>869.06009173943812</v>
      </c>
      <c r="U119" s="122">
        <f t="shared" si="22"/>
        <v>791.44115404092122</v>
      </c>
      <c r="V119" s="122">
        <f t="shared" si="22"/>
        <v>739.61800593339819</v>
      </c>
      <c r="W119" s="122">
        <f t="shared" ref="W119" si="23">SUM(W120:W121)</f>
        <v>760.90473474763792</v>
      </c>
      <c r="DA119" s="130" t="s">
        <v>1646</v>
      </c>
    </row>
    <row r="120" spans="1:105" ht="12" customHeight="1" x14ac:dyDescent="0.25">
      <c r="A120" s="97" t="s">
        <v>204</v>
      </c>
      <c r="B120" s="98">
        <v>410.37269948848746</v>
      </c>
      <c r="C120" s="98">
        <v>472.53262388366119</v>
      </c>
      <c r="D120" s="98">
        <v>484.84974605051991</v>
      </c>
      <c r="E120" s="98">
        <v>549.05245652988378</v>
      </c>
      <c r="F120" s="98">
        <v>580.14394042243271</v>
      </c>
      <c r="G120" s="98">
        <v>674.27359089458184</v>
      </c>
      <c r="H120" s="98">
        <v>742.38403396798287</v>
      </c>
      <c r="I120" s="98">
        <v>882.79609188810093</v>
      </c>
      <c r="J120" s="98">
        <v>855.77449591966035</v>
      </c>
      <c r="K120" s="98">
        <v>851.55794386027378</v>
      </c>
      <c r="L120" s="98">
        <v>907.48727582616925</v>
      </c>
      <c r="M120" s="98">
        <v>809.03931175883724</v>
      </c>
      <c r="N120" s="98">
        <v>779.22942073226568</v>
      </c>
      <c r="O120" s="98">
        <v>807.68704234575398</v>
      </c>
      <c r="P120" s="98">
        <v>781.05393473742924</v>
      </c>
      <c r="Q120" s="98">
        <v>910.37416805624991</v>
      </c>
      <c r="R120" s="98">
        <v>961.27869210940821</v>
      </c>
      <c r="S120" s="98">
        <v>915.18447355293756</v>
      </c>
      <c r="T120" s="98">
        <v>864.94794114837077</v>
      </c>
      <c r="U120" s="98">
        <v>787.69697621094815</v>
      </c>
      <c r="V120" s="98">
        <v>736.06300277061212</v>
      </c>
      <c r="W120" s="98">
        <v>757.17812649278665</v>
      </c>
      <c r="DA120" s="63" t="s">
        <v>1647</v>
      </c>
    </row>
    <row r="121" spans="1:105" ht="12" customHeight="1" x14ac:dyDescent="0.25">
      <c r="A121" s="97" t="s">
        <v>53</v>
      </c>
      <c r="B121" s="98">
        <v>1.5018449711737307</v>
      </c>
      <c r="C121" s="98">
        <v>1.7741862992435429</v>
      </c>
      <c r="D121" s="98">
        <v>1.8360077568474329</v>
      </c>
      <c r="E121" s="98">
        <v>2.1385497454773694</v>
      </c>
      <c r="F121" s="98">
        <v>2.3006835300599251</v>
      </c>
      <c r="G121" s="98">
        <v>2.7350062620105242</v>
      </c>
      <c r="H121" s="98">
        <v>3.0639705614939614</v>
      </c>
      <c r="I121" s="98">
        <v>3.7110759910145021</v>
      </c>
      <c r="J121" s="98">
        <v>3.5928028721875793</v>
      </c>
      <c r="K121" s="98">
        <v>3.5887595284183158</v>
      </c>
      <c r="L121" s="98">
        <v>4.0172202292307873</v>
      </c>
      <c r="M121" s="98">
        <v>3.5669451777562506</v>
      </c>
      <c r="N121" s="98">
        <v>3.5082046773240991</v>
      </c>
      <c r="O121" s="98">
        <v>3.7230409310455532</v>
      </c>
      <c r="P121" s="98">
        <v>3.513224140050895</v>
      </c>
      <c r="Q121" s="98">
        <v>4.1968882226819124</v>
      </c>
      <c r="R121" s="98">
        <v>4.4669618941729485</v>
      </c>
      <c r="S121" s="98">
        <v>4.3097273704196111</v>
      </c>
      <c r="T121" s="98">
        <v>4.1121505910673042</v>
      </c>
      <c r="U121" s="98">
        <v>3.7441778299730881</v>
      </c>
      <c r="V121" s="98">
        <v>3.5550031627861065</v>
      </c>
      <c r="W121" s="98">
        <v>3.7266082548512851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1.5276347261646096E-2</v>
      </c>
      <c r="C122" s="122">
        <f t="shared" si="24"/>
        <v>1.9967799008869754E-2</v>
      </c>
      <c r="D122" s="122">
        <f t="shared" si="24"/>
        <v>2.3016641634045411E-2</v>
      </c>
      <c r="E122" s="122">
        <f t="shared" si="24"/>
        <v>3.4416754617284051E-2</v>
      </c>
      <c r="F122" s="122">
        <f t="shared" si="24"/>
        <v>5.4268335300957329E-2</v>
      </c>
      <c r="G122" s="122">
        <f t="shared" si="24"/>
        <v>7.8263083456259305E-2</v>
      </c>
      <c r="H122" s="122">
        <f t="shared" si="24"/>
        <v>0.11499226644259711</v>
      </c>
      <c r="I122" s="122">
        <f t="shared" si="24"/>
        <v>0.15346464356600628</v>
      </c>
      <c r="J122" s="122">
        <f t="shared" si="24"/>
        <v>0.1782779953548132</v>
      </c>
      <c r="K122" s="122">
        <f t="shared" si="24"/>
        <v>0.19114893998463711</v>
      </c>
      <c r="L122" s="122">
        <f t="shared" si="24"/>
        <v>0.19482488750175703</v>
      </c>
      <c r="M122" s="122">
        <f t="shared" si="24"/>
        <v>0.18578965483783072</v>
      </c>
      <c r="N122" s="122">
        <f t="shared" si="24"/>
        <v>0.17601454044369261</v>
      </c>
      <c r="O122" s="122">
        <f t="shared" si="24"/>
        <v>0.16803734666609349</v>
      </c>
      <c r="P122" s="122">
        <f t="shared" si="24"/>
        <v>0.16219503242952607</v>
      </c>
      <c r="Q122" s="122">
        <f t="shared" si="24"/>
        <v>0.1686858364299289</v>
      </c>
      <c r="R122" s="122">
        <f t="shared" si="24"/>
        <v>0.20022815811335118</v>
      </c>
      <c r="S122" s="122">
        <f t="shared" si="24"/>
        <v>0.22396204349895851</v>
      </c>
      <c r="T122" s="122">
        <f t="shared" si="24"/>
        <v>0.28654079967874918</v>
      </c>
      <c r="U122" s="122">
        <f t="shared" si="24"/>
        <v>0.24974212973291365</v>
      </c>
      <c r="V122" s="122">
        <f t="shared" si="24"/>
        <v>0.25230554476760902</v>
      </c>
      <c r="W122" s="122">
        <f t="shared" si="24"/>
        <v>0.24035562463448337</v>
      </c>
      <c r="DA122" s="130" t="s">
        <v>1649</v>
      </c>
    </row>
    <row r="123" spans="1:105" ht="12" customHeight="1" x14ac:dyDescent="0.25">
      <c r="A123" s="97" t="s">
        <v>53</v>
      </c>
      <c r="B123" s="98">
        <v>1.5276347261646096E-2</v>
      </c>
      <c r="C123" s="98">
        <v>1.9967799008869754E-2</v>
      </c>
      <c r="D123" s="98">
        <v>2.3016641634045411E-2</v>
      </c>
      <c r="E123" s="98">
        <v>3.4416754617284051E-2</v>
      </c>
      <c r="F123" s="98">
        <v>5.4268335300957329E-2</v>
      </c>
      <c r="G123" s="98">
        <v>7.8263083456259305E-2</v>
      </c>
      <c r="H123" s="98">
        <v>0.11499226644259711</v>
      </c>
      <c r="I123" s="98">
        <v>0.15346464356600628</v>
      </c>
      <c r="J123" s="98">
        <v>0.1782779953548132</v>
      </c>
      <c r="K123" s="98">
        <v>0.19114893998463711</v>
      </c>
      <c r="L123" s="98">
        <v>0.19482488750175703</v>
      </c>
      <c r="M123" s="98">
        <v>0.18578965483783072</v>
      </c>
      <c r="N123" s="98">
        <v>0.17601454044369261</v>
      </c>
      <c r="O123" s="98">
        <v>0.16803734666609349</v>
      </c>
      <c r="P123" s="98">
        <v>0.16219503242952607</v>
      </c>
      <c r="Q123" s="98">
        <v>0.1686858364299289</v>
      </c>
      <c r="R123" s="98">
        <v>0.20022815811335118</v>
      </c>
      <c r="S123" s="98">
        <v>0.22396204349895851</v>
      </c>
      <c r="T123" s="98">
        <v>0.28654079967874918</v>
      </c>
      <c r="U123" s="98">
        <v>0.24974212973291365</v>
      </c>
      <c r="V123" s="98">
        <v>0.25230554476760902</v>
      </c>
      <c r="W123" s="98">
        <v>0.24035562463448337</v>
      </c>
      <c r="DA123" s="63" t="s">
        <v>1650</v>
      </c>
    </row>
    <row r="124" spans="1:105" ht="12" customHeight="1" x14ac:dyDescent="0.25">
      <c r="A124" s="121" t="s">
        <v>55</v>
      </c>
      <c r="B124" s="122">
        <v>31.408186679389971</v>
      </c>
      <c r="C124" s="122">
        <v>32.120998367938313</v>
      </c>
      <c r="D124" s="122">
        <v>35.163924448883769</v>
      </c>
      <c r="E124" s="122">
        <v>38.621276179586822</v>
      </c>
      <c r="F124" s="122">
        <v>43.701495133971186</v>
      </c>
      <c r="G124" s="122">
        <v>50.882431740512821</v>
      </c>
      <c r="H124" s="122">
        <v>57.635122909965197</v>
      </c>
      <c r="I124" s="122">
        <v>62.699169499946244</v>
      </c>
      <c r="J124" s="122">
        <v>64.363303160415427</v>
      </c>
      <c r="K124" s="122">
        <v>62.292492288055868</v>
      </c>
      <c r="L124" s="122">
        <v>70.408301785849289</v>
      </c>
      <c r="M124" s="122">
        <v>74.587447551082178</v>
      </c>
      <c r="N124" s="122">
        <v>73.004455298397005</v>
      </c>
      <c r="O124" s="122">
        <v>78.199445722745708</v>
      </c>
      <c r="P124" s="122">
        <v>82.52596113105308</v>
      </c>
      <c r="Q124" s="122">
        <v>88.120888262749048</v>
      </c>
      <c r="R124" s="122">
        <v>90.987995332289074</v>
      </c>
      <c r="S124" s="122">
        <v>84.892965815914721</v>
      </c>
      <c r="T124" s="122">
        <v>78.437007942208908</v>
      </c>
      <c r="U124" s="122">
        <v>77.461439128126983</v>
      </c>
      <c r="V124" s="122">
        <v>73.862160413821073</v>
      </c>
      <c r="W124" s="122">
        <v>72.840246757715761</v>
      </c>
      <c r="DA124" s="130" t="s">
        <v>1651</v>
      </c>
    </row>
    <row r="125" spans="1:105" ht="12" customHeight="1" x14ac:dyDescent="0.25">
      <c r="A125" s="97" t="s">
        <v>132</v>
      </c>
      <c r="B125" s="98">
        <v>13.220248852692352</v>
      </c>
      <c r="C125" s="98">
        <v>14.325015432752132</v>
      </c>
      <c r="D125" s="98">
        <v>15.952215551317721</v>
      </c>
      <c r="E125" s="98">
        <v>18.307596871245142</v>
      </c>
      <c r="F125" s="98">
        <v>21.125549189887419</v>
      </c>
      <c r="G125" s="98">
        <v>25.504415724107815</v>
      </c>
      <c r="H125" s="98">
        <v>29.701252800820647</v>
      </c>
      <c r="I125" s="98">
        <v>34.545530753469471</v>
      </c>
      <c r="J125" s="98">
        <v>36.385809611998511</v>
      </c>
      <c r="K125" s="98">
        <v>37.271453624429135</v>
      </c>
      <c r="L125" s="98">
        <v>43.152027372241761</v>
      </c>
      <c r="M125" s="98">
        <v>47.425499153487564</v>
      </c>
      <c r="N125" s="98">
        <v>46.519546933910462</v>
      </c>
      <c r="O125" s="98">
        <v>49.214506195226043</v>
      </c>
      <c r="P125" s="98">
        <v>54.260205687086447</v>
      </c>
      <c r="Q125" s="98">
        <v>57.187715796196763</v>
      </c>
      <c r="R125" s="98">
        <v>60.004964851222233</v>
      </c>
      <c r="S125" s="98">
        <v>56.611389903107359</v>
      </c>
      <c r="T125" s="98">
        <v>52.755489296285973</v>
      </c>
      <c r="U125" s="98">
        <v>56.052986080222212</v>
      </c>
      <c r="V125" s="98">
        <v>57.375100284526027</v>
      </c>
      <c r="W125" s="98">
        <v>59.223718787997292</v>
      </c>
      <c r="DA125" s="63" t="s">
        <v>1652</v>
      </c>
    </row>
    <row r="126" spans="1:105" ht="12" customHeight="1" x14ac:dyDescent="0.25">
      <c r="A126" s="97" t="s">
        <v>131</v>
      </c>
      <c r="B126" s="98">
        <v>3.3900979530479193E-2</v>
      </c>
      <c r="C126" s="98">
        <v>4.3048505984752815E-2</v>
      </c>
      <c r="D126" s="98">
        <v>4.9445461282706479E-2</v>
      </c>
      <c r="E126" s="98">
        <v>6.3029498419312477E-2</v>
      </c>
      <c r="F126" s="98">
        <v>7.3863925302144903E-2</v>
      </c>
      <c r="G126" s="98">
        <v>9.7223864186038955E-2</v>
      </c>
      <c r="H126" s="98">
        <v>0.12118956633209685</v>
      </c>
      <c r="I126" s="98">
        <v>0.17659031249375384</v>
      </c>
      <c r="J126" s="98">
        <v>0.19352789989447994</v>
      </c>
      <c r="K126" s="98">
        <v>0.22951005963995094</v>
      </c>
      <c r="L126" s="98">
        <v>0.26695194144781781</v>
      </c>
      <c r="M126" s="98">
        <v>0.31125978353448658</v>
      </c>
      <c r="N126" s="98">
        <v>0.29366361290038884</v>
      </c>
      <c r="O126" s="98">
        <v>0.28609523521574809</v>
      </c>
      <c r="P126" s="98">
        <v>0.32710202370755936</v>
      </c>
      <c r="Q126" s="98">
        <v>0.32415225120615848</v>
      </c>
      <c r="R126" s="98">
        <v>0.3523351766708947</v>
      </c>
      <c r="S126" s="98">
        <v>0.34032388322585383</v>
      </c>
      <c r="T126" s="98">
        <v>0.30435611201969159</v>
      </c>
      <c r="U126" s="98">
        <v>0.35099156158448319</v>
      </c>
      <c r="V126" s="98">
        <v>0.37207996380727992</v>
      </c>
      <c r="W126" s="98">
        <v>0.39345041400437653</v>
      </c>
      <c r="DA126" s="63" t="s">
        <v>1653</v>
      </c>
    </row>
    <row r="127" spans="1:105" ht="12" customHeight="1" x14ac:dyDescent="0.25">
      <c r="A127" s="100" t="s">
        <v>204</v>
      </c>
      <c r="B127" s="101">
        <v>2.4162578854604193E-2</v>
      </c>
      <c r="C127" s="101">
        <v>2.9720958737203654E-2</v>
      </c>
      <c r="D127" s="101">
        <v>3.3979928686883085E-2</v>
      </c>
      <c r="E127" s="101">
        <v>4.226818098589831E-2</v>
      </c>
      <c r="F127" s="101">
        <v>4.891107555576045E-2</v>
      </c>
      <c r="G127" s="101">
        <v>6.4383751043561463E-2</v>
      </c>
      <c r="H127" s="101">
        <v>7.9631545899551598E-2</v>
      </c>
      <c r="I127" s="101">
        <v>0.11323548396688944</v>
      </c>
      <c r="J127" s="101">
        <v>0.12017598166861809</v>
      </c>
      <c r="K127" s="101">
        <v>0.13113561933785728</v>
      </c>
      <c r="L127" s="101">
        <v>0.17092895979978545</v>
      </c>
      <c r="M127" s="101">
        <v>0.1968399905123896</v>
      </c>
      <c r="N127" s="101">
        <v>0.18190077750382114</v>
      </c>
      <c r="O127" s="101">
        <v>0.18434999728265869</v>
      </c>
      <c r="P127" s="101">
        <v>0.20288451099653393</v>
      </c>
      <c r="Q127" s="101">
        <v>0.20441021462173573</v>
      </c>
      <c r="R127" s="101">
        <v>0.22124415716961751</v>
      </c>
      <c r="S127" s="101">
        <v>0.20465245109215882</v>
      </c>
      <c r="T127" s="101">
        <v>0.18298400074288598</v>
      </c>
      <c r="U127" s="101">
        <v>0.21220451880320609</v>
      </c>
      <c r="V127" s="101">
        <v>0.22423572388129165</v>
      </c>
      <c r="W127" s="101">
        <v>0.23727767708369363</v>
      </c>
      <c r="DA127" s="131" t="s">
        <v>1654</v>
      </c>
    </row>
    <row r="128" spans="1:105" ht="12" customHeight="1" x14ac:dyDescent="0.25">
      <c r="A128" s="103" t="s">
        <v>52</v>
      </c>
      <c r="B128" s="104">
        <v>9.7384006758750013E-3</v>
      </c>
      <c r="C128" s="104">
        <v>1.332754724754916E-2</v>
      </c>
      <c r="D128" s="104">
        <v>1.5465532595823393E-2</v>
      </c>
      <c r="E128" s="104">
        <v>2.0761317433414167E-2</v>
      </c>
      <c r="F128" s="104">
        <v>2.4952849746384453E-2</v>
      </c>
      <c r="G128" s="104">
        <v>3.2840113142477485E-2</v>
      </c>
      <c r="H128" s="104">
        <v>4.1558020432545251E-2</v>
      </c>
      <c r="I128" s="104">
        <v>6.3354828526864415E-2</v>
      </c>
      <c r="J128" s="104">
        <v>7.3351918225861831E-2</v>
      </c>
      <c r="K128" s="104">
        <v>9.8374440302093663E-2</v>
      </c>
      <c r="L128" s="104">
        <v>9.6022981648032357E-2</v>
      </c>
      <c r="M128" s="104">
        <v>0.11441979302209701</v>
      </c>
      <c r="N128" s="104">
        <v>0.11176283539656769</v>
      </c>
      <c r="O128" s="104">
        <v>0.10174523793308943</v>
      </c>
      <c r="P128" s="104">
        <v>0.12421751271102546</v>
      </c>
      <c r="Q128" s="104">
        <v>0.11974203658442274</v>
      </c>
      <c r="R128" s="104">
        <v>0.13109101950127719</v>
      </c>
      <c r="S128" s="104">
        <v>0.13567143213369504</v>
      </c>
      <c r="T128" s="104">
        <v>0.12137211127680558</v>
      </c>
      <c r="U128" s="104">
        <v>0.13878704278127707</v>
      </c>
      <c r="V128" s="104">
        <v>0.14784423992598827</v>
      </c>
      <c r="W128" s="104">
        <v>0.1561727369206829</v>
      </c>
      <c r="DA128" s="132" t="s">
        <v>1655</v>
      </c>
    </row>
    <row r="129" spans="1:105" ht="12" customHeight="1" x14ac:dyDescent="0.25">
      <c r="A129" s="106" t="s">
        <v>124</v>
      </c>
      <c r="B129" s="101">
        <v>2.2420483488561391</v>
      </c>
      <c r="C129" s="101">
        <v>2.2269749565085664</v>
      </c>
      <c r="D129" s="101">
        <v>2.120885403122081</v>
      </c>
      <c r="E129" s="101">
        <v>2.3885039808699489</v>
      </c>
      <c r="F129" s="101">
        <v>2.6862187723944242</v>
      </c>
      <c r="G129" s="101">
        <v>2.9984330163633897</v>
      </c>
      <c r="H129" s="101">
        <v>3.4691515749800375</v>
      </c>
      <c r="I129" s="101">
        <v>3.5755819530054476</v>
      </c>
      <c r="J129" s="101">
        <v>3.2447874415943092</v>
      </c>
      <c r="K129" s="101">
        <v>2.8262291222526774</v>
      </c>
      <c r="L129" s="101">
        <v>2.806057791540649</v>
      </c>
      <c r="M129" s="101">
        <v>2.9419011663544339</v>
      </c>
      <c r="N129" s="101">
        <v>2.7156897655458119</v>
      </c>
      <c r="O129" s="101">
        <v>2.4996678106710806</v>
      </c>
      <c r="P129" s="101">
        <v>2.1104803454258634</v>
      </c>
      <c r="Q129" s="101">
        <v>2.6878568653791994</v>
      </c>
      <c r="R129" s="101">
        <v>2.8712000790134002</v>
      </c>
      <c r="S129" s="101">
        <v>2.8702470750491353</v>
      </c>
      <c r="T129" s="101">
        <v>2.5276156951458058</v>
      </c>
      <c r="U129" s="101">
        <v>2.1951110273015044</v>
      </c>
      <c r="V129" s="101">
        <v>1.7305347629470296</v>
      </c>
      <c r="W129" s="101">
        <v>1.6287373835255181</v>
      </c>
      <c r="DA129" s="131" t="s">
        <v>1656</v>
      </c>
    </row>
    <row r="130" spans="1:105" ht="12" customHeight="1" x14ac:dyDescent="0.25">
      <c r="A130" s="107" t="s">
        <v>123</v>
      </c>
      <c r="B130" s="104">
        <v>6.3887163345719249E-3</v>
      </c>
      <c r="C130" s="104">
        <v>7.5757323612701474E-3</v>
      </c>
      <c r="D130" s="104">
        <v>6.9043917909114043E-3</v>
      </c>
      <c r="E130" s="104">
        <v>9.0324338250417947E-3</v>
      </c>
      <c r="F130" s="104">
        <v>1.0313223562934012E-2</v>
      </c>
      <c r="G130" s="104">
        <v>1.1992504714415561E-2</v>
      </c>
      <c r="H130" s="104">
        <v>1.5307590798678206E-2</v>
      </c>
      <c r="I130" s="104">
        <v>1.9731067500523496E-2</v>
      </c>
      <c r="J130" s="104">
        <v>1.7510206655786009E-2</v>
      </c>
      <c r="K130" s="104">
        <v>1.6613811289844776E-2</v>
      </c>
      <c r="L130" s="104">
        <v>1.6759102066187255E-2</v>
      </c>
      <c r="M130" s="104">
        <v>1.9005550184630814E-2</v>
      </c>
      <c r="N130" s="104">
        <v>1.7845063939883225E-2</v>
      </c>
      <c r="O130" s="104">
        <v>1.515096022541578E-2</v>
      </c>
      <c r="P130" s="104">
        <v>1.1463742070070901E-2</v>
      </c>
      <c r="Q130" s="104">
        <v>1.5553971346548696E-2</v>
      </c>
      <c r="R130" s="104">
        <v>1.7206091275001778E-2</v>
      </c>
      <c r="S130" s="104">
        <v>1.7670701877901481E-2</v>
      </c>
      <c r="T130" s="104">
        <v>1.540232455409399E-2</v>
      </c>
      <c r="U130" s="104">
        <v>1.3646517420087999E-2</v>
      </c>
      <c r="V130" s="104">
        <v>1.1306337448478518E-2</v>
      </c>
      <c r="W130" s="104">
        <v>1.1604361900745336E-2</v>
      </c>
      <c r="DA130" s="132" t="s">
        <v>1657</v>
      </c>
    </row>
    <row r="131" spans="1:105" ht="12" customHeight="1" x14ac:dyDescent="0.25">
      <c r="A131" s="108" t="s">
        <v>50</v>
      </c>
      <c r="B131" s="98">
        <v>4.3183876059815669E-3</v>
      </c>
      <c r="C131" s="98">
        <v>5.033109005664266E-3</v>
      </c>
      <c r="D131" s="98">
        <v>4.6186706575075719E-3</v>
      </c>
      <c r="E131" s="98">
        <v>5.9658223807914947E-3</v>
      </c>
      <c r="F131" s="98">
        <v>6.779496151559445E-3</v>
      </c>
      <c r="G131" s="98">
        <v>7.9608088770209261E-3</v>
      </c>
      <c r="H131" s="98">
        <v>1.0159616650043229E-2</v>
      </c>
      <c r="I131" s="98">
        <v>1.292070345843222E-2</v>
      </c>
      <c r="J131" s="98">
        <v>1.1179227019936169E-2</v>
      </c>
      <c r="K131" s="98">
        <v>9.8608934894591389E-3</v>
      </c>
      <c r="L131" s="98">
        <v>1.110223748569032E-2</v>
      </c>
      <c r="M131" s="98">
        <v>1.2475951950486357E-2</v>
      </c>
      <c r="N131" s="98">
        <v>1.1494881389915638E-2</v>
      </c>
      <c r="O131" s="98">
        <v>1.0113482251692436E-2</v>
      </c>
      <c r="P131" s="98">
        <v>7.3512638223812909E-3</v>
      </c>
      <c r="Q131" s="98">
        <v>9.9748329061321497E-3</v>
      </c>
      <c r="R131" s="98">
        <v>1.0954491807595964E-2</v>
      </c>
      <c r="S131" s="98">
        <v>1.0746511497804796E-2</v>
      </c>
      <c r="T131" s="98">
        <v>9.3617597236307967E-3</v>
      </c>
      <c r="U131" s="98">
        <v>8.3559759105159403E-3</v>
      </c>
      <c r="V131" s="98">
        <v>6.9238722471213895E-3</v>
      </c>
      <c r="W131" s="98">
        <v>7.1087642334877084E-3</v>
      </c>
      <c r="DA131" s="63" t="s">
        <v>1658</v>
      </c>
    </row>
    <row r="132" spans="1:105" ht="12" customHeight="1" x14ac:dyDescent="0.25">
      <c r="A132" s="108" t="s">
        <v>52</v>
      </c>
      <c r="B132" s="98">
        <v>2.0703287285903584E-3</v>
      </c>
      <c r="C132" s="98">
        <v>2.5426233556058819E-3</v>
      </c>
      <c r="D132" s="98">
        <v>2.2857211334038324E-3</v>
      </c>
      <c r="E132" s="98">
        <v>3.0666114442503005E-3</v>
      </c>
      <c r="F132" s="98">
        <v>3.5337274113745659E-3</v>
      </c>
      <c r="G132" s="98">
        <v>4.0316958373946346E-3</v>
      </c>
      <c r="H132" s="98">
        <v>5.1479741486349772E-3</v>
      </c>
      <c r="I132" s="98">
        <v>6.8103640420912768E-3</v>
      </c>
      <c r="J132" s="98">
        <v>6.3309796358498394E-3</v>
      </c>
      <c r="K132" s="98">
        <v>6.7529178003856377E-3</v>
      </c>
      <c r="L132" s="98">
        <v>5.6568645804969345E-3</v>
      </c>
      <c r="M132" s="98">
        <v>6.5295982341444566E-3</v>
      </c>
      <c r="N132" s="98">
        <v>6.3501825499675865E-3</v>
      </c>
      <c r="O132" s="98">
        <v>5.0374779737233435E-3</v>
      </c>
      <c r="P132" s="98">
        <v>4.1124782476896103E-3</v>
      </c>
      <c r="Q132" s="98">
        <v>5.5791384404165452E-3</v>
      </c>
      <c r="R132" s="98">
        <v>6.251599467405812E-3</v>
      </c>
      <c r="S132" s="98">
        <v>6.9241903800966852E-3</v>
      </c>
      <c r="T132" s="98">
        <v>6.040564830463193E-3</v>
      </c>
      <c r="U132" s="98">
        <v>5.2905415095720592E-3</v>
      </c>
      <c r="V132" s="98">
        <v>4.3824652013571283E-3</v>
      </c>
      <c r="W132" s="98">
        <v>4.4955976672576272E-3</v>
      </c>
      <c r="DA132" s="63" t="s">
        <v>1659</v>
      </c>
    </row>
    <row r="133" spans="1:105" ht="12" customHeight="1" x14ac:dyDescent="0.25">
      <c r="A133" s="106" t="s">
        <v>122</v>
      </c>
      <c r="B133" s="101">
        <v>11.567847253492738</v>
      </c>
      <c r="C133" s="101">
        <v>10.763826919593598</v>
      </c>
      <c r="D133" s="101">
        <v>11.48815687711007</v>
      </c>
      <c r="E133" s="101">
        <v>11.66043346167676</v>
      </c>
      <c r="F133" s="101">
        <v>12.913855682330002</v>
      </c>
      <c r="G133" s="101">
        <v>14.065769533116194</v>
      </c>
      <c r="H133" s="101">
        <v>14.990316564894876</v>
      </c>
      <c r="I133" s="101">
        <v>13.550489763547048</v>
      </c>
      <c r="J133" s="101">
        <v>13.160202451271775</v>
      </c>
      <c r="K133" s="101">
        <v>11.20327959883514</v>
      </c>
      <c r="L133" s="101">
        <v>11.710277419674789</v>
      </c>
      <c r="M133" s="101">
        <v>11.389598886477225</v>
      </c>
      <c r="N133" s="101">
        <v>11.343838429331884</v>
      </c>
      <c r="O133" s="101">
        <v>12.916063724134572</v>
      </c>
      <c r="P133" s="101">
        <v>13.341346575186034</v>
      </c>
      <c r="Q133" s="101">
        <v>14.822320220297422</v>
      </c>
      <c r="R133" s="101">
        <v>14.694806557713875</v>
      </c>
      <c r="S133" s="101">
        <v>13.273493492469401</v>
      </c>
      <c r="T133" s="101">
        <v>11.949572927994517</v>
      </c>
      <c r="U133" s="101">
        <v>9.6592405094074074</v>
      </c>
      <c r="V133" s="101">
        <v>7.1506465543865945</v>
      </c>
      <c r="W133" s="101">
        <v>5.6160929225325074</v>
      </c>
      <c r="DA133" s="131" t="s">
        <v>1660</v>
      </c>
    </row>
    <row r="134" spans="1:105" ht="12" customHeight="1" x14ac:dyDescent="0.25">
      <c r="A134" s="107" t="s">
        <v>121</v>
      </c>
      <c r="B134" s="104">
        <v>4.3377525284836924</v>
      </c>
      <c r="C134" s="104">
        <v>4.7545568207379914</v>
      </c>
      <c r="D134" s="104">
        <v>5.5463167642602826</v>
      </c>
      <c r="E134" s="104">
        <v>6.1926799335506146</v>
      </c>
      <c r="F134" s="104">
        <v>6.8916943404942632</v>
      </c>
      <c r="G134" s="104">
        <v>8.2045970980249692</v>
      </c>
      <c r="H134" s="104">
        <v>9.3379048121388664</v>
      </c>
      <c r="I134" s="104">
        <v>10.831245649930004</v>
      </c>
      <c r="J134" s="104">
        <v>11.361465549000577</v>
      </c>
      <c r="K134" s="104">
        <v>10.745406071609121</v>
      </c>
      <c r="L134" s="104">
        <v>12.456228158878091</v>
      </c>
      <c r="M134" s="104">
        <v>12.500183011043841</v>
      </c>
      <c r="N134" s="104">
        <v>12.113871492768581</v>
      </c>
      <c r="O134" s="104">
        <v>13.267961797272864</v>
      </c>
      <c r="P134" s="104">
        <v>12.475362757577097</v>
      </c>
      <c r="Q134" s="104">
        <v>13.083289158322952</v>
      </c>
      <c r="R134" s="104">
        <v>13.047482576393683</v>
      </c>
      <c r="S134" s="104">
        <v>11.779840760185071</v>
      </c>
      <c r="T134" s="104">
        <v>10.884571586208843</v>
      </c>
      <c r="U134" s="104">
        <v>9.1894634321912942</v>
      </c>
      <c r="V134" s="104">
        <v>7.2224925107056688</v>
      </c>
      <c r="W134" s="104">
        <v>5.9666428877553201</v>
      </c>
      <c r="DA134" s="132" t="s">
        <v>1661</v>
      </c>
    </row>
    <row r="135" spans="1:105" ht="12" customHeight="1" x14ac:dyDescent="0.25">
      <c r="A135" s="108" t="s">
        <v>53</v>
      </c>
      <c r="B135" s="98">
        <v>2.8230512352896815</v>
      </c>
      <c r="C135" s="98">
        <v>3.0354879855828987</v>
      </c>
      <c r="D135" s="98">
        <v>3.5660491623790649</v>
      </c>
      <c r="E135" s="98">
        <v>3.9280289495302574</v>
      </c>
      <c r="F135" s="98">
        <v>4.3495248526734231</v>
      </c>
      <c r="G135" s="98">
        <v>5.2392609514594906</v>
      </c>
      <c r="H135" s="98">
        <v>5.9644476665017176</v>
      </c>
      <c r="I135" s="98">
        <v>6.8230118025903392</v>
      </c>
      <c r="J135" s="98">
        <v>6.9684973554787266</v>
      </c>
      <c r="K135" s="98">
        <v>6.0878048868103951</v>
      </c>
      <c r="L135" s="98">
        <v>7.940327643825694</v>
      </c>
      <c r="M135" s="98">
        <v>7.9054529536727856</v>
      </c>
      <c r="N135" s="98">
        <v>7.5153155180771209</v>
      </c>
      <c r="O135" s="98">
        <v>8.57177918906938</v>
      </c>
      <c r="P135" s="98">
        <v>7.7635929015486829</v>
      </c>
      <c r="Q135" s="98">
        <v>8.2684002352581434</v>
      </c>
      <c r="R135" s="98">
        <v>8.2290574411782877</v>
      </c>
      <c r="S135" s="98">
        <v>7.1282451542555618</v>
      </c>
      <c r="T135" s="98">
        <v>6.6088153998505472</v>
      </c>
      <c r="U135" s="98">
        <v>5.64389986920074</v>
      </c>
      <c r="V135" s="98">
        <v>4.4425715890564641</v>
      </c>
      <c r="W135" s="98">
        <v>3.6761476150760797</v>
      </c>
      <c r="DA135" s="63" t="s">
        <v>1662</v>
      </c>
    </row>
    <row r="136" spans="1:105" ht="12" customHeight="1" x14ac:dyDescent="0.25">
      <c r="A136" s="108" t="s">
        <v>52</v>
      </c>
      <c r="B136" s="98">
        <v>1.5147012931940105</v>
      </c>
      <c r="C136" s="98">
        <v>1.7190688351550929</v>
      </c>
      <c r="D136" s="98">
        <v>1.9802676018812173</v>
      </c>
      <c r="E136" s="98">
        <v>2.2646509840203577</v>
      </c>
      <c r="F136" s="98">
        <v>2.5421694878208396</v>
      </c>
      <c r="G136" s="98">
        <v>2.9653361465654786</v>
      </c>
      <c r="H136" s="98">
        <v>3.3734571456371487</v>
      </c>
      <c r="I136" s="98">
        <v>4.0082338473396657</v>
      </c>
      <c r="J136" s="98">
        <v>4.3929681935218499</v>
      </c>
      <c r="K136" s="98">
        <v>4.6576011847987271</v>
      </c>
      <c r="L136" s="98">
        <v>4.5159005150523956</v>
      </c>
      <c r="M136" s="98">
        <v>4.5947300573710557</v>
      </c>
      <c r="N136" s="98">
        <v>4.5985559746914593</v>
      </c>
      <c r="O136" s="98">
        <v>4.6961826082034843</v>
      </c>
      <c r="P136" s="98">
        <v>4.7117698560284138</v>
      </c>
      <c r="Q136" s="98">
        <v>4.8148889230648093</v>
      </c>
      <c r="R136" s="98">
        <v>4.8184251352153966</v>
      </c>
      <c r="S136" s="98">
        <v>4.6515956059295087</v>
      </c>
      <c r="T136" s="98">
        <v>4.2757561863582954</v>
      </c>
      <c r="U136" s="98">
        <v>3.5455635629905538</v>
      </c>
      <c r="V136" s="98">
        <v>2.7799209216492042</v>
      </c>
      <c r="W136" s="98">
        <v>2.2904952726792409</v>
      </c>
      <c r="DA136" s="63" t="s">
        <v>1663</v>
      </c>
    </row>
    <row r="137" spans="1:105" ht="12" customHeight="1" x14ac:dyDescent="0.25">
      <c r="A137" s="121" t="s">
        <v>54</v>
      </c>
      <c r="B137" s="122">
        <v>6.149972512370641</v>
      </c>
      <c r="C137" s="122">
        <v>6.4497114697166538</v>
      </c>
      <c r="D137" s="122">
        <v>7.331782494375056</v>
      </c>
      <c r="E137" s="122">
        <v>8.217913575267044</v>
      </c>
      <c r="F137" s="122">
        <v>9.3272547593800379</v>
      </c>
      <c r="G137" s="122">
        <v>10.953464459072919</v>
      </c>
      <c r="H137" s="122">
        <v>12.816882261559497</v>
      </c>
      <c r="I137" s="122">
        <v>14.149510420996553</v>
      </c>
      <c r="J137" s="122">
        <v>14.967142698918799</v>
      </c>
      <c r="K137" s="122">
        <v>15.162108278342503</v>
      </c>
      <c r="L137" s="122">
        <v>16.598158603841458</v>
      </c>
      <c r="M137" s="122">
        <v>16.275636645938089</v>
      </c>
      <c r="N137" s="122">
        <v>16.350992396317459</v>
      </c>
      <c r="O137" s="122">
        <v>18.174562351590119</v>
      </c>
      <c r="P137" s="122">
        <v>19.404475057865358</v>
      </c>
      <c r="Q137" s="122">
        <v>20.669546792400084</v>
      </c>
      <c r="R137" s="122">
        <v>21.690421611625652</v>
      </c>
      <c r="S137" s="122">
        <v>20.806802746817773</v>
      </c>
      <c r="T137" s="122">
        <v>20.10318998443061</v>
      </c>
      <c r="U137" s="122">
        <v>19.133771217103195</v>
      </c>
      <c r="V137" s="122">
        <v>19.203169472396951</v>
      </c>
      <c r="W137" s="122">
        <v>18.920438853322644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6.149972512370641</v>
      </c>
      <c r="C140" s="33">
        <v>6.4497114697166538</v>
      </c>
      <c r="D140" s="33">
        <v>7.331782494375056</v>
      </c>
      <c r="E140" s="33">
        <v>8.217913575267044</v>
      </c>
      <c r="F140" s="33">
        <v>9.3272547593800379</v>
      </c>
      <c r="G140" s="33">
        <v>10.953464459072919</v>
      </c>
      <c r="H140" s="33">
        <v>12.816882261559497</v>
      </c>
      <c r="I140" s="33">
        <v>14.149510420996553</v>
      </c>
      <c r="J140" s="33">
        <v>14.967142698918799</v>
      </c>
      <c r="K140" s="33">
        <v>15.162108278342503</v>
      </c>
      <c r="L140" s="33">
        <v>16.598158603841458</v>
      </c>
      <c r="M140" s="33">
        <v>16.275636645938089</v>
      </c>
      <c r="N140" s="33">
        <v>16.350992396317459</v>
      </c>
      <c r="O140" s="33">
        <v>18.174562351590119</v>
      </c>
      <c r="P140" s="33">
        <v>19.404475057865358</v>
      </c>
      <c r="Q140" s="33">
        <v>20.669546792400084</v>
      </c>
      <c r="R140" s="33">
        <v>21.690421611625652</v>
      </c>
      <c r="S140" s="33">
        <v>20.806802746817773</v>
      </c>
      <c r="T140" s="33">
        <v>20.10318998443061</v>
      </c>
      <c r="U140" s="33">
        <v>19.133771217103195</v>
      </c>
      <c r="V140" s="33">
        <v>19.203169472396951</v>
      </c>
      <c r="W140" s="33">
        <v>18.920438853322644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229.61754513543701</v>
      </c>
      <c r="C142" s="117">
        <f t="shared" si="25"/>
        <v>268.65288970252266</v>
      </c>
      <c r="D142" s="117">
        <f t="shared" si="25"/>
        <v>287.62586807492011</v>
      </c>
      <c r="E142" s="117">
        <f t="shared" si="25"/>
        <v>336.21481692240633</v>
      </c>
      <c r="F142" s="117">
        <f t="shared" si="25"/>
        <v>369.52153632600846</v>
      </c>
      <c r="G142" s="117">
        <f t="shared" si="25"/>
        <v>444.20899560489727</v>
      </c>
      <c r="H142" s="117">
        <f t="shared" si="25"/>
        <v>505.13083652016081</v>
      </c>
      <c r="I142" s="117">
        <f t="shared" si="25"/>
        <v>611.04470936864948</v>
      </c>
      <c r="J142" s="117">
        <f t="shared" si="25"/>
        <v>606.40978673719599</v>
      </c>
      <c r="K142" s="117">
        <f t="shared" si="25"/>
        <v>611.59818054449124</v>
      </c>
      <c r="L142" s="117">
        <f t="shared" si="25"/>
        <v>664.13097961462768</v>
      </c>
      <c r="M142" s="117">
        <f t="shared" si="25"/>
        <v>612.74718253859862</v>
      </c>
      <c r="N142" s="117">
        <f t="shared" si="25"/>
        <v>603.7742479351441</v>
      </c>
      <c r="O142" s="117">
        <f t="shared" si="25"/>
        <v>642.34492370324938</v>
      </c>
      <c r="P142" s="117">
        <f t="shared" si="25"/>
        <v>635.14878185117414</v>
      </c>
      <c r="Q142" s="117">
        <f t="shared" si="25"/>
        <v>741.92236835119513</v>
      </c>
      <c r="R142" s="117">
        <f t="shared" ref="R142:V142" si="26">R143+R146+R148+R161</f>
        <v>792.38643911581812</v>
      </c>
      <c r="S142" s="117">
        <f t="shared" si="26"/>
        <v>764.19637401320949</v>
      </c>
      <c r="T142" s="117">
        <f t="shared" si="26"/>
        <v>731.87474805678426</v>
      </c>
      <c r="U142" s="117">
        <f t="shared" si="26"/>
        <v>681.72648295508804</v>
      </c>
      <c r="V142" s="117">
        <f t="shared" si="26"/>
        <v>649.55633509500626</v>
      </c>
      <c r="W142" s="117">
        <f t="shared" ref="W142" si="27">W143+W146+W148+W161</f>
        <v>675.94367245686328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204.64947374097525</v>
      </c>
      <c r="C143" s="122">
        <f t="shared" si="28"/>
        <v>242.70104614091656</v>
      </c>
      <c r="D143" s="122">
        <f t="shared" si="28"/>
        <v>258.47165296397367</v>
      </c>
      <c r="E143" s="122">
        <f t="shared" si="28"/>
        <v>303.56770763454534</v>
      </c>
      <c r="F143" s="122">
        <f t="shared" si="28"/>
        <v>331.95746669248547</v>
      </c>
      <c r="G143" s="122">
        <f t="shared" si="28"/>
        <v>399.71407594621081</v>
      </c>
      <c r="H143" s="122">
        <f t="shared" si="28"/>
        <v>453.67000858382954</v>
      </c>
      <c r="I143" s="122">
        <f t="shared" si="28"/>
        <v>554.15589522159166</v>
      </c>
      <c r="J143" s="122">
        <f t="shared" si="28"/>
        <v>546.90066044765854</v>
      </c>
      <c r="K143" s="122">
        <f t="shared" si="28"/>
        <v>552.8058205465303</v>
      </c>
      <c r="L143" s="122">
        <f t="shared" si="28"/>
        <v>597.79434613567275</v>
      </c>
      <c r="M143" s="122">
        <f t="shared" si="28"/>
        <v>542.90898637391297</v>
      </c>
      <c r="N143" s="122">
        <f t="shared" si="28"/>
        <v>534.2812741994826</v>
      </c>
      <c r="O143" s="122">
        <f t="shared" si="28"/>
        <v>566.6266586918473</v>
      </c>
      <c r="P143" s="122">
        <f t="shared" si="28"/>
        <v>554.3972720635818</v>
      </c>
      <c r="Q143" s="122">
        <f t="shared" si="28"/>
        <v>654.99748440958058</v>
      </c>
      <c r="R143" s="122">
        <f t="shared" ref="R143:V143" si="29">SUM(R144:R145)</f>
        <v>701.37784743114378</v>
      </c>
      <c r="S143" s="122">
        <f t="shared" si="29"/>
        <v>677.70987516586558</v>
      </c>
      <c r="T143" s="122">
        <f t="shared" si="29"/>
        <v>649.92804930676823</v>
      </c>
      <c r="U143" s="122">
        <f t="shared" si="29"/>
        <v>600.51741357446417</v>
      </c>
      <c r="V143" s="122">
        <f t="shared" si="29"/>
        <v>570.05938782106887</v>
      </c>
      <c r="W143" s="122">
        <f t="shared" ref="W143" si="30">SUM(W144:W145)</f>
        <v>596.35375765770334</v>
      </c>
      <c r="DA143" s="130" t="s">
        <v>1814</v>
      </c>
    </row>
    <row r="144" spans="1:105" ht="12" customHeight="1" x14ac:dyDescent="0.25">
      <c r="A144" s="97" t="s">
        <v>204</v>
      </c>
      <c r="B144" s="98">
        <v>203.14762876980151</v>
      </c>
      <c r="C144" s="98">
        <v>240.92685984167301</v>
      </c>
      <c r="D144" s="98">
        <v>256.63564520712623</v>
      </c>
      <c r="E144" s="98">
        <v>301.42915788906799</v>
      </c>
      <c r="F144" s="98">
        <v>329.65678316242554</v>
      </c>
      <c r="G144" s="98">
        <v>396.97906968420028</v>
      </c>
      <c r="H144" s="98">
        <v>450.60603802233555</v>
      </c>
      <c r="I144" s="98">
        <v>550.4448192305772</v>
      </c>
      <c r="J144" s="98">
        <v>543.30785757547096</v>
      </c>
      <c r="K144" s="98">
        <v>549.21706101811196</v>
      </c>
      <c r="L144" s="98">
        <v>593.77712590644194</v>
      </c>
      <c r="M144" s="98">
        <v>539.34204119615674</v>
      </c>
      <c r="N144" s="98">
        <v>530.77306952215849</v>
      </c>
      <c r="O144" s="98">
        <v>562.90361776080169</v>
      </c>
      <c r="P144" s="98">
        <v>550.88404792353094</v>
      </c>
      <c r="Q144" s="98">
        <v>650.8005961868987</v>
      </c>
      <c r="R144" s="98">
        <v>696.9108855369708</v>
      </c>
      <c r="S144" s="98">
        <v>673.40014779544595</v>
      </c>
      <c r="T144" s="98">
        <v>645.81589871570088</v>
      </c>
      <c r="U144" s="98">
        <v>596.7732357444911</v>
      </c>
      <c r="V144" s="98">
        <v>566.50438465828279</v>
      </c>
      <c r="W144" s="98">
        <v>592.62714940285207</v>
      </c>
      <c r="DA144" s="63" t="s">
        <v>1815</v>
      </c>
    </row>
    <row r="145" spans="1:105" ht="12" customHeight="1" x14ac:dyDescent="0.25">
      <c r="A145" s="97" t="s">
        <v>53</v>
      </c>
      <c r="B145" s="98">
        <v>1.5018449711737307</v>
      </c>
      <c r="C145" s="98">
        <v>1.7741862992435429</v>
      </c>
      <c r="D145" s="98">
        <v>1.8360077568474329</v>
      </c>
      <c r="E145" s="98">
        <v>2.1385497454773694</v>
      </c>
      <c r="F145" s="98">
        <v>2.3006835300599251</v>
      </c>
      <c r="G145" s="98">
        <v>2.7350062620105242</v>
      </c>
      <c r="H145" s="98">
        <v>3.0639705614939614</v>
      </c>
      <c r="I145" s="98">
        <v>3.7110759910145021</v>
      </c>
      <c r="J145" s="98">
        <v>3.5928028721875793</v>
      </c>
      <c r="K145" s="98">
        <v>3.5887595284183158</v>
      </c>
      <c r="L145" s="98">
        <v>4.0172202292307873</v>
      </c>
      <c r="M145" s="98">
        <v>3.5669451777562506</v>
      </c>
      <c r="N145" s="98">
        <v>3.5082046773240991</v>
      </c>
      <c r="O145" s="98">
        <v>3.7230409310455532</v>
      </c>
      <c r="P145" s="98">
        <v>3.513224140050895</v>
      </c>
      <c r="Q145" s="98">
        <v>4.1968882226819124</v>
      </c>
      <c r="R145" s="98">
        <v>4.4669618941729485</v>
      </c>
      <c r="S145" s="98">
        <v>4.3097273704196111</v>
      </c>
      <c r="T145" s="98">
        <v>4.1121505910673042</v>
      </c>
      <c r="U145" s="98">
        <v>3.7441778299730881</v>
      </c>
      <c r="V145" s="98">
        <v>3.5550031627861065</v>
      </c>
      <c r="W145" s="98">
        <v>3.7266082548512851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3.450196550029945E-2</v>
      </c>
      <c r="C146" s="122">
        <f t="shared" si="31"/>
        <v>4.9760405138917697E-2</v>
      </c>
      <c r="D146" s="122">
        <f t="shared" si="31"/>
        <v>6.115630745710221E-2</v>
      </c>
      <c r="E146" s="122">
        <f t="shared" si="31"/>
        <v>0.10025161269465503</v>
      </c>
      <c r="F146" s="122">
        <f t="shared" si="31"/>
        <v>0.16955984025171156</v>
      </c>
      <c r="G146" s="122">
        <f t="shared" si="31"/>
        <v>0.25640356377288442</v>
      </c>
      <c r="H146" s="122">
        <f t="shared" si="31"/>
        <v>0.39296951204028957</v>
      </c>
      <c r="I146" s="122">
        <f t="shared" si="31"/>
        <v>0.53958906587734734</v>
      </c>
      <c r="J146" s="122">
        <f t="shared" si="31"/>
        <v>0.63877017771835853</v>
      </c>
      <c r="K146" s="122">
        <f t="shared" si="31"/>
        <v>0.6977478233099027</v>
      </c>
      <c r="L146" s="122">
        <f t="shared" si="31"/>
        <v>0.72277213706339227</v>
      </c>
      <c r="M146" s="122">
        <f t="shared" si="31"/>
        <v>0.70531568920576682</v>
      </c>
      <c r="N146" s="122">
        <f t="shared" si="31"/>
        <v>0.68840814576031917</v>
      </c>
      <c r="O146" s="122">
        <f t="shared" si="31"/>
        <v>0.68739378287927833</v>
      </c>
      <c r="P146" s="122">
        <f t="shared" si="31"/>
        <v>0.69946027607151762</v>
      </c>
      <c r="Q146" s="122">
        <f t="shared" si="31"/>
        <v>0.7747481140762027</v>
      </c>
      <c r="R146" s="122">
        <f t="shared" si="31"/>
        <v>0.96932971555645986</v>
      </c>
      <c r="S146" s="122">
        <f t="shared" si="31"/>
        <v>1.1229367912270838</v>
      </c>
      <c r="T146" s="122">
        <f t="shared" si="31"/>
        <v>1.4723752987356131</v>
      </c>
      <c r="U146" s="122">
        <f t="shared" si="31"/>
        <v>1.3068189659678715</v>
      </c>
      <c r="V146" s="122">
        <f t="shared" si="31"/>
        <v>1.3456524605976281</v>
      </c>
      <c r="W146" s="122">
        <f t="shared" si="31"/>
        <v>1.3011211333130834</v>
      </c>
      <c r="DA146" s="130" t="s">
        <v>1817</v>
      </c>
    </row>
    <row r="147" spans="1:105" ht="12" customHeight="1" x14ac:dyDescent="0.25">
      <c r="A147" s="97" t="s">
        <v>53</v>
      </c>
      <c r="B147" s="98">
        <v>3.450196550029945E-2</v>
      </c>
      <c r="C147" s="98">
        <v>4.9760405138917697E-2</v>
      </c>
      <c r="D147" s="98">
        <v>6.115630745710221E-2</v>
      </c>
      <c r="E147" s="98">
        <v>0.10025161269465503</v>
      </c>
      <c r="F147" s="98">
        <v>0.16955984025171156</v>
      </c>
      <c r="G147" s="98">
        <v>0.25640356377288442</v>
      </c>
      <c r="H147" s="98">
        <v>0.39296951204028957</v>
      </c>
      <c r="I147" s="98">
        <v>0.53958906587734734</v>
      </c>
      <c r="J147" s="98">
        <v>0.63877017771835853</v>
      </c>
      <c r="K147" s="98">
        <v>0.6977478233099027</v>
      </c>
      <c r="L147" s="98">
        <v>0.72277213706339227</v>
      </c>
      <c r="M147" s="98">
        <v>0.70531568920576682</v>
      </c>
      <c r="N147" s="98">
        <v>0.68840814576031917</v>
      </c>
      <c r="O147" s="98">
        <v>0.68739378287927833</v>
      </c>
      <c r="P147" s="98">
        <v>0.69946027607151762</v>
      </c>
      <c r="Q147" s="98">
        <v>0.7747481140762027</v>
      </c>
      <c r="R147" s="98">
        <v>0.96932971555645986</v>
      </c>
      <c r="S147" s="98">
        <v>1.1229367912270838</v>
      </c>
      <c r="T147" s="98">
        <v>1.4723752987356131</v>
      </c>
      <c r="U147" s="98">
        <v>1.3068189659678715</v>
      </c>
      <c r="V147" s="98">
        <v>1.3456524605976281</v>
      </c>
      <c r="W147" s="98">
        <v>1.3011211333130834</v>
      </c>
      <c r="DA147" s="63" t="s">
        <v>1818</v>
      </c>
    </row>
    <row r="148" spans="1:105" ht="12" customHeight="1" x14ac:dyDescent="0.25">
      <c r="A148" s="121" t="s">
        <v>55</v>
      </c>
      <c r="B148" s="122">
        <v>20.267856408092477</v>
      </c>
      <c r="C148" s="122">
        <v>20.989321966632012</v>
      </c>
      <c r="D148" s="122">
        <v>23.483172451524627</v>
      </c>
      <c r="E148" s="122">
        <v>26.232320740209605</v>
      </c>
      <c r="F148" s="122">
        <v>30.199673137773051</v>
      </c>
      <c r="G148" s="122">
        <v>35.757360953573084</v>
      </c>
      <c r="H148" s="122">
        <v>41.110067868862181</v>
      </c>
      <c r="I148" s="122">
        <v>45.333956567429624</v>
      </c>
      <c r="J148" s="122">
        <v>47.204587913134603</v>
      </c>
      <c r="K148" s="122">
        <v>46.257759243797025</v>
      </c>
      <c r="L148" s="122">
        <v>52.632682018453892</v>
      </c>
      <c r="M148" s="122">
        <v>56.373246916496072</v>
      </c>
      <c r="N148" s="122">
        <v>55.945623136245779</v>
      </c>
      <c r="O148" s="122">
        <v>60.67682462253925</v>
      </c>
      <c r="P148" s="122">
        <v>64.654724561217961</v>
      </c>
      <c r="Q148" s="122">
        <v>69.657411612377345</v>
      </c>
      <c r="R148" s="122">
        <v>72.627554890401342</v>
      </c>
      <c r="S148" s="122">
        <v>68.542794446053435</v>
      </c>
      <c r="T148" s="122">
        <v>64.081190444945975</v>
      </c>
      <c r="U148" s="122">
        <v>64.120962289944387</v>
      </c>
      <c r="V148" s="122">
        <v>62.086651178045742</v>
      </c>
      <c r="W148" s="122">
        <v>62.201881157056476</v>
      </c>
      <c r="DA148" s="130" t="s">
        <v>1819</v>
      </c>
    </row>
    <row r="149" spans="1:105" ht="12" customHeight="1" x14ac:dyDescent="0.25">
      <c r="A149" s="97" t="s">
        <v>132</v>
      </c>
      <c r="B149" s="98">
        <v>7.0568383248496858</v>
      </c>
      <c r="C149" s="98">
        <v>7.9257335856693372</v>
      </c>
      <c r="D149" s="98">
        <v>9.235168648794513</v>
      </c>
      <c r="E149" s="98">
        <v>11.0414480484772</v>
      </c>
      <c r="F149" s="98">
        <v>13.217720819294904</v>
      </c>
      <c r="G149" s="98">
        <v>16.53416369792803</v>
      </c>
      <c r="H149" s="98">
        <v>19.830404716555321</v>
      </c>
      <c r="I149" s="98">
        <v>23.680054006865536</v>
      </c>
      <c r="J149" s="98">
        <v>25.536490208011717</v>
      </c>
      <c r="K149" s="98">
        <v>26.652760236638397</v>
      </c>
      <c r="L149" s="98">
        <v>31.366691199130123</v>
      </c>
      <c r="M149" s="98">
        <v>35.101179274966029</v>
      </c>
      <c r="N149" s="98">
        <v>35.064068710905509</v>
      </c>
      <c r="O149" s="98">
        <v>37.711626164850081</v>
      </c>
      <c r="P149" s="98">
        <v>42.004783766622388</v>
      </c>
      <c r="Q149" s="98">
        <v>44.747520984614326</v>
      </c>
      <c r="R149" s="98">
        <v>47.50031097718243</v>
      </c>
      <c r="S149" s="98">
        <v>45.388021863697681</v>
      </c>
      <c r="T149" s="98">
        <v>42.904108988091963</v>
      </c>
      <c r="U149" s="98">
        <v>46.356677446861525</v>
      </c>
      <c r="V149" s="98">
        <v>48.290515820202302</v>
      </c>
      <c r="W149" s="98">
        <v>50.651775525958548</v>
      </c>
      <c r="DA149" s="63" t="s">
        <v>1820</v>
      </c>
    </row>
    <row r="150" spans="1:105" ht="12" customHeight="1" x14ac:dyDescent="0.25">
      <c r="A150" s="97" t="s">
        <v>131</v>
      </c>
      <c r="B150" s="98">
        <v>2.263614673105975E-2</v>
      </c>
      <c r="C150" s="98">
        <v>3.0258000948520627E-2</v>
      </c>
      <c r="D150" s="98">
        <v>3.5622733085512517E-2</v>
      </c>
      <c r="E150" s="98">
        <v>4.7045495141484137E-2</v>
      </c>
      <c r="F150" s="98">
        <v>5.6274540070833212E-2</v>
      </c>
      <c r="G150" s="98">
        <v>7.5555120509235602E-2</v>
      </c>
      <c r="H150" s="98">
        <v>9.5863179833140771E-2</v>
      </c>
      <c r="I150" s="98">
        <v>0.14331013928804484</v>
      </c>
      <c r="J150" s="98">
        <v>0.15967668647905492</v>
      </c>
      <c r="K150" s="98">
        <v>0.19458745153540885</v>
      </c>
      <c r="L150" s="98">
        <v>0.22239210199214657</v>
      </c>
      <c r="M150" s="98">
        <v>0.26208570104901929</v>
      </c>
      <c r="N150" s="98">
        <v>0.24937917061933013</v>
      </c>
      <c r="O150" s="98">
        <v>0.24205059450223471</v>
      </c>
      <c r="P150" s="98">
        <v>0.28066059014269817</v>
      </c>
      <c r="Q150" s="98">
        <v>0.27832895441312816</v>
      </c>
      <c r="R150" s="98">
        <v>0.30530992578251215</v>
      </c>
      <c r="S150" s="98">
        <v>0.29932283462994946</v>
      </c>
      <c r="T150" s="98">
        <v>0.26932534579269524</v>
      </c>
      <c r="U150" s="98">
        <v>0.31452229184564617</v>
      </c>
      <c r="V150" s="98">
        <v>0.33712313243239117</v>
      </c>
      <c r="W150" s="98">
        <v>0.35979267875937704</v>
      </c>
      <c r="DA150" s="63" t="s">
        <v>1821</v>
      </c>
    </row>
    <row r="151" spans="1:105" ht="12" customHeight="1" x14ac:dyDescent="0.25">
      <c r="A151" s="100" t="s">
        <v>204</v>
      </c>
      <c r="B151" s="101">
        <v>1.2897746055184751E-2</v>
      </c>
      <c r="C151" s="101">
        <v>1.6930453700971466E-2</v>
      </c>
      <c r="D151" s="101">
        <v>2.0157200489689123E-2</v>
      </c>
      <c r="E151" s="101">
        <v>2.628417770806997E-2</v>
      </c>
      <c r="F151" s="101">
        <v>3.1321690324448759E-2</v>
      </c>
      <c r="G151" s="101">
        <v>4.2715007366758123E-2</v>
      </c>
      <c r="H151" s="101">
        <v>5.4305159400595514E-2</v>
      </c>
      <c r="I151" s="101">
        <v>7.9955310761180426E-2</v>
      </c>
      <c r="J151" s="101">
        <v>8.6324768253193074E-2</v>
      </c>
      <c r="K151" s="101">
        <v>9.6213011233315188E-2</v>
      </c>
      <c r="L151" s="101">
        <v>0.12636912034411421</v>
      </c>
      <c r="M151" s="101">
        <v>0.14766590802692228</v>
      </c>
      <c r="N151" s="101">
        <v>0.13761633522276245</v>
      </c>
      <c r="O151" s="101">
        <v>0.14030535656914528</v>
      </c>
      <c r="P151" s="101">
        <v>0.15644307743167274</v>
      </c>
      <c r="Q151" s="101">
        <v>0.15858691782870543</v>
      </c>
      <c r="R151" s="101">
        <v>0.17421890628123496</v>
      </c>
      <c r="S151" s="101">
        <v>0.16365140249625446</v>
      </c>
      <c r="T151" s="101">
        <v>0.14795323451588965</v>
      </c>
      <c r="U151" s="101">
        <v>0.17573524906436908</v>
      </c>
      <c r="V151" s="101">
        <v>0.1892788925064029</v>
      </c>
      <c r="W151" s="101">
        <v>0.20361994183869411</v>
      </c>
      <c r="DA151" s="131" t="s">
        <v>1822</v>
      </c>
    </row>
    <row r="152" spans="1:105" ht="12" customHeight="1" x14ac:dyDescent="0.25">
      <c r="A152" s="103" t="s">
        <v>52</v>
      </c>
      <c r="B152" s="104">
        <v>9.7384006758750013E-3</v>
      </c>
      <c r="C152" s="104">
        <v>1.332754724754916E-2</v>
      </c>
      <c r="D152" s="104">
        <v>1.5465532595823393E-2</v>
      </c>
      <c r="E152" s="104">
        <v>2.0761317433414167E-2</v>
      </c>
      <c r="F152" s="104">
        <v>2.4952849746384453E-2</v>
      </c>
      <c r="G152" s="104">
        <v>3.2840113142477485E-2</v>
      </c>
      <c r="H152" s="104">
        <v>4.1558020432545251E-2</v>
      </c>
      <c r="I152" s="104">
        <v>6.3354828526864415E-2</v>
      </c>
      <c r="J152" s="104">
        <v>7.3351918225861831E-2</v>
      </c>
      <c r="K152" s="104">
        <v>9.8374440302093663E-2</v>
      </c>
      <c r="L152" s="104">
        <v>9.6022981648032357E-2</v>
      </c>
      <c r="M152" s="104">
        <v>0.11441979302209701</v>
      </c>
      <c r="N152" s="104">
        <v>0.11176283539656769</v>
      </c>
      <c r="O152" s="104">
        <v>0.10174523793308943</v>
      </c>
      <c r="P152" s="104">
        <v>0.12421751271102546</v>
      </c>
      <c r="Q152" s="104">
        <v>0.11974203658442274</v>
      </c>
      <c r="R152" s="104">
        <v>0.13109101950127719</v>
      </c>
      <c r="S152" s="104">
        <v>0.13567143213369504</v>
      </c>
      <c r="T152" s="104">
        <v>0.12137211127680558</v>
      </c>
      <c r="U152" s="104">
        <v>0.13878704278127707</v>
      </c>
      <c r="V152" s="104">
        <v>0.14784423992598827</v>
      </c>
      <c r="W152" s="104">
        <v>0.1561727369206829</v>
      </c>
      <c r="DA152" s="132" t="s">
        <v>1823</v>
      </c>
    </row>
    <row r="153" spans="1:105" ht="12" customHeight="1" x14ac:dyDescent="0.25">
      <c r="A153" s="106" t="s">
        <v>124</v>
      </c>
      <c r="B153" s="101">
        <v>1.4245979726641962</v>
      </c>
      <c r="C153" s="101">
        <v>1.4231040610120529</v>
      </c>
      <c r="D153" s="101">
        <v>1.363963443923855</v>
      </c>
      <c r="E153" s="101">
        <v>1.5478016218259611</v>
      </c>
      <c r="F153" s="101">
        <v>1.753566228756855</v>
      </c>
      <c r="G153" s="101">
        <v>1.9720435300204249</v>
      </c>
      <c r="H153" s="101">
        <v>2.2973002581142516</v>
      </c>
      <c r="I153" s="101">
        <v>2.3758468934227928</v>
      </c>
      <c r="J153" s="101">
        <v>2.1590624872628035</v>
      </c>
      <c r="K153" s="101">
        <v>1.8847793698331465</v>
      </c>
      <c r="L153" s="101">
        <v>1.8774342010913325</v>
      </c>
      <c r="M153" s="101">
        <v>1.9830028612028536</v>
      </c>
      <c r="N153" s="101">
        <v>1.8536252279950749</v>
      </c>
      <c r="O153" s="101">
        <v>1.7414985308611493</v>
      </c>
      <c r="P153" s="101">
        <v>1.5080857703454382</v>
      </c>
      <c r="Q153" s="101">
        <v>1.9806321660684878</v>
      </c>
      <c r="R153" s="101">
        <v>2.1641066449220743</v>
      </c>
      <c r="S153" s="101">
        <v>2.2092128499002954</v>
      </c>
      <c r="T153" s="101">
        <v>1.9800841897776529</v>
      </c>
      <c r="U153" s="101">
        <v>1.7458586933937226</v>
      </c>
      <c r="V153" s="101">
        <v>1.3971930146939906</v>
      </c>
      <c r="W153" s="101">
        <v>1.3473332833586196</v>
      </c>
      <c r="DA153" s="131" t="s">
        <v>1824</v>
      </c>
    </row>
    <row r="154" spans="1:105" ht="12" customHeight="1" x14ac:dyDescent="0.25">
      <c r="A154" s="107" t="s">
        <v>123</v>
      </c>
      <c r="B154" s="104">
        <v>4.8142330836405851E-3</v>
      </c>
      <c r="C154" s="104">
        <v>5.7736387842733747E-3</v>
      </c>
      <c r="D154" s="104">
        <v>5.2633467977531573E-3</v>
      </c>
      <c r="E154" s="104">
        <v>6.9484167875699544E-3</v>
      </c>
      <c r="F154" s="104">
        <v>7.9709249382380141E-3</v>
      </c>
      <c r="G154" s="104">
        <v>9.2747040079516774E-3</v>
      </c>
      <c r="H154" s="104">
        <v>1.1880668889161766E-2</v>
      </c>
      <c r="I154" s="104">
        <v>1.5413162135499002E-2</v>
      </c>
      <c r="J154" s="104">
        <v>1.378016010035267E-2</v>
      </c>
      <c r="K154" s="104">
        <v>1.3347601895418063E-2</v>
      </c>
      <c r="L154" s="104">
        <v>1.3090178248493114E-2</v>
      </c>
      <c r="M154" s="104">
        <v>1.495224944657016E-2</v>
      </c>
      <c r="N154" s="104">
        <v>1.4175847230873452E-2</v>
      </c>
      <c r="O154" s="104">
        <v>1.1983423089825692E-2</v>
      </c>
      <c r="P154" s="104">
        <v>9.2738612297540782E-3</v>
      </c>
      <c r="Q154" s="104">
        <v>1.2960957471524138E-2</v>
      </c>
      <c r="R154" s="104">
        <v>1.454984005551099E-2</v>
      </c>
      <c r="S154" s="104">
        <v>1.5273462106596183E-2</v>
      </c>
      <c r="T154" s="104">
        <v>1.3401480245174629E-2</v>
      </c>
      <c r="U154" s="104">
        <v>1.1987244748307067E-2</v>
      </c>
      <c r="V154" s="104">
        <v>9.9850734675891346E-3</v>
      </c>
      <c r="W154" s="104">
        <v>1.0356895387863978E-2</v>
      </c>
      <c r="DA154" s="132" t="s">
        <v>1825</v>
      </c>
    </row>
    <row r="155" spans="1:105" ht="12" customHeight="1" x14ac:dyDescent="0.25">
      <c r="A155" s="108" t="s">
        <v>50</v>
      </c>
      <c r="B155" s="98">
        <v>2.7439043550502272E-3</v>
      </c>
      <c r="C155" s="98">
        <v>3.2310154286674928E-3</v>
      </c>
      <c r="D155" s="98">
        <v>2.9776256643493249E-3</v>
      </c>
      <c r="E155" s="98">
        <v>3.8818053433196534E-3</v>
      </c>
      <c r="F155" s="98">
        <v>4.4371975268634482E-3</v>
      </c>
      <c r="G155" s="98">
        <v>5.2430081705570428E-3</v>
      </c>
      <c r="H155" s="98">
        <v>6.7326947405267892E-3</v>
      </c>
      <c r="I155" s="98">
        <v>8.6027980934077243E-3</v>
      </c>
      <c r="J155" s="98">
        <v>7.4491804645028317E-3</v>
      </c>
      <c r="K155" s="98">
        <v>6.5946840950324246E-3</v>
      </c>
      <c r="L155" s="98">
        <v>7.4333136679961796E-3</v>
      </c>
      <c r="M155" s="98">
        <v>8.4226512124257035E-3</v>
      </c>
      <c r="N155" s="98">
        <v>7.8256646809058659E-3</v>
      </c>
      <c r="O155" s="98">
        <v>6.9459451161023476E-3</v>
      </c>
      <c r="P155" s="98">
        <v>5.161382982064467E-3</v>
      </c>
      <c r="Q155" s="98">
        <v>7.3818190311075917E-3</v>
      </c>
      <c r="R155" s="98">
        <v>8.2982405881051775E-3</v>
      </c>
      <c r="S155" s="98">
        <v>8.3492717264994978E-3</v>
      </c>
      <c r="T155" s="98">
        <v>7.3609154147114362E-3</v>
      </c>
      <c r="U155" s="98">
        <v>6.6967032387350066E-3</v>
      </c>
      <c r="V155" s="98">
        <v>5.6026082662320072E-3</v>
      </c>
      <c r="W155" s="98">
        <v>5.8612977206063521E-3</v>
      </c>
      <c r="DA155" s="63" t="s">
        <v>1826</v>
      </c>
    </row>
    <row r="156" spans="1:105" ht="12" customHeight="1" x14ac:dyDescent="0.25">
      <c r="A156" s="108" t="s">
        <v>52</v>
      </c>
      <c r="B156" s="98">
        <v>2.0703287285903584E-3</v>
      </c>
      <c r="C156" s="98">
        <v>2.5426233556058819E-3</v>
      </c>
      <c r="D156" s="98">
        <v>2.2857211334038324E-3</v>
      </c>
      <c r="E156" s="98">
        <v>3.0666114442503005E-3</v>
      </c>
      <c r="F156" s="98">
        <v>3.5337274113745659E-3</v>
      </c>
      <c r="G156" s="98">
        <v>4.0316958373946346E-3</v>
      </c>
      <c r="H156" s="98">
        <v>5.1479741486349772E-3</v>
      </c>
      <c r="I156" s="98">
        <v>6.8103640420912768E-3</v>
      </c>
      <c r="J156" s="98">
        <v>6.3309796358498394E-3</v>
      </c>
      <c r="K156" s="98">
        <v>6.7529178003856377E-3</v>
      </c>
      <c r="L156" s="98">
        <v>5.6568645804969345E-3</v>
      </c>
      <c r="M156" s="98">
        <v>6.5295982341444566E-3</v>
      </c>
      <c r="N156" s="98">
        <v>6.3501825499675865E-3</v>
      </c>
      <c r="O156" s="98">
        <v>5.0374779737233435E-3</v>
      </c>
      <c r="P156" s="98">
        <v>4.1124782476896103E-3</v>
      </c>
      <c r="Q156" s="98">
        <v>5.5791384404165452E-3</v>
      </c>
      <c r="R156" s="98">
        <v>6.251599467405812E-3</v>
      </c>
      <c r="S156" s="98">
        <v>6.9241903800966852E-3</v>
      </c>
      <c r="T156" s="98">
        <v>6.040564830463193E-3</v>
      </c>
      <c r="U156" s="98">
        <v>5.2905415095720592E-3</v>
      </c>
      <c r="V156" s="98">
        <v>4.3824652013571283E-3</v>
      </c>
      <c r="W156" s="98">
        <v>4.4955976672576272E-3</v>
      </c>
      <c r="DA156" s="63" t="s">
        <v>1827</v>
      </c>
    </row>
    <row r="157" spans="1:105" ht="12" customHeight="1" x14ac:dyDescent="0.25">
      <c r="A157" s="106" t="s">
        <v>122</v>
      </c>
      <c r="B157" s="101">
        <v>8.2346583572914547</v>
      </c>
      <c r="C157" s="101">
        <v>7.7031564039359939</v>
      </c>
      <c r="D157" s="101">
        <v>8.2795428873557704</v>
      </c>
      <c r="E157" s="101">
        <v>8.4598821119121457</v>
      </c>
      <c r="F157" s="101">
        <v>9.4341021436171602</v>
      </c>
      <c r="G157" s="101">
        <v>10.340668688887849</v>
      </c>
      <c r="H157" s="101">
        <v>11.086809063953051</v>
      </c>
      <c r="I157" s="101">
        <v>10.046594893765166</v>
      </c>
      <c r="J157" s="101">
        <v>9.7644137732965461</v>
      </c>
      <c r="K157" s="101">
        <v>8.3230496419180682</v>
      </c>
      <c r="L157" s="101">
        <v>8.7168425427807978</v>
      </c>
      <c r="M157" s="101">
        <v>8.5089165342501047</v>
      </c>
      <c r="N157" s="101">
        <v>8.5281975711786231</v>
      </c>
      <c r="O157" s="101">
        <v>9.7972320892203175</v>
      </c>
      <c r="P157" s="101">
        <v>10.221087647887874</v>
      </c>
      <c r="Q157" s="101">
        <v>11.444035902132375</v>
      </c>
      <c r="R157" s="101">
        <v>11.416784390125725</v>
      </c>
      <c r="S157" s="101">
        <v>10.38071899876369</v>
      </c>
      <c r="T157" s="101">
        <v>9.4100416404532723</v>
      </c>
      <c r="U157" s="101">
        <v>7.6549853589997969</v>
      </c>
      <c r="V157" s="101">
        <v>5.7127594665571682</v>
      </c>
      <c r="W157" s="101">
        <v>4.5571844200540159</v>
      </c>
      <c r="DA157" s="131" t="s">
        <v>1828</v>
      </c>
    </row>
    <row r="158" spans="1:105" ht="12" customHeight="1" x14ac:dyDescent="0.25">
      <c r="A158" s="107" t="s">
        <v>121</v>
      </c>
      <c r="B158" s="104">
        <v>3.5243113734724387</v>
      </c>
      <c r="C158" s="104">
        <v>3.9012962762818342</v>
      </c>
      <c r="D158" s="104">
        <v>4.5636113915672247</v>
      </c>
      <c r="E158" s="104">
        <v>5.1291950460652442</v>
      </c>
      <c r="F158" s="104">
        <v>5.7300384810950602</v>
      </c>
      <c r="G158" s="104">
        <v>6.8256552122195959</v>
      </c>
      <c r="H158" s="104">
        <v>7.7878099815172517</v>
      </c>
      <c r="I158" s="104">
        <v>9.0727374719525891</v>
      </c>
      <c r="J158" s="104">
        <v>9.5711645979841187</v>
      </c>
      <c r="K158" s="104">
        <v>9.18923494197659</v>
      </c>
      <c r="L158" s="104">
        <v>10.436231795211004</v>
      </c>
      <c r="M158" s="104">
        <v>10.503110295581495</v>
      </c>
      <c r="N158" s="104">
        <v>10.23617660831637</v>
      </c>
      <c r="O158" s="104">
        <v>11.172433820015648</v>
      </c>
      <c r="P158" s="104">
        <v>10.630832924989811</v>
      </c>
      <c r="Q158" s="104">
        <v>11.193932647677505</v>
      </c>
      <c r="R158" s="104">
        <v>11.226493112333092</v>
      </c>
      <c r="S158" s="104">
        <v>10.250244436955221</v>
      </c>
      <c r="T158" s="104">
        <v>9.5042288005852154</v>
      </c>
      <c r="U158" s="104">
        <v>8.0369312540953981</v>
      </c>
      <c r="V158" s="104">
        <v>6.3390746706923053</v>
      </c>
      <c r="W158" s="104">
        <v>5.2754383535380533</v>
      </c>
      <c r="DA158" s="132" t="s">
        <v>1829</v>
      </c>
    </row>
    <row r="159" spans="1:105" ht="12" customHeight="1" x14ac:dyDescent="0.25">
      <c r="A159" s="108" t="s">
        <v>53</v>
      </c>
      <c r="B159" s="98">
        <v>2.0096100802784282</v>
      </c>
      <c r="C159" s="98">
        <v>2.1822274411267411</v>
      </c>
      <c r="D159" s="98">
        <v>2.5833437896860079</v>
      </c>
      <c r="E159" s="98">
        <v>2.8645440620448865</v>
      </c>
      <c r="F159" s="98">
        <v>3.1878689932742206</v>
      </c>
      <c r="G159" s="98">
        <v>3.8603190656541169</v>
      </c>
      <c r="H159" s="98">
        <v>4.414352835880103</v>
      </c>
      <c r="I159" s="98">
        <v>5.0645036246129234</v>
      </c>
      <c r="J159" s="98">
        <v>5.1781964044622688</v>
      </c>
      <c r="K159" s="98">
        <v>4.5316337571778629</v>
      </c>
      <c r="L159" s="98">
        <v>5.9203312801586092</v>
      </c>
      <c r="M159" s="98">
        <v>5.9083802382104391</v>
      </c>
      <c r="N159" s="98">
        <v>5.6376206336249108</v>
      </c>
      <c r="O159" s="98">
        <v>6.4762512118121647</v>
      </c>
      <c r="P159" s="98">
        <v>5.919063068961397</v>
      </c>
      <c r="Q159" s="98">
        <v>6.3790437246126954</v>
      </c>
      <c r="R159" s="98">
        <v>6.408067977117696</v>
      </c>
      <c r="S159" s="98">
        <v>5.5986488310257121</v>
      </c>
      <c r="T159" s="98">
        <v>5.22847261422692</v>
      </c>
      <c r="U159" s="98">
        <v>4.4913676911048448</v>
      </c>
      <c r="V159" s="98">
        <v>3.5591537490431016</v>
      </c>
      <c r="W159" s="98">
        <v>2.9849430808588129</v>
      </c>
      <c r="DA159" s="63" t="s">
        <v>1830</v>
      </c>
    </row>
    <row r="160" spans="1:105" ht="12" customHeight="1" x14ac:dyDescent="0.25">
      <c r="A160" s="108" t="s">
        <v>52</v>
      </c>
      <c r="B160" s="98">
        <v>1.5147012931940105</v>
      </c>
      <c r="C160" s="98">
        <v>1.7190688351550929</v>
      </c>
      <c r="D160" s="98">
        <v>1.9802676018812173</v>
      </c>
      <c r="E160" s="98">
        <v>2.2646509840203577</v>
      </c>
      <c r="F160" s="98">
        <v>2.5421694878208396</v>
      </c>
      <c r="G160" s="98">
        <v>2.9653361465654786</v>
      </c>
      <c r="H160" s="98">
        <v>3.3734571456371487</v>
      </c>
      <c r="I160" s="98">
        <v>4.0082338473396657</v>
      </c>
      <c r="J160" s="98">
        <v>4.3929681935218499</v>
      </c>
      <c r="K160" s="98">
        <v>4.6576011847987271</v>
      </c>
      <c r="L160" s="98">
        <v>4.5159005150523956</v>
      </c>
      <c r="M160" s="98">
        <v>4.5947300573710557</v>
      </c>
      <c r="N160" s="98">
        <v>4.5985559746914593</v>
      </c>
      <c r="O160" s="98">
        <v>4.6961826082034843</v>
      </c>
      <c r="P160" s="98">
        <v>4.7117698560284138</v>
      </c>
      <c r="Q160" s="98">
        <v>4.8148889230648093</v>
      </c>
      <c r="R160" s="98">
        <v>4.8184251352153966</v>
      </c>
      <c r="S160" s="98">
        <v>4.6515956059295087</v>
      </c>
      <c r="T160" s="98">
        <v>4.2757561863582954</v>
      </c>
      <c r="U160" s="98">
        <v>3.5455635629905538</v>
      </c>
      <c r="V160" s="98">
        <v>2.7799209216492042</v>
      </c>
      <c r="W160" s="98">
        <v>2.2904952726792409</v>
      </c>
      <c r="DA160" s="63" t="s">
        <v>1831</v>
      </c>
    </row>
    <row r="161" spans="1:105" ht="12" customHeight="1" x14ac:dyDescent="0.25">
      <c r="A161" s="121" t="s">
        <v>54</v>
      </c>
      <c r="B161" s="122">
        <v>4.6657130208689503</v>
      </c>
      <c r="C161" s="122">
        <v>4.9127611898351651</v>
      </c>
      <c r="D161" s="122">
        <v>5.6098863519646658</v>
      </c>
      <c r="E161" s="122">
        <v>6.3145369349567284</v>
      </c>
      <c r="F161" s="122">
        <v>7.1948366554981753</v>
      </c>
      <c r="G161" s="122">
        <v>8.4811551413404551</v>
      </c>
      <c r="H161" s="122">
        <v>9.9577905554288151</v>
      </c>
      <c r="I161" s="122">
        <v>11.015268513750897</v>
      </c>
      <c r="J161" s="122">
        <v>11.665768198684484</v>
      </c>
      <c r="K161" s="122">
        <v>11.836852930853938</v>
      </c>
      <c r="L161" s="122">
        <v>12.981179323437624</v>
      </c>
      <c r="M161" s="122">
        <v>12.759633558983769</v>
      </c>
      <c r="N161" s="122">
        <v>12.858942453655496</v>
      </c>
      <c r="O161" s="122">
        <v>14.354046605983472</v>
      </c>
      <c r="P161" s="122">
        <v>15.397324950302814</v>
      </c>
      <c r="Q161" s="122">
        <v>16.492724215160997</v>
      </c>
      <c r="R161" s="122">
        <v>17.41170707871656</v>
      </c>
      <c r="S161" s="122">
        <v>16.820767610063346</v>
      </c>
      <c r="T161" s="122">
        <v>16.39313300633442</v>
      </c>
      <c r="U161" s="122">
        <v>15.781288124711589</v>
      </c>
      <c r="V161" s="122">
        <v>16.06464363529405</v>
      </c>
      <c r="W161" s="122">
        <v>16.086912508790341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4.6657130208689503</v>
      </c>
      <c r="C164" s="33">
        <v>4.9127611898351651</v>
      </c>
      <c r="D164" s="33">
        <v>5.6098863519646658</v>
      </c>
      <c r="E164" s="33">
        <v>6.3145369349567284</v>
      </c>
      <c r="F164" s="33">
        <v>7.1948366554981753</v>
      </c>
      <c r="G164" s="33">
        <v>8.4811551413404551</v>
      </c>
      <c r="H164" s="33">
        <v>9.9577905554288151</v>
      </c>
      <c r="I164" s="33">
        <v>11.015268513750897</v>
      </c>
      <c r="J164" s="33">
        <v>11.665768198684484</v>
      </c>
      <c r="K164" s="33">
        <v>11.836852930853938</v>
      </c>
      <c r="L164" s="33">
        <v>12.981179323437624</v>
      </c>
      <c r="M164" s="33">
        <v>12.759633558983769</v>
      </c>
      <c r="N164" s="33">
        <v>12.858942453655496</v>
      </c>
      <c r="O164" s="33">
        <v>14.354046605983472</v>
      </c>
      <c r="P164" s="33">
        <v>15.397324950302814</v>
      </c>
      <c r="Q164" s="33">
        <v>16.492724215160997</v>
      </c>
      <c r="R164" s="33">
        <v>17.41170707871656</v>
      </c>
      <c r="S164" s="33">
        <v>16.820767610063346</v>
      </c>
      <c r="T164" s="33">
        <v>16.39313300633442</v>
      </c>
      <c r="U164" s="33">
        <v>15.781288124711589</v>
      </c>
      <c r="V164" s="33">
        <v>16.06464363529405</v>
      </c>
      <c r="W164" s="33">
        <v>16.086912508790341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0.51088792330562838</v>
      </c>
      <c r="C166" s="119">
        <f t="shared" si="32"/>
        <v>0.52379451270978272</v>
      </c>
      <c r="D166" s="119">
        <f t="shared" si="32"/>
        <v>0.54350611221628853</v>
      </c>
      <c r="E166" s="119">
        <f t="shared" si="32"/>
        <v>0.56217139375100833</v>
      </c>
      <c r="F166" s="119">
        <f t="shared" si="32"/>
        <v>0.58144054137095025</v>
      </c>
      <c r="G166" s="119">
        <f t="shared" si="32"/>
        <v>0.60115755230660095</v>
      </c>
      <c r="H166" s="119">
        <f t="shared" si="32"/>
        <v>0.61902150732801553</v>
      </c>
      <c r="I166" s="119">
        <f t="shared" si="32"/>
        <v>0.63418661498863538</v>
      </c>
      <c r="J166" s="119">
        <f t="shared" si="32"/>
        <v>0.64588909729298083</v>
      </c>
      <c r="K166" s="119">
        <f t="shared" si="32"/>
        <v>0.65566373167610381</v>
      </c>
      <c r="L166" s="119">
        <f t="shared" si="32"/>
        <v>0.66499162418832169</v>
      </c>
      <c r="M166" s="119">
        <f t="shared" si="32"/>
        <v>0.67807636083908285</v>
      </c>
      <c r="N166" s="119">
        <f t="shared" si="32"/>
        <v>0.69218806041312486</v>
      </c>
      <c r="O166" s="119">
        <f t="shared" si="32"/>
        <v>0.70746562885921094</v>
      </c>
      <c r="P166" s="119">
        <f t="shared" si="32"/>
        <v>0.71633876819922071</v>
      </c>
      <c r="Q166" s="119">
        <f t="shared" si="32"/>
        <v>0.72486613966008895</v>
      </c>
      <c r="R166" s="119">
        <f t="shared" ref="R166:V166" si="33">IF(R142=0,"",R142/R118)</f>
        <v>0.73462691297874683</v>
      </c>
      <c r="S166" s="119">
        <f t="shared" si="33"/>
        <v>0.74525356980375601</v>
      </c>
      <c r="T166" s="119">
        <f t="shared" si="33"/>
        <v>0.75615735747184321</v>
      </c>
      <c r="U166" s="119">
        <f t="shared" si="33"/>
        <v>0.76746273295775957</v>
      </c>
      <c r="V166" s="119">
        <f t="shared" si="33"/>
        <v>0.77983976532809363</v>
      </c>
      <c r="W166" s="119">
        <f t="shared" ref="W166" si="34">IF(W142=0,"",W142/W118)</f>
        <v>0.79251857765597988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0.49687332342778112</v>
      </c>
      <c r="C167" s="124">
        <f t="shared" si="35"/>
        <v>0.51169631329418375</v>
      </c>
      <c r="D167" s="124">
        <f t="shared" si="35"/>
        <v>0.53108530698081213</v>
      </c>
      <c r="E167" s="124">
        <f t="shared" si="35"/>
        <v>0.55074865913702986</v>
      </c>
      <c r="F167" s="124">
        <f t="shared" si="35"/>
        <v>0.56993824484087219</v>
      </c>
      <c r="G167" s="124">
        <f t="shared" si="35"/>
        <v>0.59041211237935987</v>
      </c>
      <c r="H167" s="124">
        <f t="shared" si="35"/>
        <v>0.60858705882536213</v>
      </c>
      <c r="I167" s="124">
        <f t="shared" si="35"/>
        <v>0.62510029845258586</v>
      </c>
      <c r="J167" s="124">
        <f t="shared" si="35"/>
        <v>0.63639919882514207</v>
      </c>
      <c r="K167" s="124">
        <f t="shared" si="35"/>
        <v>0.64644559624205433</v>
      </c>
      <c r="L167" s="124">
        <f t="shared" si="35"/>
        <v>0.65583258088431806</v>
      </c>
      <c r="M167" s="124">
        <f t="shared" si="35"/>
        <v>0.66810830182455194</v>
      </c>
      <c r="N167" s="124">
        <f t="shared" si="35"/>
        <v>0.68258028853526065</v>
      </c>
      <c r="O167" s="124">
        <f t="shared" si="35"/>
        <v>0.69832341299430423</v>
      </c>
      <c r="P167" s="124">
        <f t="shared" si="35"/>
        <v>0.7066281908317269</v>
      </c>
      <c r="Q167" s="124">
        <f t="shared" si="35"/>
        <v>0.71617998395284355</v>
      </c>
      <c r="R167" s="124">
        <f t="shared" ref="R167:V167" si="36">IF(R143=0,"",R143/R119)</f>
        <v>0.72625524590612645</v>
      </c>
      <c r="S167" s="124">
        <f t="shared" si="36"/>
        <v>0.73704638320210014</v>
      </c>
      <c r="T167" s="124">
        <f t="shared" si="36"/>
        <v>0.74785167963003174</v>
      </c>
      <c r="U167" s="124">
        <f t="shared" si="36"/>
        <v>0.75876445204846477</v>
      </c>
      <c r="V167" s="124">
        <f t="shared" si="36"/>
        <v>0.77074839072049595</v>
      </c>
      <c r="W167" s="124">
        <f t="shared" ref="W167" si="37">IF(W143=0,"",W143/W119)</f>
        <v>0.78374299754553423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0.49503202582193356</v>
      </c>
      <c r="C168" s="111">
        <f t="shared" si="38"/>
        <v>0.50986291245150062</v>
      </c>
      <c r="D168" s="111">
        <f t="shared" si="38"/>
        <v>0.52930964138400427</v>
      </c>
      <c r="E168" s="111">
        <f t="shared" si="38"/>
        <v>0.54899883299704688</v>
      </c>
      <c r="F168" s="111">
        <f t="shared" si="38"/>
        <v>0.56823274396761858</v>
      </c>
      <c r="G168" s="111">
        <f t="shared" si="38"/>
        <v>0.58875073122397481</v>
      </c>
      <c r="H168" s="111">
        <f t="shared" si="38"/>
        <v>0.60697161765977448</v>
      </c>
      <c r="I168" s="111">
        <f t="shared" si="38"/>
        <v>0.62352430452348329</v>
      </c>
      <c r="J168" s="111">
        <f t="shared" si="38"/>
        <v>0.63487269153961379</v>
      </c>
      <c r="K168" s="111">
        <f t="shared" si="38"/>
        <v>0.64495559577356154</v>
      </c>
      <c r="L168" s="111">
        <f t="shared" si="38"/>
        <v>0.65430903740867541</v>
      </c>
      <c r="M168" s="111">
        <f t="shared" si="38"/>
        <v>0.66664503610292636</v>
      </c>
      <c r="N168" s="111">
        <f t="shared" si="38"/>
        <v>0.68115121862746764</v>
      </c>
      <c r="O168" s="111">
        <f t="shared" si="38"/>
        <v>0.6969328319617073</v>
      </c>
      <c r="P168" s="111">
        <f t="shared" si="38"/>
        <v>0.7053085880794191</v>
      </c>
      <c r="Q168" s="111">
        <f t="shared" si="38"/>
        <v>0.71487155394185931</v>
      </c>
      <c r="R168" s="111">
        <f t="shared" ref="R168:V168" si="39">IF(R144=0,"",R144/R120)</f>
        <v>0.72498318256455396</v>
      </c>
      <c r="S168" s="111">
        <f t="shared" si="39"/>
        <v>0.73580809908319977</v>
      </c>
      <c r="T168" s="111">
        <f t="shared" si="39"/>
        <v>0.74665291168653047</v>
      </c>
      <c r="U168" s="111">
        <f t="shared" si="39"/>
        <v>0.75761778166922022</v>
      </c>
      <c r="V168" s="111">
        <f t="shared" si="39"/>
        <v>0.76964116186509257</v>
      </c>
      <c r="W168" s="111">
        <f t="shared" ref="W168" si="40">IF(W144=0,"",W144/W120)</f>
        <v>0.78267864412284738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2.258521943064399</v>
      </c>
      <c r="C170" s="124">
        <f t="shared" si="44"/>
        <v>2.492032552852419</v>
      </c>
      <c r="D170" s="124">
        <f t="shared" si="44"/>
        <v>2.6570473846471998</v>
      </c>
      <c r="E170" s="124">
        <f t="shared" si="44"/>
        <v>2.9128723439922717</v>
      </c>
      <c r="F170" s="124">
        <f t="shared" si="44"/>
        <v>3.1244710071053241</v>
      </c>
      <c r="G170" s="124">
        <f t="shared" si="44"/>
        <v>3.2761750808883807</v>
      </c>
      <c r="H170" s="124">
        <f t="shared" si="44"/>
        <v>3.4173560031226593</v>
      </c>
      <c r="I170" s="124">
        <f t="shared" si="44"/>
        <v>3.5160480833832328</v>
      </c>
      <c r="J170" s="124">
        <f t="shared" si="44"/>
        <v>3.5830006751369545</v>
      </c>
      <c r="K170" s="124">
        <f t="shared" si="44"/>
        <v>3.6502835085875005</v>
      </c>
      <c r="L170" s="124">
        <f t="shared" si="44"/>
        <v>3.7098552773801754</v>
      </c>
      <c r="M170" s="124">
        <f t="shared" si="44"/>
        <v>3.7963130391808528</v>
      </c>
      <c r="N170" s="124">
        <f t="shared" si="44"/>
        <v>3.9110868001302554</v>
      </c>
      <c r="O170" s="124">
        <f t="shared" si="44"/>
        <v>4.0907202863967882</v>
      </c>
      <c r="P170" s="124">
        <f t="shared" si="44"/>
        <v>4.3124642326850173</v>
      </c>
      <c r="Q170" s="124">
        <f t="shared" si="44"/>
        <v>4.592846266604182</v>
      </c>
      <c r="R170" s="124">
        <f t="shared" ref="R170:V170" si="45">IF(R146=0,"",R146/R122)</f>
        <v>4.8411258670606783</v>
      </c>
      <c r="S170" s="124">
        <f t="shared" si="45"/>
        <v>5.0139602839992206</v>
      </c>
      <c r="T170" s="124">
        <f t="shared" si="45"/>
        <v>5.1384490459520737</v>
      </c>
      <c r="U170" s="124">
        <f t="shared" si="45"/>
        <v>5.2326732672835261</v>
      </c>
      <c r="V170" s="124">
        <f t="shared" si="45"/>
        <v>5.3334240507360535</v>
      </c>
      <c r="W170" s="124">
        <f t="shared" ref="W170" si="46">IF(W146=0,"",W146/W122)</f>
        <v>5.4133167688159602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2.258521943064399</v>
      </c>
      <c r="C171" s="111">
        <f t="shared" si="47"/>
        <v>2.492032552852419</v>
      </c>
      <c r="D171" s="111">
        <f t="shared" si="47"/>
        <v>2.6570473846471998</v>
      </c>
      <c r="E171" s="111">
        <f t="shared" si="47"/>
        <v>2.9128723439922717</v>
      </c>
      <c r="F171" s="111">
        <f t="shared" si="47"/>
        <v>3.1244710071053241</v>
      </c>
      <c r="G171" s="111">
        <f t="shared" si="47"/>
        <v>3.2761750808883807</v>
      </c>
      <c r="H171" s="111">
        <f t="shared" si="47"/>
        <v>3.4173560031226593</v>
      </c>
      <c r="I171" s="111">
        <f t="shared" si="47"/>
        <v>3.5160480833832328</v>
      </c>
      <c r="J171" s="111">
        <f t="shared" si="47"/>
        <v>3.5830006751369545</v>
      </c>
      <c r="K171" s="111">
        <f t="shared" si="47"/>
        <v>3.6502835085875005</v>
      </c>
      <c r="L171" s="111">
        <f t="shared" si="47"/>
        <v>3.7098552773801754</v>
      </c>
      <c r="M171" s="111">
        <f t="shared" si="47"/>
        <v>3.7963130391808528</v>
      </c>
      <c r="N171" s="111">
        <f t="shared" si="47"/>
        <v>3.9110868001302554</v>
      </c>
      <c r="O171" s="111">
        <f t="shared" si="47"/>
        <v>4.0907202863967882</v>
      </c>
      <c r="P171" s="111">
        <f t="shared" si="47"/>
        <v>4.3124642326850173</v>
      </c>
      <c r="Q171" s="111">
        <f t="shared" si="47"/>
        <v>4.592846266604182</v>
      </c>
      <c r="R171" s="111">
        <f t="shared" ref="R171:V171" si="48">IF(R147=0,"",R147/R123)</f>
        <v>4.8411258670606783</v>
      </c>
      <c r="S171" s="111">
        <f t="shared" si="48"/>
        <v>5.0139602839992206</v>
      </c>
      <c r="T171" s="111">
        <f t="shared" si="48"/>
        <v>5.1384490459520737</v>
      </c>
      <c r="U171" s="111">
        <f t="shared" si="48"/>
        <v>5.2326732672835261</v>
      </c>
      <c r="V171" s="111">
        <f t="shared" si="48"/>
        <v>5.3334240507360535</v>
      </c>
      <c r="W171" s="111">
        <f t="shared" ref="W171" si="49">IF(W147=0,"",W147/W123)</f>
        <v>5.4133167688159602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0.64530488865796987</v>
      </c>
      <c r="C172" s="124">
        <f t="shared" si="50"/>
        <v>0.65344550397233536</v>
      </c>
      <c r="D172" s="124">
        <f t="shared" si="50"/>
        <v>0.66782001211670983</v>
      </c>
      <c r="E172" s="124">
        <f t="shared" si="50"/>
        <v>0.67921941828723498</v>
      </c>
      <c r="F172" s="124">
        <f t="shared" si="50"/>
        <v>0.69104439207841772</v>
      </c>
      <c r="G172" s="124">
        <f t="shared" si="50"/>
        <v>0.70274473389806391</v>
      </c>
      <c r="H172" s="124">
        <f t="shared" si="50"/>
        <v>0.71328151643022153</v>
      </c>
      <c r="I172" s="124">
        <f t="shared" si="50"/>
        <v>0.72303918742446005</v>
      </c>
      <c r="J172" s="124">
        <f t="shared" si="50"/>
        <v>0.73340841124148926</v>
      </c>
      <c r="K172" s="124">
        <f t="shared" si="50"/>
        <v>0.74258963712496395</v>
      </c>
      <c r="L172" s="124">
        <f t="shared" si="50"/>
        <v>0.74753517246501811</v>
      </c>
      <c r="M172" s="124">
        <f t="shared" si="50"/>
        <v>0.75580072475181737</v>
      </c>
      <c r="N172" s="124">
        <f t="shared" si="50"/>
        <v>0.76633162876943217</v>
      </c>
      <c r="O172" s="124">
        <f t="shared" si="50"/>
        <v>0.77592397314000794</v>
      </c>
      <c r="P172" s="124">
        <f t="shared" si="50"/>
        <v>0.78344709561812687</v>
      </c>
      <c r="Q172" s="124">
        <f t="shared" si="50"/>
        <v>0.79047559535124789</v>
      </c>
      <c r="R172" s="124">
        <f t="shared" ref="R172:V172" si="51">IF(R148=0,"",R148/R124)</f>
        <v>0.79821029823950707</v>
      </c>
      <c r="S172" s="124">
        <f t="shared" si="51"/>
        <v>0.80740251901063687</v>
      </c>
      <c r="T172" s="124">
        <f t="shared" si="51"/>
        <v>0.81697647738118639</v>
      </c>
      <c r="U172" s="124">
        <f t="shared" si="51"/>
        <v>0.82777912483504912</v>
      </c>
      <c r="V172" s="124">
        <f t="shared" si="51"/>
        <v>0.84057453546170713</v>
      </c>
      <c r="W172" s="124">
        <f t="shared" ref="W172" si="52">IF(W148=0,"",W148/W124)</f>
        <v>0.85394934704099701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0.53379012781688562</v>
      </c>
      <c r="C173" s="111">
        <f t="shared" si="53"/>
        <v>0.55327923539602353</v>
      </c>
      <c r="D173" s="111">
        <f t="shared" si="53"/>
        <v>0.5789270223365085</v>
      </c>
      <c r="E173" s="111">
        <f t="shared" si="53"/>
        <v>0.60310744911690017</v>
      </c>
      <c r="F173" s="111">
        <f t="shared" si="53"/>
        <v>0.62567466059637822</v>
      </c>
      <c r="G173" s="111">
        <f t="shared" si="53"/>
        <v>0.6482863154672962</v>
      </c>
      <c r="H173" s="111">
        <f t="shared" si="53"/>
        <v>0.66766223127151747</v>
      </c>
      <c r="I173" s="111">
        <f t="shared" si="53"/>
        <v>0.68547373539737277</v>
      </c>
      <c r="J173" s="111">
        <f t="shared" si="53"/>
        <v>0.70182553254472191</v>
      </c>
      <c r="K173" s="111">
        <f t="shared" si="53"/>
        <v>0.71509849079696641</v>
      </c>
      <c r="L173" s="111">
        <f t="shared" si="53"/>
        <v>0.72688800756803507</v>
      </c>
      <c r="M173" s="111">
        <f t="shared" si="53"/>
        <v>0.7401330487079284</v>
      </c>
      <c r="N173" s="111">
        <f t="shared" si="53"/>
        <v>0.75374914464924692</v>
      </c>
      <c r="O173" s="111">
        <f t="shared" si="53"/>
        <v>0.76627053851265148</v>
      </c>
      <c r="P173" s="111">
        <f t="shared" si="53"/>
        <v>0.77413609540774808</v>
      </c>
      <c r="Q173" s="111">
        <f t="shared" si="53"/>
        <v>0.78246735967010306</v>
      </c>
      <c r="R173" s="111">
        <f t="shared" ref="R173:V173" si="54">IF(R149=0,"",R149/R125)</f>
        <v>0.79160634615745307</v>
      </c>
      <c r="S173" s="111">
        <f t="shared" si="54"/>
        <v>0.80174717387050698</v>
      </c>
      <c r="T173" s="111">
        <f t="shared" si="54"/>
        <v>0.81326340747468806</v>
      </c>
      <c r="U173" s="111">
        <f t="shared" si="54"/>
        <v>0.82701530620539154</v>
      </c>
      <c r="V173" s="111">
        <f t="shared" si="54"/>
        <v>0.84166329262567197</v>
      </c>
      <c r="W173" s="111">
        <f t="shared" ref="W173" si="55">IF(W149=0,"",W149/W125)</f>
        <v>0.85526165128664644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0.66771364853066784</v>
      </c>
      <c r="C174" s="111">
        <f t="shared" si="56"/>
        <v>0.70288155782311224</v>
      </c>
      <c r="D174" s="111">
        <f t="shared" si="56"/>
        <v>0.72044495412507248</v>
      </c>
      <c r="E174" s="111">
        <f t="shared" si="56"/>
        <v>0.74640440303851785</v>
      </c>
      <c r="F174" s="111">
        <f t="shared" si="56"/>
        <v>0.76186771608249582</v>
      </c>
      <c r="G174" s="111">
        <f t="shared" si="56"/>
        <v>0.77712525769043728</v>
      </c>
      <c r="H174" s="111">
        <f t="shared" si="56"/>
        <v>0.79101842456013127</v>
      </c>
      <c r="I174" s="111">
        <f t="shared" si="56"/>
        <v>0.81154021001641219</v>
      </c>
      <c r="J174" s="111">
        <f t="shared" si="56"/>
        <v>0.82508354901860548</v>
      </c>
      <c r="K174" s="111">
        <f t="shared" si="56"/>
        <v>0.84783844264025854</v>
      </c>
      <c r="L174" s="111">
        <f t="shared" si="56"/>
        <v>0.83307917067768722</v>
      </c>
      <c r="M174" s="111">
        <f t="shared" si="56"/>
        <v>0.84201594588586171</v>
      </c>
      <c r="N174" s="111">
        <f t="shared" si="56"/>
        <v>0.84920010401125157</v>
      </c>
      <c r="O174" s="111">
        <f t="shared" si="56"/>
        <v>0.84604902391925974</v>
      </c>
      <c r="P174" s="111">
        <f t="shared" si="56"/>
        <v>0.85802156453063871</v>
      </c>
      <c r="Q174" s="111">
        <f t="shared" si="56"/>
        <v>0.85863649990853519</v>
      </c>
      <c r="R174" s="111">
        <f t="shared" ref="R174:V174" si="57">IF(R150=0,"",R150/R126)</f>
        <v>0.86653262574373213</v>
      </c>
      <c r="S174" s="111">
        <f t="shared" si="57"/>
        <v>0.8795234462910313</v>
      </c>
      <c r="T174" s="111">
        <f t="shared" si="57"/>
        <v>0.88490204453416765</v>
      </c>
      <c r="U174" s="111">
        <f t="shared" si="57"/>
        <v>0.89609644866046467</v>
      </c>
      <c r="V174" s="111">
        <f t="shared" si="57"/>
        <v>0.90605021829932564</v>
      </c>
      <c r="W174" s="111">
        <f t="shared" ref="W174" si="58">IF(W150=0,"",W150/W126)</f>
        <v>0.91445495023770618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0.53379012781688562</v>
      </c>
      <c r="C175" s="112">
        <f t="shared" si="59"/>
        <v>0.56964695690581868</v>
      </c>
      <c r="D175" s="112">
        <f t="shared" si="59"/>
        <v>0.59320902864255265</v>
      </c>
      <c r="E175" s="112">
        <f t="shared" si="59"/>
        <v>0.62184312395272012</v>
      </c>
      <c r="F175" s="112">
        <f t="shared" si="59"/>
        <v>0.64038032221844854</v>
      </c>
      <c r="G175" s="112">
        <f t="shared" si="59"/>
        <v>0.66344390742095061</v>
      </c>
      <c r="H175" s="112">
        <f t="shared" si="59"/>
        <v>0.68195535810766306</v>
      </c>
      <c r="I175" s="112">
        <f t="shared" si="59"/>
        <v>0.70609766444376842</v>
      </c>
      <c r="J175" s="112">
        <f t="shared" si="59"/>
        <v>0.71831964303175988</v>
      </c>
      <c r="K175" s="112">
        <f t="shared" si="59"/>
        <v>0.73369090502735479</v>
      </c>
      <c r="L175" s="112">
        <f t="shared" si="59"/>
        <v>0.73930784164447261</v>
      </c>
      <c r="M175" s="112">
        <f t="shared" si="59"/>
        <v>0.75018245856716714</v>
      </c>
      <c r="N175" s="112">
        <f t="shared" si="59"/>
        <v>0.75654616275552522</v>
      </c>
      <c r="O175" s="112">
        <f t="shared" si="59"/>
        <v>0.76108141381753858</v>
      </c>
      <c r="P175" s="112">
        <f t="shared" si="59"/>
        <v>0.77109423811236832</v>
      </c>
      <c r="Q175" s="112">
        <f t="shared" si="59"/>
        <v>0.7758267761822617</v>
      </c>
      <c r="R175" s="112">
        <f t="shared" ref="R175:V175" si="60">IF(R151=0,"",R151/R127)</f>
        <v>0.78745088010468678</v>
      </c>
      <c r="S175" s="112">
        <f t="shared" si="60"/>
        <v>0.79965522828045277</v>
      </c>
      <c r="T175" s="112">
        <f t="shared" si="60"/>
        <v>0.80855831064586536</v>
      </c>
      <c r="U175" s="112">
        <f t="shared" si="60"/>
        <v>0.82814093712746129</v>
      </c>
      <c r="V175" s="112">
        <f t="shared" si="60"/>
        <v>0.84410676956453834</v>
      </c>
      <c r="W175" s="112">
        <f t="shared" ref="W175" si="61">IF(W151=0,"",W151/W127)</f>
        <v>0.85815043514132339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0.6354002015126059</v>
      </c>
      <c r="C177" s="112">
        <f t="shared" si="65"/>
        <v>0.63903011430500511</v>
      </c>
      <c r="D177" s="112">
        <f t="shared" si="65"/>
        <v>0.64311039244082324</v>
      </c>
      <c r="E177" s="112">
        <f t="shared" si="65"/>
        <v>0.64802136995485171</v>
      </c>
      <c r="F177" s="112">
        <f t="shared" si="65"/>
        <v>0.6528009731663712</v>
      </c>
      <c r="G177" s="112">
        <f t="shared" si="65"/>
        <v>0.65769137388041177</v>
      </c>
      <c r="H177" s="112">
        <f t="shared" si="65"/>
        <v>0.66220809568618255</v>
      </c>
      <c r="I177" s="112">
        <f t="shared" si="65"/>
        <v>0.66446439339078212</v>
      </c>
      <c r="J177" s="112">
        <f t="shared" si="65"/>
        <v>0.66539412091719619</v>
      </c>
      <c r="K177" s="112">
        <f t="shared" si="65"/>
        <v>0.66688838317923149</v>
      </c>
      <c r="L177" s="112">
        <f t="shared" si="65"/>
        <v>0.66906469522872469</v>
      </c>
      <c r="M177" s="112">
        <f t="shared" si="65"/>
        <v>0.67405488800297297</v>
      </c>
      <c r="N177" s="112">
        <f t="shared" si="65"/>
        <v>0.68256148088495838</v>
      </c>
      <c r="O177" s="112">
        <f t="shared" si="65"/>
        <v>0.69669198580175051</v>
      </c>
      <c r="P177" s="112">
        <f t="shared" si="65"/>
        <v>0.71456991940909498</v>
      </c>
      <c r="Q177" s="112">
        <f t="shared" si="65"/>
        <v>0.73688156225129298</v>
      </c>
      <c r="R177" s="112">
        <f t="shared" ref="R177:V177" si="66">IF(R153=0,"",R153/R129)</f>
        <v>0.75372895840324128</v>
      </c>
      <c r="S177" s="112">
        <f t="shared" si="66"/>
        <v>0.76969431276660261</v>
      </c>
      <c r="T177" s="112">
        <f t="shared" si="66"/>
        <v>0.78338023995512163</v>
      </c>
      <c r="U177" s="112">
        <f t="shared" si="66"/>
        <v>0.79533958495937351</v>
      </c>
      <c r="V177" s="112">
        <f t="shared" si="66"/>
        <v>0.80737645068431241</v>
      </c>
      <c r="W177" s="112">
        <f t="shared" ref="W177" si="67">IF(W153=0,"",W153/W129)</f>
        <v>0.82722561475332546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0.75355248715439516</v>
      </c>
      <c r="C178" s="113">
        <f t="shared" si="68"/>
        <v>0.76212285610699249</v>
      </c>
      <c r="D178" s="113">
        <f t="shared" si="68"/>
        <v>0.76231867442423584</v>
      </c>
      <c r="E178" s="113">
        <f t="shared" si="68"/>
        <v>0.76927403202290301</v>
      </c>
      <c r="F178" s="113">
        <f t="shared" si="68"/>
        <v>0.77288394744837308</v>
      </c>
      <c r="G178" s="113">
        <f t="shared" si="68"/>
        <v>0.77337505623850555</v>
      </c>
      <c r="H178" s="113">
        <f t="shared" si="68"/>
        <v>0.77612924498789504</v>
      </c>
      <c r="I178" s="113">
        <f t="shared" si="68"/>
        <v>0.78116210058528601</v>
      </c>
      <c r="J178" s="113">
        <f t="shared" si="68"/>
        <v>0.78697872453716611</v>
      </c>
      <c r="K178" s="113">
        <f t="shared" si="68"/>
        <v>0.80340396688969318</v>
      </c>
      <c r="L178" s="113">
        <f t="shared" si="68"/>
        <v>0.78107873541169792</v>
      </c>
      <c r="M178" s="113">
        <f t="shared" si="68"/>
        <v>0.78673068137020152</v>
      </c>
      <c r="N178" s="113">
        <f t="shared" si="68"/>
        <v>0.79438478218006414</v>
      </c>
      <c r="O178" s="113">
        <f t="shared" si="68"/>
        <v>0.79093489201585154</v>
      </c>
      <c r="P178" s="113">
        <f t="shared" si="68"/>
        <v>0.80897329799192885</v>
      </c>
      <c r="Q178" s="113">
        <f t="shared" si="68"/>
        <v>0.83328927273612807</v>
      </c>
      <c r="R178" s="113">
        <f t="shared" ref="R178:V178" si="69">IF(R154=0,"",R154/R130)</f>
        <v>0.84562146178138797</v>
      </c>
      <c r="S178" s="113">
        <f t="shared" si="69"/>
        <v>0.86433816902863247</v>
      </c>
      <c r="T178" s="113">
        <f t="shared" si="69"/>
        <v>0.87009465344712988</v>
      </c>
      <c r="U178" s="113">
        <f t="shared" si="69"/>
        <v>0.87841054089459891</v>
      </c>
      <c r="V178" s="113">
        <f t="shared" si="69"/>
        <v>0.88313952357160674</v>
      </c>
      <c r="W178" s="113">
        <f t="shared" ref="W178" si="70">IF(W154=0,"",W154/W130)</f>
        <v>0.89250020608188418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0.6354002015126059</v>
      </c>
      <c r="C179" s="111">
        <f t="shared" si="71"/>
        <v>0.64195220588930313</v>
      </c>
      <c r="D179" s="111">
        <f t="shared" si="71"/>
        <v>0.64469322130800655</v>
      </c>
      <c r="E179" s="111">
        <f t="shared" si="71"/>
        <v>0.65067397175922093</v>
      </c>
      <c r="F179" s="111">
        <f t="shared" si="71"/>
        <v>0.65450255117303779</v>
      </c>
      <c r="G179" s="111">
        <f t="shared" si="71"/>
        <v>0.65860244248434563</v>
      </c>
      <c r="H179" s="111">
        <f t="shared" si="71"/>
        <v>0.66269180939008576</v>
      </c>
      <c r="I179" s="111">
        <f t="shared" si="71"/>
        <v>0.66581499382631726</v>
      </c>
      <c r="J179" s="111">
        <f t="shared" si="71"/>
        <v>0.66634128202410947</v>
      </c>
      <c r="K179" s="111">
        <f t="shared" si="71"/>
        <v>0.66877145586065312</v>
      </c>
      <c r="L179" s="111">
        <f t="shared" si="71"/>
        <v>0.6695329367235191</v>
      </c>
      <c r="M179" s="111">
        <f t="shared" si="71"/>
        <v>0.67511090503176863</v>
      </c>
      <c r="N179" s="111">
        <f t="shared" si="71"/>
        <v>0.68079560070722045</v>
      </c>
      <c r="O179" s="111">
        <f t="shared" si="71"/>
        <v>0.68680054438618132</v>
      </c>
      <c r="P179" s="111">
        <f t="shared" si="71"/>
        <v>0.70210825060452575</v>
      </c>
      <c r="Q179" s="111">
        <f t="shared" si="71"/>
        <v>0.74004437974790827</v>
      </c>
      <c r="R179" s="111">
        <f t="shared" ref="R179:V179" si="72">IF(R155=0,"",R155/R131)</f>
        <v>0.7575194480816615</v>
      </c>
      <c r="S179" s="111">
        <f t="shared" si="72"/>
        <v>0.77692856218550688</v>
      </c>
      <c r="T179" s="111">
        <f t="shared" si="72"/>
        <v>0.78627476372109162</v>
      </c>
      <c r="U179" s="111">
        <f t="shared" si="72"/>
        <v>0.80142682440087576</v>
      </c>
      <c r="V179" s="111">
        <f t="shared" si="72"/>
        <v>0.80917268058510183</v>
      </c>
      <c r="W179" s="111">
        <f t="shared" ref="W179" si="73">IF(W155=0,"",W155/W131)</f>
        <v>0.82451710706555204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0.71185745945989409</v>
      </c>
      <c r="C181" s="112">
        <f t="shared" si="77"/>
        <v>0.71565219893249976</v>
      </c>
      <c r="D181" s="112">
        <f t="shared" si="77"/>
        <v>0.72070245696701785</v>
      </c>
      <c r="E181" s="112">
        <f t="shared" si="77"/>
        <v>0.7255203796425268</v>
      </c>
      <c r="F181" s="112">
        <f t="shared" si="77"/>
        <v>0.73054108514824267</v>
      </c>
      <c r="G181" s="112">
        <f t="shared" si="77"/>
        <v>0.73516551401912034</v>
      </c>
      <c r="H181" s="112">
        <f t="shared" si="77"/>
        <v>0.73959806091865554</v>
      </c>
      <c r="I181" s="112">
        <f t="shared" si="77"/>
        <v>0.74141931908557934</v>
      </c>
      <c r="J181" s="112">
        <f t="shared" si="77"/>
        <v>0.74196531622147899</v>
      </c>
      <c r="K181" s="112">
        <f t="shared" si="77"/>
        <v>0.74291189186990003</v>
      </c>
      <c r="L181" s="112">
        <f t="shared" si="77"/>
        <v>0.74437540891519516</v>
      </c>
      <c r="M181" s="112">
        <f t="shared" si="77"/>
        <v>0.74707780485164144</v>
      </c>
      <c r="N181" s="112">
        <f t="shared" si="77"/>
        <v>0.75179117053775835</v>
      </c>
      <c r="O181" s="112">
        <f t="shared" si="77"/>
        <v>0.75853079533151435</v>
      </c>
      <c r="P181" s="112">
        <f t="shared" si="77"/>
        <v>0.76612114004281828</v>
      </c>
      <c r="Q181" s="112">
        <f t="shared" si="77"/>
        <v>0.77208127553884009</v>
      </c>
      <c r="R181" s="112">
        <f t="shared" ref="R181:V181" si="78">IF(R157=0,"",R157/R133)</f>
        <v>0.77692648387621077</v>
      </c>
      <c r="S181" s="112">
        <f t="shared" si="78"/>
        <v>0.78206381798831626</v>
      </c>
      <c r="T181" s="112">
        <f t="shared" si="78"/>
        <v>0.78747932642916207</v>
      </c>
      <c r="U181" s="112">
        <f t="shared" si="78"/>
        <v>0.7925038569589804</v>
      </c>
      <c r="V181" s="112">
        <f t="shared" si="78"/>
        <v>0.79891509433544183</v>
      </c>
      <c r="W181" s="112">
        <f t="shared" ref="W181" si="79">IF(W157=0,"",W157/W133)</f>
        <v>0.8114510359630962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0.81247405201891476</v>
      </c>
      <c r="C182" s="113">
        <f t="shared" si="80"/>
        <v>0.82053836422051296</v>
      </c>
      <c r="D182" s="113">
        <f t="shared" si="80"/>
        <v>0.82281838299869947</v>
      </c>
      <c r="E182" s="113">
        <f t="shared" si="80"/>
        <v>0.82826742236044903</v>
      </c>
      <c r="F182" s="113">
        <f t="shared" si="80"/>
        <v>0.83144118093375996</v>
      </c>
      <c r="G182" s="113">
        <f t="shared" si="80"/>
        <v>0.83193057875598597</v>
      </c>
      <c r="H182" s="113">
        <f t="shared" si="80"/>
        <v>0.83399971815877161</v>
      </c>
      <c r="I182" s="113">
        <f t="shared" si="80"/>
        <v>0.83764488085552935</v>
      </c>
      <c r="J182" s="113">
        <f t="shared" si="80"/>
        <v>0.84242341418938294</v>
      </c>
      <c r="K182" s="113">
        <f t="shared" si="80"/>
        <v>0.85517800637202956</v>
      </c>
      <c r="L182" s="113">
        <f t="shared" si="80"/>
        <v>0.83783242102647681</v>
      </c>
      <c r="M182" s="113">
        <f t="shared" si="80"/>
        <v>0.84023652184148467</v>
      </c>
      <c r="N182" s="113">
        <f t="shared" si="80"/>
        <v>0.84499630150665639</v>
      </c>
      <c r="O182" s="113">
        <f t="shared" si="80"/>
        <v>0.84206104831505191</v>
      </c>
      <c r="P182" s="113">
        <f t="shared" si="80"/>
        <v>0.85214619659320257</v>
      </c>
      <c r="Q182" s="113">
        <f t="shared" si="80"/>
        <v>0.85559009758310434</v>
      </c>
      <c r="R182" s="113">
        <f t="shared" ref="R182:V182" si="81">IF(R158=0,"",R158/R134)</f>
        <v>0.86043365427785745</v>
      </c>
      <c r="S182" s="113">
        <f t="shared" si="81"/>
        <v>0.87015135820852818</v>
      </c>
      <c r="T182" s="113">
        <f t="shared" si="81"/>
        <v>0.87318354473660931</v>
      </c>
      <c r="U182" s="113">
        <f t="shared" si="81"/>
        <v>0.87458112363138629</v>
      </c>
      <c r="V182" s="113">
        <f t="shared" si="81"/>
        <v>0.87768518434544562</v>
      </c>
      <c r="W182" s="113">
        <f t="shared" ref="W182" si="82">IF(W158=0,"",W158/W134)</f>
        <v>0.88415520298093431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0.71185745945989409</v>
      </c>
      <c r="C183" s="111">
        <f t="shared" si="83"/>
        <v>0.71890498380862222</v>
      </c>
      <c r="D183" s="111">
        <f t="shared" si="83"/>
        <v>0.72442741870741567</v>
      </c>
      <c r="E183" s="111">
        <f t="shared" si="83"/>
        <v>0.72925737026134951</v>
      </c>
      <c r="F183" s="111">
        <f t="shared" si="83"/>
        <v>0.73292350342930124</v>
      </c>
      <c r="G183" s="111">
        <f t="shared" si="83"/>
        <v>0.73680603073965145</v>
      </c>
      <c r="H183" s="111">
        <f t="shared" si="83"/>
        <v>0.74011091767516834</v>
      </c>
      <c r="I183" s="111">
        <f t="shared" si="83"/>
        <v>0.7422680439582704</v>
      </c>
      <c r="J183" s="111">
        <f t="shared" si="83"/>
        <v>0.74308651353524602</v>
      </c>
      <c r="K183" s="111">
        <f t="shared" si="83"/>
        <v>0.74437894141382999</v>
      </c>
      <c r="L183" s="111">
        <f t="shared" si="83"/>
        <v>0.74560289521077761</v>
      </c>
      <c r="M183" s="111">
        <f t="shared" si="83"/>
        <v>0.74738035541220582</v>
      </c>
      <c r="N183" s="111">
        <f t="shared" si="83"/>
        <v>0.75015089121199796</v>
      </c>
      <c r="O183" s="111">
        <f t="shared" si="83"/>
        <v>0.75553173605668644</v>
      </c>
      <c r="P183" s="111">
        <f t="shared" si="83"/>
        <v>0.76241286013086307</v>
      </c>
      <c r="Q183" s="111">
        <f t="shared" si="83"/>
        <v>0.77149672767546418</v>
      </c>
      <c r="R183" s="111">
        <f t="shared" ref="R183:V183" si="84">IF(R159=0,"",R159/R135)</f>
        <v>0.77871226722171827</v>
      </c>
      <c r="S183" s="111">
        <f t="shared" si="84"/>
        <v>0.78541754805996244</v>
      </c>
      <c r="T183" s="111">
        <f t="shared" si="84"/>
        <v>0.79113612620276208</v>
      </c>
      <c r="U183" s="111">
        <f t="shared" si="84"/>
        <v>0.79579152628391492</v>
      </c>
      <c r="V183" s="111">
        <f t="shared" si="84"/>
        <v>0.80114719092214171</v>
      </c>
      <c r="W183" s="111">
        <f t="shared" ref="W183" si="85">IF(W159=0,"",W159/W135)</f>
        <v>0.81197584901580133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0.75865591455634807</v>
      </c>
      <c r="C185" s="124">
        <f t="shared" si="89"/>
        <v>0.76170247504901034</v>
      </c>
      <c r="D185" s="124">
        <f t="shared" si="89"/>
        <v>0.76514631418329315</v>
      </c>
      <c r="E185" s="124">
        <f t="shared" si="89"/>
        <v>0.76838687546693207</v>
      </c>
      <c r="F185" s="124">
        <f t="shared" si="89"/>
        <v>0.77137773558319755</v>
      </c>
      <c r="G185" s="124">
        <f t="shared" si="89"/>
        <v>0.774289739381533</v>
      </c>
      <c r="H185" s="124">
        <f t="shared" si="89"/>
        <v>0.77692767649854333</v>
      </c>
      <c r="I185" s="124">
        <f t="shared" si="89"/>
        <v>0.7784911411072758</v>
      </c>
      <c r="J185" s="124">
        <f t="shared" si="89"/>
        <v>0.77942520047779051</v>
      </c>
      <c r="K185" s="124">
        <f t="shared" si="89"/>
        <v>0.78068647931776436</v>
      </c>
      <c r="L185" s="124">
        <f t="shared" si="89"/>
        <v>0.78208550919818753</v>
      </c>
      <c r="M185" s="124">
        <f t="shared" si="89"/>
        <v>0.7839713945794059</v>
      </c>
      <c r="N185" s="124">
        <f t="shared" si="89"/>
        <v>0.78643192669770701</v>
      </c>
      <c r="O185" s="124">
        <f t="shared" si="89"/>
        <v>0.7897877444475363</v>
      </c>
      <c r="P185" s="124">
        <f t="shared" si="89"/>
        <v>0.79349350623436232</v>
      </c>
      <c r="Q185" s="124">
        <f t="shared" si="89"/>
        <v>0.79792384326613064</v>
      </c>
      <c r="R185" s="124">
        <f t="shared" ref="R185:V185" si="90">IF(R161=0,"",R161/R137)</f>
        <v>0.80273714317218337</v>
      </c>
      <c r="S185" s="124">
        <f t="shared" si="90"/>
        <v>0.80842635049423639</v>
      </c>
      <c r="T185" s="124">
        <f t="shared" si="90"/>
        <v>0.8154493400813736</v>
      </c>
      <c r="U185" s="124">
        <f t="shared" si="90"/>
        <v>0.82478712354442152</v>
      </c>
      <c r="V185" s="124">
        <f t="shared" si="90"/>
        <v>0.83656209243925672</v>
      </c>
      <c r="W185" s="124">
        <f t="shared" ref="W185" si="91">IF(W161=0,"",W161/W137)</f>
        <v>0.85023992485064881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0.75865591455634807</v>
      </c>
      <c r="C188" s="45">
        <f t="shared" si="98"/>
        <v>0.76170247504901034</v>
      </c>
      <c r="D188" s="45">
        <f t="shared" si="98"/>
        <v>0.76514631418329315</v>
      </c>
      <c r="E188" s="45">
        <f t="shared" si="98"/>
        <v>0.76838687546693207</v>
      </c>
      <c r="F188" s="45">
        <f t="shared" si="98"/>
        <v>0.77137773558319755</v>
      </c>
      <c r="G188" s="45">
        <f t="shared" si="98"/>
        <v>0.774289739381533</v>
      </c>
      <c r="H188" s="45">
        <f t="shared" si="98"/>
        <v>0.77692767649854333</v>
      </c>
      <c r="I188" s="45">
        <f t="shared" si="98"/>
        <v>0.7784911411072758</v>
      </c>
      <c r="J188" s="45">
        <f t="shared" si="98"/>
        <v>0.77942520047779051</v>
      </c>
      <c r="K188" s="45">
        <f t="shared" si="98"/>
        <v>0.78068647931776436</v>
      </c>
      <c r="L188" s="45">
        <f t="shared" si="98"/>
        <v>0.78208550919818753</v>
      </c>
      <c r="M188" s="45">
        <f t="shared" si="98"/>
        <v>0.7839713945794059</v>
      </c>
      <c r="N188" s="45">
        <f t="shared" si="98"/>
        <v>0.78643192669770701</v>
      </c>
      <c r="O188" s="45">
        <f t="shared" si="98"/>
        <v>0.7897877444475363</v>
      </c>
      <c r="P188" s="45">
        <f t="shared" si="98"/>
        <v>0.79349350623436232</v>
      </c>
      <c r="Q188" s="45">
        <f t="shared" si="98"/>
        <v>0.79792384326613064</v>
      </c>
      <c r="R188" s="45">
        <f t="shared" ref="R188:V188" si="99">IF(R164=0,"",R164/R140)</f>
        <v>0.80273714317218337</v>
      </c>
      <c r="S188" s="45">
        <f t="shared" si="99"/>
        <v>0.80842635049423639</v>
      </c>
      <c r="T188" s="45">
        <f t="shared" si="99"/>
        <v>0.8154493400813736</v>
      </c>
      <c r="U188" s="45">
        <f t="shared" si="99"/>
        <v>0.82478712354442152</v>
      </c>
      <c r="V188" s="45">
        <f t="shared" si="99"/>
        <v>0.83656209243925672</v>
      </c>
      <c r="W188" s="45">
        <f t="shared" ref="W188" si="100">IF(W164=0,"",W164/W140)</f>
        <v>0.85023992485064881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5.934610687150573</v>
      </c>
      <c r="C190" s="117">
        <f t="shared" si="101"/>
        <v>5.8966769336465337</v>
      </c>
      <c r="D190" s="117">
        <f t="shared" si="101"/>
        <v>5.6153071477993413</v>
      </c>
      <c r="E190" s="117">
        <f t="shared" si="101"/>
        <v>6.3258798546898776</v>
      </c>
      <c r="F190" s="117">
        <f t="shared" si="101"/>
        <v>7.1145534901221934</v>
      </c>
      <c r="G190" s="117">
        <f t="shared" si="101"/>
        <v>7.9425040602029444</v>
      </c>
      <c r="H190" s="117">
        <f t="shared" si="101"/>
        <v>9.1918906412807164</v>
      </c>
      <c r="I190" s="117">
        <f t="shared" si="101"/>
        <v>9.4803603838343555</v>
      </c>
      <c r="J190" s="117">
        <f t="shared" si="101"/>
        <v>8.6018432675852523</v>
      </c>
      <c r="K190" s="117">
        <f t="shared" si="101"/>
        <v>7.4925833987606927</v>
      </c>
      <c r="L190" s="117">
        <f t="shared" si="101"/>
        <v>7.4425728196118399</v>
      </c>
      <c r="M190" s="117">
        <f t="shared" si="101"/>
        <v>7.8050826410379157</v>
      </c>
      <c r="N190" s="117">
        <f t="shared" si="101"/>
        <v>7.2048694849478085</v>
      </c>
      <c r="O190" s="117">
        <f t="shared" si="101"/>
        <v>6.6305179121589211</v>
      </c>
      <c r="P190" s="117">
        <f t="shared" si="101"/>
        <v>5.5950374877899485</v>
      </c>
      <c r="Q190" s="117">
        <f t="shared" si="101"/>
        <v>7.1273227870144282</v>
      </c>
      <c r="R190" s="117">
        <f t="shared" ref="R190:V190" si="102">R191+R194+R196+R209</f>
        <v>7.614280001738523</v>
      </c>
      <c r="S190" s="117">
        <f t="shared" si="102"/>
        <v>7.6112128312856351</v>
      </c>
      <c r="T190" s="117">
        <f t="shared" si="102"/>
        <v>6.7023666582778834</v>
      </c>
      <c r="U190" s="117">
        <f t="shared" si="102"/>
        <v>5.8212751345493432</v>
      </c>
      <c r="V190" s="117">
        <f t="shared" si="102"/>
        <v>4.5901412345272803</v>
      </c>
      <c r="W190" s="117">
        <f t="shared" ref="W190" si="103">W191+W194+W196+W209</f>
        <v>4.321694171057004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5.934610687150573</v>
      </c>
      <c r="C196" s="122">
        <v>5.8966769336465337</v>
      </c>
      <c r="D196" s="122">
        <v>5.6153071477993413</v>
      </c>
      <c r="E196" s="122">
        <v>6.3258798546898776</v>
      </c>
      <c r="F196" s="122">
        <v>7.1145534901221934</v>
      </c>
      <c r="G196" s="122">
        <v>7.9425040602029444</v>
      </c>
      <c r="H196" s="122">
        <v>9.1918906412807164</v>
      </c>
      <c r="I196" s="122">
        <v>9.4803603838343555</v>
      </c>
      <c r="J196" s="122">
        <v>8.6018432675852523</v>
      </c>
      <c r="K196" s="122">
        <v>7.4925833987606927</v>
      </c>
      <c r="L196" s="122">
        <v>7.4425728196118399</v>
      </c>
      <c r="M196" s="122">
        <v>7.8050826410379157</v>
      </c>
      <c r="N196" s="122">
        <v>7.2048694849478085</v>
      </c>
      <c r="O196" s="122">
        <v>6.6305179121589211</v>
      </c>
      <c r="P196" s="122">
        <v>5.5950374877899485</v>
      </c>
      <c r="Q196" s="122">
        <v>7.1273227870144282</v>
      </c>
      <c r="R196" s="122">
        <v>7.614280001738523</v>
      </c>
      <c r="S196" s="122">
        <v>7.6112128312856351</v>
      </c>
      <c r="T196" s="122">
        <v>6.7023666582778834</v>
      </c>
      <c r="U196" s="122">
        <v>5.8212751345493432</v>
      </c>
      <c r="V196" s="122">
        <v>4.5901412345272803</v>
      </c>
      <c r="W196" s="122">
        <v>4.321694171057004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5.9232020650312487</v>
      </c>
      <c r="C201" s="101">
        <v>5.8833801099312524</v>
      </c>
      <c r="D201" s="101">
        <v>5.6031052166544555</v>
      </c>
      <c r="E201" s="101">
        <v>6.3101189227440777</v>
      </c>
      <c r="F201" s="101">
        <v>7.0966429372006763</v>
      </c>
      <c r="G201" s="101">
        <v>7.9214726316863624</v>
      </c>
      <c r="H201" s="101">
        <v>9.1650502467137738</v>
      </c>
      <c r="I201" s="101">
        <v>9.4462255546520648</v>
      </c>
      <c r="J201" s="101">
        <v>8.5723091941547125</v>
      </c>
      <c r="K201" s="101">
        <v>7.4665321921889802</v>
      </c>
      <c r="L201" s="101">
        <v>7.4132421425837292</v>
      </c>
      <c r="M201" s="101">
        <v>7.7721227878777226</v>
      </c>
      <c r="N201" s="101">
        <v>7.1745014934543274</v>
      </c>
      <c r="O201" s="101">
        <v>6.6037993987118568</v>
      </c>
      <c r="P201" s="101">
        <v>5.5756163985545033</v>
      </c>
      <c r="Q201" s="101">
        <v>7.1009705672248389</v>
      </c>
      <c r="R201" s="101">
        <v>7.5853396497031964</v>
      </c>
      <c r="S201" s="101">
        <v>7.5828219363577203</v>
      </c>
      <c r="T201" s="101">
        <v>6.677634098627407</v>
      </c>
      <c r="U201" s="101">
        <v>5.7991997257858481</v>
      </c>
      <c r="V201" s="101">
        <v>4.5718492586146802</v>
      </c>
      <c r="W201" s="101">
        <v>4.3029137344044681</v>
      </c>
      <c r="DA201" s="131" t="s">
        <v>2160</v>
      </c>
    </row>
    <row r="202" spans="1:105" ht="12" customHeight="1" x14ac:dyDescent="0.25">
      <c r="A202" s="107" t="s">
        <v>123</v>
      </c>
      <c r="B202" s="104">
        <v>1.1408622119324609E-2</v>
      </c>
      <c r="C202" s="104">
        <v>1.329682371528146E-2</v>
      </c>
      <c r="D202" s="104">
        <v>1.2201931144886057E-2</v>
      </c>
      <c r="E202" s="104">
        <v>1.5760931945799535E-2</v>
      </c>
      <c r="F202" s="104">
        <v>1.7910552921517275E-2</v>
      </c>
      <c r="G202" s="104">
        <v>2.1031428516582379E-2</v>
      </c>
      <c r="H202" s="104">
        <v>2.6840394566943031E-2</v>
      </c>
      <c r="I202" s="104">
        <v>3.4134829182291097E-2</v>
      </c>
      <c r="J202" s="104">
        <v>2.9534073430540386E-2</v>
      </c>
      <c r="K202" s="104">
        <v>2.6051206571712213E-2</v>
      </c>
      <c r="L202" s="104">
        <v>2.933067702811068E-2</v>
      </c>
      <c r="M202" s="104">
        <v>3.295985316019296E-2</v>
      </c>
      <c r="N202" s="104">
        <v>3.0367991493481544E-2</v>
      </c>
      <c r="O202" s="104">
        <v>2.6718513447064503E-2</v>
      </c>
      <c r="P202" s="104">
        <v>1.9421089235445523E-2</v>
      </c>
      <c r="Q202" s="104">
        <v>2.6352219789589671E-2</v>
      </c>
      <c r="R202" s="104">
        <v>2.8940352035327001E-2</v>
      </c>
      <c r="S202" s="104">
        <v>2.8390894927914759E-2</v>
      </c>
      <c r="T202" s="104">
        <v>2.4732559650476275E-2</v>
      </c>
      <c r="U202" s="104">
        <v>2.207540876349548E-2</v>
      </c>
      <c r="V202" s="104">
        <v>1.8291975912600386E-2</v>
      </c>
      <c r="W202" s="104">
        <v>1.8780436652535561E-2</v>
      </c>
      <c r="DA202" s="132" t="s">
        <v>2161</v>
      </c>
    </row>
    <row r="203" spans="1:105" ht="12" customHeight="1" x14ac:dyDescent="0.25">
      <c r="A203" s="108" t="s">
        <v>50</v>
      </c>
      <c r="B203" s="98">
        <v>1.1408622119324609E-2</v>
      </c>
      <c r="C203" s="98">
        <v>1.329682371528146E-2</v>
      </c>
      <c r="D203" s="98">
        <v>1.2201931144886057E-2</v>
      </c>
      <c r="E203" s="98">
        <v>1.5760931945799535E-2</v>
      </c>
      <c r="F203" s="98">
        <v>1.7910552921517275E-2</v>
      </c>
      <c r="G203" s="98">
        <v>2.1031428516582379E-2</v>
      </c>
      <c r="H203" s="98">
        <v>2.6840394566943031E-2</v>
      </c>
      <c r="I203" s="98">
        <v>3.4134829182291097E-2</v>
      </c>
      <c r="J203" s="98">
        <v>2.9534073430540386E-2</v>
      </c>
      <c r="K203" s="98">
        <v>2.6051206571712213E-2</v>
      </c>
      <c r="L203" s="98">
        <v>2.933067702811068E-2</v>
      </c>
      <c r="M203" s="98">
        <v>3.295985316019296E-2</v>
      </c>
      <c r="N203" s="98">
        <v>3.0367991493481544E-2</v>
      </c>
      <c r="O203" s="98">
        <v>2.6718513447064503E-2</v>
      </c>
      <c r="P203" s="98">
        <v>1.9421089235445523E-2</v>
      </c>
      <c r="Q203" s="98">
        <v>2.6352219789589671E-2</v>
      </c>
      <c r="R203" s="98">
        <v>2.8940352035327001E-2</v>
      </c>
      <c r="S203" s="98">
        <v>2.8390894927914759E-2</v>
      </c>
      <c r="T203" s="98">
        <v>2.4732559650476275E-2</v>
      </c>
      <c r="U203" s="98">
        <v>2.207540876349548E-2</v>
      </c>
      <c r="V203" s="98">
        <v>1.8291975912600386E-2</v>
      </c>
      <c r="W203" s="98">
        <v>1.8780436652535561E-2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21121.221946762118</v>
      </c>
      <c r="C214" s="117">
        <f t="shared" si="108"/>
        <v>22489.821262754289</v>
      </c>
      <c r="D214" s="117">
        <f t="shared" si="108"/>
        <v>20663.374456768895</v>
      </c>
      <c r="E214" s="117">
        <f t="shared" si="108"/>
        <v>20655.253715567407</v>
      </c>
      <c r="F214" s="117">
        <f t="shared" si="108"/>
        <v>19410.49489753144</v>
      </c>
      <c r="G214" s="117">
        <f t="shared" si="108"/>
        <v>19489.081835937453</v>
      </c>
      <c r="H214" s="117">
        <f t="shared" si="108"/>
        <v>18963.403955394981</v>
      </c>
      <c r="I214" s="117">
        <f t="shared" si="108"/>
        <v>20056.224702832147</v>
      </c>
      <c r="J214" s="117">
        <f t="shared" si="108"/>
        <v>18861.855490376969</v>
      </c>
      <c r="K214" s="117">
        <f t="shared" si="108"/>
        <v>18602.233677602861</v>
      </c>
      <c r="L214" s="117">
        <f t="shared" si="108"/>
        <v>20270.911046514317</v>
      </c>
      <c r="M214" s="117">
        <f t="shared" si="108"/>
        <v>18289.175941161604</v>
      </c>
      <c r="N214" s="117">
        <f t="shared" si="108"/>
        <v>17464.513128411381</v>
      </c>
      <c r="O214" s="117">
        <f t="shared" si="108"/>
        <v>17465.671918349661</v>
      </c>
      <c r="P214" s="117">
        <f t="shared" si="108"/>
        <v>16143.447906972484</v>
      </c>
      <c r="Q214" s="117">
        <f t="shared" si="108"/>
        <v>17712.007821382453</v>
      </c>
      <c r="R214" s="117">
        <f t="shared" ref="R214:V214" si="109">R215+R218+R220+R233</f>
        <v>18206.624361900598</v>
      </c>
      <c r="S214" s="117">
        <f t="shared" si="109"/>
        <v>17461.729718985407</v>
      </c>
      <c r="T214" s="117">
        <f t="shared" si="109"/>
        <v>16972.584939366461</v>
      </c>
      <c r="U214" s="117">
        <f t="shared" si="109"/>
        <v>16203.879888102303</v>
      </c>
      <c r="V214" s="117">
        <f t="shared" si="109"/>
        <v>15738.721620734965</v>
      </c>
      <c r="W214" s="117">
        <f t="shared" ref="W214" si="110">W215+W218+W220+W233</f>
        <v>16430.642968668417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19355.507322069905</v>
      </c>
      <c r="C215" s="122">
        <f t="shared" si="111"/>
        <v>20797.675243192469</v>
      </c>
      <c r="D215" s="122">
        <f t="shared" si="111"/>
        <v>19003.183841625505</v>
      </c>
      <c r="E215" s="122">
        <f t="shared" si="111"/>
        <v>19036.388104193866</v>
      </c>
      <c r="F215" s="122">
        <f t="shared" si="111"/>
        <v>17789.215843584116</v>
      </c>
      <c r="G215" s="122">
        <f t="shared" si="111"/>
        <v>17856.096376287383</v>
      </c>
      <c r="H215" s="122">
        <f t="shared" si="111"/>
        <v>17323.494793052298</v>
      </c>
      <c r="I215" s="122">
        <f t="shared" si="111"/>
        <v>18453.362858073262</v>
      </c>
      <c r="J215" s="122">
        <f t="shared" si="111"/>
        <v>17264.539099929509</v>
      </c>
      <c r="K215" s="122">
        <f t="shared" si="111"/>
        <v>17053.781637808293</v>
      </c>
      <c r="L215" s="122">
        <f t="shared" si="111"/>
        <v>18500.970859888905</v>
      </c>
      <c r="M215" s="122">
        <f t="shared" si="111"/>
        <v>16446.427732928289</v>
      </c>
      <c r="N215" s="122">
        <f t="shared" si="111"/>
        <v>15671.920200655801</v>
      </c>
      <c r="O215" s="122">
        <f t="shared" si="111"/>
        <v>15608.556726530063</v>
      </c>
      <c r="P215" s="122">
        <f t="shared" si="111"/>
        <v>14284.643558098287</v>
      </c>
      <c r="Q215" s="122">
        <f t="shared" si="111"/>
        <v>15826.489597798995</v>
      </c>
      <c r="R215" s="122">
        <f t="shared" ref="R215:V215" si="112">SUM(R216:R217)</f>
        <v>16301.290788795461</v>
      </c>
      <c r="S215" s="122">
        <f t="shared" si="112"/>
        <v>15657.966104364761</v>
      </c>
      <c r="T215" s="122">
        <f t="shared" si="112"/>
        <v>15239.587687501944</v>
      </c>
      <c r="U215" s="122">
        <f t="shared" si="112"/>
        <v>14437.259914917777</v>
      </c>
      <c r="V215" s="122">
        <f t="shared" si="112"/>
        <v>13975.439785480894</v>
      </c>
      <c r="W215" s="122">
        <f t="shared" ref="W215" si="113">SUM(W216:W217)</f>
        <v>14658.306206678122</v>
      </c>
      <c r="DA215" s="130" t="s">
        <v>2318</v>
      </c>
    </row>
    <row r="216" spans="1:105" ht="12" customHeight="1" x14ac:dyDescent="0.25">
      <c r="A216" s="97" t="s">
        <v>204</v>
      </c>
      <c r="B216" s="98">
        <v>19284.930075364107</v>
      </c>
      <c r="C216" s="98">
        <v>20719.879711523085</v>
      </c>
      <c r="D216" s="98">
        <v>18931.494886966208</v>
      </c>
      <c r="E216" s="98">
        <v>18962.529382858535</v>
      </c>
      <c r="F216" s="98">
        <v>17718.947608251663</v>
      </c>
      <c r="G216" s="98">
        <v>17783.960607835816</v>
      </c>
      <c r="H216" s="98">
        <v>17252.291063555953</v>
      </c>
      <c r="I216" s="98">
        <v>18376.113813353284</v>
      </c>
      <c r="J216" s="98">
        <v>17192.360317059338</v>
      </c>
      <c r="K216" s="98">
        <v>16982.212723251614</v>
      </c>
      <c r="L216" s="98">
        <v>18419.432617652699</v>
      </c>
      <c r="M216" s="98">
        <v>16374.235935741743</v>
      </c>
      <c r="N216" s="98">
        <v>15601.679162067907</v>
      </c>
      <c r="O216" s="98">
        <v>15536.939061473769</v>
      </c>
      <c r="P216" s="98">
        <v>14220.678154993553</v>
      </c>
      <c r="Q216" s="98">
        <v>15753.863192946814</v>
      </c>
      <c r="R216" s="98">
        <v>16225.890765531041</v>
      </c>
      <c r="S216" s="98">
        <v>15584.576228694727</v>
      </c>
      <c r="T216" s="98">
        <v>15167.478198051849</v>
      </c>
      <c r="U216" s="98">
        <v>14368.959614607389</v>
      </c>
      <c r="V216" s="98">
        <v>13908.266282077591</v>
      </c>
      <c r="W216" s="98">
        <v>14586.515662583188</v>
      </c>
      <c r="DA216" s="63" t="s">
        <v>2319</v>
      </c>
    </row>
    <row r="217" spans="1:105" ht="12" customHeight="1" x14ac:dyDescent="0.25">
      <c r="A217" s="97" t="s">
        <v>53</v>
      </c>
      <c r="B217" s="98">
        <v>70.577246705796384</v>
      </c>
      <c r="C217" s="98">
        <v>77.795531669384062</v>
      </c>
      <c r="D217" s="98">
        <v>71.688954659297195</v>
      </c>
      <c r="E217" s="98">
        <v>73.85872133533033</v>
      </c>
      <c r="F217" s="98">
        <v>70.268235332451624</v>
      </c>
      <c r="G217" s="98">
        <v>72.135768451568893</v>
      </c>
      <c r="H217" s="98">
        <v>71.20372949634384</v>
      </c>
      <c r="I217" s="98">
        <v>77.249044719977547</v>
      </c>
      <c r="J217" s="98">
        <v>72.178782870170238</v>
      </c>
      <c r="K217" s="98">
        <v>71.568914556677598</v>
      </c>
      <c r="L217" s="98">
        <v>81.538242236204823</v>
      </c>
      <c r="M217" s="98">
        <v>72.191797186546466</v>
      </c>
      <c r="N217" s="98">
        <v>70.241038587892973</v>
      </c>
      <c r="O217" s="98">
        <v>71.617665056294456</v>
      </c>
      <c r="P217" s="98">
        <v>63.965403104733376</v>
      </c>
      <c r="Q217" s="98">
        <v>72.626404852180869</v>
      </c>
      <c r="R217" s="98">
        <v>75.400023264419247</v>
      </c>
      <c r="S217" s="98">
        <v>73.389875670034982</v>
      </c>
      <c r="T217" s="98">
        <v>72.109489450094458</v>
      </c>
      <c r="U217" s="98">
        <v>68.300300310387144</v>
      </c>
      <c r="V217" s="98">
        <v>67.173503403303087</v>
      </c>
      <c r="W217" s="98">
        <v>71.790544094934205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0.7178920262362376</v>
      </c>
      <c r="C218" s="122">
        <f t="shared" si="114"/>
        <v>0.87555942734128078</v>
      </c>
      <c r="D218" s="122">
        <f t="shared" si="114"/>
        <v>0.89871024365693186</v>
      </c>
      <c r="E218" s="122">
        <f t="shared" si="114"/>
        <v>1.1886454799193849</v>
      </c>
      <c r="F218" s="122">
        <f t="shared" si="114"/>
        <v>1.6574813989861255</v>
      </c>
      <c r="G218" s="122">
        <f t="shared" si="114"/>
        <v>2.0641882049500069</v>
      </c>
      <c r="H218" s="122">
        <f t="shared" si="114"/>
        <v>2.6723096941107207</v>
      </c>
      <c r="I218" s="122">
        <f t="shared" si="114"/>
        <v>3.1944905311747651</v>
      </c>
      <c r="J218" s="122">
        <f t="shared" si="114"/>
        <v>3.5815738227266847</v>
      </c>
      <c r="K218" s="122">
        <f t="shared" si="114"/>
        <v>3.8119918721300765</v>
      </c>
      <c r="L218" s="122">
        <f t="shared" si="114"/>
        <v>3.9543958170800582</v>
      </c>
      <c r="M218" s="122">
        <f t="shared" si="114"/>
        <v>3.7602173324817203</v>
      </c>
      <c r="N218" s="122">
        <f t="shared" si="114"/>
        <v>3.5241513151296346</v>
      </c>
      <c r="O218" s="122">
        <f t="shared" si="114"/>
        <v>3.2324228052741426</v>
      </c>
      <c r="P218" s="122">
        <f t="shared" si="114"/>
        <v>2.9530910119471168</v>
      </c>
      <c r="Q218" s="122">
        <f t="shared" si="114"/>
        <v>2.9190784217646057</v>
      </c>
      <c r="R218" s="122">
        <f t="shared" si="114"/>
        <v>3.3797485041527811</v>
      </c>
      <c r="S218" s="122">
        <f t="shared" si="114"/>
        <v>3.8138251249974555</v>
      </c>
      <c r="T218" s="122">
        <f t="shared" si="114"/>
        <v>5.0246970080182578</v>
      </c>
      <c r="U218" s="122">
        <f t="shared" si="114"/>
        <v>4.5557297851518648</v>
      </c>
      <c r="V218" s="122">
        <f t="shared" si="114"/>
        <v>4.7674352438090777</v>
      </c>
      <c r="W218" s="122">
        <f t="shared" si="114"/>
        <v>4.6302857420885326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0.7178920262362376</v>
      </c>
      <c r="C219" s="98">
        <f>RES_hhdet_fech!C86</f>
        <v>0.87555942734128078</v>
      </c>
      <c r="D219" s="98">
        <f>RES_hhdet_fech!D86</f>
        <v>0.89871024365693186</v>
      </c>
      <c r="E219" s="98">
        <f>RES_hhdet_fech!E86</f>
        <v>1.1886454799193849</v>
      </c>
      <c r="F219" s="98">
        <f>RES_hhdet_fech!F86</f>
        <v>1.6574813989861255</v>
      </c>
      <c r="G219" s="98">
        <f>RES_hhdet_fech!G86</f>
        <v>2.0641882049500069</v>
      </c>
      <c r="H219" s="98">
        <f>RES_hhdet_fech!H86</f>
        <v>2.6723096941107207</v>
      </c>
      <c r="I219" s="98">
        <f>RES_hhdet_fech!I86</f>
        <v>3.1944905311747651</v>
      </c>
      <c r="J219" s="98">
        <f>RES_hhdet_fech!J86</f>
        <v>3.5815738227266847</v>
      </c>
      <c r="K219" s="98">
        <f>RES_hhdet_fech!K86</f>
        <v>3.8119918721300765</v>
      </c>
      <c r="L219" s="98">
        <f>RES_hhdet_fech!L86</f>
        <v>3.9543958170800582</v>
      </c>
      <c r="M219" s="98">
        <f>RES_hhdet_fech!M86</f>
        <v>3.7602173324817203</v>
      </c>
      <c r="N219" s="98">
        <f>RES_hhdet_fech!N86</f>
        <v>3.5241513151296346</v>
      </c>
      <c r="O219" s="98">
        <f>RES_hhdet_fech!O86</f>
        <v>3.2324228052741426</v>
      </c>
      <c r="P219" s="98">
        <f>RES_hhdet_fech!P86</f>
        <v>2.9530910119471168</v>
      </c>
      <c r="Q219" s="98">
        <f>RES_hhdet_fech!Q86</f>
        <v>2.9190784217646057</v>
      </c>
      <c r="R219" s="98">
        <f>RES_hhdet_fech!R86</f>
        <v>3.3797485041527811</v>
      </c>
      <c r="S219" s="98">
        <f>RES_hhdet_fech!S86</f>
        <v>3.8138251249974555</v>
      </c>
      <c r="T219" s="98">
        <f>RES_hhdet_fech!T86</f>
        <v>5.0246970080182578</v>
      </c>
      <c r="U219" s="98">
        <f>RES_hhdet_fech!U86</f>
        <v>4.5557297851518648</v>
      </c>
      <c r="V219" s="98">
        <f>RES_hhdet_fech!V86</f>
        <v>4.7674352438090777</v>
      </c>
      <c r="W219" s="98">
        <f>RES_hhdet_fech!W86</f>
        <v>4.6302857420885326</v>
      </c>
      <c r="DA219" s="63" t="s">
        <v>2322</v>
      </c>
    </row>
    <row r="220" spans="1:105" ht="12" customHeight="1" x14ac:dyDescent="0.25">
      <c r="A220" s="121" t="s">
        <v>55</v>
      </c>
      <c r="B220" s="122">
        <v>1475.986791180319</v>
      </c>
      <c r="C220" s="122">
        <v>1408.4598369689913</v>
      </c>
      <c r="D220" s="122">
        <v>1373.0143437887757</v>
      </c>
      <c r="E220" s="122">
        <v>1333.8563112667703</v>
      </c>
      <c r="F220" s="122">
        <v>1334.7454807806148</v>
      </c>
      <c r="G220" s="122">
        <v>1342.0237332795798</v>
      </c>
      <c r="H220" s="122">
        <v>1339.3848337657339</v>
      </c>
      <c r="I220" s="122">
        <v>1305.1338642307724</v>
      </c>
      <c r="J220" s="122">
        <v>1293.047531103181</v>
      </c>
      <c r="K220" s="122">
        <v>1242.2693754717095</v>
      </c>
      <c r="L220" s="122">
        <v>1429.0899773631943</v>
      </c>
      <c r="M220" s="122">
        <v>1509.5835842526249</v>
      </c>
      <c r="N220" s="122">
        <v>1461.690304117076</v>
      </c>
      <c r="O220" s="122">
        <v>1504.2707869952656</v>
      </c>
      <c r="P220" s="122">
        <v>1502.5532559038195</v>
      </c>
      <c r="Q220" s="122">
        <v>1524.9163111650646</v>
      </c>
      <c r="R220" s="122">
        <v>1535.8306444894527</v>
      </c>
      <c r="S220" s="122">
        <v>1445.633022926902</v>
      </c>
      <c r="T220" s="122">
        <v>1375.4488001952445</v>
      </c>
      <c r="U220" s="122">
        <v>1413.03105653074</v>
      </c>
      <c r="V220" s="122">
        <v>1395.6612291857055</v>
      </c>
      <c r="W220" s="122">
        <v>1403.2172391445424</v>
      </c>
      <c r="DA220" s="130" t="s">
        <v>2323</v>
      </c>
    </row>
    <row r="221" spans="1:105" ht="12" customHeight="1" x14ac:dyDescent="0.25">
      <c r="A221" s="97" t="s">
        <v>132</v>
      </c>
      <c r="B221" s="98">
        <v>1706.5296367964397</v>
      </c>
      <c r="C221" s="98">
        <v>1664.9836547996451</v>
      </c>
      <c r="D221" s="98">
        <v>1559.0798586660485</v>
      </c>
      <c r="E221" s="98">
        <v>1502.0306562300691</v>
      </c>
      <c r="F221" s="98">
        <v>1454.8552611288205</v>
      </c>
      <c r="G221" s="98">
        <v>1440.4865860085954</v>
      </c>
      <c r="H221" s="98">
        <v>1406.8626112334757</v>
      </c>
      <c r="I221" s="98">
        <v>1397.8210528868699</v>
      </c>
      <c r="J221" s="98">
        <v>1353.8093762698318</v>
      </c>
      <c r="K221" s="98">
        <v>1309.647125663517</v>
      </c>
      <c r="L221" s="98">
        <v>1475.5280571889759</v>
      </c>
      <c r="M221" s="98">
        <v>1563.2062168900754</v>
      </c>
      <c r="N221" s="98">
        <v>1487.9970374442125</v>
      </c>
      <c r="O221" s="98">
        <v>1497.8271976826707</v>
      </c>
      <c r="P221" s="98">
        <v>1538.9231061555231</v>
      </c>
      <c r="Q221" s="98">
        <v>1534.8881643456598</v>
      </c>
      <c r="R221" s="98">
        <v>1558.4173730171674</v>
      </c>
      <c r="S221" s="98">
        <v>1464.1278252208535</v>
      </c>
      <c r="T221" s="98">
        <v>1362.3282852520081</v>
      </c>
      <c r="U221" s="98">
        <v>1412.9299948913676</v>
      </c>
      <c r="V221" s="98">
        <v>1395.0334845062671</v>
      </c>
      <c r="W221" s="98">
        <v>1403.7889369744923</v>
      </c>
      <c r="DA221" s="63" t="s">
        <v>2324</v>
      </c>
    </row>
    <row r="222" spans="1:105" ht="12" customHeight="1" x14ac:dyDescent="0.25">
      <c r="A222" s="97" t="s">
        <v>131</v>
      </c>
      <c r="B222" s="98">
        <v>1364.2504911400451</v>
      </c>
      <c r="C222" s="98">
        <v>1310.6128916300397</v>
      </c>
      <c r="D222" s="98">
        <v>1252.8338011282708</v>
      </c>
      <c r="E222" s="98">
        <v>1213.6309049943777</v>
      </c>
      <c r="F222" s="98">
        <v>1194.7669697690476</v>
      </c>
      <c r="G222" s="98">
        <v>1201.60843834605</v>
      </c>
      <c r="H222" s="98">
        <v>1187.3922969185226</v>
      </c>
      <c r="I222" s="98">
        <v>1180.3134105185961</v>
      </c>
      <c r="J222" s="98">
        <v>1151.268274052584</v>
      </c>
      <c r="K222" s="98">
        <v>1104.3450532116794</v>
      </c>
      <c r="L222" s="98">
        <v>1287.1687724038645</v>
      </c>
      <c r="M222" s="98">
        <v>1373.7955531332368</v>
      </c>
      <c r="N222" s="98">
        <v>1320.691344946451</v>
      </c>
      <c r="O222" s="98">
        <v>1356.9688358724104</v>
      </c>
      <c r="P222" s="98">
        <v>1388.3928962477794</v>
      </c>
      <c r="Q222" s="98">
        <v>1399.3655091045371</v>
      </c>
      <c r="R222" s="98">
        <v>1423.7866937743242</v>
      </c>
      <c r="S222" s="98">
        <v>1334.4459750224814</v>
      </c>
      <c r="T222" s="98">
        <v>1252.0911152419574</v>
      </c>
      <c r="U222" s="98">
        <v>1303.3307347469793</v>
      </c>
      <c r="V222" s="98">
        <v>1295.2080152884362</v>
      </c>
      <c r="W222" s="98">
        <v>1312.2536033469742</v>
      </c>
      <c r="DA222" s="63" t="s">
        <v>2325</v>
      </c>
    </row>
    <row r="223" spans="1:105" ht="12" customHeight="1" x14ac:dyDescent="0.25">
      <c r="A223" s="100" t="s">
        <v>204</v>
      </c>
      <c r="B223" s="101">
        <v>972.35568193441793</v>
      </c>
      <c r="C223" s="101">
        <v>904.85536678973438</v>
      </c>
      <c r="D223" s="101">
        <v>860.97292075915095</v>
      </c>
      <c r="E223" s="101">
        <v>813.87242527483011</v>
      </c>
      <c r="F223" s="101">
        <v>791.14855175729349</v>
      </c>
      <c r="G223" s="101">
        <v>795.73116326952163</v>
      </c>
      <c r="H223" s="101">
        <v>780.2147251994819</v>
      </c>
      <c r="I223" s="101">
        <v>756.85556237639332</v>
      </c>
      <c r="J223" s="101">
        <v>714.90878097495067</v>
      </c>
      <c r="K223" s="101">
        <v>630.99182991281771</v>
      </c>
      <c r="L223" s="101">
        <v>824.17238908437184</v>
      </c>
      <c r="M223" s="101">
        <v>868.78523326720722</v>
      </c>
      <c r="N223" s="101">
        <v>818.0611146053518</v>
      </c>
      <c r="O223" s="101">
        <v>874.3843672093476</v>
      </c>
      <c r="P223" s="101">
        <v>861.14849010572618</v>
      </c>
      <c r="Q223" s="101">
        <v>882.4390482742341</v>
      </c>
      <c r="R223" s="101">
        <v>894.04779287096994</v>
      </c>
      <c r="S223" s="101">
        <v>802.46392656837736</v>
      </c>
      <c r="T223" s="101">
        <v>752.77818487434172</v>
      </c>
      <c r="U223" s="101">
        <v>787.97527256746071</v>
      </c>
      <c r="V223" s="101">
        <v>780.5631453874355</v>
      </c>
      <c r="W223" s="101">
        <v>791.37923271676425</v>
      </c>
      <c r="DA223" s="131" t="s">
        <v>2326</v>
      </c>
    </row>
    <row r="224" spans="1:105" ht="12" customHeight="1" x14ac:dyDescent="0.25">
      <c r="A224" s="103" t="s">
        <v>52</v>
      </c>
      <c r="B224" s="104">
        <v>391.89480920562721</v>
      </c>
      <c r="C224" s="104">
        <v>405.75752484030556</v>
      </c>
      <c r="D224" s="104">
        <v>391.86088036911997</v>
      </c>
      <c r="E224" s="104">
        <v>399.75847971954761</v>
      </c>
      <c r="F224" s="104">
        <v>403.6184180117541</v>
      </c>
      <c r="G224" s="104">
        <v>405.87727507652835</v>
      </c>
      <c r="H224" s="104">
        <v>407.17757171904066</v>
      </c>
      <c r="I224" s="104">
        <v>423.45784814220298</v>
      </c>
      <c r="J224" s="104">
        <v>436.35949307763332</v>
      </c>
      <c r="K224" s="104">
        <v>473.35322329886196</v>
      </c>
      <c r="L224" s="104">
        <v>462.99638331949274</v>
      </c>
      <c r="M224" s="104">
        <v>505.0103198660297</v>
      </c>
      <c r="N224" s="104">
        <v>502.63023034109909</v>
      </c>
      <c r="O224" s="104">
        <v>482.58446866306286</v>
      </c>
      <c r="P224" s="104">
        <v>527.24440614205332</v>
      </c>
      <c r="Q224" s="104">
        <v>516.92646083030309</v>
      </c>
      <c r="R224" s="104">
        <v>529.73890090335431</v>
      </c>
      <c r="S224" s="104">
        <v>531.9820484541043</v>
      </c>
      <c r="T224" s="104">
        <v>499.31293036761548</v>
      </c>
      <c r="U224" s="104">
        <v>515.35546217951867</v>
      </c>
      <c r="V224" s="104">
        <v>514.64486990100079</v>
      </c>
      <c r="W224" s="104">
        <v>520.87437063020991</v>
      </c>
      <c r="DA224" s="132" t="s">
        <v>2327</v>
      </c>
    </row>
    <row r="225" spans="1:105" ht="12" customHeight="1" x14ac:dyDescent="0.25">
      <c r="A225" s="106" t="s">
        <v>124</v>
      </c>
      <c r="B225" s="101">
        <v>1519.2578393752199</v>
      </c>
      <c r="C225" s="101">
        <v>1480.0685035827548</v>
      </c>
      <c r="D225" s="101">
        <v>1359.7517771945866</v>
      </c>
      <c r="E225" s="101">
        <v>1401.316717828659</v>
      </c>
      <c r="F225" s="101">
        <v>1434.5084178045345</v>
      </c>
      <c r="G225" s="101">
        <v>1413.8161759702502</v>
      </c>
      <c r="H225" s="101">
        <v>1490.440813336455</v>
      </c>
      <c r="I225" s="101">
        <v>1499.2255151405473</v>
      </c>
      <c r="J225" s="101">
        <v>1417.241069055538</v>
      </c>
      <c r="K225" s="101">
        <v>1361.6008571581874</v>
      </c>
      <c r="L225" s="101">
        <v>1517.3874606229483</v>
      </c>
      <c r="M225" s="101">
        <v>1720.6090301585145</v>
      </c>
      <c r="N225" s="101">
        <v>1713.4200603969941</v>
      </c>
      <c r="O225" s="101">
        <v>1666.4452071140538</v>
      </c>
      <c r="P225" s="101">
        <v>1436.2133655531184</v>
      </c>
      <c r="Q225" s="101">
        <v>1624.8973565006802</v>
      </c>
      <c r="R225" s="101">
        <v>1605.0786828939551</v>
      </c>
      <c r="S225" s="101">
        <v>1549.8641230764899</v>
      </c>
      <c r="T225" s="101">
        <v>1442.8984702569931</v>
      </c>
      <c r="U225" s="101">
        <v>1474.0540012423637</v>
      </c>
      <c r="V225" s="101">
        <v>1425.0597814256143</v>
      </c>
      <c r="W225" s="101">
        <v>1486.01363225871</v>
      </c>
      <c r="DA225" s="131" t="s">
        <v>2328</v>
      </c>
    </row>
    <row r="226" spans="1:105" ht="12" customHeight="1" x14ac:dyDescent="0.25">
      <c r="A226" s="107" t="s">
        <v>123</v>
      </c>
      <c r="B226" s="104">
        <v>1281.0477753633015</v>
      </c>
      <c r="C226" s="104">
        <v>1240.9263008672087</v>
      </c>
      <c r="D226" s="104">
        <v>1147.1153789757091</v>
      </c>
      <c r="E226" s="104">
        <v>1180.3056784857986</v>
      </c>
      <c r="F226" s="104">
        <v>1211.5433337062884</v>
      </c>
      <c r="G226" s="104">
        <v>1202.3519812814914</v>
      </c>
      <c r="H226" s="104">
        <v>1271.623435633054</v>
      </c>
      <c r="I226" s="104">
        <v>1274.8461946171569</v>
      </c>
      <c r="J226" s="104">
        <v>1197.9041376870075</v>
      </c>
      <c r="K226" s="104">
        <v>1129.9334812917821</v>
      </c>
      <c r="L226" s="104">
        <v>1299.3890468650518</v>
      </c>
      <c r="M226" s="104">
        <v>1473.5636576483757</v>
      </c>
      <c r="N226" s="104">
        <v>1471.9013731974601</v>
      </c>
      <c r="O226" s="104">
        <v>1468.3805618465458</v>
      </c>
      <c r="P226" s="104">
        <v>1269.7459073802343</v>
      </c>
      <c r="Q226" s="104">
        <v>1435.6562441298518</v>
      </c>
      <c r="R226" s="104">
        <v>1429.3345823447905</v>
      </c>
      <c r="S226" s="104">
        <v>1379.2635089932498</v>
      </c>
      <c r="T226" s="104">
        <v>1298.0364823486457</v>
      </c>
      <c r="U226" s="104">
        <v>1333.6890554254069</v>
      </c>
      <c r="V226" s="104">
        <v>1301.9079656020313</v>
      </c>
      <c r="W226" s="104">
        <v>1377.1298867925334</v>
      </c>
      <c r="DA226" s="132" t="s">
        <v>2329</v>
      </c>
    </row>
    <row r="227" spans="1:105" ht="12" customHeight="1" x14ac:dyDescent="0.25">
      <c r="A227" s="108" t="s">
        <v>50</v>
      </c>
      <c r="B227" s="98">
        <v>865.91116995802804</v>
      </c>
      <c r="C227" s="98">
        <v>824.43743289965369</v>
      </c>
      <c r="D227" s="98">
        <v>767.35913924018655</v>
      </c>
      <c r="E227" s="98">
        <v>779.57881223151765</v>
      </c>
      <c r="F227" s="98">
        <v>796.4195984104681</v>
      </c>
      <c r="G227" s="98">
        <v>798.1397175840807</v>
      </c>
      <c r="H227" s="98">
        <v>843.97386885716253</v>
      </c>
      <c r="I227" s="98">
        <v>834.8210067864818</v>
      </c>
      <c r="J227" s="98">
        <v>764.79064848151552</v>
      </c>
      <c r="K227" s="98">
        <v>670.65608937081754</v>
      </c>
      <c r="L227" s="98">
        <v>860.79347972385619</v>
      </c>
      <c r="M227" s="98">
        <v>967.30214122770883</v>
      </c>
      <c r="N227" s="98">
        <v>948.12390471431831</v>
      </c>
      <c r="O227" s="98">
        <v>980.16498822652522</v>
      </c>
      <c r="P227" s="98">
        <v>814.23998337423245</v>
      </c>
      <c r="Q227" s="98">
        <v>920.69291030410238</v>
      </c>
      <c r="R227" s="98">
        <v>910.00528373100747</v>
      </c>
      <c r="S227" s="98">
        <v>838.80489073469653</v>
      </c>
      <c r="T227" s="98">
        <v>788.96569265091432</v>
      </c>
      <c r="U227" s="98">
        <v>816.63865411176789</v>
      </c>
      <c r="V227" s="98">
        <v>797.27360627744326</v>
      </c>
      <c r="W227" s="98">
        <v>843.62171464757182</v>
      </c>
      <c r="DA227" s="63" t="s">
        <v>2330</v>
      </c>
    </row>
    <row r="228" spans="1:105" ht="12" customHeight="1" x14ac:dyDescent="0.25">
      <c r="A228" s="108" t="s">
        <v>52</v>
      </c>
      <c r="B228" s="98">
        <v>415.1366054052736</v>
      </c>
      <c r="C228" s="98">
        <v>416.48886796755505</v>
      </c>
      <c r="D228" s="98">
        <v>379.7562397355224</v>
      </c>
      <c r="E228" s="98">
        <v>400.72686625428082</v>
      </c>
      <c r="F228" s="98">
        <v>415.12373529582015</v>
      </c>
      <c r="G228" s="98">
        <v>404.21226369741032</v>
      </c>
      <c r="H228" s="98">
        <v>427.64956677589134</v>
      </c>
      <c r="I228" s="98">
        <v>440.02518783067529</v>
      </c>
      <c r="J228" s="98">
        <v>433.11348920549193</v>
      </c>
      <c r="K228" s="98">
        <v>459.27739192096476</v>
      </c>
      <c r="L228" s="98">
        <v>438.59556714119566</v>
      </c>
      <c r="M228" s="98">
        <v>506.26151642066679</v>
      </c>
      <c r="N228" s="98">
        <v>523.77746848314212</v>
      </c>
      <c r="O228" s="98">
        <v>488.21557362002073</v>
      </c>
      <c r="P228" s="98">
        <v>455.50592400600158</v>
      </c>
      <c r="Q228" s="98">
        <v>514.96333382574937</v>
      </c>
      <c r="R228" s="98">
        <v>519.32929861378273</v>
      </c>
      <c r="S228" s="98">
        <v>540.45861825855332</v>
      </c>
      <c r="T228" s="98">
        <v>509.07078969773136</v>
      </c>
      <c r="U228" s="98">
        <v>517.0504013136391</v>
      </c>
      <c r="V228" s="98">
        <v>504.63435932458816</v>
      </c>
      <c r="W228" s="98">
        <v>533.50817214496135</v>
      </c>
      <c r="DA228" s="63" t="s">
        <v>2331</v>
      </c>
    </row>
    <row r="229" spans="1:105" ht="12" customHeight="1" x14ac:dyDescent="0.25">
      <c r="A229" s="106" t="s">
        <v>122</v>
      </c>
      <c r="B229" s="101">
        <v>1373.4692865701625</v>
      </c>
      <c r="C229" s="101">
        <v>1280.9359351963976</v>
      </c>
      <c r="D229" s="101">
        <v>1293.7414253698014</v>
      </c>
      <c r="E229" s="101">
        <v>1248.4427121013841</v>
      </c>
      <c r="F229" s="101">
        <v>1275.104143868047</v>
      </c>
      <c r="G229" s="101">
        <v>1297.3455863190475</v>
      </c>
      <c r="H229" s="101">
        <v>1310.196612479351</v>
      </c>
      <c r="I229" s="101">
        <v>1241.3917190507309</v>
      </c>
      <c r="J229" s="101">
        <v>1275.9746103233911</v>
      </c>
      <c r="K229" s="101">
        <v>1216.1110858171801</v>
      </c>
      <c r="L229" s="101">
        <v>1433.4788635660298</v>
      </c>
      <c r="M229" s="101">
        <v>1486.5557319342145</v>
      </c>
      <c r="N229" s="101">
        <v>1480.1844601495545</v>
      </c>
      <c r="O229" s="101">
        <v>1587.9846619414029</v>
      </c>
      <c r="P229" s="101">
        <v>1515.6474491991323</v>
      </c>
      <c r="Q229" s="101">
        <v>1573.6757057754928</v>
      </c>
      <c r="R229" s="101">
        <v>1559.625109658986</v>
      </c>
      <c r="S229" s="101">
        <v>1471.0520332518806</v>
      </c>
      <c r="T229" s="101">
        <v>1474.4420259145531</v>
      </c>
      <c r="U229" s="101">
        <v>1480.3384962233897</v>
      </c>
      <c r="V229" s="101">
        <v>1467.0904018261638</v>
      </c>
      <c r="W229" s="101">
        <v>1456.9520564142997</v>
      </c>
      <c r="DA229" s="131" t="s">
        <v>2332</v>
      </c>
    </row>
    <row r="230" spans="1:105" ht="12" customHeight="1" x14ac:dyDescent="0.25">
      <c r="A230" s="107" t="s">
        <v>121</v>
      </c>
      <c r="B230" s="104">
        <v>1203.3791781466853</v>
      </c>
      <c r="C230" s="104">
        <v>1117.306442214242</v>
      </c>
      <c r="D230" s="104">
        <v>1133.313373539024</v>
      </c>
      <c r="E230" s="104">
        <v>1093.7275832160494</v>
      </c>
      <c r="F230" s="104">
        <v>1120.5772052113678</v>
      </c>
      <c r="G230" s="104">
        <v>1146.5929373952222</v>
      </c>
      <c r="H230" s="104">
        <v>1161.9553509428865</v>
      </c>
      <c r="I230" s="104">
        <v>1098.3963351907951</v>
      </c>
      <c r="J230" s="104">
        <v>1123.367405480873</v>
      </c>
      <c r="K230" s="104">
        <v>1056.1242699345387</v>
      </c>
      <c r="L230" s="104">
        <v>1273.110173107701</v>
      </c>
      <c r="M230" s="104">
        <v>1321.4180520873317</v>
      </c>
      <c r="N230" s="104">
        <v>1316.8974730412463</v>
      </c>
      <c r="O230" s="104">
        <v>1430.8296771473927</v>
      </c>
      <c r="P230" s="104">
        <v>1363.613429235166</v>
      </c>
      <c r="Q230" s="104">
        <v>1420.0527569882963</v>
      </c>
      <c r="R230" s="104">
        <v>1407.5881224405493</v>
      </c>
      <c r="S230" s="104">
        <v>1321.3181208378569</v>
      </c>
      <c r="T230" s="104">
        <v>1328.8777705792506</v>
      </c>
      <c r="U230" s="104">
        <v>1340.7112893141073</v>
      </c>
      <c r="V230" s="104">
        <v>1334.9690548387173</v>
      </c>
      <c r="W230" s="104">
        <v>1337.2142058580998</v>
      </c>
      <c r="DA230" s="132" t="s">
        <v>2333</v>
      </c>
    </row>
    <row r="231" spans="1:105" ht="12" customHeight="1" x14ac:dyDescent="0.25">
      <c r="A231" s="108" t="s">
        <v>53</v>
      </c>
      <c r="B231" s="98">
        <v>783.17079019176072</v>
      </c>
      <c r="C231" s="98">
        <v>713.33047630489204</v>
      </c>
      <c r="D231" s="98">
        <v>728.67298753370812</v>
      </c>
      <c r="E231" s="98">
        <v>693.75353738153797</v>
      </c>
      <c r="F231" s="98">
        <v>707.22498163733337</v>
      </c>
      <c r="G231" s="98">
        <v>732.18703275022676</v>
      </c>
      <c r="H231" s="98">
        <v>742.18168003825008</v>
      </c>
      <c r="I231" s="98">
        <v>691.92144663224406</v>
      </c>
      <c r="J231" s="98">
        <v>689.01170897033398</v>
      </c>
      <c r="K231" s="98">
        <v>598.34672126297141</v>
      </c>
      <c r="L231" s="98">
        <v>811.55481195627715</v>
      </c>
      <c r="M231" s="98">
        <v>835.7004240402714</v>
      </c>
      <c r="N231" s="98">
        <v>816.98902128616896</v>
      </c>
      <c r="O231" s="98">
        <v>924.38885769145134</v>
      </c>
      <c r="P231" s="98">
        <v>848.59572786664648</v>
      </c>
      <c r="Q231" s="98">
        <v>897.44745437286235</v>
      </c>
      <c r="R231" s="98">
        <v>887.76692708833241</v>
      </c>
      <c r="S231" s="98">
        <v>799.55915227028459</v>
      </c>
      <c r="T231" s="98">
        <v>806.8583871367731</v>
      </c>
      <c r="U231" s="98">
        <v>823.42569032798019</v>
      </c>
      <c r="V231" s="98">
        <v>821.14250537541795</v>
      </c>
      <c r="W231" s="98">
        <v>823.87984435925466</v>
      </c>
      <c r="DA231" s="63" t="s">
        <v>2334</v>
      </c>
    </row>
    <row r="232" spans="1:105" ht="12" customHeight="1" x14ac:dyDescent="0.25">
      <c r="A232" s="108" t="s">
        <v>52</v>
      </c>
      <c r="B232" s="98">
        <v>420.20838795492443</v>
      </c>
      <c r="C232" s="98">
        <v>403.97596590934995</v>
      </c>
      <c r="D232" s="98">
        <v>404.64038600531586</v>
      </c>
      <c r="E232" s="98">
        <v>399.97404583451168</v>
      </c>
      <c r="F232" s="98">
        <v>413.3522235740341</v>
      </c>
      <c r="G232" s="98">
        <v>414.40590464499542</v>
      </c>
      <c r="H232" s="98">
        <v>419.77367090463645</v>
      </c>
      <c r="I232" s="98">
        <v>406.47488855855107</v>
      </c>
      <c r="J232" s="98">
        <v>434.35569651053891</v>
      </c>
      <c r="K232" s="98">
        <v>457.77754867156716</v>
      </c>
      <c r="L232" s="98">
        <v>461.55536115142377</v>
      </c>
      <c r="M232" s="98">
        <v>485.7176280470602</v>
      </c>
      <c r="N232" s="98">
        <v>499.90845175507724</v>
      </c>
      <c r="O232" s="98">
        <v>506.44081945594127</v>
      </c>
      <c r="P232" s="98">
        <v>515.01770136851928</v>
      </c>
      <c r="Q232" s="98">
        <v>522.60530261543386</v>
      </c>
      <c r="R232" s="98">
        <v>519.82119535221705</v>
      </c>
      <c r="S232" s="98">
        <v>521.75896856757254</v>
      </c>
      <c r="T232" s="98">
        <v>522.01938344247765</v>
      </c>
      <c r="U232" s="98">
        <v>517.28559898612718</v>
      </c>
      <c r="V232" s="98">
        <v>513.82654946329922</v>
      </c>
      <c r="W232" s="98">
        <v>513.33436149884517</v>
      </c>
      <c r="DA232" s="63" t="s">
        <v>2335</v>
      </c>
    </row>
    <row r="233" spans="1:105" ht="12" customHeight="1" x14ac:dyDescent="0.25">
      <c r="A233" s="121" t="s">
        <v>54</v>
      </c>
      <c r="B233" s="122">
        <v>289.00994148565769</v>
      </c>
      <c r="C233" s="122">
        <v>282.81062316548474</v>
      </c>
      <c r="D233" s="122">
        <v>286.27756111095709</v>
      </c>
      <c r="E233" s="122">
        <v>283.82065462685296</v>
      </c>
      <c r="F233" s="122">
        <v>284.87609176772554</v>
      </c>
      <c r="G233" s="122">
        <v>288.89753816553889</v>
      </c>
      <c r="H233" s="122">
        <v>297.85201888284161</v>
      </c>
      <c r="I233" s="122">
        <v>294.53348999693918</v>
      </c>
      <c r="J233" s="122">
        <v>300.68728552155056</v>
      </c>
      <c r="K233" s="122">
        <v>302.37067245072382</v>
      </c>
      <c r="L233" s="122">
        <v>336.89581344513857</v>
      </c>
      <c r="M233" s="122">
        <v>329.40440664820835</v>
      </c>
      <c r="N233" s="122">
        <v>327.37847232337413</v>
      </c>
      <c r="O233" s="122">
        <v>349.6119820190595</v>
      </c>
      <c r="P233" s="122">
        <v>353.29800195842927</v>
      </c>
      <c r="Q233" s="122">
        <v>357.68283399662977</v>
      </c>
      <c r="R233" s="122">
        <v>366.12318011153286</v>
      </c>
      <c r="S233" s="122">
        <v>354.31676656874544</v>
      </c>
      <c r="T233" s="122">
        <v>352.52375466125471</v>
      </c>
      <c r="U233" s="122">
        <v>349.03318686863309</v>
      </c>
      <c r="V233" s="122">
        <v>362.85317082455555</v>
      </c>
      <c r="W233" s="122">
        <v>364.48923710366512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289.00994148565769</v>
      </c>
      <c r="C236" s="33">
        <v>282.81062316548474</v>
      </c>
      <c r="D236" s="33">
        <v>286.27756111095709</v>
      </c>
      <c r="E236" s="33">
        <v>283.82065462685296</v>
      </c>
      <c r="F236" s="33">
        <v>284.87609176772554</v>
      </c>
      <c r="G236" s="33">
        <v>288.89753816553889</v>
      </c>
      <c r="H236" s="33">
        <v>297.85201888284161</v>
      </c>
      <c r="I236" s="33">
        <v>294.53348999693918</v>
      </c>
      <c r="J236" s="33">
        <v>300.68728552155056</v>
      </c>
      <c r="K236" s="33">
        <v>302.37067245072382</v>
      </c>
      <c r="L236" s="33">
        <v>336.89581344513857</v>
      </c>
      <c r="M236" s="33">
        <v>329.40440664820835</v>
      </c>
      <c r="N236" s="33">
        <v>327.37847232337413</v>
      </c>
      <c r="O236" s="33">
        <v>349.6119820190595</v>
      </c>
      <c r="P236" s="33">
        <v>353.29800195842927</v>
      </c>
      <c r="Q236" s="33">
        <v>357.68283399662977</v>
      </c>
      <c r="R236" s="33">
        <v>366.12318011153286</v>
      </c>
      <c r="S236" s="33">
        <v>354.31676656874544</v>
      </c>
      <c r="T236" s="33">
        <v>352.52375466125471</v>
      </c>
      <c r="U236" s="33">
        <v>349.03318686863309</v>
      </c>
      <c r="V236" s="33">
        <v>362.85317082455555</v>
      </c>
      <c r="W236" s="33">
        <v>364.48923710366512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10790.577218058559</v>
      </c>
      <c r="C238" s="117">
        <f t="shared" si="115"/>
        <v>11780.044969254493</v>
      </c>
      <c r="D238" s="117">
        <f t="shared" si="115"/>
        <v>11230.670316267824</v>
      </c>
      <c r="E238" s="117">
        <f t="shared" si="115"/>
        <v>11611.792769561227</v>
      </c>
      <c r="F238" s="117">
        <f t="shared" si="115"/>
        <v>11286.048661498746</v>
      </c>
      <c r="G238" s="117">
        <f t="shared" si="115"/>
        <v>11716.008733195196</v>
      </c>
      <c r="H238" s="117">
        <f t="shared" si="115"/>
        <v>11738.754900538652</v>
      </c>
      <c r="I238" s="117">
        <f t="shared" si="115"/>
        <v>12719.389253740572</v>
      </c>
      <c r="J238" s="117">
        <f t="shared" si="115"/>
        <v>12182.666815950233</v>
      </c>
      <c r="K238" s="117">
        <f t="shared" si="115"/>
        <v>12196.80995056798</v>
      </c>
      <c r="L238" s="117">
        <f t="shared" si="115"/>
        <v>13479.986060598549</v>
      </c>
      <c r="M238" s="117">
        <f t="shared" si="115"/>
        <v>12401.457864928563</v>
      </c>
      <c r="N238" s="117">
        <f t="shared" si="115"/>
        <v>12088.72746841463</v>
      </c>
      <c r="O238" s="117">
        <f t="shared" si="115"/>
        <v>12356.362567163904</v>
      </c>
      <c r="P238" s="117">
        <f t="shared" si="115"/>
        <v>11564.177588168957</v>
      </c>
      <c r="Q238" s="117">
        <f t="shared" si="115"/>
        <v>12838.834735114802</v>
      </c>
      <c r="R238" s="117">
        <f t="shared" ref="R238:V238" si="116">R239+R242+R244+R257</f>
        <v>13375.076250746681</v>
      </c>
      <c r="S238" s="117">
        <f t="shared" si="116"/>
        <v>13013.416408022211</v>
      </c>
      <c r="T238" s="117">
        <f t="shared" si="116"/>
        <v>12833.944977217749</v>
      </c>
      <c r="U238" s="117">
        <f t="shared" si="116"/>
        <v>12435.873943442266</v>
      </c>
      <c r="V238" s="117">
        <f t="shared" si="116"/>
        <v>12273.68097527815</v>
      </c>
      <c r="W238" s="117">
        <f t="shared" ref="W238" si="117">W239+W242+W244+W257</f>
        <v>13021.589795502321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9617.235249747624</v>
      </c>
      <c r="C239" s="122">
        <f t="shared" si="118"/>
        <v>10642.093747031304</v>
      </c>
      <c r="D239" s="122">
        <f t="shared" si="118"/>
        <v>10092.311724142493</v>
      </c>
      <c r="E239" s="122">
        <f t="shared" si="118"/>
        <v>10484.265223196877</v>
      </c>
      <c r="F239" s="122">
        <f t="shared" si="118"/>
        <v>10138.754454987764</v>
      </c>
      <c r="G239" s="122">
        <f t="shared" si="118"/>
        <v>10542.455580373267</v>
      </c>
      <c r="H239" s="122">
        <f t="shared" si="118"/>
        <v>10542.854744680171</v>
      </c>
      <c r="I239" s="122">
        <f t="shared" si="118"/>
        <v>11535.202630035459</v>
      </c>
      <c r="J239" s="122">
        <f t="shared" si="118"/>
        <v>10987.138851280479</v>
      </c>
      <c r="K239" s="122">
        <f t="shared" si="118"/>
        <v>11024.34203903478</v>
      </c>
      <c r="L239" s="122">
        <f t="shared" si="118"/>
        <v>12133.539467906501</v>
      </c>
      <c r="M239" s="122">
        <f t="shared" si="118"/>
        <v>10987.994903726933</v>
      </c>
      <c r="N239" s="122">
        <f t="shared" si="118"/>
        <v>10697.343812465217</v>
      </c>
      <c r="O239" s="122">
        <f t="shared" si="118"/>
        <v>10899.820605185678</v>
      </c>
      <c r="P239" s="122">
        <f t="shared" si="118"/>
        <v>10093.931834135075</v>
      </c>
      <c r="Q239" s="122">
        <f t="shared" si="118"/>
        <v>11334.61506618153</v>
      </c>
      <c r="R239" s="122">
        <f t="shared" ref="R239:V239" si="119">SUM(R240:R241)</f>
        <v>11838.89795040392</v>
      </c>
      <c r="S239" s="122">
        <f t="shared" si="119"/>
        <v>11540.647285523124</v>
      </c>
      <c r="T239" s="122">
        <f t="shared" si="119"/>
        <v>11396.95124896748</v>
      </c>
      <c r="U239" s="122">
        <f t="shared" si="119"/>
        <v>10954.479608423851</v>
      </c>
      <c r="V239" s="122">
        <f t="shared" si="119"/>
        <v>10771.547724270593</v>
      </c>
      <c r="W239" s="122">
        <f t="shared" ref="W239" si="120">SUM(W240:W241)</f>
        <v>11488.34484536222</v>
      </c>
      <c r="DA239" s="130" t="s">
        <v>2486</v>
      </c>
    </row>
    <row r="240" spans="1:105" ht="12" customHeight="1" x14ac:dyDescent="0.25">
      <c r="A240" s="97" t="s">
        <v>204</v>
      </c>
      <c r="B240" s="98">
        <v>9546.6580030418281</v>
      </c>
      <c r="C240" s="98">
        <v>10564.29821536192</v>
      </c>
      <c r="D240" s="98">
        <v>10020.622769483196</v>
      </c>
      <c r="E240" s="98">
        <v>10410.406501861546</v>
      </c>
      <c r="F240" s="98">
        <v>10068.486219655313</v>
      </c>
      <c r="G240" s="98">
        <v>10470.319811921698</v>
      </c>
      <c r="H240" s="98">
        <v>10471.651015183828</v>
      </c>
      <c r="I240" s="98">
        <v>11457.953585315481</v>
      </c>
      <c r="J240" s="98">
        <v>10914.960068410308</v>
      </c>
      <c r="K240" s="98">
        <v>10952.773124478103</v>
      </c>
      <c r="L240" s="98">
        <v>12052.001225670296</v>
      </c>
      <c r="M240" s="98">
        <v>10915.803106540387</v>
      </c>
      <c r="N240" s="98">
        <v>10627.102773877323</v>
      </c>
      <c r="O240" s="98">
        <v>10828.202940129384</v>
      </c>
      <c r="P240" s="98">
        <v>10029.966431030341</v>
      </c>
      <c r="Q240" s="98">
        <v>11261.988661329349</v>
      </c>
      <c r="R240" s="98">
        <v>11763.4979271395</v>
      </c>
      <c r="S240" s="98">
        <v>11467.257409853089</v>
      </c>
      <c r="T240" s="98">
        <v>11324.841759517385</v>
      </c>
      <c r="U240" s="98">
        <v>10886.179308113464</v>
      </c>
      <c r="V240" s="98">
        <v>10704.37422086729</v>
      </c>
      <c r="W240" s="98">
        <v>11416.554301267286</v>
      </c>
      <c r="DA240" s="63" t="s">
        <v>2487</v>
      </c>
    </row>
    <row r="241" spans="1:105" ht="12" customHeight="1" x14ac:dyDescent="0.25">
      <c r="A241" s="97" t="s">
        <v>53</v>
      </c>
      <c r="B241" s="98">
        <v>70.577246705796384</v>
      </c>
      <c r="C241" s="98">
        <v>77.795531669384062</v>
      </c>
      <c r="D241" s="98">
        <v>71.688954659297195</v>
      </c>
      <c r="E241" s="98">
        <v>73.85872133533033</v>
      </c>
      <c r="F241" s="98">
        <v>70.268235332451624</v>
      </c>
      <c r="G241" s="98">
        <v>72.135768451568893</v>
      </c>
      <c r="H241" s="98">
        <v>71.20372949634384</v>
      </c>
      <c r="I241" s="98">
        <v>77.249044719977547</v>
      </c>
      <c r="J241" s="98">
        <v>72.178782870170238</v>
      </c>
      <c r="K241" s="98">
        <v>71.568914556677598</v>
      </c>
      <c r="L241" s="98">
        <v>81.538242236204823</v>
      </c>
      <c r="M241" s="98">
        <v>72.191797186546466</v>
      </c>
      <c r="N241" s="98">
        <v>70.241038587892973</v>
      </c>
      <c r="O241" s="98">
        <v>71.617665056294456</v>
      </c>
      <c r="P241" s="98">
        <v>63.965403104733376</v>
      </c>
      <c r="Q241" s="98">
        <v>72.626404852180869</v>
      </c>
      <c r="R241" s="98">
        <v>75.400023264419247</v>
      </c>
      <c r="S241" s="98">
        <v>73.389875670034982</v>
      </c>
      <c r="T241" s="98">
        <v>72.109489450094458</v>
      </c>
      <c r="U241" s="98">
        <v>68.300300310387144</v>
      </c>
      <c r="V241" s="98">
        <v>67.173503403303087</v>
      </c>
      <c r="W241" s="98">
        <v>71.790544094934205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1.6213748940055057</v>
      </c>
      <c r="C242" s="122">
        <f t="shared" si="121"/>
        <v>2.1819225948912941</v>
      </c>
      <c r="D242" s="122">
        <f t="shared" si="121"/>
        <v>2.3879157024642983</v>
      </c>
      <c r="E242" s="122">
        <f t="shared" si="121"/>
        <v>3.4623725452685976</v>
      </c>
      <c r="F242" s="122">
        <f t="shared" si="121"/>
        <v>5.1787525759485202</v>
      </c>
      <c r="G242" s="122">
        <f t="shared" si="121"/>
        <v>6.7626419593209315</v>
      </c>
      <c r="H242" s="122">
        <f t="shared" si="121"/>
        <v>9.1322335753721493</v>
      </c>
      <c r="I242" s="122">
        <f t="shared" si="121"/>
        <v>11.23198230952292</v>
      </c>
      <c r="J242" s="122">
        <f t="shared" si="121"/>
        <v>12.832781424882555</v>
      </c>
      <c r="K242" s="122">
        <f t="shared" si="121"/>
        <v>13.914851065706012</v>
      </c>
      <c r="L242" s="122">
        <f t="shared" si="121"/>
        <v>14.670236190844543</v>
      </c>
      <c r="M242" s="122">
        <f t="shared" si="121"/>
        <v>14.274962089454203</v>
      </c>
      <c r="N242" s="122">
        <f t="shared" si="121"/>
        <v>13.783261690265194</v>
      </c>
      <c r="O242" s="122">
        <f t="shared" si="121"/>
        <v>13.222937543746548</v>
      </c>
      <c r="P242" s="122">
        <f t="shared" si="121"/>
        <v>12.735099364885544</v>
      </c>
      <c r="Q242" s="122">
        <f t="shared" si="121"/>
        <v>13.406878431326396</v>
      </c>
      <c r="R242" s="122">
        <f t="shared" si="121"/>
        <v>16.36178790761366</v>
      </c>
      <c r="S242" s="122">
        <f t="shared" si="121"/>
        <v>19.122367706855606</v>
      </c>
      <c r="T242" s="122">
        <f t="shared" si="121"/>
        <v>25.819149547049658</v>
      </c>
      <c r="U242" s="122">
        <f t="shared" si="121"/>
        <v>23.838645459731477</v>
      </c>
      <c r="V242" s="122">
        <f t="shared" si="121"/>
        <v>25.426753789658036</v>
      </c>
      <c r="W242" s="122">
        <f t="shared" si="121"/>
        <v>25.065203452057307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1.6213748940055057</v>
      </c>
      <c r="C243" s="98">
        <f>RES_hhdet_tesh!C86</f>
        <v>2.1819225948912941</v>
      </c>
      <c r="D243" s="98">
        <f>RES_hhdet_tesh!D86</f>
        <v>2.3879157024642983</v>
      </c>
      <c r="E243" s="98">
        <f>RES_hhdet_tesh!E86</f>
        <v>3.4623725452685976</v>
      </c>
      <c r="F243" s="98">
        <f>RES_hhdet_tesh!F86</f>
        <v>5.1787525759485202</v>
      </c>
      <c r="G243" s="98">
        <f>RES_hhdet_tesh!G86</f>
        <v>6.7626419593209315</v>
      </c>
      <c r="H243" s="98">
        <f>RES_hhdet_tesh!H86</f>
        <v>9.1322335753721493</v>
      </c>
      <c r="I243" s="98">
        <f>RES_hhdet_tesh!I86</f>
        <v>11.23198230952292</v>
      </c>
      <c r="J243" s="98">
        <f>RES_hhdet_tesh!J86</f>
        <v>12.832781424882555</v>
      </c>
      <c r="K243" s="98">
        <f>RES_hhdet_tesh!K86</f>
        <v>13.914851065706012</v>
      </c>
      <c r="L243" s="98">
        <f>RES_hhdet_tesh!L86</f>
        <v>14.670236190844543</v>
      </c>
      <c r="M243" s="98">
        <f>RES_hhdet_tesh!M86</f>
        <v>14.274962089454203</v>
      </c>
      <c r="N243" s="98">
        <f>RES_hhdet_tesh!N86</f>
        <v>13.783261690265194</v>
      </c>
      <c r="O243" s="98">
        <f>RES_hhdet_tesh!O86</f>
        <v>13.222937543746548</v>
      </c>
      <c r="P243" s="98">
        <f>RES_hhdet_tesh!P86</f>
        <v>12.735099364885544</v>
      </c>
      <c r="Q243" s="98">
        <f>RES_hhdet_tesh!Q86</f>
        <v>13.406878431326396</v>
      </c>
      <c r="R243" s="98">
        <f>RES_hhdet_tesh!R86</f>
        <v>16.36178790761366</v>
      </c>
      <c r="S243" s="98">
        <f>RES_hhdet_tesh!S86</f>
        <v>19.122367706855606</v>
      </c>
      <c r="T243" s="98">
        <f>RES_hhdet_tesh!T86</f>
        <v>25.819149547049658</v>
      </c>
      <c r="U243" s="98">
        <f>RES_hhdet_tesh!U86</f>
        <v>23.838645459731477</v>
      </c>
      <c r="V243" s="98">
        <f>RES_hhdet_tesh!V86</f>
        <v>25.426753789658036</v>
      </c>
      <c r="W243" s="98">
        <f>RES_hhdet_tesh!W86</f>
        <v>25.065203452057307</v>
      </c>
      <c r="DA243" s="63" t="s">
        <v>2490</v>
      </c>
    </row>
    <row r="244" spans="1:105" ht="12" customHeight="1" x14ac:dyDescent="0.25">
      <c r="A244" s="121" t="s">
        <v>55</v>
      </c>
      <c r="B244" s="122">
        <v>952.46149194324994</v>
      </c>
      <c r="C244" s="122">
        <v>920.35174799299591</v>
      </c>
      <c r="D244" s="122">
        <v>916.92645570543652</v>
      </c>
      <c r="E244" s="122">
        <v>905.98110781737273</v>
      </c>
      <c r="F244" s="122">
        <v>922.36837934545554</v>
      </c>
      <c r="G244" s="122">
        <v>943.10011132844465</v>
      </c>
      <c r="H244" s="122">
        <v>955.35844531206283</v>
      </c>
      <c r="I244" s="122">
        <v>943.66292867356333</v>
      </c>
      <c r="J244" s="122">
        <v>948.3319354461139</v>
      </c>
      <c r="K244" s="122">
        <v>922.49636474299257</v>
      </c>
      <c r="L244" s="122">
        <v>1068.2950226962244</v>
      </c>
      <c r="M244" s="122">
        <v>1140.94436705158</v>
      </c>
      <c r="N244" s="122">
        <v>1120.1395115105254</v>
      </c>
      <c r="O244" s="122">
        <v>1167.199765723813</v>
      </c>
      <c r="P244" s="122">
        <v>1177.1709843494075</v>
      </c>
      <c r="Q244" s="122">
        <v>1205.4091289290332</v>
      </c>
      <c r="R244" s="122">
        <v>1225.9158367833004</v>
      </c>
      <c r="S244" s="122">
        <v>1167.2077442761424</v>
      </c>
      <c r="T244" s="122">
        <v>1123.7093156016902</v>
      </c>
      <c r="U244" s="122">
        <v>1169.6776113397609</v>
      </c>
      <c r="V244" s="122">
        <v>1173.1572893846896</v>
      </c>
      <c r="W244" s="122">
        <v>1198.2764451241526</v>
      </c>
      <c r="DA244" s="130" t="s">
        <v>2491</v>
      </c>
    </row>
    <row r="245" spans="1:105" ht="12" customHeight="1" x14ac:dyDescent="0.25">
      <c r="A245" s="97" t="s">
        <v>132</v>
      </c>
      <c r="B245" s="98">
        <v>910.92867294887503</v>
      </c>
      <c r="C245" s="98">
        <v>921.20088347442459</v>
      </c>
      <c r="D245" s="98">
        <v>902.59346016236009</v>
      </c>
      <c r="E245" s="98">
        <v>905.88587757430059</v>
      </c>
      <c r="F245" s="98">
        <v>910.26607172362992</v>
      </c>
      <c r="G245" s="98">
        <v>933.84774132357666</v>
      </c>
      <c r="H245" s="98">
        <v>939.30903010861607</v>
      </c>
      <c r="I245" s="98">
        <v>958.16961853945111</v>
      </c>
      <c r="J245" s="98">
        <v>950.1379864646126</v>
      </c>
      <c r="K245" s="98">
        <v>936.52668303856603</v>
      </c>
      <c r="L245" s="98">
        <v>1072.5436496008283</v>
      </c>
      <c r="M245" s="98">
        <v>1156.9805830660387</v>
      </c>
      <c r="N245" s="98">
        <v>1121.5764942141889</v>
      </c>
      <c r="O245" s="98">
        <v>1147.7408533671955</v>
      </c>
      <c r="P245" s="98">
        <v>1191.3359245320003</v>
      </c>
      <c r="Q245" s="98">
        <v>1200.9998893444397</v>
      </c>
      <c r="R245" s="98">
        <v>1233.6530824424165</v>
      </c>
      <c r="S245" s="98">
        <v>1173.8603460559907</v>
      </c>
      <c r="T245" s="98">
        <v>1107.9317433631968</v>
      </c>
      <c r="U245" s="98">
        <v>1168.5147323718668</v>
      </c>
      <c r="V245" s="98">
        <v>1174.148475892609</v>
      </c>
      <c r="W245" s="98">
        <v>1200.6068442947299</v>
      </c>
      <c r="DA245" s="63" t="s">
        <v>2492</v>
      </c>
    </row>
    <row r="246" spans="1:105" ht="12" customHeight="1" x14ac:dyDescent="0.25">
      <c r="A246" s="97" t="s">
        <v>131</v>
      </c>
      <c r="B246" s="98">
        <v>910.92867294887515</v>
      </c>
      <c r="C246" s="98">
        <v>921.20563097197612</v>
      </c>
      <c r="D246" s="98">
        <v>902.59779038019735</v>
      </c>
      <c r="E246" s="98">
        <v>905.85945115142465</v>
      </c>
      <c r="F246" s="98">
        <v>910.25438250874879</v>
      </c>
      <c r="G246" s="98">
        <v>933.80026729267797</v>
      </c>
      <c r="H246" s="98">
        <v>939.24918404332539</v>
      </c>
      <c r="I246" s="98">
        <v>957.87179305744917</v>
      </c>
      <c r="J246" s="98">
        <v>949.89251342783064</v>
      </c>
      <c r="K246" s="98">
        <v>936.30619005246388</v>
      </c>
      <c r="L246" s="98">
        <v>1072.3134934364282</v>
      </c>
      <c r="M246" s="98">
        <v>1156.7577621252731</v>
      </c>
      <c r="N246" s="98">
        <v>1121.531227495286</v>
      </c>
      <c r="O246" s="98">
        <v>1148.0621590787071</v>
      </c>
      <c r="P246" s="98">
        <v>1191.2710450217444</v>
      </c>
      <c r="Q246" s="98">
        <v>1201.5463028302452</v>
      </c>
      <c r="R246" s="98">
        <v>1233.7576222552523</v>
      </c>
      <c r="S246" s="98">
        <v>1173.6765228409683</v>
      </c>
      <c r="T246" s="98">
        <v>1107.9779878206741</v>
      </c>
      <c r="U246" s="98">
        <v>1167.9100428368024</v>
      </c>
      <c r="V246" s="98">
        <v>1173.5235049951239</v>
      </c>
      <c r="W246" s="98">
        <v>1199.996803547908</v>
      </c>
      <c r="DA246" s="63" t="s">
        <v>2493</v>
      </c>
    </row>
    <row r="247" spans="1:105" ht="12" customHeight="1" x14ac:dyDescent="0.25">
      <c r="A247" s="100" t="s">
        <v>204</v>
      </c>
      <c r="B247" s="101">
        <v>519.03386374324793</v>
      </c>
      <c r="C247" s="101">
        <v>515.44810613167056</v>
      </c>
      <c r="D247" s="101">
        <v>510.73691001107733</v>
      </c>
      <c r="E247" s="101">
        <v>506.10097143187704</v>
      </c>
      <c r="F247" s="101">
        <v>506.63596449699457</v>
      </c>
      <c r="G247" s="101">
        <v>527.92299221614985</v>
      </c>
      <c r="H247" s="101">
        <v>532.07161232428462</v>
      </c>
      <c r="I247" s="101">
        <v>534.41394491524613</v>
      </c>
      <c r="J247" s="101">
        <v>513.53302035019715</v>
      </c>
      <c r="K247" s="101">
        <v>462.95296675360186</v>
      </c>
      <c r="L247" s="101">
        <v>609.3171101169354</v>
      </c>
      <c r="M247" s="101">
        <v>651.74744225924337</v>
      </c>
      <c r="N247" s="101">
        <v>618.90099715418683</v>
      </c>
      <c r="O247" s="101">
        <v>665.47769041564425</v>
      </c>
      <c r="P247" s="101">
        <v>664.02663887969118</v>
      </c>
      <c r="Q247" s="101">
        <v>684.6198419999422</v>
      </c>
      <c r="R247" s="101">
        <v>704.01872135189808</v>
      </c>
      <c r="S247" s="101">
        <v>641.69447438686427</v>
      </c>
      <c r="T247" s="101">
        <v>608.66505745305858</v>
      </c>
      <c r="U247" s="101">
        <v>652.55458065728362</v>
      </c>
      <c r="V247" s="101">
        <v>658.87863509412318</v>
      </c>
      <c r="W247" s="101">
        <v>679.12243291769801</v>
      </c>
      <c r="DA247" s="131" t="s">
        <v>2494</v>
      </c>
    </row>
    <row r="248" spans="1:105" ht="12" customHeight="1" x14ac:dyDescent="0.25">
      <c r="A248" s="103" t="s">
        <v>52</v>
      </c>
      <c r="B248" s="104">
        <v>391.89480920562721</v>
      </c>
      <c r="C248" s="104">
        <v>405.75752484030556</v>
      </c>
      <c r="D248" s="104">
        <v>391.86088036911997</v>
      </c>
      <c r="E248" s="104">
        <v>399.75847971954761</v>
      </c>
      <c r="F248" s="104">
        <v>403.6184180117541</v>
      </c>
      <c r="G248" s="104">
        <v>405.87727507652835</v>
      </c>
      <c r="H248" s="104">
        <v>407.17757171904066</v>
      </c>
      <c r="I248" s="104">
        <v>423.45784814220298</v>
      </c>
      <c r="J248" s="104">
        <v>436.35949307763332</v>
      </c>
      <c r="K248" s="104">
        <v>473.35322329886196</v>
      </c>
      <c r="L248" s="104">
        <v>462.99638331949274</v>
      </c>
      <c r="M248" s="104">
        <v>505.0103198660297</v>
      </c>
      <c r="N248" s="104">
        <v>502.63023034109909</v>
      </c>
      <c r="O248" s="104">
        <v>482.58446866306286</v>
      </c>
      <c r="P248" s="104">
        <v>527.24440614205332</v>
      </c>
      <c r="Q248" s="104">
        <v>516.92646083030309</v>
      </c>
      <c r="R248" s="104">
        <v>529.73890090335431</v>
      </c>
      <c r="S248" s="104">
        <v>531.9820484541043</v>
      </c>
      <c r="T248" s="104">
        <v>499.31293036761548</v>
      </c>
      <c r="U248" s="104">
        <v>515.35546217951867</v>
      </c>
      <c r="V248" s="104">
        <v>514.64486990100079</v>
      </c>
      <c r="W248" s="104">
        <v>520.87437063020991</v>
      </c>
      <c r="DA248" s="132" t="s">
        <v>2495</v>
      </c>
    </row>
    <row r="249" spans="1:105" ht="12" customHeight="1" x14ac:dyDescent="0.25">
      <c r="A249" s="106" t="s">
        <v>124</v>
      </c>
      <c r="B249" s="101">
        <v>965.33673728862107</v>
      </c>
      <c r="C249" s="101">
        <v>945.80834502372556</v>
      </c>
      <c r="D249" s="101">
        <v>874.47049905371739</v>
      </c>
      <c r="E249" s="101">
        <v>908.0831792279638</v>
      </c>
      <c r="F249" s="101">
        <v>936.44849115815134</v>
      </c>
      <c r="G249" s="101">
        <v>929.85470318822388</v>
      </c>
      <c r="H249" s="101">
        <v>986.98197273249889</v>
      </c>
      <c r="I249" s="101">
        <v>996.18197247384649</v>
      </c>
      <c r="J249" s="101">
        <v>943.02387527195719</v>
      </c>
      <c r="K249" s="101">
        <v>908.03579416567925</v>
      </c>
      <c r="L249" s="101">
        <v>1015.2303788855813</v>
      </c>
      <c r="M249" s="101">
        <v>1159.7849271204018</v>
      </c>
      <c r="N249" s="101">
        <v>1169.5145338025673</v>
      </c>
      <c r="O249" s="101">
        <v>1160.9990205740994</v>
      </c>
      <c r="P249" s="101">
        <v>1026.2748688775569</v>
      </c>
      <c r="Q249" s="101">
        <v>1197.3569025562176</v>
      </c>
      <c r="R249" s="101">
        <v>1209.7942838129072</v>
      </c>
      <c r="S249" s="101">
        <v>1192.9216010929724</v>
      </c>
      <c r="T249" s="101">
        <v>1130.3381498608012</v>
      </c>
      <c r="U249" s="101">
        <v>1172.3734975558054</v>
      </c>
      <c r="V249" s="101">
        <v>1150.5597083403745</v>
      </c>
      <c r="W249" s="101">
        <v>1229.2685404770334</v>
      </c>
      <c r="DA249" s="131" t="s">
        <v>2496</v>
      </c>
    </row>
    <row r="250" spans="1:105" ht="12" customHeight="1" x14ac:dyDescent="0.25">
      <c r="A250" s="107" t="s">
        <v>123</v>
      </c>
      <c r="B250" s="104">
        <v>965.33673728862072</v>
      </c>
      <c r="C250" s="104">
        <v>945.738296635202</v>
      </c>
      <c r="D250" s="104">
        <v>874.46747511241745</v>
      </c>
      <c r="E250" s="104">
        <v>907.9785083082985</v>
      </c>
      <c r="F250" s="104">
        <v>936.38239425967777</v>
      </c>
      <c r="G250" s="104">
        <v>929.86903114205177</v>
      </c>
      <c r="H250" s="104">
        <v>986.94413700679513</v>
      </c>
      <c r="I250" s="104">
        <v>995.86153131029664</v>
      </c>
      <c r="J250" s="104">
        <v>942.72507039471498</v>
      </c>
      <c r="K250" s="104">
        <v>907.7930411912987</v>
      </c>
      <c r="L250" s="104">
        <v>1014.9251535331659</v>
      </c>
      <c r="M250" s="104">
        <v>1159.297740424073</v>
      </c>
      <c r="N250" s="104">
        <v>1169.2560517380018</v>
      </c>
      <c r="O250" s="104">
        <v>1161.3934211222734</v>
      </c>
      <c r="P250" s="104">
        <v>1027.1905343051421</v>
      </c>
      <c r="Q250" s="104">
        <v>1196.3169475700454</v>
      </c>
      <c r="R250" s="104">
        <v>1208.6759988970916</v>
      </c>
      <c r="S250" s="104">
        <v>1192.1500959712325</v>
      </c>
      <c r="T250" s="104">
        <v>1129.4146032708763</v>
      </c>
      <c r="U250" s="104">
        <v>1171.5265245614385</v>
      </c>
      <c r="V250" s="104">
        <v>1149.7663804758579</v>
      </c>
      <c r="W250" s="104">
        <v>1229.0887077638579</v>
      </c>
      <c r="DA250" s="132" t="s">
        <v>2497</v>
      </c>
    </row>
    <row r="251" spans="1:105" ht="12" customHeight="1" x14ac:dyDescent="0.25">
      <c r="A251" s="108" t="s">
        <v>50</v>
      </c>
      <c r="B251" s="98">
        <v>550.20013188334724</v>
      </c>
      <c r="C251" s="98">
        <v>529.24942866764707</v>
      </c>
      <c r="D251" s="98">
        <v>494.71123537689499</v>
      </c>
      <c r="E251" s="98">
        <v>507.25164205401762</v>
      </c>
      <c r="F251" s="98">
        <v>521.25865896385756</v>
      </c>
      <c r="G251" s="98">
        <v>525.65676744464145</v>
      </c>
      <c r="H251" s="98">
        <v>559.2945702309039</v>
      </c>
      <c r="I251" s="98">
        <v>555.83634347962129</v>
      </c>
      <c r="J251" s="98">
        <v>509.6115811892231</v>
      </c>
      <c r="K251" s="98">
        <v>448.51564927033394</v>
      </c>
      <c r="L251" s="98">
        <v>576.32958639197057</v>
      </c>
      <c r="M251" s="98">
        <v>653.03622400340623</v>
      </c>
      <c r="N251" s="98">
        <v>645.47858325485981</v>
      </c>
      <c r="O251" s="98">
        <v>673.17784750225258</v>
      </c>
      <c r="P251" s="98">
        <v>571.68461029914056</v>
      </c>
      <c r="Q251" s="98">
        <v>681.3536137442959</v>
      </c>
      <c r="R251" s="98">
        <v>689.34670028330879</v>
      </c>
      <c r="S251" s="98">
        <v>651.69147771267887</v>
      </c>
      <c r="T251" s="98">
        <v>620.34381357314487</v>
      </c>
      <c r="U251" s="98">
        <v>654.47612324779948</v>
      </c>
      <c r="V251" s="98">
        <v>645.13202115126978</v>
      </c>
      <c r="W251" s="98">
        <v>695.58053561889676</v>
      </c>
      <c r="DA251" s="63" t="s">
        <v>2498</v>
      </c>
    </row>
    <row r="252" spans="1:105" ht="12" customHeight="1" x14ac:dyDescent="0.25">
      <c r="A252" s="108" t="s">
        <v>52</v>
      </c>
      <c r="B252" s="98">
        <v>415.1366054052736</v>
      </c>
      <c r="C252" s="98">
        <v>416.48886796755505</v>
      </c>
      <c r="D252" s="98">
        <v>379.7562397355224</v>
      </c>
      <c r="E252" s="98">
        <v>400.72686625428082</v>
      </c>
      <c r="F252" s="98">
        <v>415.12373529582015</v>
      </c>
      <c r="G252" s="98">
        <v>404.21226369741032</v>
      </c>
      <c r="H252" s="98">
        <v>427.64956677589134</v>
      </c>
      <c r="I252" s="98">
        <v>440.02518783067529</v>
      </c>
      <c r="J252" s="98">
        <v>433.11348920549193</v>
      </c>
      <c r="K252" s="98">
        <v>459.27739192096476</v>
      </c>
      <c r="L252" s="98">
        <v>438.59556714119566</v>
      </c>
      <c r="M252" s="98">
        <v>506.26151642066679</v>
      </c>
      <c r="N252" s="98">
        <v>523.77746848314212</v>
      </c>
      <c r="O252" s="98">
        <v>488.21557362002073</v>
      </c>
      <c r="P252" s="98">
        <v>455.50592400600158</v>
      </c>
      <c r="Q252" s="98">
        <v>514.96333382574937</v>
      </c>
      <c r="R252" s="98">
        <v>519.32929861378273</v>
      </c>
      <c r="S252" s="98">
        <v>540.45861825855332</v>
      </c>
      <c r="T252" s="98">
        <v>509.07078969773136</v>
      </c>
      <c r="U252" s="98">
        <v>517.0504013136391</v>
      </c>
      <c r="V252" s="98">
        <v>504.63435932458816</v>
      </c>
      <c r="W252" s="98">
        <v>533.50817214496135</v>
      </c>
      <c r="DA252" s="63" t="s">
        <v>2499</v>
      </c>
    </row>
    <row r="253" spans="1:105" ht="12" customHeight="1" x14ac:dyDescent="0.25">
      <c r="A253" s="106" t="s">
        <v>122</v>
      </c>
      <c r="B253" s="101">
        <v>977.71435698402922</v>
      </c>
      <c r="C253" s="101">
        <v>916.70461871495991</v>
      </c>
      <c r="D253" s="101">
        <v>932.40262394402748</v>
      </c>
      <c r="E253" s="101">
        <v>905.77063044574174</v>
      </c>
      <c r="F253" s="101">
        <v>931.51596493838406</v>
      </c>
      <c r="G253" s="101">
        <v>953.76373482667952</v>
      </c>
      <c r="H253" s="101">
        <v>969.01887401191914</v>
      </c>
      <c r="I253" s="101">
        <v>920.39180305706964</v>
      </c>
      <c r="J253" s="101">
        <v>946.72890523917329</v>
      </c>
      <c r="K253" s="101">
        <v>903.46338748839969</v>
      </c>
      <c r="L253" s="101">
        <v>1067.0464152382526</v>
      </c>
      <c r="M253" s="101">
        <v>1110.5727930030382</v>
      </c>
      <c r="N253" s="101">
        <v>1112.7896079076336</v>
      </c>
      <c r="O253" s="101">
        <v>1204.5352685966582</v>
      </c>
      <c r="P253" s="101">
        <v>1161.1695516834288</v>
      </c>
      <c r="Q253" s="101">
        <v>1215.0055461996267</v>
      </c>
      <c r="R253" s="101">
        <v>1211.7140526124056</v>
      </c>
      <c r="S253" s="101">
        <v>1150.4565695844417</v>
      </c>
      <c r="T253" s="101">
        <v>1161.0926134260417</v>
      </c>
      <c r="U253" s="101">
        <v>1173.1739678618933</v>
      </c>
      <c r="V253" s="101">
        <v>1172.080666773571</v>
      </c>
      <c r="W253" s="101">
        <v>1182.245255525947</v>
      </c>
      <c r="DA253" s="131" t="s">
        <v>2500</v>
      </c>
    </row>
    <row r="254" spans="1:105" ht="12" customHeight="1" x14ac:dyDescent="0.25">
      <c r="A254" s="107" t="s">
        <v>121</v>
      </c>
      <c r="B254" s="104">
        <v>977.71435698402888</v>
      </c>
      <c r="C254" s="104">
        <v>916.79280042751532</v>
      </c>
      <c r="D254" s="104">
        <v>932.51107744618082</v>
      </c>
      <c r="E254" s="104">
        <v>905.89892611488085</v>
      </c>
      <c r="F254" s="104">
        <v>931.69403482839175</v>
      </c>
      <c r="G254" s="104">
        <v>953.88572600473333</v>
      </c>
      <c r="H254" s="104">
        <v>969.07043519944398</v>
      </c>
      <c r="I254" s="104">
        <v>920.06606732304374</v>
      </c>
      <c r="J254" s="104">
        <v>946.35100511426606</v>
      </c>
      <c r="K254" s="104">
        <v>903.17424764373402</v>
      </c>
      <c r="L254" s="104">
        <v>1066.6529785682621</v>
      </c>
      <c r="M254" s="104">
        <v>1110.3037079844094</v>
      </c>
      <c r="N254" s="104">
        <v>1112.7734941833148</v>
      </c>
      <c r="O254" s="104">
        <v>1204.8459378990208</v>
      </c>
      <c r="P254" s="104">
        <v>1161.9979973461607</v>
      </c>
      <c r="Q254" s="104">
        <v>1214.9830769247726</v>
      </c>
      <c r="R254" s="104">
        <v>1211.1361919096303</v>
      </c>
      <c r="S254" s="104">
        <v>1149.7467574726015</v>
      </c>
      <c r="T254" s="104">
        <v>1160.3542022360728</v>
      </c>
      <c r="U254" s="104">
        <v>1172.5607858736166</v>
      </c>
      <c r="V254" s="104">
        <v>1171.6825609915848</v>
      </c>
      <c r="W254" s="104">
        <v>1182.3048976094572</v>
      </c>
      <c r="DA254" s="132" t="s">
        <v>2501</v>
      </c>
    </row>
    <row r="255" spans="1:105" ht="12" customHeight="1" x14ac:dyDescent="0.25">
      <c r="A255" s="108" t="s">
        <v>53</v>
      </c>
      <c r="B255" s="98">
        <v>557.50596902910456</v>
      </c>
      <c r="C255" s="98">
        <v>512.81683451816514</v>
      </c>
      <c r="D255" s="98">
        <v>527.87069144086502</v>
      </c>
      <c r="E255" s="98">
        <v>505.92488028036928</v>
      </c>
      <c r="F255" s="98">
        <v>518.34181125435771</v>
      </c>
      <c r="G255" s="98">
        <v>539.4798213597378</v>
      </c>
      <c r="H255" s="98">
        <v>549.29676429480753</v>
      </c>
      <c r="I255" s="98">
        <v>513.5911787644925</v>
      </c>
      <c r="J255" s="98">
        <v>511.9953086037271</v>
      </c>
      <c r="K255" s="98">
        <v>445.39669897216669</v>
      </c>
      <c r="L255" s="98">
        <v>605.09761741683837</v>
      </c>
      <c r="M255" s="98">
        <v>624.58607993734915</v>
      </c>
      <c r="N255" s="98">
        <v>612.86504242823764</v>
      </c>
      <c r="O255" s="98">
        <v>698.40511844307957</v>
      </c>
      <c r="P255" s="98">
        <v>646.98029597764139</v>
      </c>
      <c r="Q255" s="98">
        <v>692.37777430933875</v>
      </c>
      <c r="R255" s="98">
        <v>691.31499655741311</v>
      </c>
      <c r="S255" s="98">
        <v>627.98778890502911</v>
      </c>
      <c r="T255" s="98">
        <v>638.3348187935951</v>
      </c>
      <c r="U255" s="98">
        <v>655.27518688748967</v>
      </c>
      <c r="V255" s="98">
        <v>657.85601152828588</v>
      </c>
      <c r="W255" s="98">
        <v>668.97053611061199</v>
      </c>
      <c r="DA255" s="63" t="s">
        <v>2502</v>
      </c>
    </row>
    <row r="256" spans="1:105" ht="12" customHeight="1" x14ac:dyDescent="0.25">
      <c r="A256" s="108" t="s">
        <v>52</v>
      </c>
      <c r="B256" s="98">
        <v>420.20838795492443</v>
      </c>
      <c r="C256" s="98">
        <v>403.97596590934995</v>
      </c>
      <c r="D256" s="98">
        <v>404.64038600531586</v>
      </c>
      <c r="E256" s="98">
        <v>399.97404583451168</v>
      </c>
      <c r="F256" s="98">
        <v>413.3522235740341</v>
      </c>
      <c r="G256" s="98">
        <v>414.40590464499542</v>
      </c>
      <c r="H256" s="98">
        <v>419.77367090463645</v>
      </c>
      <c r="I256" s="98">
        <v>406.47488855855107</v>
      </c>
      <c r="J256" s="98">
        <v>434.35569651053891</v>
      </c>
      <c r="K256" s="98">
        <v>457.77754867156716</v>
      </c>
      <c r="L256" s="98">
        <v>461.55536115142377</v>
      </c>
      <c r="M256" s="98">
        <v>485.7176280470602</v>
      </c>
      <c r="N256" s="98">
        <v>499.90845175507724</v>
      </c>
      <c r="O256" s="98">
        <v>506.44081945594127</v>
      </c>
      <c r="P256" s="98">
        <v>515.01770136851928</v>
      </c>
      <c r="Q256" s="98">
        <v>522.60530261543386</v>
      </c>
      <c r="R256" s="98">
        <v>519.82119535221705</v>
      </c>
      <c r="S256" s="98">
        <v>521.75896856757254</v>
      </c>
      <c r="T256" s="98">
        <v>522.01938344247765</v>
      </c>
      <c r="U256" s="98">
        <v>517.28559898612718</v>
      </c>
      <c r="V256" s="98">
        <v>513.82654946329922</v>
      </c>
      <c r="W256" s="98">
        <v>513.33436149884517</v>
      </c>
      <c r="DA256" s="63" t="s">
        <v>2503</v>
      </c>
    </row>
    <row r="257" spans="1:105" ht="12" customHeight="1" x14ac:dyDescent="0.25">
      <c r="A257" s="121" t="s">
        <v>54</v>
      </c>
      <c r="B257" s="122">
        <v>219.25910147367824</v>
      </c>
      <c r="C257" s="122">
        <v>215.41755163530269</v>
      </c>
      <c r="D257" s="122">
        <v>219.0442207174313</v>
      </c>
      <c r="E257" s="122">
        <v>218.08406600170676</v>
      </c>
      <c r="F257" s="122">
        <v>219.74707458957931</v>
      </c>
      <c r="G257" s="122">
        <v>223.6903995341616</v>
      </c>
      <c r="H257" s="122">
        <v>231.40947697104636</v>
      </c>
      <c r="I257" s="122">
        <v>229.29171272202561</v>
      </c>
      <c r="J257" s="122">
        <v>234.36324779875724</v>
      </c>
      <c r="K257" s="122">
        <v>236.05669572450051</v>
      </c>
      <c r="L257" s="122">
        <v>263.48133380497876</v>
      </c>
      <c r="M257" s="122">
        <v>258.24363206059763</v>
      </c>
      <c r="N257" s="122">
        <v>257.46088274862308</v>
      </c>
      <c r="O257" s="122">
        <v>276.11925871066569</v>
      </c>
      <c r="P257" s="122">
        <v>280.33967031958866</v>
      </c>
      <c r="Q257" s="122">
        <v>285.4036615729122</v>
      </c>
      <c r="R257" s="122">
        <v>293.9006756518466</v>
      </c>
      <c r="S257" s="122">
        <v>286.43901051608913</v>
      </c>
      <c r="T257" s="122">
        <v>287.46526310152814</v>
      </c>
      <c r="U257" s="122">
        <v>287.87807821892244</v>
      </c>
      <c r="V257" s="122">
        <v>303.54920783320927</v>
      </c>
      <c r="W257" s="122">
        <v>309.90330156389058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219.25910147367824</v>
      </c>
      <c r="C260" s="33">
        <v>215.41755163530269</v>
      </c>
      <c r="D260" s="33">
        <v>219.0442207174313</v>
      </c>
      <c r="E260" s="33">
        <v>218.08406600170676</v>
      </c>
      <c r="F260" s="33">
        <v>219.74707458957931</v>
      </c>
      <c r="G260" s="33">
        <v>223.6903995341616</v>
      </c>
      <c r="H260" s="33">
        <v>231.40947697104636</v>
      </c>
      <c r="I260" s="33">
        <v>229.29171272202561</v>
      </c>
      <c r="J260" s="33">
        <v>234.36324779875724</v>
      </c>
      <c r="K260" s="33">
        <v>236.05669572450051</v>
      </c>
      <c r="L260" s="33">
        <v>263.48133380497876</v>
      </c>
      <c r="M260" s="33">
        <v>258.24363206059763</v>
      </c>
      <c r="N260" s="33">
        <v>257.46088274862308</v>
      </c>
      <c r="O260" s="33">
        <v>276.11925871066569</v>
      </c>
      <c r="P260" s="33">
        <v>280.33967031958866</v>
      </c>
      <c r="Q260" s="33">
        <v>285.4036615729122</v>
      </c>
      <c r="R260" s="33">
        <v>293.9006756518466</v>
      </c>
      <c r="S260" s="33">
        <v>286.43901051608913</v>
      </c>
      <c r="T260" s="33">
        <v>287.46526310152814</v>
      </c>
      <c r="U260" s="33">
        <v>287.87807821892244</v>
      </c>
      <c r="V260" s="33">
        <v>303.54920783320927</v>
      </c>
      <c r="W260" s="33">
        <v>309.90330156389058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23.980162789520662</v>
      </c>
      <c r="C262" s="117">
        <f t="shared" si="122"/>
        <v>22.232231276308326</v>
      </c>
      <c r="D262" s="117">
        <f t="shared" si="122"/>
        <v>18.8526123550857</v>
      </c>
      <c r="E262" s="117">
        <f t="shared" si="122"/>
        <v>18.785538645876894</v>
      </c>
      <c r="F262" s="117">
        <f t="shared" si="122"/>
        <v>18.684010289645791</v>
      </c>
      <c r="G262" s="117">
        <f t="shared" si="122"/>
        <v>18.012337192147246</v>
      </c>
      <c r="H262" s="117">
        <f t="shared" si="122"/>
        <v>18.367214055483387</v>
      </c>
      <c r="I262" s="117">
        <f t="shared" si="122"/>
        <v>16.968302668350944</v>
      </c>
      <c r="J262" s="117">
        <f t="shared" si="122"/>
        <v>14.858945012239163</v>
      </c>
      <c r="K262" s="117">
        <f t="shared" si="122"/>
        <v>12.847893944127831</v>
      </c>
      <c r="L262" s="117">
        <f t="shared" si="122"/>
        <v>12.989100640524969</v>
      </c>
      <c r="M262" s="117">
        <f t="shared" si="122"/>
        <v>13.582797001614805</v>
      </c>
      <c r="N262" s="117">
        <f t="shared" si="122"/>
        <v>12.403732868073552</v>
      </c>
      <c r="O262" s="117">
        <f t="shared" si="122"/>
        <v>10.967056596109598</v>
      </c>
      <c r="P262" s="117">
        <f t="shared" si="122"/>
        <v>8.7591622066834525</v>
      </c>
      <c r="Q262" s="117">
        <f t="shared" si="122"/>
        <v>10.605077748222168</v>
      </c>
      <c r="R262" s="117">
        <f t="shared" ref="R262:V262" si="123">R263+R266+R268+R281</f>
        <v>11.051172568060068</v>
      </c>
      <c r="S262" s="117">
        <f t="shared" si="123"/>
        <v>11.144497869244528</v>
      </c>
      <c r="T262" s="117">
        <f t="shared" si="123"/>
        <v>10.105827432726318</v>
      </c>
      <c r="U262" s="117">
        <f t="shared" si="123"/>
        <v>9.1307101643157509</v>
      </c>
      <c r="V262" s="117">
        <f t="shared" si="123"/>
        <v>7.4576902579034963</v>
      </c>
      <c r="W262" s="117">
        <f t="shared" ref="W262" si="124">W263+W266+W268+W281</f>
        <v>7.1585954296653913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23.980162789520662</v>
      </c>
      <c r="C268" s="122">
        <v>22.232231276308326</v>
      </c>
      <c r="D268" s="122">
        <v>18.8526123550857</v>
      </c>
      <c r="E268" s="122">
        <v>18.785538645876894</v>
      </c>
      <c r="F268" s="122">
        <v>18.684010289645791</v>
      </c>
      <c r="G268" s="122">
        <v>18.012337192147246</v>
      </c>
      <c r="H268" s="122">
        <v>18.367214055483387</v>
      </c>
      <c r="I268" s="122">
        <v>16.968302668350944</v>
      </c>
      <c r="J268" s="122">
        <v>14.858945012239163</v>
      </c>
      <c r="K268" s="122">
        <v>12.847893944127831</v>
      </c>
      <c r="L268" s="122">
        <v>12.989100640524969</v>
      </c>
      <c r="M268" s="122">
        <v>13.582797001614805</v>
      </c>
      <c r="N268" s="122">
        <v>12.403732868073552</v>
      </c>
      <c r="O268" s="122">
        <v>10.967056596109598</v>
      </c>
      <c r="P268" s="122">
        <v>8.7591622066834525</v>
      </c>
      <c r="Q268" s="122">
        <v>10.605077748222168</v>
      </c>
      <c r="R268" s="122">
        <v>11.051172568060068</v>
      </c>
      <c r="S268" s="122">
        <v>11.144497869244528</v>
      </c>
      <c r="T268" s="122">
        <v>10.105827432726318</v>
      </c>
      <c r="U268" s="122">
        <v>9.1307101643157509</v>
      </c>
      <c r="V268" s="122">
        <v>7.4576902579034963</v>
      </c>
      <c r="W268" s="122">
        <v>7.1585954296653913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345.11461079247505</v>
      </c>
      <c r="C273" s="101">
        <v>336.21236127385862</v>
      </c>
      <c r="D273" s="101">
        <v>308.88121370752236</v>
      </c>
      <c r="E273" s="101">
        <v>318.32310562195823</v>
      </c>
      <c r="F273" s="101">
        <v>325.86293218847811</v>
      </c>
      <c r="G273" s="101">
        <v>321.16248253340211</v>
      </c>
      <c r="H273" s="101">
        <v>338.56853515750919</v>
      </c>
      <c r="I273" s="101">
        <v>340.56406801932673</v>
      </c>
      <c r="J273" s="101">
        <v>321.94048124665613</v>
      </c>
      <c r="K273" s="101">
        <v>309.30125071205384</v>
      </c>
      <c r="L273" s="101">
        <v>344.689735555109</v>
      </c>
      <c r="M273" s="101">
        <v>390.85354729080831</v>
      </c>
      <c r="N273" s="101">
        <v>389.22050091978127</v>
      </c>
      <c r="O273" s="101">
        <v>378.54969324802846</v>
      </c>
      <c r="P273" s="101">
        <v>326.25022811904643</v>
      </c>
      <c r="Q273" s="101">
        <v>369.11168350269458</v>
      </c>
      <c r="R273" s="101">
        <v>364.60967360619094</v>
      </c>
      <c r="S273" s="101">
        <v>352.0671341980555</v>
      </c>
      <c r="T273" s="101">
        <v>327.76881650357859</v>
      </c>
      <c r="U273" s="101">
        <v>334.84610692221537</v>
      </c>
      <c r="V273" s="101">
        <v>323.71657994864262</v>
      </c>
      <c r="W273" s="101">
        <v>337.5628567038886</v>
      </c>
      <c r="DA273" s="131" t="s">
        <v>2664</v>
      </c>
    </row>
    <row r="274" spans="1:105" ht="12" customHeight="1" x14ac:dyDescent="0.25">
      <c r="A274" s="107" t="s">
        <v>123</v>
      </c>
      <c r="B274" s="104">
        <v>196.70038136766567</v>
      </c>
      <c r="C274" s="104">
        <v>187.27920725748535</v>
      </c>
      <c r="D274" s="104">
        <v>174.31330206980081</v>
      </c>
      <c r="E274" s="104">
        <v>177.08912298651163</v>
      </c>
      <c r="F274" s="104">
        <v>180.91467597492198</v>
      </c>
      <c r="G274" s="104">
        <v>181.30541824639982</v>
      </c>
      <c r="H274" s="104">
        <v>191.71710404959308</v>
      </c>
      <c r="I274" s="104">
        <v>189.63793990161722</v>
      </c>
      <c r="J274" s="104">
        <v>173.7298437090611</v>
      </c>
      <c r="K274" s="104">
        <v>152.34623726147493</v>
      </c>
      <c r="L274" s="104">
        <v>195.5378468540712</v>
      </c>
      <c r="M274" s="104">
        <v>219.73235440128639</v>
      </c>
      <c r="N274" s="104">
        <v>215.37582619490459</v>
      </c>
      <c r="O274" s="104">
        <v>222.65427872553752</v>
      </c>
      <c r="P274" s="104">
        <v>184.96275462329072</v>
      </c>
      <c r="Q274" s="104">
        <v>209.14460150467994</v>
      </c>
      <c r="R274" s="104">
        <v>206.7168002523357</v>
      </c>
      <c r="S274" s="104">
        <v>190.54291897929369</v>
      </c>
      <c r="T274" s="104">
        <v>179.22144674258172</v>
      </c>
      <c r="U274" s="104">
        <v>185.50763666802925</v>
      </c>
      <c r="V274" s="104">
        <v>181.10867240198399</v>
      </c>
      <c r="W274" s="104">
        <v>191.63710869934246</v>
      </c>
      <c r="DA274" s="132" t="s">
        <v>2665</v>
      </c>
    </row>
    <row r="275" spans="1:105" ht="12" customHeight="1" x14ac:dyDescent="0.25">
      <c r="A275" s="108" t="s">
        <v>50</v>
      </c>
      <c r="B275" s="98">
        <v>196.70038136766567</v>
      </c>
      <c r="C275" s="98">
        <v>187.27920725748535</v>
      </c>
      <c r="D275" s="98">
        <v>174.31330206980081</v>
      </c>
      <c r="E275" s="98">
        <v>177.08912298651163</v>
      </c>
      <c r="F275" s="98">
        <v>180.91467597492198</v>
      </c>
      <c r="G275" s="98">
        <v>181.30541824639982</v>
      </c>
      <c r="H275" s="98">
        <v>191.71710404959308</v>
      </c>
      <c r="I275" s="98">
        <v>189.63793990161722</v>
      </c>
      <c r="J275" s="98">
        <v>173.7298437090611</v>
      </c>
      <c r="K275" s="98">
        <v>152.34623726147493</v>
      </c>
      <c r="L275" s="98">
        <v>195.5378468540712</v>
      </c>
      <c r="M275" s="98">
        <v>219.73235440128639</v>
      </c>
      <c r="N275" s="98">
        <v>215.37582619490459</v>
      </c>
      <c r="O275" s="98">
        <v>222.65427872553752</v>
      </c>
      <c r="P275" s="98">
        <v>184.96275462329072</v>
      </c>
      <c r="Q275" s="98">
        <v>209.14460150467994</v>
      </c>
      <c r="R275" s="98">
        <v>206.7168002523357</v>
      </c>
      <c r="S275" s="98">
        <v>190.54291897929369</v>
      </c>
      <c r="T275" s="98">
        <v>179.22144674258172</v>
      </c>
      <c r="U275" s="98">
        <v>185.50763666802925</v>
      </c>
      <c r="V275" s="98">
        <v>181.10867240198399</v>
      </c>
      <c r="W275" s="98">
        <v>191.63710869934246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183.51263745884484</v>
      </c>
      <c r="C286" s="118">
        <f t="shared" si="129"/>
        <v>195.36272995628491</v>
      </c>
      <c r="D286" s="118">
        <f t="shared" si="129"/>
        <v>179.45426839169841</v>
      </c>
      <c r="E286" s="118">
        <f t="shared" si="129"/>
        <v>179.33860706616301</v>
      </c>
      <c r="F286" s="118">
        <f t="shared" si="129"/>
        <v>168.48260204482028</v>
      </c>
      <c r="G286" s="118">
        <f t="shared" si="129"/>
        <v>169.10891460421448</v>
      </c>
      <c r="H286" s="118">
        <f t="shared" si="129"/>
        <v>164.4978246620239</v>
      </c>
      <c r="I286" s="118">
        <f t="shared" si="129"/>
        <v>173.9133031135473</v>
      </c>
      <c r="J286" s="118">
        <f t="shared" si="129"/>
        <v>163.48740246929492</v>
      </c>
      <c r="K286" s="118">
        <f t="shared" si="129"/>
        <v>161.16338586884322</v>
      </c>
      <c r="L286" s="118">
        <f t="shared" si="129"/>
        <v>175.53994976570155</v>
      </c>
      <c r="M286" s="118">
        <f t="shared" si="129"/>
        <v>158.29730178476646</v>
      </c>
      <c r="N286" s="118">
        <f t="shared" si="129"/>
        <v>151.07710318694964</v>
      </c>
      <c r="O286" s="118">
        <f t="shared" si="129"/>
        <v>151.00241585614961</v>
      </c>
      <c r="P286" s="118">
        <f t="shared" si="129"/>
        <v>139.49540515541202</v>
      </c>
      <c r="Q286" s="118">
        <f t="shared" si="129"/>
        <v>152.95764389828824</v>
      </c>
      <c r="R286" s="118">
        <f t="shared" ref="R286:V286" si="130">R287+R290+R292+R305</f>
        <v>157.13188298870369</v>
      </c>
      <c r="S286" s="118">
        <f t="shared" si="130"/>
        <v>150.60753081859681</v>
      </c>
      <c r="T286" s="118">
        <f t="shared" si="130"/>
        <v>146.29806178674585</v>
      </c>
      <c r="U286" s="118">
        <f t="shared" si="130"/>
        <v>139.57568770303092</v>
      </c>
      <c r="V286" s="118">
        <f t="shared" si="130"/>
        <v>135.49416739555306</v>
      </c>
      <c r="W286" s="118">
        <f t="shared" ref="W286" si="131">W287+W290+W292+W305</f>
        <v>141.34996727332677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168.17115065501923</v>
      </c>
      <c r="C287" s="123">
        <f t="shared" si="132"/>
        <v>180.66353506256027</v>
      </c>
      <c r="D287" s="123">
        <f t="shared" si="132"/>
        <v>165.03608646044441</v>
      </c>
      <c r="E287" s="123">
        <f t="shared" si="132"/>
        <v>165.28285603211825</v>
      </c>
      <c r="F287" s="123">
        <f t="shared" si="132"/>
        <v>154.4099410904337</v>
      </c>
      <c r="G287" s="123">
        <f t="shared" si="132"/>
        <v>154.93931949601043</v>
      </c>
      <c r="H287" s="123">
        <f t="shared" si="132"/>
        <v>150.27245191337516</v>
      </c>
      <c r="I287" s="123">
        <f t="shared" si="132"/>
        <v>160.01442623183146</v>
      </c>
      <c r="J287" s="123">
        <f t="shared" si="132"/>
        <v>149.64247041957609</v>
      </c>
      <c r="K287" s="123">
        <f t="shared" si="132"/>
        <v>147.74812736205047</v>
      </c>
      <c r="L287" s="123">
        <f t="shared" si="132"/>
        <v>160.21280385027674</v>
      </c>
      <c r="M287" s="123">
        <f t="shared" si="132"/>
        <v>142.34786425021127</v>
      </c>
      <c r="N287" s="123">
        <f t="shared" si="132"/>
        <v>135.57024395030967</v>
      </c>
      <c r="O287" s="123">
        <f t="shared" si="132"/>
        <v>134.94641286932529</v>
      </c>
      <c r="P287" s="123">
        <f t="shared" si="132"/>
        <v>123.43349153912337</v>
      </c>
      <c r="Q287" s="123">
        <f t="shared" si="132"/>
        <v>136.67465509684692</v>
      </c>
      <c r="R287" s="123">
        <f t="shared" ref="R287:V287" si="133">SUM(R288:R289)</f>
        <v>140.68794224974334</v>
      </c>
      <c r="S287" s="123">
        <f t="shared" si="133"/>
        <v>135.05005807389631</v>
      </c>
      <c r="T287" s="123">
        <f t="shared" si="133"/>
        <v>131.36019934945233</v>
      </c>
      <c r="U287" s="123">
        <f t="shared" si="133"/>
        <v>124.35851753329956</v>
      </c>
      <c r="V287" s="123">
        <f t="shared" si="133"/>
        <v>120.31412864090001</v>
      </c>
      <c r="W287" s="123">
        <f t="shared" ref="W287" si="134">SUM(W288:W289)</f>
        <v>126.1028619846075</v>
      </c>
      <c r="DA287" s="130" t="s">
        <v>2822</v>
      </c>
    </row>
    <row r="288" spans="1:105" ht="12" customHeight="1" x14ac:dyDescent="0.25">
      <c r="A288" s="97" t="s">
        <v>204</v>
      </c>
      <c r="B288" s="99">
        <v>167.5579372377174</v>
      </c>
      <c r="C288" s="99">
        <v>179.98774723535769</v>
      </c>
      <c r="D288" s="99">
        <v>164.41349265626857</v>
      </c>
      <c r="E288" s="99">
        <v>164.64157994873696</v>
      </c>
      <c r="F288" s="99">
        <v>153.80001459487511</v>
      </c>
      <c r="G288" s="99">
        <v>154.31338946966659</v>
      </c>
      <c r="H288" s="99">
        <v>149.65479599898751</v>
      </c>
      <c r="I288" s="99">
        <v>159.34457750762365</v>
      </c>
      <c r="J288" s="99">
        <v>149.01685213240069</v>
      </c>
      <c r="K288" s="99">
        <v>147.12807878117496</v>
      </c>
      <c r="L288" s="99">
        <v>159.50670736979379</v>
      </c>
      <c r="M288" s="99">
        <v>141.72302654607481</v>
      </c>
      <c r="N288" s="99">
        <v>134.96262250923795</v>
      </c>
      <c r="O288" s="99">
        <v>134.32723025258809</v>
      </c>
      <c r="P288" s="99">
        <v>122.88076699889859</v>
      </c>
      <c r="Q288" s="99">
        <v>136.04746681401531</v>
      </c>
      <c r="R288" s="99">
        <v>140.0372039581508</v>
      </c>
      <c r="S288" s="99">
        <v>134.41706992554981</v>
      </c>
      <c r="T288" s="99">
        <v>130.7386394291062</v>
      </c>
      <c r="U288" s="99">
        <v>123.77019785603846</v>
      </c>
      <c r="V288" s="99">
        <v>119.73583402879619</v>
      </c>
      <c r="W288" s="99">
        <v>125.48526040457782</v>
      </c>
      <c r="DA288" s="63" t="s">
        <v>2823</v>
      </c>
    </row>
    <row r="289" spans="1:105" ht="12" customHeight="1" x14ac:dyDescent="0.25">
      <c r="A289" s="97" t="s">
        <v>53</v>
      </c>
      <c r="B289" s="99">
        <v>0.61321341730182299</v>
      </c>
      <c r="C289" s="99">
        <v>0.67578782720259722</v>
      </c>
      <c r="D289" s="99">
        <v>0.6225938041758492</v>
      </c>
      <c r="E289" s="99">
        <v>0.64127608338129638</v>
      </c>
      <c r="F289" s="99">
        <v>0.60992649555858902</v>
      </c>
      <c r="G289" s="99">
        <v>0.62593002634384864</v>
      </c>
      <c r="H289" s="99">
        <v>0.61765591438764378</v>
      </c>
      <c r="I289" s="99">
        <v>0.66984872420781738</v>
      </c>
      <c r="J289" s="99">
        <v>0.62561828717539036</v>
      </c>
      <c r="K289" s="99">
        <v>0.62004858087550108</v>
      </c>
      <c r="L289" s="99">
        <v>0.70609648048296425</v>
      </c>
      <c r="M289" s="99">
        <v>0.62483770413647111</v>
      </c>
      <c r="N289" s="99">
        <v>0.60762144107173854</v>
      </c>
      <c r="O289" s="99">
        <v>0.61918261673719044</v>
      </c>
      <c r="P289" s="99">
        <v>0.55272454022477879</v>
      </c>
      <c r="Q289" s="99">
        <v>0.62718828283160366</v>
      </c>
      <c r="R289" s="99">
        <v>0.65073829159253704</v>
      </c>
      <c r="S289" s="99">
        <v>0.63298814834650918</v>
      </c>
      <c r="T289" s="99">
        <v>0.62155992034613439</v>
      </c>
      <c r="U289" s="99">
        <v>0.58831967726109047</v>
      </c>
      <c r="V289" s="99">
        <v>0.57829461210381816</v>
      </c>
      <c r="W289" s="99">
        <v>0.61760158002968635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6.2374354796968677E-3</v>
      </c>
      <c r="C290" s="123">
        <f t="shared" si="135"/>
        <v>7.6057376341907724E-3</v>
      </c>
      <c r="D290" s="123">
        <f t="shared" si="135"/>
        <v>7.8049879804965054E-3</v>
      </c>
      <c r="E290" s="123">
        <f t="shared" si="135"/>
        <v>1.0320377933850882E-2</v>
      </c>
      <c r="F290" s="123">
        <f t="shared" si="135"/>
        <v>1.4386896388591627E-2</v>
      </c>
      <c r="G290" s="123">
        <f t="shared" si="135"/>
        <v>1.7911188932165853E-2</v>
      </c>
      <c r="H290" s="123">
        <f t="shared" si="135"/>
        <v>2.3180919023738426E-2</v>
      </c>
      <c r="I290" s="123">
        <f t="shared" si="135"/>
        <v>2.7700347810876998E-2</v>
      </c>
      <c r="J290" s="123">
        <f t="shared" si="135"/>
        <v>3.1043722147502582E-2</v>
      </c>
      <c r="K290" s="123">
        <f t="shared" si="135"/>
        <v>3.3025792905541071E-2</v>
      </c>
      <c r="L290" s="123">
        <f t="shared" si="135"/>
        <v>3.4243870020992329E-2</v>
      </c>
      <c r="M290" s="123">
        <f t="shared" si="135"/>
        <v>3.2545602916779819E-2</v>
      </c>
      <c r="N290" s="123">
        <f t="shared" si="135"/>
        <v>3.0485738020152552E-2</v>
      </c>
      <c r="O290" s="123">
        <f t="shared" si="135"/>
        <v>2.7946457195963913E-2</v>
      </c>
      <c r="P290" s="123">
        <f t="shared" si="135"/>
        <v>2.5517635981248309E-2</v>
      </c>
      <c r="Q290" s="123">
        <f t="shared" si="135"/>
        <v>2.5208624694057869E-2</v>
      </c>
      <c r="R290" s="123">
        <f t="shared" si="135"/>
        <v>2.9168847334330505E-2</v>
      </c>
      <c r="S290" s="123">
        <f t="shared" si="135"/>
        <v>3.2894266163407751E-2</v>
      </c>
      <c r="T290" s="123">
        <f t="shared" si="135"/>
        <v>4.3311224304656296E-2</v>
      </c>
      <c r="U290" s="123">
        <f t="shared" si="135"/>
        <v>3.9241781730228673E-2</v>
      </c>
      <c r="V290" s="123">
        <f t="shared" si="135"/>
        <v>4.1042702484877021E-2</v>
      </c>
      <c r="W290" s="123">
        <f t="shared" si="135"/>
        <v>3.9833543906858275E-2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6.2374354796968677E-3</v>
      </c>
      <c r="C291" s="99">
        <f>RES_hhdet_fecs!C86</f>
        <v>7.6057376341907724E-3</v>
      </c>
      <c r="D291" s="99">
        <f>RES_hhdet_fecs!D86</f>
        <v>7.8049879804965054E-3</v>
      </c>
      <c r="E291" s="99">
        <f>RES_hhdet_fecs!E86</f>
        <v>1.0320377933850882E-2</v>
      </c>
      <c r="F291" s="99">
        <f>RES_hhdet_fecs!F86</f>
        <v>1.4386896388591627E-2</v>
      </c>
      <c r="G291" s="99">
        <f>RES_hhdet_fecs!G86</f>
        <v>1.7911188932165853E-2</v>
      </c>
      <c r="H291" s="99">
        <f>RES_hhdet_fecs!H86</f>
        <v>2.3180919023738426E-2</v>
      </c>
      <c r="I291" s="99">
        <f>RES_hhdet_fecs!I86</f>
        <v>2.7700347810876998E-2</v>
      </c>
      <c r="J291" s="99">
        <f>RES_hhdet_fecs!J86</f>
        <v>3.1043722147502582E-2</v>
      </c>
      <c r="K291" s="99">
        <f>RES_hhdet_fecs!K86</f>
        <v>3.3025792905541071E-2</v>
      </c>
      <c r="L291" s="99">
        <f>RES_hhdet_fecs!L86</f>
        <v>3.4243870020992329E-2</v>
      </c>
      <c r="M291" s="99">
        <f>RES_hhdet_fecs!M86</f>
        <v>3.2545602916779819E-2</v>
      </c>
      <c r="N291" s="99">
        <f>RES_hhdet_fecs!N86</f>
        <v>3.0485738020152552E-2</v>
      </c>
      <c r="O291" s="99">
        <f>RES_hhdet_fecs!O86</f>
        <v>2.7946457195963913E-2</v>
      </c>
      <c r="P291" s="99">
        <f>RES_hhdet_fecs!P86</f>
        <v>2.5517635981248309E-2</v>
      </c>
      <c r="Q291" s="99">
        <f>RES_hhdet_fecs!Q86</f>
        <v>2.5208624694057869E-2</v>
      </c>
      <c r="R291" s="99">
        <f>RES_hhdet_fecs!R86</f>
        <v>2.9168847334330505E-2</v>
      </c>
      <c r="S291" s="99">
        <f>RES_hhdet_fecs!S86</f>
        <v>3.2894266163407751E-2</v>
      </c>
      <c r="T291" s="99">
        <f>RES_hhdet_fecs!T86</f>
        <v>4.3311224304656296E-2</v>
      </c>
      <c r="U291" s="99">
        <f>RES_hhdet_fecs!U86</f>
        <v>3.9241781730228673E-2</v>
      </c>
      <c r="V291" s="99">
        <f>RES_hhdet_fecs!V86</f>
        <v>4.1042702484877021E-2</v>
      </c>
      <c r="W291" s="99">
        <f>RES_hhdet_fecs!W86</f>
        <v>3.9833543906858275E-2</v>
      </c>
      <c r="DA291" s="63" t="s">
        <v>2826</v>
      </c>
    </row>
    <row r="292" spans="1:105" ht="12" customHeight="1" x14ac:dyDescent="0.25">
      <c r="A292" s="121" t="s">
        <v>55</v>
      </c>
      <c r="B292" s="123">
        <v>12.824174168835942</v>
      </c>
      <c r="C292" s="123">
        <v>12.234893090935476</v>
      </c>
      <c r="D292" s="123">
        <v>11.924155227957421</v>
      </c>
      <c r="E292" s="123">
        <v>11.58116652465538</v>
      </c>
      <c r="F292" s="123">
        <v>11.585556826687723</v>
      </c>
      <c r="G292" s="123">
        <v>11.644888087519748</v>
      </c>
      <c r="H292" s="123">
        <v>11.618477993614023</v>
      </c>
      <c r="I292" s="123">
        <v>11.317191779451376</v>
      </c>
      <c r="J292" s="123">
        <v>11.207645092883116</v>
      </c>
      <c r="K292" s="123">
        <v>10.762596695753018</v>
      </c>
      <c r="L292" s="123">
        <v>12.375486344021017</v>
      </c>
      <c r="M292" s="123">
        <v>13.065816030997725</v>
      </c>
      <c r="N292" s="123">
        <v>12.644379793400313</v>
      </c>
      <c r="O292" s="123">
        <v>13.005427102948804</v>
      </c>
      <c r="P292" s="123">
        <v>12.98355075122206</v>
      </c>
      <c r="Q292" s="123">
        <v>13.168896968094939</v>
      </c>
      <c r="R292" s="123">
        <v>13.254953599492493</v>
      </c>
      <c r="S292" s="123">
        <v>12.468594094439759</v>
      </c>
      <c r="T292" s="123">
        <v>11.855913184369694</v>
      </c>
      <c r="U292" s="123">
        <v>12.171454171653707</v>
      </c>
      <c r="V292" s="123">
        <v>12.015204333091228</v>
      </c>
      <c r="W292" s="123">
        <v>12.071634153859494</v>
      </c>
      <c r="DA292" s="130" t="s">
        <v>2827</v>
      </c>
    </row>
    <row r="293" spans="1:105" ht="12" customHeight="1" x14ac:dyDescent="0.25">
      <c r="A293" s="97" t="s">
        <v>132</v>
      </c>
      <c r="B293" s="99">
        <v>14.827255512941951</v>
      </c>
      <c r="C293" s="99">
        <v>14.463243097131466</v>
      </c>
      <c r="D293" s="99">
        <v>13.540069942907945</v>
      </c>
      <c r="E293" s="99">
        <v>13.041335118336288</v>
      </c>
      <c r="F293" s="99">
        <v>12.628106665366547</v>
      </c>
      <c r="G293" s="99">
        <v>12.499261130539889</v>
      </c>
      <c r="H293" s="99">
        <v>12.203813180934851</v>
      </c>
      <c r="I293" s="99">
        <v>12.120909097856478</v>
      </c>
      <c r="J293" s="99">
        <v>11.734305698495607</v>
      </c>
      <c r="K293" s="99">
        <v>11.346334463019693</v>
      </c>
      <c r="L293" s="99">
        <v>12.777626049588669</v>
      </c>
      <c r="M293" s="99">
        <v>13.529933063302083</v>
      </c>
      <c r="N293" s="99">
        <v>12.87194669069388</v>
      </c>
      <c r="O293" s="99">
        <v>12.94971796347021</v>
      </c>
      <c r="P293" s="99">
        <v>13.297822338403371</v>
      </c>
      <c r="Q293" s="99">
        <v>13.255012059234531</v>
      </c>
      <c r="R293" s="99">
        <v>13.449887878003855</v>
      </c>
      <c r="S293" s="99">
        <v>12.628111882843141</v>
      </c>
      <c r="T293" s="99">
        <v>11.742818690354973</v>
      </c>
      <c r="U293" s="99">
        <v>12.170583654968</v>
      </c>
      <c r="V293" s="99">
        <v>12.009800098571608</v>
      </c>
      <c r="W293" s="99">
        <v>12.076552370980256</v>
      </c>
      <c r="DA293" s="63" t="s">
        <v>2828</v>
      </c>
    </row>
    <row r="294" spans="1:105" ht="12" customHeight="1" x14ac:dyDescent="0.25">
      <c r="A294" s="97" t="s">
        <v>131</v>
      </c>
      <c r="B294" s="99">
        <v>11.853348561682711</v>
      </c>
      <c r="C294" s="99">
        <v>11.384924292341301</v>
      </c>
      <c r="D294" s="99">
        <v>10.880428734824381</v>
      </c>
      <c r="E294" s="99">
        <v>10.537313120976087</v>
      </c>
      <c r="F294" s="99">
        <v>10.370546911170953</v>
      </c>
      <c r="G294" s="99">
        <v>10.426489072115455</v>
      </c>
      <c r="H294" s="99">
        <v>10.300020519679565</v>
      </c>
      <c r="I294" s="99">
        <v>10.234837661323111</v>
      </c>
      <c r="J294" s="99">
        <v>9.9787563193976982</v>
      </c>
      <c r="K294" s="99">
        <v>9.567667573028638</v>
      </c>
      <c r="L294" s="99">
        <v>11.146491695873101</v>
      </c>
      <c r="M294" s="99">
        <v>11.890537330086511</v>
      </c>
      <c r="N294" s="99">
        <v>11.424665613723624</v>
      </c>
      <c r="O294" s="99">
        <v>11.731903210832929</v>
      </c>
      <c r="P294" s="99">
        <v>11.997091990077932</v>
      </c>
      <c r="Q294" s="99">
        <v>12.084663319014508</v>
      </c>
      <c r="R294" s="99">
        <v>12.287960674093126</v>
      </c>
      <c r="S294" s="99">
        <v>11.509605093156168</v>
      </c>
      <c r="T294" s="99">
        <v>10.792610789381675</v>
      </c>
      <c r="U294" s="99">
        <v>11.226526292655132</v>
      </c>
      <c r="V294" s="99">
        <v>11.150405723191023</v>
      </c>
      <c r="W294" s="99">
        <v>11.289089796492137</v>
      </c>
      <c r="DA294" s="63" t="s">
        <v>2829</v>
      </c>
    </row>
    <row r="295" spans="1:105" ht="12" customHeight="1" x14ac:dyDescent="0.25">
      <c r="A295" s="100" t="s">
        <v>204</v>
      </c>
      <c r="B295" s="102">
        <v>8.4483538021451174</v>
      </c>
      <c r="C295" s="102">
        <v>7.8602231919200554</v>
      </c>
      <c r="D295" s="102">
        <v>7.477252368588057</v>
      </c>
      <c r="E295" s="102">
        <v>7.0664223779706949</v>
      </c>
      <c r="F295" s="102">
        <v>6.8671493080277886</v>
      </c>
      <c r="G295" s="102">
        <v>6.904647149109012</v>
      </c>
      <c r="H295" s="102">
        <v>6.7679634609102175</v>
      </c>
      <c r="I295" s="102">
        <v>6.5629126509613176</v>
      </c>
      <c r="J295" s="102">
        <v>6.1965578976954019</v>
      </c>
      <c r="K295" s="102">
        <v>5.4666972540381185</v>
      </c>
      <c r="L295" s="102">
        <v>7.1370832542342235</v>
      </c>
      <c r="M295" s="102">
        <v>7.5195491966989678</v>
      </c>
      <c r="N295" s="102">
        <v>7.0766532405307254</v>
      </c>
      <c r="O295" s="102">
        <v>7.5596376968895962</v>
      </c>
      <c r="P295" s="102">
        <v>7.4411772638970213</v>
      </c>
      <c r="Q295" s="102">
        <v>7.6205814196247115</v>
      </c>
      <c r="R295" s="102">
        <v>7.7160603955606026</v>
      </c>
      <c r="S295" s="102">
        <v>6.9212565133256092</v>
      </c>
      <c r="T295" s="102">
        <v>6.4886986747094566</v>
      </c>
      <c r="U295" s="102">
        <v>6.7873985317763905</v>
      </c>
      <c r="V295" s="102">
        <v>6.7198439639842729</v>
      </c>
      <c r="W295" s="102">
        <v>6.8080980676540506</v>
      </c>
      <c r="DA295" s="131" t="s">
        <v>2830</v>
      </c>
    </row>
    <row r="296" spans="1:105" ht="12" customHeight="1" x14ac:dyDescent="0.25">
      <c r="A296" s="103" t="s">
        <v>52</v>
      </c>
      <c r="B296" s="105">
        <v>3.4049947595375936</v>
      </c>
      <c r="C296" s="105">
        <v>3.5247011004212472</v>
      </c>
      <c r="D296" s="105">
        <v>3.4031763662363259</v>
      </c>
      <c r="E296" s="105">
        <v>3.4708907430053921</v>
      </c>
      <c r="F296" s="105">
        <v>3.5033976031431644</v>
      </c>
      <c r="G296" s="105">
        <v>3.5218419230064426</v>
      </c>
      <c r="H296" s="105">
        <v>3.5320570587693476</v>
      </c>
      <c r="I296" s="105">
        <v>3.6719250103617953</v>
      </c>
      <c r="J296" s="105">
        <v>3.7821984217022959</v>
      </c>
      <c r="K296" s="105">
        <v>4.1009703189905213</v>
      </c>
      <c r="L296" s="105">
        <v>4.0094084416388771</v>
      </c>
      <c r="M296" s="105">
        <v>4.3709881333875442</v>
      </c>
      <c r="N296" s="105">
        <v>4.3480123731928986</v>
      </c>
      <c r="O296" s="105">
        <v>4.1722655139433344</v>
      </c>
      <c r="P296" s="105">
        <v>4.5559147261809105</v>
      </c>
      <c r="Q296" s="105">
        <v>4.4640818993897984</v>
      </c>
      <c r="R296" s="105">
        <v>4.5719002785325227</v>
      </c>
      <c r="S296" s="105">
        <v>4.5883485798305603</v>
      </c>
      <c r="T296" s="105">
        <v>4.3039121146722179</v>
      </c>
      <c r="U296" s="105">
        <v>4.4391277608787423</v>
      </c>
      <c r="V296" s="105">
        <v>4.4305617592067517</v>
      </c>
      <c r="W296" s="105">
        <v>4.4809917288380863</v>
      </c>
      <c r="DA296" s="132" t="s">
        <v>2831</v>
      </c>
    </row>
    <row r="297" spans="1:105" ht="12" customHeight="1" x14ac:dyDescent="0.25">
      <c r="A297" s="106" t="s">
        <v>124</v>
      </c>
      <c r="B297" s="102">
        <v>13.20013651608415</v>
      </c>
      <c r="C297" s="102">
        <v>12.856937367532852</v>
      </c>
      <c r="D297" s="102">
        <v>11.808974419027312</v>
      </c>
      <c r="E297" s="102">
        <v>12.166889436197637</v>
      </c>
      <c r="F297" s="102">
        <v>12.451496582791579</v>
      </c>
      <c r="G297" s="102">
        <v>12.267839038334541</v>
      </c>
      <c r="H297" s="102">
        <v>12.928811312464489</v>
      </c>
      <c r="I297" s="102">
        <v>13.000216407297408</v>
      </c>
      <c r="J297" s="102">
        <v>12.284107529659895</v>
      </c>
      <c r="K297" s="102">
        <v>11.796443811247212</v>
      </c>
      <c r="L297" s="102">
        <v>13.140115804447777</v>
      </c>
      <c r="M297" s="102">
        <v>14.892293003076539</v>
      </c>
      <c r="N297" s="102">
        <v>14.821972840804449</v>
      </c>
      <c r="O297" s="102">
        <v>14.407533437161975</v>
      </c>
      <c r="P297" s="102">
        <v>12.41030828556268</v>
      </c>
      <c r="Q297" s="102">
        <v>14.032314898080365</v>
      </c>
      <c r="R297" s="102">
        <v>13.852597317047485</v>
      </c>
      <c r="S297" s="102">
        <v>13.367588001725332</v>
      </c>
      <c r="T297" s="102">
        <v>12.437307004665263</v>
      </c>
      <c r="U297" s="102">
        <v>12.697088743904688</v>
      </c>
      <c r="V297" s="102">
        <v>12.268295559581523</v>
      </c>
      <c r="W297" s="102">
        <v>12.783917141162792</v>
      </c>
      <c r="DA297" s="131" t="s">
        <v>2832</v>
      </c>
    </row>
    <row r="298" spans="1:105" ht="12" customHeight="1" x14ac:dyDescent="0.25">
      <c r="A298" s="107" t="s">
        <v>123</v>
      </c>
      <c r="B298" s="105">
        <v>11.130438218028587</v>
      </c>
      <c r="C298" s="105">
        <v>10.779576546189148</v>
      </c>
      <c r="D298" s="105">
        <v>9.9623007619415223</v>
      </c>
      <c r="E298" s="105">
        <v>10.24796786361386</v>
      </c>
      <c r="F298" s="105">
        <v>10.516165323474119</v>
      </c>
      <c r="G298" s="105">
        <v>10.432940876250335</v>
      </c>
      <c r="H298" s="105">
        <v>11.030682542169663</v>
      </c>
      <c r="I298" s="105">
        <v>11.05455866957343</v>
      </c>
      <c r="J298" s="105">
        <v>10.382978280031104</v>
      </c>
      <c r="K298" s="105">
        <v>9.7893569561383629</v>
      </c>
      <c r="L298" s="105">
        <v>11.252315571283415</v>
      </c>
      <c r="M298" s="105">
        <v>12.754054735120782</v>
      </c>
      <c r="N298" s="105">
        <v>12.73271084080848</v>
      </c>
      <c r="O298" s="105">
        <v>12.69513210093494</v>
      </c>
      <c r="P298" s="105">
        <v>10.971864301549294</v>
      </c>
      <c r="Q298" s="105">
        <v>12.398063436086948</v>
      </c>
      <c r="R298" s="105">
        <v>12.335841607997223</v>
      </c>
      <c r="S298" s="105">
        <v>11.896156611095263</v>
      </c>
      <c r="T298" s="105">
        <v>11.188644639252036</v>
      </c>
      <c r="U298" s="105">
        <v>11.488024373081654</v>
      </c>
      <c r="V298" s="105">
        <v>11.208085388109689</v>
      </c>
      <c r="W298" s="105">
        <v>11.847209193239522</v>
      </c>
      <c r="DA298" s="132" t="s">
        <v>2833</v>
      </c>
    </row>
    <row r="299" spans="1:105" ht="12" customHeight="1" x14ac:dyDescent="0.25">
      <c r="A299" s="108" t="s">
        <v>50</v>
      </c>
      <c r="B299" s="99">
        <v>7.5235061212181416</v>
      </c>
      <c r="C299" s="99">
        <v>7.1616552967527927</v>
      </c>
      <c r="D299" s="99">
        <v>6.664249017706859</v>
      </c>
      <c r="E299" s="99">
        <v>6.768669134212745</v>
      </c>
      <c r="F299" s="99">
        <v>6.9129018589191853</v>
      </c>
      <c r="G299" s="99">
        <v>6.9255464407908454</v>
      </c>
      <c r="H299" s="99">
        <v>7.3210414029649247</v>
      </c>
      <c r="I299" s="99">
        <v>7.238973483295303</v>
      </c>
      <c r="J299" s="99">
        <v>6.6289149875440856</v>
      </c>
      <c r="K299" s="99">
        <v>5.8103348226774179</v>
      </c>
      <c r="L299" s="99">
        <v>7.454210806936187</v>
      </c>
      <c r="M299" s="99">
        <v>8.3722371887931111</v>
      </c>
      <c r="N299" s="99">
        <v>8.2017638816117504</v>
      </c>
      <c r="O299" s="99">
        <v>8.4741819182073019</v>
      </c>
      <c r="P299" s="99">
        <v>7.0358412297702042</v>
      </c>
      <c r="Q299" s="99">
        <v>7.9509347406657671</v>
      </c>
      <c r="R299" s="99">
        <v>7.8537811798625956</v>
      </c>
      <c r="S299" s="99">
        <v>7.2346975623361001</v>
      </c>
      <c r="T299" s="99">
        <v>6.8006230084228205</v>
      </c>
      <c r="U299" s="99">
        <v>7.0342968807254325</v>
      </c>
      <c r="V299" s="99">
        <v>6.8637038046783623</v>
      </c>
      <c r="W299" s="99">
        <v>7.2575310646024027</v>
      </c>
      <c r="DA299" s="63" t="s">
        <v>2834</v>
      </c>
    </row>
    <row r="300" spans="1:105" ht="12" customHeight="1" x14ac:dyDescent="0.25">
      <c r="A300" s="108" t="s">
        <v>52</v>
      </c>
      <c r="B300" s="99">
        <v>3.6069320968104455</v>
      </c>
      <c r="C300" s="99">
        <v>3.6179212494363537</v>
      </c>
      <c r="D300" s="99">
        <v>3.2980517442346615</v>
      </c>
      <c r="E300" s="99">
        <v>3.4792987294011142</v>
      </c>
      <c r="F300" s="99">
        <v>3.603263464554932</v>
      </c>
      <c r="G300" s="99">
        <v>3.5073944354594864</v>
      </c>
      <c r="H300" s="99">
        <v>3.709641139204737</v>
      </c>
      <c r="I300" s="99">
        <v>3.8155851862781289</v>
      </c>
      <c r="J300" s="99">
        <v>3.7540632924870172</v>
      </c>
      <c r="K300" s="99">
        <v>3.9790221334609468</v>
      </c>
      <c r="L300" s="99">
        <v>3.7981047643472277</v>
      </c>
      <c r="M300" s="99">
        <v>4.3818175463276701</v>
      </c>
      <c r="N300" s="99">
        <v>4.5309469591967311</v>
      </c>
      <c r="O300" s="99">
        <v>4.2209501827276386</v>
      </c>
      <c r="P300" s="99">
        <v>3.9360230717790872</v>
      </c>
      <c r="Q300" s="99">
        <v>4.4471286954211813</v>
      </c>
      <c r="R300" s="99">
        <v>4.4820604281346235</v>
      </c>
      <c r="S300" s="99">
        <v>4.6614590487591636</v>
      </c>
      <c r="T300" s="99">
        <v>4.3880216308292157</v>
      </c>
      <c r="U300" s="99">
        <v>4.4537274923562222</v>
      </c>
      <c r="V300" s="99">
        <v>4.3443815834313275</v>
      </c>
      <c r="W300" s="99">
        <v>4.5896781286371171</v>
      </c>
      <c r="DA300" s="63" t="s">
        <v>2835</v>
      </c>
    </row>
    <row r="301" spans="1:105" ht="12" customHeight="1" x14ac:dyDescent="0.25">
      <c r="A301" s="106" t="s">
        <v>122</v>
      </c>
      <c r="B301" s="102">
        <v>11.933446458851664</v>
      </c>
      <c r="C301" s="102">
        <v>11.127128947596972</v>
      </c>
      <c r="D301" s="102">
        <v>11.235697318630237</v>
      </c>
      <c r="E301" s="102">
        <v>10.839565568803499</v>
      </c>
      <c r="F301" s="102">
        <v>11.067871539140565</v>
      </c>
      <c r="G301" s="102">
        <v>11.25721087406113</v>
      </c>
      <c r="H301" s="102">
        <v>11.365285111225532</v>
      </c>
      <c r="I301" s="102">
        <v>10.764465272840244</v>
      </c>
      <c r="J301" s="102">
        <v>11.059663497314434</v>
      </c>
      <c r="K301" s="102">
        <v>10.535970227000631</v>
      </c>
      <c r="L301" s="102">
        <v>12.413492769178982</v>
      </c>
      <c r="M301" s="102">
        <v>12.866504323371879</v>
      </c>
      <c r="N301" s="102">
        <v>12.804363842124175</v>
      </c>
      <c r="O301" s="102">
        <v>13.729189544877279</v>
      </c>
      <c r="P301" s="102">
        <v>13.096697571494824</v>
      </c>
      <c r="Q301" s="102">
        <v>13.589974137477981</v>
      </c>
      <c r="R301" s="102">
        <v>13.460311223315495</v>
      </c>
      <c r="S301" s="102">
        <v>12.687833221519771</v>
      </c>
      <c r="T301" s="102">
        <v>12.709202008935346</v>
      </c>
      <c r="U301" s="102">
        <v>12.751221625344213</v>
      </c>
      <c r="V301" s="102">
        <v>12.630135869965326</v>
      </c>
      <c r="W301" s="102">
        <v>12.533905452493519</v>
      </c>
      <c r="DA301" s="131" t="s">
        <v>2836</v>
      </c>
    </row>
    <row r="302" spans="1:105" ht="12" customHeight="1" x14ac:dyDescent="0.25">
      <c r="A302" s="107" t="s">
        <v>121</v>
      </c>
      <c r="B302" s="105">
        <v>10.455611299449902</v>
      </c>
      <c r="C302" s="105">
        <v>9.7057257235838996</v>
      </c>
      <c r="D302" s="105">
        <v>9.8424351130292163</v>
      </c>
      <c r="E302" s="105">
        <v>9.4962562060409414</v>
      </c>
      <c r="F302" s="105">
        <v>9.726581641673361</v>
      </c>
      <c r="G302" s="105">
        <v>9.9491134968820454</v>
      </c>
      <c r="H302" s="105">
        <v>10.079368030871134</v>
      </c>
      <c r="I302" s="105">
        <v>9.5245110987349193</v>
      </c>
      <c r="J302" s="105">
        <v>9.7369221832092716</v>
      </c>
      <c r="K302" s="105">
        <v>9.1498992105363151</v>
      </c>
      <c r="L302" s="105">
        <v>11.024748484205807</v>
      </c>
      <c r="M302" s="105">
        <v>11.437197216979756</v>
      </c>
      <c r="N302" s="105">
        <v>11.391846652605937</v>
      </c>
      <c r="O302" s="105">
        <v>12.370479586355721</v>
      </c>
      <c r="P302" s="105">
        <v>11.782972812416588</v>
      </c>
      <c r="Q302" s="105">
        <v>12.263314589212101</v>
      </c>
      <c r="R302" s="105">
        <v>12.148159249907694</v>
      </c>
      <c r="S302" s="105">
        <v>11.396377266617128</v>
      </c>
      <c r="T302" s="105">
        <v>11.454486330854277</v>
      </c>
      <c r="U302" s="105">
        <v>11.548511931061304</v>
      </c>
      <c r="V302" s="105">
        <v>11.492707282267421</v>
      </c>
      <c r="W302" s="105">
        <v>11.503821523960017</v>
      </c>
      <c r="DA302" s="132" t="s">
        <v>2837</v>
      </c>
    </row>
    <row r="303" spans="1:105" ht="12" customHeight="1" x14ac:dyDescent="0.25">
      <c r="A303" s="108" t="s">
        <v>53</v>
      </c>
      <c r="B303" s="99">
        <v>6.8046128037042921</v>
      </c>
      <c r="C303" s="99">
        <v>6.196500522782447</v>
      </c>
      <c r="D303" s="99">
        <v>6.3282731553954568</v>
      </c>
      <c r="E303" s="99">
        <v>6.0234938168519365</v>
      </c>
      <c r="F303" s="99">
        <v>6.1386948538087962</v>
      </c>
      <c r="G303" s="99">
        <v>6.3532677135846907</v>
      </c>
      <c r="H303" s="99">
        <v>6.4380462578062225</v>
      </c>
      <c r="I303" s="99">
        <v>5.9998502241513645</v>
      </c>
      <c r="J303" s="99">
        <v>5.9720919094072862</v>
      </c>
      <c r="K303" s="99">
        <v>5.1838712056587788</v>
      </c>
      <c r="L303" s="99">
        <v>7.0278188580682963</v>
      </c>
      <c r="M303" s="99">
        <v>7.2331920613345053</v>
      </c>
      <c r="N303" s="99">
        <v>7.0673790768699742</v>
      </c>
      <c r="O303" s="99">
        <v>7.9919599632044998</v>
      </c>
      <c r="P303" s="99">
        <v>7.3327089450812073</v>
      </c>
      <c r="Q303" s="99">
        <v>7.7501912559947872</v>
      </c>
      <c r="R303" s="99">
        <v>7.6618535174700986</v>
      </c>
      <c r="S303" s="99">
        <v>6.8962028163745321</v>
      </c>
      <c r="T303" s="99">
        <v>6.9548521098104397</v>
      </c>
      <c r="U303" s="99">
        <v>7.0927585117597856</v>
      </c>
      <c r="V303" s="99">
        <v>7.0691904183857801</v>
      </c>
      <c r="W303" s="99">
        <v>7.087695183895292</v>
      </c>
      <c r="DA303" s="63" t="s">
        <v>2838</v>
      </c>
    </row>
    <row r="304" spans="1:105" ht="12" customHeight="1" x14ac:dyDescent="0.25">
      <c r="A304" s="108" t="s">
        <v>52</v>
      </c>
      <c r="B304" s="99">
        <v>3.6509984957456099</v>
      </c>
      <c r="C304" s="99">
        <v>3.5092252008014531</v>
      </c>
      <c r="D304" s="99">
        <v>3.5141619576337595</v>
      </c>
      <c r="E304" s="99">
        <v>3.4727623891890063</v>
      </c>
      <c r="F304" s="99">
        <v>3.5878867878645622</v>
      </c>
      <c r="G304" s="99">
        <v>3.5958457832973552</v>
      </c>
      <c r="H304" s="99">
        <v>3.6413217730649117</v>
      </c>
      <c r="I304" s="99">
        <v>3.5246608745835544</v>
      </c>
      <c r="J304" s="99">
        <v>3.764830273801985</v>
      </c>
      <c r="K304" s="99">
        <v>3.9660280048775349</v>
      </c>
      <c r="L304" s="99">
        <v>3.9969296261375091</v>
      </c>
      <c r="M304" s="99">
        <v>4.2040051556452491</v>
      </c>
      <c r="N304" s="99">
        <v>4.3244675757359623</v>
      </c>
      <c r="O304" s="99">
        <v>4.3785196231512211</v>
      </c>
      <c r="P304" s="99">
        <v>4.4502638673353792</v>
      </c>
      <c r="Q304" s="99">
        <v>4.5131233332173126</v>
      </c>
      <c r="R304" s="99">
        <v>4.4863057324375966</v>
      </c>
      <c r="S304" s="99">
        <v>4.5001744502425973</v>
      </c>
      <c r="T304" s="99">
        <v>4.4996342210438369</v>
      </c>
      <c r="U304" s="99">
        <v>4.4557534193015202</v>
      </c>
      <c r="V304" s="99">
        <v>4.4235168638816402</v>
      </c>
      <c r="W304" s="99">
        <v>4.4161263400647242</v>
      </c>
      <c r="DA304" s="63" t="s">
        <v>2839</v>
      </c>
    </row>
    <row r="305" spans="1:105" ht="12" customHeight="1" x14ac:dyDescent="0.25">
      <c r="A305" s="121" t="s">
        <v>54</v>
      </c>
      <c r="B305" s="123">
        <v>2.5110751995099423</v>
      </c>
      <c r="C305" s="123">
        <v>2.4566960651549796</v>
      </c>
      <c r="D305" s="123">
        <v>2.486221715316085</v>
      </c>
      <c r="E305" s="123">
        <v>2.4642641314555309</v>
      </c>
      <c r="F305" s="123">
        <v>2.4727172313102352</v>
      </c>
      <c r="G305" s="123">
        <v>2.5067958317521168</v>
      </c>
      <c r="H305" s="123">
        <v>2.5837138360109879</v>
      </c>
      <c r="I305" s="123">
        <v>2.5539847544535821</v>
      </c>
      <c r="J305" s="123">
        <v>2.6062432346882041</v>
      </c>
      <c r="K305" s="123">
        <v>2.6196360181342082</v>
      </c>
      <c r="L305" s="123">
        <v>2.9174157013827937</v>
      </c>
      <c r="M305" s="123">
        <v>2.8510759006406907</v>
      </c>
      <c r="N305" s="123">
        <v>2.8319937052194994</v>
      </c>
      <c r="O305" s="123">
        <v>3.022629426679571</v>
      </c>
      <c r="P305" s="123">
        <v>3.0528452290853387</v>
      </c>
      <c r="Q305" s="123">
        <v>3.0888832086523323</v>
      </c>
      <c r="R305" s="123">
        <v>3.1598182921335298</v>
      </c>
      <c r="S305" s="123">
        <v>3.0559843840973437</v>
      </c>
      <c r="T305" s="123">
        <v>3.0386380286191677</v>
      </c>
      <c r="U305" s="123">
        <v>3.0064742163474123</v>
      </c>
      <c r="V305" s="123">
        <v>3.1237917190769697</v>
      </c>
      <c r="W305" s="123">
        <v>3.1356375909529159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2.5110751995099423</v>
      </c>
      <c r="C308" s="110">
        <v>2.4566960651549796</v>
      </c>
      <c r="D308" s="110">
        <v>2.486221715316085</v>
      </c>
      <c r="E308" s="110">
        <v>2.4642641314555309</v>
      </c>
      <c r="F308" s="110">
        <v>2.4727172313102352</v>
      </c>
      <c r="G308" s="110">
        <v>2.5067958317521168</v>
      </c>
      <c r="H308" s="110">
        <v>2.5837138360109879</v>
      </c>
      <c r="I308" s="110">
        <v>2.5539847544535821</v>
      </c>
      <c r="J308" s="110">
        <v>2.6062432346882041</v>
      </c>
      <c r="K308" s="110">
        <v>2.6196360181342082</v>
      </c>
      <c r="L308" s="110">
        <v>2.9174157013827937</v>
      </c>
      <c r="M308" s="110">
        <v>2.8510759006406907</v>
      </c>
      <c r="N308" s="110">
        <v>2.8319937052194994</v>
      </c>
      <c r="O308" s="110">
        <v>3.022629426679571</v>
      </c>
      <c r="P308" s="110">
        <v>3.0528452290853387</v>
      </c>
      <c r="Q308" s="110">
        <v>3.0888832086523323</v>
      </c>
      <c r="R308" s="110">
        <v>3.1598182921335298</v>
      </c>
      <c r="S308" s="110">
        <v>3.0559843840973437</v>
      </c>
      <c r="T308" s="110">
        <v>3.0386380286191677</v>
      </c>
      <c r="U308" s="110">
        <v>3.0064742163474123</v>
      </c>
      <c r="V308" s="110">
        <v>3.1237917190769697</v>
      </c>
      <c r="W308" s="110">
        <v>3.1356375909529159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93.754390251687866</v>
      </c>
      <c r="C310" s="118">
        <f t="shared" si="136"/>
        <v>102.32992593910517</v>
      </c>
      <c r="D310" s="118">
        <f t="shared" si="136"/>
        <v>97.534491734190397</v>
      </c>
      <c r="E310" s="118">
        <f t="shared" si="136"/>
        <v>100.81903468774931</v>
      </c>
      <c r="F310" s="118">
        <f t="shared" si="136"/>
        <v>97.96261534452664</v>
      </c>
      <c r="G310" s="118">
        <f t="shared" si="136"/>
        <v>101.66110117669554</v>
      </c>
      <c r="H310" s="118">
        <f t="shared" si="136"/>
        <v>101.82769137446564</v>
      </c>
      <c r="I310" s="118">
        <f t="shared" si="136"/>
        <v>110.29348900307308</v>
      </c>
      <c r="J310" s="118">
        <f t="shared" si="136"/>
        <v>105.5947307996671</v>
      </c>
      <c r="K310" s="118">
        <f t="shared" si="136"/>
        <v>105.66898698832161</v>
      </c>
      <c r="L310" s="118">
        <f t="shared" si="136"/>
        <v>116.73259630463029</v>
      </c>
      <c r="M310" s="118">
        <f t="shared" si="136"/>
        <v>107.33765832486047</v>
      </c>
      <c r="N310" s="118">
        <f t="shared" si="136"/>
        <v>104.57376702780822</v>
      </c>
      <c r="O310" s="118">
        <f t="shared" si="136"/>
        <v>106.82901909293095</v>
      </c>
      <c r="P310" s="118">
        <f t="shared" si="136"/>
        <v>99.925966698479058</v>
      </c>
      <c r="Q310" s="118">
        <f t="shared" si="136"/>
        <v>110.87381686405476</v>
      </c>
      <c r="R310" s="118">
        <f t="shared" ref="R310:V310" si="137">R311+R314+R316+R329</f>
        <v>115.43331013052904</v>
      </c>
      <c r="S310" s="118">
        <f t="shared" si="137"/>
        <v>112.24079998188849</v>
      </c>
      <c r="T310" s="118">
        <f t="shared" si="137"/>
        <v>110.62435580391818</v>
      </c>
      <c r="U310" s="118">
        <f t="shared" si="137"/>
        <v>107.11913873902684</v>
      </c>
      <c r="V310" s="118">
        <f t="shared" si="137"/>
        <v>105.66373970507357</v>
      </c>
      <c r="W310" s="118">
        <f t="shared" ref="W310" si="138">W311+W314+W316+W329</f>
        <v>112.02247501517623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83.559758530633459</v>
      </c>
      <c r="C311" s="123">
        <f t="shared" si="139"/>
        <v>92.444864838206612</v>
      </c>
      <c r="D311" s="123">
        <f t="shared" si="139"/>
        <v>87.648240640756995</v>
      </c>
      <c r="E311" s="123">
        <f t="shared" si="139"/>
        <v>91.029311338027867</v>
      </c>
      <c r="F311" s="123">
        <f t="shared" si="139"/>
        <v>88.004130811064243</v>
      </c>
      <c r="G311" s="123">
        <f t="shared" si="139"/>
        <v>91.478050914260038</v>
      </c>
      <c r="H311" s="123">
        <f t="shared" si="139"/>
        <v>91.453869532436642</v>
      </c>
      <c r="I311" s="123">
        <f t="shared" si="139"/>
        <v>100.02506559423713</v>
      </c>
      <c r="J311" s="123">
        <f t="shared" si="139"/>
        <v>95.232348285233229</v>
      </c>
      <c r="K311" s="123">
        <f t="shared" si="139"/>
        <v>95.511126286207713</v>
      </c>
      <c r="L311" s="123">
        <f t="shared" si="139"/>
        <v>105.07277663984001</v>
      </c>
      <c r="M311" s="123">
        <f t="shared" si="139"/>
        <v>95.103789852560482</v>
      </c>
      <c r="N311" s="123">
        <f t="shared" si="139"/>
        <v>92.537576232398067</v>
      </c>
      <c r="O311" s="123">
        <f t="shared" si="139"/>
        <v>94.236239606245718</v>
      </c>
      <c r="P311" s="123">
        <f t="shared" si="139"/>
        <v>87.221584814334008</v>
      </c>
      <c r="Q311" s="123">
        <f t="shared" si="139"/>
        <v>97.883652294020251</v>
      </c>
      <c r="R311" s="123">
        <f t="shared" ref="R311:V311" si="140">SUM(R312:R313)</f>
        <v>102.17535609461424</v>
      </c>
      <c r="S311" s="123">
        <f t="shared" si="140"/>
        <v>99.538156854598853</v>
      </c>
      <c r="T311" s="123">
        <f t="shared" si="140"/>
        <v>98.237945720023717</v>
      </c>
      <c r="U311" s="123">
        <f t="shared" si="140"/>
        <v>94.358822413713426</v>
      </c>
      <c r="V311" s="123">
        <f t="shared" si="140"/>
        <v>92.731921030912417</v>
      </c>
      <c r="W311" s="123">
        <f t="shared" ref="W311" si="141">SUM(W312:W313)</f>
        <v>98.832235050887078</v>
      </c>
      <c r="DA311" s="130" t="s">
        <v>2990</v>
      </c>
    </row>
    <row r="312" spans="1:105" ht="12" customHeight="1" x14ac:dyDescent="0.25">
      <c r="A312" s="97" t="s">
        <v>204</v>
      </c>
      <c r="B312" s="99">
        <v>82.946545113331638</v>
      </c>
      <c r="C312" s="99">
        <v>91.769077011004015</v>
      </c>
      <c r="D312" s="99">
        <v>87.025646836581146</v>
      </c>
      <c r="E312" s="99">
        <v>90.388035254646567</v>
      </c>
      <c r="F312" s="99">
        <v>87.394204315505661</v>
      </c>
      <c r="G312" s="99">
        <v>90.852120887916186</v>
      </c>
      <c r="H312" s="99">
        <v>90.836213618049001</v>
      </c>
      <c r="I312" s="99">
        <v>99.355216870029309</v>
      </c>
      <c r="J312" s="99">
        <v>94.606729998057844</v>
      </c>
      <c r="K312" s="99">
        <v>94.891077705332208</v>
      </c>
      <c r="L312" s="99">
        <v>104.36668015935705</v>
      </c>
      <c r="M312" s="99">
        <v>94.478952148424014</v>
      </c>
      <c r="N312" s="99">
        <v>91.929954791326324</v>
      </c>
      <c r="O312" s="99">
        <v>93.617056989508526</v>
      </c>
      <c r="P312" s="99">
        <v>86.668860274109235</v>
      </c>
      <c r="Q312" s="99">
        <v>97.256464011188655</v>
      </c>
      <c r="R312" s="99">
        <v>101.52461780302171</v>
      </c>
      <c r="S312" s="99">
        <v>98.90516870625234</v>
      </c>
      <c r="T312" s="99">
        <v>97.616385799677587</v>
      </c>
      <c r="U312" s="99">
        <v>93.770502736452329</v>
      </c>
      <c r="V312" s="99">
        <v>92.153626418808599</v>
      </c>
      <c r="W312" s="99">
        <v>98.214633470857393</v>
      </c>
      <c r="DA312" s="63" t="s">
        <v>2991</v>
      </c>
    </row>
    <row r="313" spans="1:105" ht="12" customHeight="1" x14ac:dyDescent="0.25">
      <c r="A313" s="97" t="s">
        <v>53</v>
      </c>
      <c r="B313" s="99">
        <v>0.61321341730182299</v>
      </c>
      <c r="C313" s="99">
        <v>0.67578782720259722</v>
      </c>
      <c r="D313" s="99">
        <v>0.6225938041758492</v>
      </c>
      <c r="E313" s="99">
        <v>0.64127608338129638</v>
      </c>
      <c r="F313" s="99">
        <v>0.60992649555858902</v>
      </c>
      <c r="G313" s="99">
        <v>0.62593002634384864</v>
      </c>
      <c r="H313" s="99">
        <v>0.61765591438764378</v>
      </c>
      <c r="I313" s="99">
        <v>0.66984872420781738</v>
      </c>
      <c r="J313" s="99">
        <v>0.62561828717539036</v>
      </c>
      <c r="K313" s="99">
        <v>0.62004858087550108</v>
      </c>
      <c r="L313" s="99">
        <v>0.70609648048296425</v>
      </c>
      <c r="M313" s="99">
        <v>0.62483770413647111</v>
      </c>
      <c r="N313" s="99">
        <v>0.60762144107173854</v>
      </c>
      <c r="O313" s="99">
        <v>0.61918261673719044</v>
      </c>
      <c r="P313" s="99">
        <v>0.55272454022477879</v>
      </c>
      <c r="Q313" s="99">
        <v>0.62718828283160366</v>
      </c>
      <c r="R313" s="99">
        <v>0.65073829159253704</v>
      </c>
      <c r="S313" s="99">
        <v>0.63298814834650918</v>
      </c>
      <c r="T313" s="99">
        <v>0.62155992034613439</v>
      </c>
      <c r="U313" s="99">
        <v>0.58831967726109047</v>
      </c>
      <c r="V313" s="99">
        <v>0.57829461210381816</v>
      </c>
      <c r="W313" s="99">
        <v>0.61760158002968635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1.408738489934379E-2</v>
      </c>
      <c r="C314" s="123">
        <f t="shared" si="142"/>
        <v>1.895374577285815E-2</v>
      </c>
      <c r="D314" s="123">
        <f t="shared" si="142"/>
        <v>2.0738222900781068E-2</v>
      </c>
      <c r="E314" s="123">
        <f t="shared" si="142"/>
        <v>3.0061943463062339E-2</v>
      </c>
      <c r="F314" s="123">
        <f t="shared" si="142"/>
        <v>4.4951440648382829E-2</v>
      </c>
      <c r="G314" s="123">
        <f t="shared" si="142"/>
        <v>5.8680190848645536E-2</v>
      </c>
      <c r="H314" s="123">
        <f t="shared" si="142"/>
        <v>7.9217452783672773E-2</v>
      </c>
      <c r="I314" s="123">
        <f t="shared" si="142"/>
        <v>9.7395754829483011E-2</v>
      </c>
      <c r="J314" s="123">
        <f t="shared" si="142"/>
        <v>0.11122967741326578</v>
      </c>
      <c r="K314" s="123">
        <f t="shared" si="142"/>
        <v>0.12055350720112266</v>
      </c>
      <c r="L314" s="123">
        <f t="shared" si="142"/>
        <v>0.12703980191529915</v>
      </c>
      <c r="M314" s="123">
        <f t="shared" si="142"/>
        <v>0.12355329672097366</v>
      </c>
      <c r="N314" s="123">
        <f t="shared" si="142"/>
        <v>0.1192323675628477</v>
      </c>
      <c r="O314" s="123">
        <f t="shared" si="142"/>
        <v>0.11432113938444907</v>
      </c>
      <c r="P314" s="123">
        <f t="shared" si="142"/>
        <v>0.11004389247180958</v>
      </c>
      <c r="Q314" s="123">
        <f t="shared" si="142"/>
        <v>0.11577933781232966</v>
      </c>
      <c r="R314" s="123">
        <f t="shared" si="142"/>
        <v>0.1412100613425713</v>
      </c>
      <c r="S314" s="123">
        <f t="shared" si="142"/>
        <v>0.16493054411462588</v>
      </c>
      <c r="T314" s="123">
        <f t="shared" si="142"/>
        <v>0.22255251920727742</v>
      </c>
      <c r="U314" s="123">
        <f t="shared" si="142"/>
        <v>0.2053394222203426</v>
      </c>
      <c r="V314" s="123">
        <f t="shared" si="142"/>
        <v>0.2188981365400475</v>
      </c>
      <c r="W314" s="123">
        <f t="shared" si="142"/>
        <v>0.21563159119236272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1.408738489934379E-2</v>
      </c>
      <c r="C315" s="99">
        <f>RES_hhdet_tess!C86</f>
        <v>1.895374577285815E-2</v>
      </c>
      <c r="D315" s="99">
        <f>RES_hhdet_tess!D86</f>
        <v>2.0738222900781068E-2</v>
      </c>
      <c r="E315" s="99">
        <f>RES_hhdet_tess!E86</f>
        <v>3.0061943463062339E-2</v>
      </c>
      <c r="F315" s="99">
        <f>RES_hhdet_tess!F86</f>
        <v>4.4951440648382829E-2</v>
      </c>
      <c r="G315" s="99">
        <f>RES_hhdet_tess!G86</f>
        <v>5.8680190848645536E-2</v>
      </c>
      <c r="H315" s="99">
        <f>RES_hhdet_tess!H86</f>
        <v>7.9217452783672773E-2</v>
      </c>
      <c r="I315" s="99">
        <f>RES_hhdet_tess!I86</f>
        <v>9.7395754829483011E-2</v>
      </c>
      <c r="J315" s="99">
        <f>RES_hhdet_tess!J86</f>
        <v>0.11122967741326578</v>
      </c>
      <c r="K315" s="99">
        <f>RES_hhdet_tess!K86</f>
        <v>0.12055350720112266</v>
      </c>
      <c r="L315" s="99">
        <f>RES_hhdet_tess!L86</f>
        <v>0.12703980191529915</v>
      </c>
      <c r="M315" s="99">
        <f>RES_hhdet_tess!M86</f>
        <v>0.12355329672097366</v>
      </c>
      <c r="N315" s="99">
        <f>RES_hhdet_tess!N86</f>
        <v>0.1192323675628477</v>
      </c>
      <c r="O315" s="99">
        <f>RES_hhdet_tess!O86</f>
        <v>0.11432113938444907</v>
      </c>
      <c r="P315" s="99">
        <f>RES_hhdet_tess!P86</f>
        <v>0.11004389247180958</v>
      </c>
      <c r="Q315" s="99">
        <f>RES_hhdet_tess!Q86</f>
        <v>0.11577933781232966</v>
      </c>
      <c r="R315" s="99">
        <f>RES_hhdet_tess!R86</f>
        <v>0.1412100613425713</v>
      </c>
      <c r="S315" s="99">
        <f>RES_hhdet_tess!S86</f>
        <v>0.16493054411462588</v>
      </c>
      <c r="T315" s="99">
        <f>RES_hhdet_tess!T86</f>
        <v>0.22255251920727742</v>
      </c>
      <c r="U315" s="99">
        <f>RES_hhdet_tess!U86</f>
        <v>0.2053394222203426</v>
      </c>
      <c r="V315" s="99">
        <f>RES_hhdet_tess!V86</f>
        <v>0.2188981365400475</v>
      </c>
      <c r="W315" s="99">
        <f>RES_hhdet_tess!W86</f>
        <v>0.21563159119236272</v>
      </c>
      <c r="DA315" s="63" t="s">
        <v>2994</v>
      </c>
    </row>
    <row r="316" spans="1:105" ht="12" customHeight="1" x14ac:dyDescent="0.25">
      <c r="A316" s="121" t="s">
        <v>55</v>
      </c>
      <c r="B316" s="123">
        <v>8.2755022841510915</v>
      </c>
      <c r="C316" s="123">
        <v>7.9948358818539758</v>
      </c>
      <c r="D316" s="123">
        <v>7.9631894888160524</v>
      </c>
      <c r="E316" s="123">
        <v>7.8661531899640265</v>
      </c>
      <c r="F316" s="123">
        <v>8.0061340741883811</v>
      </c>
      <c r="G316" s="123">
        <v>8.1833837803368006</v>
      </c>
      <c r="H316" s="123">
        <v>8.2872456018961689</v>
      </c>
      <c r="I316" s="123">
        <v>8.1827731481413029</v>
      </c>
      <c r="J316" s="123">
        <v>8.2197811813298785</v>
      </c>
      <c r="K316" s="123">
        <v>7.9921927748215724</v>
      </c>
      <c r="L316" s="123">
        <v>9.2511113185162284</v>
      </c>
      <c r="M316" s="123">
        <v>9.8751532257019949</v>
      </c>
      <c r="N316" s="123">
        <v>9.6897881618557555</v>
      </c>
      <c r="O316" s="123">
        <v>10.091222670102779</v>
      </c>
      <c r="P316" s="123">
        <v>10.171925126855472</v>
      </c>
      <c r="Q316" s="123">
        <v>10.409691670974091</v>
      </c>
      <c r="R316" s="123">
        <v>10.580240465801731</v>
      </c>
      <c r="S316" s="123">
        <v>10.067174280371813</v>
      </c>
      <c r="T316" s="123">
        <v>9.6860021895035171</v>
      </c>
      <c r="U316" s="123">
        <v>10.075275682181415</v>
      </c>
      <c r="V316" s="123">
        <v>10.099674800765651</v>
      </c>
      <c r="W316" s="123">
        <v>10.308564103406113</v>
      </c>
      <c r="DA316" s="130" t="s">
        <v>2995</v>
      </c>
    </row>
    <row r="317" spans="1:105" ht="12" customHeight="1" x14ac:dyDescent="0.25">
      <c r="A317" s="97" t="s">
        <v>132</v>
      </c>
      <c r="B317" s="99">
        <v>7.9146426154269074</v>
      </c>
      <c r="C317" s="99">
        <v>8.0022120821277145</v>
      </c>
      <c r="D317" s="99">
        <v>7.8387123742757563</v>
      </c>
      <c r="E317" s="99">
        <v>7.8653263562984463</v>
      </c>
      <c r="F317" s="99">
        <v>7.9010863518280745</v>
      </c>
      <c r="G317" s="99">
        <v>8.1030999443812952</v>
      </c>
      <c r="H317" s="99">
        <v>8.148025138403721</v>
      </c>
      <c r="I317" s="99">
        <v>8.3085648357196789</v>
      </c>
      <c r="J317" s="99">
        <v>8.2354353458892451</v>
      </c>
      <c r="K317" s="99">
        <v>8.1137466505829892</v>
      </c>
      <c r="L317" s="99">
        <v>9.2879031406349295</v>
      </c>
      <c r="M317" s="99">
        <v>10.013950606955971</v>
      </c>
      <c r="N317" s="99">
        <v>9.7022188080812199</v>
      </c>
      <c r="O317" s="99">
        <v>9.9229873574552734</v>
      </c>
      <c r="P317" s="99">
        <v>10.294324262477518</v>
      </c>
      <c r="Q317" s="99">
        <v>10.371614288384619</v>
      </c>
      <c r="R317" s="99">
        <v>10.647016599334052</v>
      </c>
      <c r="S317" s="99">
        <v>10.124553013390054</v>
      </c>
      <c r="T317" s="99">
        <v>9.5500047414755382</v>
      </c>
      <c r="U317" s="99">
        <v>10.065258968111694</v>
      </c>
      <c r="V317" s="99">
        <v>10.108207894739898</v>
      </c>
      <c r="W317" s="99">
        <v>10.328612122654235</v>
      </c>
      <c r="DA317" s="63" t="s">
        <v>2996</v>
      </c>
    </row>
    <row r="318" spans="1:105" ht="12" customHeight="1" x14ac:dyDescent="0.25">
      <c r="A318" s="97" t="s">
        <v>131</v>
      </c>
      <c r="B318" s="99">
        <v>7.9146426154269083</v>
      </c>
      <c r="C318" s="99">
        <v>8.0022533222990475</v>
      </c>
      <c r="D318" s="99">
        <v>7.8387499807216727</v>
      </c>
      <c r="E318" s="99">
        <v>7.865096909692098</v>
      </c>
      <c r="F318" s="99">
        <v>7.9009848897401973</v>
      </c>
      <c r="G318" s="99">
        <v>8.1026880069742511</v>
      </c>
      <c r="H318" s="99">
        <v>8.1475060044139553</v>
      </c>
      <c r="I318" s="99">
        <v>8.3059823051540427</v>
      </c>
      <c r="J318" s="99">
        <v>8.2333076788004895</v>
      </c>
      <c r="K318" s="99">
        <v>8.1118363748163045</v>
      </c>
      <c r="L318" s="99">
        <v>9.2859100579636902</v>
      </c>
      <c r="M318" s="99">
        <v>10.012022037083943</v>
      </c>
      <c r="N318" s="99">
        <v>9.7018272274678719</v>
      </c>
      <c r="O318" s="99">
        <v>9.9257652602404303</v>
      </c>
      <c r="P318" s="99">
        <v>10.293763639144659</v>
      </c>
      <c r="Q318" s="99">
        <v>10.37633301481168</v>
      </c>
      <c r="R318" s="99">
        <v>10.647918827957637</v>
      </c>
      <c r="S318" s="99">
        <v>10.12296753698152</v>
      </c>
      <c r="T318" s="99">
        <v>9.5504033533853612</v>
      </c>
      <c r="U318" s="99">
        <v>10.060050341641597</v>
      </c>
      <c r="V318" s="99">
        <v>10.102827539623277</v>
      </c>
      <c r="W318" s="99">
        <v>10.323364048080215</v>
      </c>
      <c r="DA318" s="63" t="s">
        <v>2997</v>
      </c>
    </row>
    <row r="319" spans="1:105" ht="12" customHeight="1" x14ac:dyDescent="0.25">
      <c r="A319" s="100" t="s">
        <v>204</v>
      </c>
      <c r="B319" s="102">
        <v>4.5096478558893143</v>
      </c>
      <c r="C319" s="102">
        <v>4.4775522218777999</v>
      </c>
      <c r="D319" s="102">
        <v>4.4355736144853468</v>
      </c>
      <c r="E319" s="102">
        <v>4.3942061666867058</v>
      </c>
      <c r="F319" s="102">
        <v>4.397587286597032</v>
      </c>
      <c r="G319" s="102">
        <v>4.5808460839678098</v>
      </c>
      <c r="H319" s="102">
        <v>4.6154489456446059</v>
      </c>
      <c r="I319" s="102">
        <v>4.634057294792246</v>
      </c>
      <c r="J319" s="102">
        <v>4.4511092570981932</v>
      </c>
      <c r="K319" s="102">
        <v>4.0108660558257814</v>
      </c>
      <c r="L319" s="102">
        <v>5.2765016163248122</v>
      </c>
      <c r="M319" s="102">
        <v>5.6410339036963988</v>
      </c>
      <c r="N319" s="102">
        <v>5.3538148542749724</v>
      </c>
      <c r="O319" s="102">
        <v>5.7534997462970958</v>
      </c>
      <c r="P319" s="102">
        <v>5.7378489129637504</v>
      </c>
      <c r="Q319" s="102">
        <v>5.9122511154218822</v>
      </c>
      <c r="R319" s="102">
        <v>6.0760185494251147</v>
      </c>
      <c r="S319" s="102">
        <v>5.5346189571509603</v>
      </c>
      <c r="T319" s="102">
        <v>5.2464912387131424</v>
      </c>
      <c r="U319" s="102">
        <v>5.6209225807628549</v>
      </c>
      <c r="V319" s="102">
        <v>5.6722657804165264</v>
      </c>
      <c r="W319" s="102">
        <v>5.842372319242128</v>
      </c>
      <c r="DA319" s="131" t="s">
        <v>2998</v>
      </c>
    </row>
    <row r="320" spans="1:105" ht="12" customHeight="1" x14ac:dyDescent="0.25">
      <c r="A320" s="103" t="s">
        <v>52</v>
      </c>
      <c r="B320" s="105">
        <v>3.4049947595375936</v>
      </c>
      <c r="C320" s="105">
        <v>3.5247011004212472</v>
      </c>
      <c r="D320" s="105">
        <v>3.4031763662363259</v>
      </c>
      <c r="E320" s="105">
        <v>3.4708907430053921</v>
      </c>
      <c r="F320" s="105">
        <v>3.5033976031431644</v>
      </c>
      <c r="G320" s="105">
        <v>3.5218419230064426</v>
      </c>
      <c r="H320" s="105">
        <v>3.5320570587693476</v>
      </c>
      <c r="I320" s="105">
        <v>3.6719250103617953</v>
      </c>
      <c r="J320" s="105">
        <v>3.7821984217022959</v>
      </c>
      <c r="K320" s="105">
        <v>4.1009703189905213</v>
      </c>
      <c r="L320" s="105">
        <v>4.0094084416388771</v>
      </c>
      <c r="M320" s="105">
        <v>4.3709881333875442</v>
      </c>
      <c r="N320" s="105">
        <v>4.3480123731928986</v>
      </c>
      <c r="O320" s="105">
        <v>4.1722655139433344</v>
      </c>
      <c r="P320" s="105">
        <v>4.5559147261809105</v>
      </c>
      <c r="Q320" s="105">
        <v>4.4640818993897984</v>
      </c>
      <c r="R320" s="105">
        <v>4.5719002785325227</v>
      </c>
      <c r="S320" s="105">
        <v>4.5883485798305603</v>
      </c>
      <c r="T320" s="105">
        <v>4.3039121146722179</v>
      </c>
      <c r="U320" s="105">
        <v>4.4391277608787423</v>
      </c>
      <c r="V320" s="105">
        <v>4.4305617592067517</v>
      </c>
      <c r="W320" s="105">
        <v>4.4809917288380863</v>
      </c>
      <c r="DA320" s="132" t="s">
        <v>2999</v>
      </c>
    </row>
    <row r="321" spans="1:105" ht="12" customHeight="1" x14ac:dyDescent="0.25">
      <c r="A321" s="106" t="s">
        <v>124</v>
      </c>
      <c r="B321" s="102">
        <v>8.3873694023137784</v>
      </c>
      <c r="C321" s="102">
        <v>8.2159701555868097</v>
      </c>
      <c r="D321" s="102">
        <v>7.5944741729442971</v>
      </c>
      <c r="E321" s="102">
        <v>7.8844043605340053</v>
      </c>
      <c r="F321" s="102">
        <v>8.1283490866240875</v>
      </c>
      <c r="G321" s="102">
        <v>8.0684519116659938</v>
      </c>
      <c r="H321" s="102">
        <v>8.5615635187130827</v>
      </c>
      <c r="I321" s="102">
        <v>8.6381809090237649</v>
      </c>
      <c r="J321" s="102">
        <v>8.1737729309503582</v>
      </c>
      <c r="K321" s="102">
        <v>7.8669113405473032</v>
      </c>
      <c r="L321" s="102">
        <v>8.7915875759729989</v>
      </c>
      <c r="M321" s="102">
        <v>10.038222892296217</v>
      </c>
      <c r="N321" s="102">
        <v>10.116907731856118</v>
      </c>
      <c r="O321" s="102">
        <v>10.037613080841496</v>
      </c>
      <c r="P321" s="102">
        <v>8.8680329914565483</v>
      </c>
      <c r="Q321" s="102">
        <v>10.340154124099556</v>
      </c>
      <c r="R321" s="102">
        <v>10.441103746957735</v>
      </c>
      <c r="S321" s="102">
        <v>10.288956460335065</v>
      </c>
      <c r="T321" s="102">
        <v>9.7431405457101885</v>
      </c>
      <c r="U321" s="102">
        <v>10.098497291769487</v>
      </c>
      <c r="V321" s="102">
        <v>9.9051329248410411</v>
      </c>
      <c r="W321" s="102">
        <v>10.575183716053965</v>
      </c>
      <c r="DA321" s="131" t="s">
        <v>3000</v>
      </c>
    </row>
    <row r="322" spans="1:105" ht="12" customHeight="1" x14ac:dyDescent="0.25">
      <c r="A322" s="107" t="s">
        <v>123</v>
      </c>
      <c r="B322" s="105">
        <v>8.3873694023137748</v>
      </c>
      <c r="C322" s="105">
        <v>8.21536166500562</v>
      </c>
      <c r="D322" s="105">
        <v>7.5944479110588157</v>
      </c>
      <c r="E322" s="105">
        <v>7.8834955584833697</v>
      </c>
      <c r="F322" s="105">
        <v>8.1277753672263735</v>
      </c>
      <c r="G322" s="105">
        <v>8.0685762369031053</v>
      </c>
      <c r="H322" s="105">
        <v>8.5612353131552936</v>
      </c>
      <c r="I322" s="105">
        <v>8.6354022713672656</v>
      </c>
      <c r="J322" s="105">
        <v>8.1711830037159761</v>
      </c>
      <c r="K322" s="105">
        <v>7.8648082118607734</v>
      </c>
      <c r="L322" s="105">
        <v>8.7889444168714039</v>
      </c>
      <c r="M322" s="105">
        <v>10.034006171994417</v>
      </c>
      <c r="N322" s="105">
        <v>10.114671727837386</v>
      </c>
      <c r="O322" s="105">
        <v>10.041022937379948</v>
      </c>
      <c r="P322" s="105">
        <v>8.875945249144241</v>
      </c>
      <c r="Q322" s="105">
        <v>10.331173263993275</v>
      </c>
      <c r="R322" s="105">
        <v>10.431452412858281</v>
      </c>
      <c r="S322" s="105">
        <v>10.282302223711943</v>
      </c>
      <c r="T322" s="105">
        <v>9.7351798799330869</v>
      </c>
      <c r="U322" s="105">
        <v>10.091201703368991</v>
      </c>
      <c r="V322" s="105">
        <v>9.8983031898050786</v>
      </c>
      <c r="W322" s="105">
        <v>10.573636646461466</v>
      </c>
      <c r="DA322" s="132" t="s">
        <v>3001</v>
      </c>
    </row>
    <row r="323" spans="1:105" ht="12" customHeight="1" x14ac:dyDescent="0.25">
      <c r="A323" s="108" t="s">
        <v>50</v>
      </c>
      <c r="B323" s="99">
        <v>4.7804373055033302</v>
      </c>
      <c r="C323" s="99">
        <v>4.5974404155692676</v>
      </c>
      <c r="D323" s="99">
        <v>4.2963961668241533</v>
      </c>
      <c r="E323" s="99">
        <v>4.4041968290822551</v>
      </c>
      <c r="F323" s="99">
        <v>4.524511902671442</v>
      </c>
      <c r="G323" s="99">
        <v>4.5611818014436185</v>
      </c>
      <c r="H323" s="99">
        <v>4.8515941739505575</v>
      </c>
      <c r="I323" s="99">
        <v>4.8198170850891362</v>
      </c>
      <c r="J323" s="99">
        <v>4.4171197112289597</v>
      </c>
      <c r="K323" s="99">
        <v>3.8857860783998266</v>
      </c>
      <c r="L323" s="99">
        <v>4.9908396525241798</v>
      </c>
      <c r="M323" s="99">
        <v>5.6521886256667475</v>
      </c>
      <c r="N323" s="99">
        <v>5.5837247686406561</v>
      </c>
      <c r="O323" s="99">
        <v>5.8200727546523092</v>
      </c>
      <c r="P323" s="99">
        <v>4.9399221773651538</v>
      </c>
      <c r="Q323" s="99">
        <v>5.8840445685720928</v>
      </c>
      <c r="R323" s="99">
        <v>5.9493919847236558</v>
      </c>
      <c r="S323" s="99">
        <v>5.6208431749527765</v>
      </c>
      <c r="T323" s="99">
        <v>5.3471582491038712</v>
      </c>
      <c r="U323" s="99">
        <v>5.6374742110127709</v>
      </c>
      <c r="V323" s="99">
        <v>5.553921606373752</v>
      </c>
      <c r="W323" s="99">
        <v>5.9839585178243508</v>
      </c>
      <c r="DA323" s="63" t="s">
        <v>3002</v>
      </c>
    </row>
    <row r="324" spans="1:105" ht="12" customHeight="1" x14ac:dyDescent="0.25">
      <c r="A324" s="108" t="s">
        <v>52</v>
      </c>
      <c r="B324" s="99">
        <v>3.6069320968104455</v>
      </c>
      <c r="C324" s="99">
        <v>3.6179212494363537</v>
      </c>
      <c r="D324" s="99">
        <v>3.2980517442346615</v>
      </c>
      <c r="E324" s="99">
        <v>3.4792987294011142</v>
      </c>
      <c r="F324" s="99">
        <v>3.603263464554932</v>
      </c>
      <c r="G324" s="99">
        <v>3.5073944354594864</v>
      </c>
      <c r="H324" s="99">
        <v>3.709641139204737</v>
      </c>
      <c r="I324" s="99">
        <v>3.8155851862781289</v>
      </c>
      <c r="J324" s="99">
        <v>3.7540632924870172</v>
      </c>
      <c r="K324" s="99">
        <v>3.9790221334609468</v>
      </c>
      <c r="L324" s="99">
        <v>3.7981047643472277</v>
      </c>
      <c r="M324" s="99">
        <v>4.3818175463276701</v>
      </c>
      <c r="N324" s="99">
        <v>4.5309469591967311</v>
      </c>
      <c r="O324" s="99">
        <v>4.2209501827276386</v>
      </c>
      <c r="P324" s="99">
        <v>3.9360230717790872</v>
      </c>
      <c r="Q324" s="99">
        <v>4.4471286954211813</v>
      </c>
      <c r="R324" s="99">
        <v>4.4820604281346235</v>
      </c>
      <c r="S324" s="99">
        <v>4.6614590487591636</v>
      </c>
      <c r="T324" s="99">
        <v>4.3880216308292157</v>
      </c>
      <c r="U324" s="99">
        <v>4.4537274923562222</v>
      </c>
      <c r="V324" s="99">
        <v>4.3443815834313275</v>
      </c>
      <c r="W324" s="99">
        <v>4.5896781286371171</v>
      </c>
      <c r="DA324" s="63" t="s">
        <v>3003</v>
      </c>
    </row>
    <row r="325" spans="1:105" ht="12" customHeight="1" x14ac:dyDescent="0.25">
      <c r="A325" s="106" t="s">
        <v>122</v>
      </c>
      <c r="B325" s="102">
        <v>8.4949128787988162</v>
      </c>
      <c r="C325" s="102">
        <v>7.9631542991532447</v>
      </c>
      <c r="D325" s="102">
        <v>8.0975946632745455</v>
      </c>
      <c r="E325" s="102">
        <v>7.8643257266383744</v>
      </c>
      <c r="F325" s="102">
        <v>8.0855348844850994</v>
      </c>
      <c r="G325" s="102">
        <v>8.2759132186507802</v>
      </c>
      <c r="H325" s="102">
        <v>8.4057428300500696</v>
      </c>
      <c r="I325" s="102">
        <v>7.9809825129095788</v>
      </c>
      <c r="J325" s="102">
        <v>8.2058867240880513</v>
      </c>
      <c r="K325" s="102">
        <v>7.8272975740259785</v>
      </c>
      <c r="L325" s="102">
        <v>9.2402987561234227</v>
      </c>
      <c r="M325" s="102">
        <v>9.6122798060188188</v>
      </c>
      <c r="N325" s="102">
        <v>9.6262076808618833</v>
      </c>
      <c r="O325" s="102">
        <v>10.414013064732872</v>
      </c>
      <c r="P325" s="102">
        <v>10.033656874269624</v>
      </c>
      <c r="Q325" s="102">
        <v>10.492564566603845</v>
      </c>
      <c r="R325" s="102">
        <v>10.457672270610004</v>
      </c>
      <c r="S325" s="102">
        <v>9.9226952912207533</v>
      </c>
      <c r="T325" s="102">
        <v>10.008233837448561</v>
      </c>
      <c r="U325" s="102">
        <v>10.105392319024046</v>
      </c>
      <c r="V325" s="102">
        <v>10.090406190022797</v>
      </c>
      <c r="W325" s="102">
        <v>10.170650564089367</v>
      </c>
      <c r="DA325" s="131" t="s">
        <v>3004</v>
      </c>
    </row>
    <row r="326" spans="1:105" ht="12" customHeight="1" x14ac:dyDescent="0.25">
      <c r="A326" s="107" t="s">
        <v>121</v>
      </c>
      <c r="B326" s="105">
        <v>8.4949128787988144</v>
      </c>
      <c r="C326" s="105">
        <v>7.9639203088024892</v>
      </c>
      <c r="D326" s="105">
        <v>8.0985365444723225</v>
      </c>
      <c r="E326" s="105">
        <v>7.8654396498519477</v>
      </c>
      <c r="F326" s="105">
        <v>8.0870805266015271</v>
      </c>
      <c r="G326" s="105">
        <v>8.2769717495700732</v>
      </c>
      <c r="H326" s="105">
        <v>8.4061900969650587</v>
      </c>
      <c r="I326" s="105">
        <v>7.9781579645069787</v>
      </c>
      <c r="J326" s="105">
        <v>8.2026112292754956</v>
      </c>
      <c r="K326" s="105">
        <v>7.8247925653714532</v>
      </c>
      <c r="L326" s="105">
        <v>9.236891713730131</v>
      </c>
      <c r="M326" s="105">
        <v>9.6099508092101775</v>
      </c>
      <c r="N326" s="105">
        <v>9.6260682887830011</v>
      </c>
      <c r="O326" s="105">
        <v>10.416699008646649</v>
      </c>
      <c r="P326" s="105">
        <v>10.040815466661906</v>
      </c>
      <c r="Q326" s="105">
        <v>10.492370526076286</v>
      </c>
      <c r="R326" s="105">
        <v>10.452685056147434</v>
      </c>
      <c r="S326" s="105">
        <v>9.9165731572036897</v>
      </c>
      <c r="T326" s="105">
        <v>10.001868977512375</v>
      </c>
      <c r="U326" s="105">
        <v>10.100110540938067</v>
      </c>
      <c r="V326" s="105">
        <v>10.086978909665126</v>
      </c>
      <c r="W326" s="105">
        <v>10.171163654573309</v>
      </c>
      <c r="DA326" s="132" t="s">
        <v>3005</v>
      </c>
    </row>
    <row r="327" spans="1:105" ht="12" customHeight="1" x14ac:dyDescent="0.25">
      <c r="A327" s="108" t="s">
        <v>53</v>
      </c>
      <c r="B327" s="99">
        <v>4.843914383053205</v>
      </c>
      <c r="C327" s="99">
        <v>4.454695108001034</v>
      </c>
      <c r="D327" s="99">
        <v>4.584374586838563</v>
      </c>
      <c r="E327" s="99">
        <v>4.3926772606629427</v>
      </c>
      <c r="F327" s="99">
        <v>4.4991937387369658</v>
      </c>
      <c r="G327" s="99">
        <v>4.6811259662727167</v>
      </c>
      <c r="H327" s="99">
        <v>4.7648683239001475</v>
      </c>
      <c r="I327" s="99">
        <v>4.453497089923423</v>
      </c>
      <c r="J327" s="99">
        <v>4.437780955473511</v>
      </c>
      <c r="K327" s="99">
        <v>3.8587645604939165</v>
      </c>
      <c r="L327" s="99">
        <v>5.2399620875926223</v>
      </c>
      <c r="M327" s="99">
        <v>5.4059456535649284</v>
      </c>
      <c r="N327" s="99">
        <v>5.3016007130470388</v>
      </c>
      <c r="O327" s="99">
        <v>6.038179385495428</v>
      </c>
      <c r="P327" s="99">
        <v>5.5905515993265258</v>
      </c>
      <c r="Q327" s="99">
        <v>5.9792471928589741</v>
      </c>
      <c r="R327" s="99">
        <v>5.9663793237098366</v>
      </c>
      <c r="S327" s="99">
        <v>5.4163987069610933</v>
      </c>
      <c r="T327" s="99">
        <v>5.5022347564685381</v>
      </c>
      <c r="U327" s="99">
        <v>5.6443571216365482</v>
      </c>
      <c r="V327" s="99">
        <v>5.663462045783489</v>
      </c>
      <c r="W327" s="99">
        <v>5.7550373145085851</v>
      </c>
      <c r="DA327" s="63" t="s">
        <v>3006</v>
      </c>
    </row>
    <row r="328" spans="1:105" ht="12" customHeight="1" x14ac:dyDescent="0.25">
      <c r="A328" s="108" t="s">
        <v>52</v>
      </c>
      <c r="B328" s="99">
        <v>3.6509984957456099</v>
      </c>
      <c r="C328" s="99">
        <v>3.5092252008014531</v>
      </c>
      <c r="D328" s="99">
        <v>3.5141619576337595</v>
      </c>
      <c r="E328" s="99">
        <v>3.4727623891890063</v>
      </c>
      <c r="F328" s="99">
        <v>3.5878867878645622</v>
      </c>
      <c r="G328" s="99">
        <v>3.5958457832973552</v>
      </c>
      <c r="H328" s="99">
        <v>3.6413217730649117</v>
      </c>
      <c r="I328" s="99">
        <v>3.5246608745835544</v>
      </c>
      <c r="J328" s="99">
        <v>3.764830273801985</v>
      </c>
      <c r="K328" s="99">
        <v>3.9660280048775349</v>
      </c>
      <c r="L328" s="99">
        <v>3.9969296261375091</v>
      </c>
      <c r="M328" s="99">
        <v>4.2040051556452491</v>
      </c>
      <c r="N328" s="99">
        <v>4.3244675757359623</v>
      </c>
      <c r="O328" s="99">
        <v>4.3785196231512211</v>
      </c>
      <c r="P328" s="99">
        <v>4.4502638673353792</v>
      </c>
      <c r="Q328" s="99">
        <v>4.5131233332173126</v>
      </c>
      <c r="R328" s="99">
        <v>4.4863057324375966</v>
      </c>
      <c r="S328" s="99">
        <v>4.5001744502425973</v>
      </c>
      <c r="T328" s="99">
        <v>4.4996342210438369</v>
      </c>
      <c r="U328" s="99">
        <v>4.4557534193015202</v>
      </c>
      <c r="V328" s="99">
        <v>4.4235168638816402</v>
      </c>
      <c r="W328" s="99">
        <v>4.4161263400647242</v>
      </c>
      <c r="DA328" s="63" t="s">
        <v>3007</v>
      </c>
    </row>
    <row r="329" spans="1:105" ht="12" customHeight="1" x14ac:dyDescent="0.25">
      <c r="A329" s="121" t="s">
        <v>54</v>
      </c>
      <c r="B329" s="123">
        <v>1.905042052003979</v>
      </c>
      <c r="C329" s="123">
        <v>1.8712714732717128</v>
      </c>
      <c r="D329" s="123">
        <v>1.9023233817165675</v>
      </c>
      <c r="E329" s="123">
        <v>1.8935082162943482</v>
      </c>
      <c r="F329" s="123">
        <v>1.9073990186256431</v>
      </c>
      <c r="G329" s="123">
        <v>1.9409862912500599</v>
      </c>
      <c r="H329" s="123">
        <v>2.0073587873491552</v>
      </c>
      <c r="I329" s="123">
        <v>1.9882545058651551</v>
      </c>
      <c r="J329" s="123">
        <v>2.0313716556907391</v>
      </c>
      <c r="K329" s="123">
        <v>2.0451144200912021</v>
      </c>
      <c r="L329" s="123">
        <v>2.2816685443587494</v>
      </c>
      <c r="M329" s="123">
        <v>2.2351619498770181</v>
      </c>
      <c r="N329" s="123">
        <v>2.2271702659915493</v>
      </c>
      <c r="O329" s="123">
        <v>2.3872356771980088</v>
      </c>
      <c r="P329" s="123">
        <v>2.4224128648177707</v>
      </c>
      <c r="Q329" s="123">
        <v>2.4646935612480863</v>
      </c>
      <c r="R329" s="123">
        <v>2.536503508770477</v>
      </c>
      <c r="S329" s="123">
        <v>2.4705383028031922</v>
      </c>
      <c r="T329" s="123">
        <v>2.4778553751836654</v>
      </c>
      <c r="U329" s="123">
        <v>2.4797012209116507</v>
      </c>
      <c r="V329" s="123">
        <v>2.6132457368554527</v>
      </c>
      <c r="W329" s="123">
        <v>2.6660442696906768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1.905042052003979</v>
      </c>
      <c r="C332" s="110">
        <v>1.8712714732717128</v>
      </c>
      <c r="D332" s="110">
        <v>1.9023233817165675</v>
      </c>
      <c r="E332" s="110">
        <v>1.8935082162943482</v>
      </c>
      <c r="F332" s="110">
        <v>1.9073990186256431</v>
      </c>
      <c r="G332" s="110">
        <v>1.9409862912500599</v>
      </c>
      <c r="H332" s="110">
        <v>2.0073587873491552</v>
      </c>
      <c r="I332" s="110">
        <v>1.9882545058651551</v>
      </c>
      <c r="J332" s="110">
        <v>2.0313716556907391</v>
      </c>
      <c r="K332" s="110">
        <v>2.0451144200912021</v>
      </c>
      <c r="L332" s="110">
        <v>2.2816685443587494</v>
      </c>
      <c r="M332" s="110">
        <v>2.2351619498770181</v>
      </c>
      <c r="N332" s="110">
        <v>2.2271702659915493</v>
      </c>
      <c r="O332" s="110">
        <v>2.3872356771980088</v>
      </c>
      <c r="P332" s="110">
        <v>2.4224128648177707</v>
      </c>
      <c r="Q332" s="110">
        <v>2.4646935612480863</v>
      </c>
      <c r="R332" s="110">
        <v>2.536503508770477</v>
      </c>
      <c r="S332" s="110">
        <v>2.4705383028031922</v>
      </c>
      <c r="T332" s="110">
        <v>2.4778553751836654</v>
      </c>
      <c r="U332" s="110">
        <v>2.4797012209116507</v>
      </c>
      <c r="V332" s="110">
        <v>2.6132457368554527</v>
      </c>
      <c r="W332" s="110">
        <v>2.6660442696906768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0.20835266687171985</v>
      </c>
      <c r="C334" s="118">
        <f t="shared" si="143"/>
        <v>0.19312511844423497</v>
      </c>
      <c r="D334" s="118">
        <f t="shared" si="143"/>
        <v>0.16372842511915756</v>
      </c>
      <c r="E334" s="118">
        <f t="shared" si="143"/>
        <v>0.16310486330167984</v>
      </c>
      <c r="F334" s="118">
        <f t="shared" si="143"/>
        <v>0.16217673412500477</v>
      </c>
      <c r="G334" s="118">
        <f t="shared" si="143"/>
        <v>0.15629503830356437</v>
      </c>
      <c r="H334" s="118">
        <f t="shared" si="143"/>
        <v>0.15932618238452942</v>
      </c>
      <c r="I334" s="118">
        <f t="shared" si="143"/>
        <v>0.1471370414426309</v>
      </c>
      <c r="J334" s="118">
        <f t="shared" si="143"/>
        <v>0.12879169415354882</v>
      </c>
      <c r="K334" s="118">
        <f t="shared" si="143"/>
        <v>0.11130975587154722</v>
      </c>
      <c r="L334" s="118">
        <f t="shared" si="143"/>
        <v>0.11248167725206759</v>
      </c>
      <c r="M334" s="118">
        <f t="shared" si="143"/>
        <v>0.11756243818546146</v>
      </c>
      <c r="N334" s="118">
        <f t="shared" si="143"/>
        <v>0.10729872723247018</v>
      </c>
      <c r="O334" s="118">
        <f t="shared" si="143"/>
        <v>9.4817539719373775E-2</v>
      </c>
      <c r="P334" s="118">
        <f t="shared" si="143"/>
        <v>7.5687851064056066E-2</v>
      </c>
      <c r="Q334" s="118">
        <f t="shared" si="143"/>
        <v>9.1583502112501727E-2</v>
      </c>
      <c r="R334" s="118">
        <f t="shared" ref="R334:V334" si="144">R335+R338+R340+R353</f>
        <v>9.5376908993969778E-2</v>
      </c>
      <c r="S334" s="118">
        <f t="shared" si="144"/>
        <v>9.6121365598456646E-2</v>
      </c>
      <c r="T334" s="118">
        <f t="shared" si="144"/>
        <v>8.7108885973521774E-2</v>
      </c>
      <c r="U334" s="118">
        <f t="shared" si="144"/>
        <v>7.8649382691189401E-2</v>
      </c>
      <c r="V334" s="118">
        <f t="shared" si="144"/>
        <v>6.4203024650827695E-2</v>
      </c>
      <c r="W334" s="118">
        <f t="shared" ref="W334" si="145">W335+W338+W340+W353</f>
        <v>6.158415295346132E-2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0.20835266687171985</v>
      </c>
      <c r="C340" s="123">
        <v>0.19312511844423497</v>
      </c>
      <c r="D340" s="123">
        <v>0.16372842511915756</v>
      </c>
      <c r="E340" s="123">
        <v>0.16310486330167984</v>
      </c>
      <c r="F340" s="123">
        <v>0.16217673412500477</v>
      </c>
      <c r="G340" s="123">
        <v>0.15629503830356437</v>
      </c>
      <c r="H340" s="123">
        <v>0.15932618238452942</v>
      </c>
      <c r="I340" s="123">
        <v>0.1471370414426309</v>
      </c>
      <c r="J340" s="123">
        <v>0.12879169415354882</v>
      </c>
      <c r="K340" s="123">
        <v>0.11130975587154722</v>
      </c>
      <c r="L340" s="123">
        <v>0.11248167725206759</v>
      </c>
      <c r="M340" s="123">
        <v>0.11756243818546146</v>
      </c>
      <c r="N340" s="123">
        <v>0.10729872723247018</v>
      </c>
      <c r="O340" s="123">
        <v>9.4817539719373775E-2</v>
      </c>
      <c r="P340" s="123">
        <v>7.5687851064056066E-2</v>
      </c>
      <c r="Q340" s="123">
        <v>9.1583502112501727E-2</v>
      </c>
      <c r="R340" s="123">
        <v>9.5376908993969778E-2</v>
      </c>
      <c r="S340" s="123">
        <v>9.6121365598456646E-2</v>
      </c>
      <c r="T340" s="123">
        <v>8.7108885973521774E-2</v>
      </c>
      <c r="U340" s="123">
        <v>7.8649382691189401E-2</v>
      </c>
      <c r="V340" s="123">
        <v>6.4203024650827695E-2</v>
      </c>
      <c r="W340" s="123">
        <v>6.158415295346132E-2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2.9985430109936764</v>
      </c>
      <c r="C345" s="102">
        <v>2.9205818924087632</v>
      </c>
      <c r="D345" s="102">
        <v>2.6825266290262446</v>
      </c>
      <c r="E345" s="102">
        <v>2.7638306043266558</v>
      </c>
      <c r="F345" s="102">
        <v>2.8284819637469356</v>
      </c>
      <c r="G345" s="102">
        <v>2.7867623159480748</v>
      </c>
      <c r="H345" s="102">
        <v>2.936908777739434</v>
      </c>
      <c r="I345" s="102">
        <v>2.9531291590816795</v>
      </c>
      <c r="J345" s="102">
        <v>2.7904578664375426</v>
      </c>
      <c r="K345" s="102">
        <v>2.6796801761629165</v>
      </c>
      <c r="L345" s="102">
        <v>2.9849087061383575</v>
      </c>
      <c r="M345" s="102">
        <v>3.3829332785788675</v>
      </c>
      <c r="N345" s="102">
        <v>3.3669593505171393</v>
      </c>
      <c r="O345" s="102">
        <v>3.2728152955857146</v>
      </c>
      <c r="P345" s="102">
        <v>2.8191256301484189</v>
      </c>
      <c r="Q345" s="102">
        <v>3.1875806522479362</v>
      </c>
      <c r="R345" s="102">
        <v>3.1467560065405071</v>
      </c>
      <c r="S345" s="102">
        <v>3.0365812904719269</v>
      </c>
      <c r="T345" s="102">
        <v>2.8252586591797617</v>
      </c>
      <c r="U345" s="102">
        <v>2.8842706790653891</v>
      </c>
      <c r="V345" s="102">
        <v>2.7868660193145396</v>
      </c>
      <c r="W345" s="102">
        <v>2.9039946177865401</v>
      </c>
      <c r="DA345" s="131" t="s">
        <v>3168</v>
      </c>
    </row>
    <row r="346" spans="1:105" ht="12" customHeight="1" x14ac:dyDescent="0.25">
      <c r="A346" s="107" t="s">
        <v>123</v>
      </c>
      <c r="B346" s="105">
        <v>1.7090396504959133</v>
      </c>
      <c r="C346" s="105">
        <v>1.6268416172103646</v>
      </c>
      <c r="D346" s="105">
        <v>1.5138508068622905</v>
      </c>
      <c r="E346" s="105">
        <v>1.5375708805277677</v>
      </c>
      <c r="F346" s="105">
        <v>1.5703347862720825</v>
      </c>
      <c r="G346" s="105">
        <v>1.5732071294900489</v>
      </c>
      <c r="H346" s="105">
        <v>1.6630477650975126</v>
      </c>
      <c r="I346" s="105">
        <v>1.6444052164653611</v>
      </c>
      <c r="J346" s="105">
        <v>1.5058243285705148</v>
      </c>
      <c r="K346" s="105">
        <v>1.3198756583194025</v>
      </c>
      <c r="L346" s="105">
        <v>1.6932985269036245</v>
      </c>
      <c r="M346" s="105">
        <v>1.9018373998062434</v>
      </c>
      <c r="N346" s="105">
        <v>1.8631126833469256</v>
      </c>
      <c r="O346" s="105">
        <v>1.9249951645399712</v>
      </c>
      <c r="P346" s="105">
        <v>1.5982616937546004</v>
      </c>
      <c r="Q346" s="105">
        <v>1.806134335689636</v>
      </c>
      <c r="R346" s="105">
        <v>1.7840649328175877</v>
      </c>
      <c r="S346" s="105">
        <v>1.6434338982602685</v>
      </c>
      <c r="T346" s="105">
        <v>1.5448295225933282</v>
      </c>
      <c r="U346" s="105">
        <v>1.5979108794255896</v>
      </c>
      <c r="V346" s="105">
        <v>1.5591589562707366</v>
      </c>
      <c r="W346" s="105">
        <v>1.6486207566350821</v>
      </c>
      <c r="DA346" s="132" t="s">
        <v>3169</v>
      </c>
    </row>
    <row r="347" spans="1:105" ht="12" customHeight="1" x14ac:dyDescent="0.25">
      <c r="A347" s="108" t="s">
        <v>50</v>
      </c>
      <c r="B347" s="99">
        <v>1.7090396504959133</v>
      </c>
      <c r="C347" s="99">
        <v>1.6268416172103646</v>
      </c>
      <c r="D347" s="99">
        <v>1.5138508068622905</v>
      </c>
      <c r="E347" s="99">
        <v>1.5375708805277677</v>
      </c>
      <c r="F347" s="99">
        <v>1.5703347862720825</v>
      </c>
      <c r="G347" s="99">
        <v>1.5732071294900489</v>
      </c>
      <c r="H347" s="99">
        <v>1.6630477650975126</v>
      </c>
      <c r="I347" s="99">
        <v>1.6444052164653611</v>
      </c>
      <c r="J347" s="99">
        <v>1.5058243285705148</v>
      </c>
      <c r="K347" s="99">
        <v>1.3198756583194025</v>
      </c>
      <c r="L347" s="99">
        <v>1.6932985269036245</v>
      </c>
      <c r="M347" s="99">
        <v>1.9018373998062434</v>
      </c>
      <c r="N347" s="99">
        <v>1.8631126833469256</v>
      </c>
      <c r="O347" s="99">
        <v>1.9249951645399712</v>
      </c>
      <c r="P347" s="99">
        <v>1.5982616937546004</v>
      </c>
      <c r="Q347" s="99">
        <v>1.806134335689636</v>
      </c>
      <c r="R347" s="99">
        <v>1.7840649328175877</v>
      </c>
      <c r="S347" s="99">
        <v>1.6434338982602685</v>
      </c>
      <c r="T347" s="99">
        <v>1.5448295225933282</v>
      </c>
      <c r="U347" s="99">
        <v>1.5979108794255896</v>
      </c>
      <c r="V347" s="99">
        <v>1.5591589562707366</v>
      </c>
      <c r="W347" s="99">
        <v>1.6486207566350821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20.911977393957056</v>
      </c>
      <c r="D360" s="117">
        <f t="shared" si="150"/>
        <v>27.602171283493309</v>
      </c>
      <c r="E360" s="117">
        <f t="shared" si="150"/>
        <v>31.185771359702159</v>
      </c>
      <c r="F360" s="117">
        <f t="shared" si="150"/>
        <v>30.427292605168486</v>
      </c>
      <c r="G360" s="117">
        <f t="shared" si="150"/>
        <v>37.517482130921138</v>
      </c>
      <c r="H360" s="117">
        <f t="shared" si="150"/>
        <v>30.96702680229809</v>
      </c>
      <c r="I360" s="117">
        <f t="shared" si="150"/>
        <v>35.819651287928679</v>
      </c>
      <c r="J360" s="117">
        <f t="shared" si="150"/>
        <v>18.807078740906512</v>
      </c>
      <c r="K360" s="117">
        <f t="shared" si="150"/>
        <v>12.025843809301763</v>
      </c>
      <c r="L360" s="117">
        <f t="shared" si="150"/>
        <v>7.3142593461587246</v>
      </c>
      <c r="M360" s="117">
        <f t="shared" si="150"/>
        <v>11.617891132281317</v>
      </c>
      <c r="N360" s="117">
        <f t="shared" si="150"/>
        <v>12.981629521086161</v>
      </c>
      <c r="O360" s="117">
        <f t="shared" si="150"/>
        <v>19.649715988758107</v>
      </c>
      <c r="P360" s="117">
        <f t="shared" si="150"/>
        <v>30.887397797918773</v>
      </c>
      <c r="Q360" s="117">
        <f t="shared" si="150"/>
        <v>33.43989712420592</v>
      </c>
      <c r="R360" s="117">
        <f t="shared" ref="R360:V360" si="151">R361+R364+R366+R379</f>
        <v>25.7475214137284</v>
      </c>
      <c r="S360" s="117">
        <f t="shared" si="151"/>
        <v>16.06678863487366</v>
      </c>
      <c r="T360" s="117">
        <f t="shared" si="151"/>
        <v>11.302122599785431</v>
      </c>
      <c r="U360" s="117">
        <f t="shared" si="151"/>
        <v>9.8888027974709853</v>
      </c>
      <c r="V360" s="117">
        <f t="shared" si="151"/>
        <v>8.0623222207554477</v>
      </c>
      <c r="W360" s="117">
        <f t="shared" ref="W360" si="152">W361+W364+W366+W379</f>
        <v>11.272804379805544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19.207054797960513</v>
      </c>
      <c r="D361" s="122">
        <f t="shared" si="153"/>
        <v>25.144346338079984</v>
      </c>
      <c r="E361" s="122">
        <f t="shared" si="153"/>
        <v>28.472188991013386</v>
      </c>
      <c r="F361" s="122">
        <f t="shared" si="153"/>
        <v>27.576077940754065</v>
      </c>
      <c r="G361" s="122">
        <f t="shared" si="153"/>
        <v>34.00079346558973</v>
      </c>
      <c r="H361" s="122">
        <f t="shared" si="153"/>
        <v>27.943431163194035</v>
      </c>
      <c r="I361" s="122">
        <f t="shared" si="153"/>
        <v>32.612034915885104</v>
      </c>
      <c r="J361" s="122">
        <f t="shared" si="153"/>
        <v>16.981777590615433</v>
      </c>
      <c r="K361" s="122">
        <f t="shared" si="153"/>
        <v>10.869134599956828</v>
      </c>
      <c r="L361" s="122">
        <f t="shared" si="153"/>
        <v>6.5527684767832195</v>
      </c>
      <c r="M361" s="122">
        <f t="shared" si="153"/>
        <v>10.201791678501673</v>
      </c>
      <c r="N361" s="122">
        <f t="shared" si="153"/>
        <v>11.332105110149794</v>
      </c>
      <c r="O361" s="122">
        <f t="shared" si="153"/>
        <v>17.014025308387016</v>
      </c>
      <c r="P361" s="122">
        <f t="shared" si="153"/>
        <v>26.405699624566623</v>
      </c>
      <c r="Q361" s="122">
        <f t="shared" si="153"/>
        <v>28.833852126017234</v>
      </c>
      <c r="R361" s="122">
        <f t="shared" ref="R361:V361" si="154">SUM(R362:R363)</f>
        <v>22.169186041788265</v>
      </c>
      <c r="S361" s="122">
        <f t="shared" si="154"/>
        <v>13.780944986435555</v>
      </c>
      <c r="T361" s="122">
        <f t="shared" si="154"/>
        <v>9.646718221664413</v>
      </c>
      <c r="U361" s="122">
        <f t="shared" si="154"/>
        <v>8.2820231824643002</v>
      </c>
      <c r="V361" s="122">
        <f t="shared" si="154"/>
        <v>6.634847944895335</v>
      </c>
      <c r="W361" s="122">
        <f t="shared" ref="W361" si="155">SUM(W362:W363)</f>
        <v>9.1321212081436087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19.119016500167167</v>
      </c>
      <c r="D362" s="98">
        <v>25.030174379494206</v>
      </c>
      <c r="E362" s="98">
        <v>28.341494368351508</v>
      </c>
      <c r="F362" s="98">
        <v>27.449167172340573</v>
      </c>
      <c r="G362" s="98">
        <v>33.843388766740631</v>
      </c>
      <c r="H362" s="98">
        <v>27.813362840814506</v>
      </c>
      <c r="I362" s="98">
        <v>32.458744341676585</v>
      </c>
      <c r="J362" s="98">
        <v>16.902058794441867</v>
      </c>
      <c r="K362" s="98">
        <v>10.81781876598461</v>
      </c>
      <c r="L362" s="98">
        <v>6.5201869808818458</v>
      </c>
      <c r="M362" s="98">
        <v>10.151423055962056</v>
      </c>
      <c r="N362" s="98">
        <v>11.27543602464689</v>
      </c>
      <c r="O362" s="98">
        <v>16.927951619301904</v>
      </c>
      <c r="P362" s="98">
        <v>26.275642906542164</v>
      </c>
      <c r="Q362" s="98">
        <v>28.688643892879803</v>
      </c>
      <c r="R362" s="98">
        <v>22.056401130146757</v>
      </c>
      <c r="S362" s="98">
        <v>13.709678551722378</v>
      </c>
      <c r="T362" s="98">
        <v>9.5962009574125879</v>
      </c>
      <c r="U362" s="98">
        <v>8.2385967983898176</v>
      </c>
      <c r="V362" s="98">
        <v>6.5995891966947697</v>
      </c>
      <c r="W362" s="98">
        <v>9.0829792912093286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8.8038297793345988E-2</v>
      </c>
      <c r="D363" s="98">
        <v>0.11417195858577692</v>
      </c>
      <c r="E363" s="98">
        <v>0.13069462266187767</v>
      </c>
      <c r="F363" s="98">
        <v>0.12691076841349072</v>
      </c>
      <c r="G363" s="98">
        <v>0.15740469884910047</v>
      </c>
      <c r="H363" s="98">
        <v>0.13006832237952901</v>
      </c>
      <c r="I363" s="98">
        <v>0.15329057420851777</v>
      </c>
      <c r="J363" s="98">
        <v>7.9718796173565837E-2</v>
      </c>
      <c r="K363" s="98">
        <v>5.1315833972217874E-2</v>
      </c>
      <c r="L363" s="98">
        <v>3.2581495901373499E-2</v>
      </c>
      <c r="M363" s="98">
        <v>5.0368622539617353E-2</v>
      </c>
      <c r="N363" s="98">
        <v>5.6669085502903685E-2</v>
      </c>
      <c r="O363" s="98">
        <v>8.607368908511151E-2</v>
      </c>
      <c r="P363" s="98">
        <v>0.13005671802445748</v>
      </c>
      <c r="Q363" s="98">
        <v>0.14520823313743147</v>
      </c>
      <c r="R363" s="98">
        <v>0.11278491164150713</v>
      </c>
      <c r="S363" s="98">
        <v>7.1266434713176535E-2</v>
      </c>
      <c r="T363" s="98">
        <v>5.0517264251824845E-2</v>
      </c>
      <c r="U363" s="98">
        <v>4.3426384074483154E-2</v>
      </c>
      <c r="V363" s="98">
        <v>3.5258748200564995E-2</v>
      </c>
      <c r="W363" s="98">
        <v>4.9141916934280709E-2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3.191631967251037E-3</v>
      </c>
      <c r="D364" s="122">
        <f t="shared" si="156"/>
        <v>2.2391686939359171E-3</v>
      </c>
      <c r="E364" s="122">
        <f t="shared" si="156"/>
        <v>5.3083014228713183E-3</v>
      </c>
      <c r="F364" s="122">
        <f t="shared" si="156"/>
        <v>8.6588114894782971E-3</v>
      </c>
      <c r="G364" s="122">
        <f t="shared" si="156"/>
        <v>1.0509716156958841E-2</v>
      </c>
      <c r="H364" s="122">
        <f t="shared" si="156"/>
        <v>1.4659910388374003E-2</v>
      </c>
      <c r="I364" s="122">
        <f t="shared" si="156"/>
        <v>1.6190753462760103E-2</v>
      </c>
      <c r="J364" s="122">
        <f t="shared" si="156"/>
        <v>6.4037408483477842E-3</v>
      </c>
      <c r="K364" s="122">
        <f t="shared" si="156"/>
        <v>2.7194310609867764E-3</v>
      </c>
      <c r="L364" s="122">
        <f t="shared" si="156"/>
        <v>1.6485955851133628E-3</v>
      </c>
      <c r="M364" s="122">
        <f t="shared" si="156"/>
        <v>3.9464193925757424E-3</v>
      </c>
      <c r="N364" s="122">
        <f t="shared" si="156"/>
        <v>4.4279978890592042E-3</v>
      </c>
      <c r="O364" s="122">
        <f t="shared" si="156"/>
        <v>5.4395511698315073E-3</v>
      </c>
      <c r="P364" s="122">
        <f t="shared" si="156"/>
        <v>7.3883259267440472E-3</v>
      </c>
      <c r="Q364" s="122">
        <f t="shared" si="156"/>
        <v>9.1767280359842957E-3</v>
      </c>
      <c r="R364" s="122">
        <f t="shared" si="156"/>
        <v>8.8861214179776615E-3</v>
      </c>
      <c r="S364" s="122">
        <f t="shared" si="156"/>
        <v>5.3554687311129856E-3</v>
      </c>
      <c r="T364" s="122">
        <f t="shared" si="156"/>
        <v>5.1083343930468225E-3</v>
      </c>
      <c r="U364" s="122">
        <f t="shared" si="156"/>
        <v>2.2064373589810813E-3</v>
      </c>
      <c r="V364" s="122">
        <f t="shared" si="156"/>
        <v>5.6697606585054787E-3</v>
      </c>
      <c r="W364" s="122">
        <f t="shared" si="156"/>
        <v>3.8457372996854558E-3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3.191631967251037E-3</v>
      </c>
      <c r="D365" s="98">
        <v>2.2391686939359171E-3</v>
      </c>
      <c r="E365" s="98">
        <v>5.3083014228713183E-3</v>
      </c>
      <c r="F365" s="98">
        <v>8.6588114894782971E-3</v>
      </c>
      <c r="G365" s="98">
        <v>1.0509716156958841E-2</v>
      </c>
      <c r="H365" s="98">
        <v>1.4659910388374003E-2</v>
      </c>
      <c r="I365" s="98">
        <v>1.6190753462760103E-2</v>
      </c>
      <c r="J365" s="98">
        <v>6.4037408483477842E-3</v>
      </c>
      <c r="K365" s="98">
        <v>2.7194310609867764E-3</v>
      </c>
      <c r="L365" s="98">
        <v>1.6485955851133628E-3</v>
      </c>
      <c r="M365" s="98">
        <v>3.9464193925757424E-3</v>
      </c>
      <c r="N365" s="98">
        <v>4.4279978890592042E-3</v>
      </c>
      <c r="O365" s="98">
        <v>5.4395511698315073E-3</v>
      </c>
      <c r="P365" s="98">
        <v>7.3883259267440472E-3</v>
      </c>
      <c r="Q365" s="98">
        <v>9.1767280359842957E-3</v>
      </c>
      <c r="R365" s="98">
        <v>8.8861214179776615E-3</v>
      </c>
      <c r="S365" s="98">
        <v>5.3554687311129856E-3</v>
      </c>
      <c r="T365" s="98">
        <v>5.1083343930468225E-3</v>
      </c>
      <c r="U365" s="98">
        <v>2.2064373589810813E-3</v>
      </c>
      <c r="V365" s="98">
        <v>5.6697606585054787E-3</v>
      </c>
      <c r="W365" s="98">
        <v>3.8457372996854558E-3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1.3850336280469027</v>
      </c>
      <c r="D366" s="122">
        <v>1.998791530779777</v>
      </c>
      <c r="E366" s="122">
        <v>2.1984803183972828</v>
      </c>
      <c r="F366" s="122">
        <v>2.3136666251155051</v>
      </c>
      <c r="G366" s="122">
        <v>2.8492945992349705</v>
      </c>
      <c r="H366" s="122">
        <v>2.433051319208865</v>
      </c>
      <c r="I366" s="122">
        <v>2.5627255616837852</v>
      </c>
      <c r="J366" s="122">
        <v>1.4552019343978104</v>
      </c>
      <c r="K366" s="122">
        <v>0.91167886399952502</v>
      </c>
      <c r="L366" s="122">
        <v>0.60581321184846326</v>
      </c>
      <c r="M366" s="122">
        <v>1.1426751239432824</v>
      </c>
      <c r="N366" s="122">
        <v>1.3270485739614566</v>
      </c>
      <c r="O366" s="122">
        <v>2.1097838877527102</v>
      </c>
      <c r="P366" s="122">
        <v>3.5621058206211274</v>
      </c>
      <c r="Q366" s="122">
        <v>3.6632780619115266</v>
      </c>
      <c r="R366" s="122">
        <v>2.8312548572042715</v>
      </c>
      <c r="S366" s="122">
        <v>1.7988601881159587</v>
      </c>
      <c r="T366" s="122">
        <v>1.2884481452571139</v>
      </c>
      <c r="U366" s="122">
        <v>1.260193093034083</v>
      </c>
      <c r="V366" s="122">
        <v>1.1032928980658234</v>
      </c>
      <c r="W366" s="122">
        <v>1.6569736293505357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0.20133228265546713</v>
      </c>
      <c r="D367" s="98">
        <v>0.5580520887806335</v>
      </c>
      <c r="E367" s="98">
        <v>0.6881876010287149</v>
      </c>
      <c r="F367" s="98">
        <v>0.76209201194509091</v>
      </c>
      <c r="G367" s="98">
        <v>1.0261951849292756</v>
      </c>
      <c r="H367" s="98">
        <v>0.82765541759616923</v>
      </c>
      <c r="I367" s="98">
        <v>1.3243904660093297</v>
      </c>
      <c r="J367" s="98">
        <v>0.88379784352020552</v>
      </c>
      <c r="K367" s="98">
        <v>0.44732988936924051</v>
      </c>
      <c r="L367" s="98">
        <v>0.24130493272790279</v>
      </c>
      <c r="M367" s="98">
        <v>0.42072033594271813</v>
      </c>
      <c r="N367" s="98">
        <v>0.45602507559171124</v>
      </c>
      <c r="O367" s="98">
        <v>0.74923544292456123</v>
      </c>
      <c r="P367" s="98">
        <v>1.5136100467076954</v>
      </c>
      <c r="Q367" s="98">
        <v>1.7038130062572918</v>
      </c>
      <c r="R367" s="98">
        <v>1.5976885585031395</v>
      </c>
      <c r="S367" s="98">
        <v>1.0770889826522763</v>
      </c>
      <c r="T367" s="98">
        <v>0.89959073756309738</v>
      </c>
      <c r="U367" s="98">
        <v>1.1945700234456071</v>
      </c>
      <c r="V367" s="98">
        <v>1.0572354309691399</v>
      </c>
      <c r="W367" s="98">
        <v>1.1826415512625985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1.2061226792806196E-3</v>
      </c>
      <c r="D368" s="98">
        <v>1.8494684808111925E-3</v>
      </c>
      <c r="E368" s="98">
        <v>3.3634803873650618E-3</v>
      </c>
      <c r="F368" s="98">
        <v>2.6644779481039623E-3</v>
      </c>
      <c r="G368" s="98">
        <v>5.0206268215545651E-3</v>
      </c>
      <c r="H368" s="98">
        <v>4.2142776271124867E-3</v>
      </c>
      <c r="I368" s="98">
        <v>1.3362849089624158E-2</v>
      </c>
      <c r="J368" s="98">
        <v>5.2397378818744541E-3</v>
      </c>
      <c r="K368" s="98">
        <v>5.5734423163832404E-3</v>
      </c>
      <c r="L368" s="98">
        <v>7.2345675320909528E-4</v>
      </c>
      <c r="M368" s="98">
        <v>3.5150566298355942E-3</v>
      </c>
      <c r="N368" s="98">
        <v>1.1536461850775543E-3</v>
      </c>
      <c r="O368" s="98">
        <v>7.4677873509304831E-4</v>
      </c>
      <c r="P368" s="98">
        <v>1.233621007682157E-2</v>
      </c>
      <c r="Q368" s="98">
        <v>4.5790715235262142E-3</v>
      </c>
      <c r="R368" s="98">
        <v>1.3026828854830093E-2</v>
      </c>
      <c r="S368" s="98">
        <v>8.857617341404448E-3</v>
      </c>
      <c r="T368" s="98">
        <v>3.3481987970088228E-3</v>
      </c>
      <c r="U368" s="98">
        <v>1.2339417268269242E-2</v>
      </c>
      <c r="V368" s="98">
        <v>8.0823991678599764E-3</v>
      </c>
      <c r="W368" s="98">
        <v>8.5128119505128805E-3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7.8826735371920035E-4</v>
      </c>
      <c r="D369" s="101">
        <v>1.2118535238881782E-3</v>
      </c>
      <c r="E369" s="101">
        <v>2.1678476697090999E-3</v>
      </c>
      <c r="F369" s="101">
        <v>1.7011324487782593E-3</v>
      </c>
      <c r="G369" s="101">
        <v>3.2260961613320414E-3</v>
      </c>
      <c r="H369" s="101">
        <v>2.6954952428598225E-3</v>
      </c>
      <c r="I369" s="101">
        <v>8.385464033345183E-3</v>
      </c>
      <c r="J369" s="101">
        <v>3.1805300655559465E-3</v>
      </c>
      <c r="K369" s="101">
        <v>3.1098983291174857E-3</v>
      </c>
      <c r="L369" s="101">
        <v>4.5261839979327033E-4</v>
      </c>
      <c r="M369" s="101">
        <v>2.1707609833277984E-3</v>
      </c>
      <c r="N369" s="101">
        <v>6.9607151503605432E-4</v>
      </c>
      <c r="O369" s="101">
        <v>4.6875736942136398E-4</v>
      </c>
      <c r="P369" s="101">
        <v>7.452631492741872E-3</v>
      </c>
      <c r="Q369" s="101">
        <v>2.809615272898333E-3</v>
      </c>
      <c r="R369" s="101">
        <v>7.9558660616939857E-3</v>
      </c>
      <c r="S369" s="101">
        <v>5.1668296817014535E-3</v>
      </c>
      <c r="T369" s="101">
        <v>1.9479402462297297E-3</v>
      </c>
      <c r="U369" s="101">
        <v>7.247065231362859E-3</v>
      </c>
      <c r="V369" s="101">
        <v>4.7437574093978632E-3</v>
      </c>
      <c r="W369" s="101">
        <v>5.0132825910346682E-3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4.1785532556141937E-4</v>
      </c>
      <c r="D370" s="104">
        <v>6.3761495692301424E-4</v>
      </c>
      <c r="E370" s="104">
        <v>1.1956327176559619E-3</v>
      </c>
      <c r="F370" s="104">
        <v>9.6334549932570307E-4</v>
      </c>
      <c r="G370" s="104">
        <v>1.7945306602225235E-3</v>
      </c>
      <c r="H370" s="104">
        <v>1.518782384252664E-3</v>
      </c>
      <c r="I370" s="104">
        <v>4.9773850562789762E-3</v>
      </c>
      <c r="J370" s="104">
        <v>2.0592078163185075E-3</v>
      </c>
      <c r="K370" s="104">
        <v>2.4635439872657543E-3</v>
      </c>
      <c r="L370" s="104">
        <v>2.708383534158249E-4</v>
      </c>
      <c r="M370" s="104">
        <v>1.3442956465077956E-3</v>
      </c>
      <c r="N370" s="104">
        <v>4.5757467004150013E-4</v>
      </c>
      <c r="O370" s="104">
        <v>2.7802136567168438E-4</v>
      </c>
      <c r="P370" s="104">
        <v>4.8835785840796982E-3</v>
      </c>
      <c r="Q370" s="104">
        <v>1.7694562506278813E-3</v>
      </c>
      <c r="R370" s="104">
        <v>5.0709627931361072E-3</v>
      </c>
      <c r="S370" s="104">
        <v>3.6907876597029945E-3</v>
      </c>
      <c r="T370" s="104">
        <v>1.4002585507790928E-3</v>
      </c>
      <c r="U370" s="104">
        <v>5.092352036906383E-3</v>
      </c>
      <c r="V370" s="104">
        <v>3.3386417584621128E-3</v>
      </c>
      <c r="W370" s="104">
        <v>3.4995293594782123E-3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0.13292872939848488</v>
      </c>
      <c r="D371" s="101">
        <v>0.13676690066324437</v>
      </c>
      <c r="E371" s="101">
        <v>0.18757093004952982</v>
      </c>
      <c r="F371" s="101">
        <v>0.19782051769930153</v>
      </c>
      <c r="G371" s="101">
        <v>0.23595883886957209</v>
      </c>
      <c r="H371" s="101">
        <v>0.20881074869981139</v>
      </c>
      <c r="I371" s="101">
        <v>0.12450504475191967</v>
      </c>
      <c r="J371" s="101">
        <v>4.6448126895962887E-2</v>
      </c>
      <c r="K371" s="101">
        <v>3.1464025755151739E-2</v>
      </c>
      <c r="L371" s="101">
        <v>2.9556846560803495E-2</v>
      </c>
      <c r="M371" s="101">
        <v>7.9725680293464093E-2</v>
      </c>
      <c r="N371" s="101">
        <v>8.2297764938434673E-2</v>
      </c>
      <c r="O371" s="101">
        <v>0.10126247487072042</v>
      </c>
      <c r="P371" s="101">
        <v>0.13774605607586482</v>
      </c>
      <c r="Q371" s="101">
        <v>0.2188594204269903</v>
      </c>
      <c r="R371" s="101">
        <v>0.15278746939025234</v>
      </c>
      <c r="S371" s="101">
        <v>0.10208514007268156</v>
      </c>
      <c r="T371" s="101">
        <v>4.5862456439967628E-2</v>
      </c>
      <c r="U371" s="101">
        <v>7.4892051853941728E-3</v>
      </c>
      <c r="V371" s="101">
        <v>4.6993499043994323E-3</v>
      </c>
      <c r="W371" s="101">
        <v>6.3035929790397377E-2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8.3907740162522627E-4</v>
      </c>
      <c r="D372" s="104">
        <v>2.9053532900982966E-4</v>
      </c>
      <c r="E372" s="104">
        <v>9.9880855546570849E-4</v>
      </c>
      <c r="F372" s="104">
        <v>7.1737149420554461E-4</v>
      </c>
      <c r="G372" s="104">
        <v>9.1472432562408326E-4</v>
      </c>
      <c r="H372" s="104">
        <v>1.1811316394302036E-3</v>
      </c>
      <c r="I372" s="104">
        <v>1.7182872087390696E-3</v>
      </c>
      <c r="J372" s="104">
        <v>1.0027203432208192E-4</v>
      </c>
      <c r="K372" s="104">
        <v>4.7065600813461415E-4</v>
      </c>
      <c r="L372" s="104">
        <v>0</v>
      </c>
      <c r="M372" s="104">
        <v>7.2341888712523382E-4</v>
      </c>
      <c r="N372" s="104">
        <v>3.5593548564855554E-4</v>
      </c>
      <c r="O372" s="104">
        <v>2.3116774631647884E-4</v>
      </c>
      <c r="P372" s="104">
        <v>5.9160467950626335E-4</v>
      </c>
      <c r="Q372" s="104">
        <v>2.140044944680394E-3</v>
      </c>
      <c r="R372" s="104">
        <v>1.1166612569902096E-3</v>
      </c>
      <c r="S372" s="104">
        <v>8.6012477406998593E-4</v>
      </c>
      <c r="T372" s="104">
        <v>2.0006448026319549E-4</v>
      </c>
      <c r="U372" s="104">
        <v>1.0216859856442204E-4</v>
      </c>
      <c r="V372" s="104">
        <v>0</v>
      </c>
      <c r="W372" s="104">
        <v>5.1986577642404149E-4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5.5309316755617754E-4</v>
      </c>
      <c r="D373" s="98">
        <v>1.9295136905241207E-4</v>
      </c>
      <c r="E373" s="98">
        <v>6.5619592975701231E-4</v>
      </c>
      <c r="F373" s="98">
        <v>4.6947474914358316E-4</v>
      </c>
      <c r="G373" s="98">
        <v>6.0510186188470155E-4</v>
      </c>
      <c r="H373" s="98">
        <v>7.8178706857049308E-4</v>
      </c>
      <c r="I373" s="98">
        <v>1.1221947764714791E-3</v>
      </c>
      <c r="J373" s="98">
        <v>6.3737107553367325E-5</v>
      </c>
      <c r="K373" s="98">
        <v>2.7768296498578617E-4</v>
      </c>
      <c r="L373" s="98">
        <v>0</v>
      </c>
      <c r="M373" s="98">
        <v>4.7032665952137785E-4</v>
      </c>
      <c r="N373" s="98">
        <v>2.2564032140055831E-4</v>
      </c>
      <c r="O373" s="98">
        <v>1.5062175100162401E-4</v>
      </c>
      <c r="P373" s="98">
        <v>3.6688914370275468E-4</v>
      </c>
      <c r="Q373" s="98">
        <v>1.3354403846828889E-3</v>
      </c>
      <c r="R373" s="98">
        <v>6.9141455405923914E-4</v>
      </c>
      <c r="S373" s="98">
        <v>5.082278982229307E-4</v>
      </c>
      <c r="T373" s="98">
        <v>1.1776085335390033E-4</v>
      </c>
      <c r="U373" s="98">
        <v>6.0674565041336747E-5</v>
      </c>
      <c r="V373" s="98">
        <v>0</v>
      </c>
      <c r="W373" s="98">
        <v>3.102986407222252E-4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2.8598423406904868E-4</v>
      </c>
      <c r="D374" s="98">
        <v>9.7583959957417611E-5</v>
      </c>
      <c r="E374" s="98">
        <v>3.4261262570869623E-4</v>
      </c>
      <c r="F374" s="98">
        <v>2.4789674506196151E-4</v>
      </c>
      <c r="G374" s="98">
        <v>3.0962246373938176E-4</v>
      </c>
      <c r="H374" s="98">
        <v>3.9934457085971062E-4</v>
      </c>
      <c r="I374" s="98">
        <v>5.9609243226759043E-4</v>
      </c>
      <c r="J374" s="98">
        <v>3.6534926768714606E-5</v>
      </c>
      <c r="K374" s="98">
        <v>1.9297304314882797E-4</v>
      </c>
      <c r="L374" s="98">
        <v>0</v>
      </c>
      <c r="M374" s="98">
        <v>2.5309222760385596E-4</v>
      </c>
      <c r="N374" s="98">
        <v>1.3029516424799723E-4</v>
      </c>
      <c r="O374" s="98">
        <v>8.0545995314854822E-5</v>
      </c>
      <c r="P374" s="98">
        <v>2.2471553580350866E-4</v>
      </c>
      <c r="Q374" s="98">
        <v>8.0460455999750529E-4</v>
      </c>
      <c r="R374" s="98">
        <v>4.2524670293097059E-4</v>
      </c>
      <c r="S374" s="98">
        <v>3.5189687584705518E-4</v>
      </c>
      <c r="T374" s="98">
        <v>8.2303626909295148E-5</v>
      </c>
      <c r="U374" s="98">
        <v>4.1494033523085288E-5</v>
      </c>
      <c r="V374" s="98">
        <v>0</v>
      </c>
      <c r="W374" s="98">
        <v>2.0956713570181629E-4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0.57371950458569376</v>
      </c>
      <c r="D375" s="101">
        <v>0.81626416392893375</v>
      </c>
      <c r="E375" s="101">
        <v>0.79180703351303283</v>
      </c>
      <c r="F375" s="101">
        <v>0.9292789834055819</v>
      </c>
      <c r="G375" s="101">
        <v>0.93610767897528646</v>
      </c>
      <c r="H375" s="101">
        <v>0.83096061179534753</v>
      </c>
      <c r="I375" s="101">
        <v>0.25496195944983518</v>
      </c>
      <c r="J375" s="101">
        <v>0.18219479071349631</v>
      </c>
      <c r="K375" s="101">
        <v>0.14458828928398446</v>
      </c>
      <c r="L375" s="101">
        <v>0.16336827091916412</v>
      </c>
      <c r="M375" s="101">
        <v>0.3613042323606746</v>
      </c>
      <c r="N375" s="101">
        <v>0.47942351288861451</v>
      </c>
      <c r="O375" s="101">
        <v>0.69746726980333695</v>
      </c>
      <c r="P375" s="101">
        <v>1.0820308817331736</v>
      </c>
      <c r="Q375" s="101">
        <v>0.82277379029905462</v>
      </c>
      <c r="R375" s="101">
        <v>0.46841218644657073</v>
      </c>
      <c r="S375" s="101">
        <v>0.28500338883853904</v>
      </c>
      <c r="T375" s="101">
        <v>0.16644615690493023</v>
      </c>
      <c r="U375" s="101">
        <v>2.1057020212322225E-2</v>
      </c>
      <c r="V375" s="101">
        <v>1.6490916901623239E-2</v>
      </c>
      <c r="W375" s="101">
        <v>0.2023473204544976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0.47500791132635101</v>
      </c>
      <c r="D376" s="104">
        <v>0.48556837359714428</v>
      </c>
      <c r="E376" s="104">
        <v>0.52655246486317409</v>
      </c>
      <c r="F376" s="104">
        <v>0.42109326262322139</v>
      </c>
      <c r="G376" s="104">
        <v>0.64509754531365815</v>
      </c>
      <c r="H376" s="104">
        <v>0.5602291318509941</v>
      </c>
      <c r="I376" s="104">
        <v>0.84378695517433755</v>
      </c>
      <c r="J376" s="104">
        <v>0.33742116335194938</v>
      </c>
      <c r="K376" s="104">
        <v>0.2822525612666304</v>
      </c>
      <c r="L376" s="104">
        <v>0.17085970488738375</v>
      </c>
      <c r="M376" s="104">
        <v>0.27668639982946486</v>
      </c>
      <c r="N376" s="104">
        <v>0.30779263887196995</v>
      </c>
      <c r="O376" s="104">
        <v>0.56084075367268205</v>
      </c>
      <c r="P376" s="104">
        <v>0.81579102134806558</v>
      </c>
      <c r="Q376" s="104">
        <v>0.91111272845998315</v>
      </c>
      <c r="R376" s="104">
        <v>0.59822315275248816</v>
      </c>
      <c r="S376" s="104">
        <v>0.32496493443698715</v>
      </c>
      <c r="T376" s="104">
        <v>0.17300053107184646</v>
      </c>
      <c r="U376" s="104">
        <v>2.4635258323926046E-2</v>
      </c>
      <c r="V376" s="104">
        <v>1.6784801122801001E-2</v>
      </c>
      <c r="W376" s="104">
        <v>0.19991615011610531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0.30049738549499255</v>
      </c>
      <c r="D377" s="98">
        <v>0.31006244883356066</v>
      </c>
      <c r="E377" s="98">
        <v>0.33224994482803227</v>
      </c>
      <c r="F377" s="98">
        <v>0.2646817806837744</v>
      </c>
      <c r="G377" s="98">
        <v>0.41080822729092803</v>
      </c>
      <c r="H377" s="98">
        <v>0.35717314322293275</v>
      </c>
      <c r="I377" s="98">
        <v>0.53067711437883991</v>
      </c>
      <c r="J377" s="98">
        <v>0.20650721334309749</v>
      </c>
      <c r="K377" s="98">
        <v>0.15945714122291227</v>
      </c>
      <c r="L377" s="98">
        <v>0.10860340249914288</v>
      </c>
      <c r="M377" s="98">
        <v>0.17427743887619015</v>
      </c>
      <c r="N377" s="98">
        <v>0.18978916756914604</v>
      </c>
      <c r="O377" s="98">
        <v>0.3595095282442296</v>
      </c>
      <c r="P377" s="98">
        <v>0.50197536871620962</v>
      </c>
      <c r="Q377" s="98">
        <v>0.56857527649498663</v>
      </c>
      <c r="R377" s="98">
        <v>0.37224531839165698</v>
      </c>
      <c r="S377" s="98">
        <v>0.19362378063804117</v>
      </c>
      <c r="T377" s="98">
        <v>0.10329150153010495</v>
      </c>
      <c r="U377" s="98">
        <v>1.4858388632386086E-2</v>
      </c>
      <c r="V377" s="98">
        <v>1.0130947745254654E-2</v>
      </c>
      <c r="W377" s="98">
        <v>0.12118350508591373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0.17451052583135848</v>
      </c>
      <c r="D378" s="98">
        <v>0.17550592476358362</v>
      </c>
      <c r="E378" s="98">
        <v>0.19430252003514184</v>
      </c>
      <c r="F378" s="98">
        <v>0.15641148193944698</v>
      </c>
      <c r="G378" s="98">
        <v>0.23428931802273009</v>
      </c>
      <c r="H378" s="98">
        <v>0.20305598862806132</v>
      </c>
      <c r="I378" s="98">
        <v>0.3131098407954977</v>
      </c>
      <c r="J378" s="98">
        <v>0.13091395000885189</v>
      </c>
      <c r="K378" s="98">
        <v>0.12279542004371813</v>
      </c>
      <c r="L378" s="98">
        <v>6.2256302388240869E-2</v>
      </c>
      <c r="M378" s="98">
        <v>0.10240896095327472</v>
      </c>
      <c r="N378" s="98">
        <v>0.11800347130282388</v>
      </c>
      <c r="O378" s="98">
        <v>0.20133122542845241</v>
      </c>
      <c r="P378" s="98">
        <v>0.31381565263185596</v>
      </c>
      <c r="Q378" s="98">
        <v>0.34253745196499652</v>
      </c>
      <c r="R378" s="98">
        <v>0.22597783436083124</v>
      </c>
      <c r="S378" s="98">
        <v>0.13134115379894601</v>
      </c>
      <c r="T378" s="98">
        <v>6.9709029541741505E-2</v>
      </c>
      <c r="U378" s="98">
        <v>9.7768696915399612E-3</v>
      </c>
      <c r="V378" s="98">
        <v>6.6538533775463479E-3</v>
      </c>
      <c r="W378" s="98">
        <v>7.8732645030191561E-2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0.31669733598239058</v>
      </c>
      <c r="D379" s="122">
        <v>0.45679424593961088</v>
      </c>
      <c r="E379" s="122">
        <v>0.50979374886861861</v>
      </c>
      <c r="F379" s="122">
        <v>0.52888922780943537</v>
      </c>
      <c r="G379" s="122">
        <v>0.65688434993947287</v>
      </c>
      <c r="H379" s="122">
        <v>0.57588440950681663</v>
      </c>
      <c r="I379" s="122">
        <v>0.62870005689702946</v>
      </c>
      <c r="J379" s="122">
        <v>0.36369547504491995</v>
      </c>
      <c r="K379" s="122">
        <v>0.24231091428442442</v>
      </c>
      <c r="L379" s="122">
        <v>0.15402906194192878</v>
      </c>
      <c r="M379" s="122">
        <v>0.26947791044378577</v>
      </c>
      <c r="N379" s="122">
        <v>0.3180478390858506</v>
      </c>
      <c r="O379" s="122">
        <v>0.52046724144855017</v>
      </c>
      <c r="P379" s="122">
        <v>0.91220402680427892</v>
      </c>
      <c r="Q379" s="122">
        <v>0.93359020824117911</v>
      </c>
      <c r="R379" s="122">
        <v>0.73819439331788694</v>
      </c>
      <c r="S379" s="122">
        <v>0.48162799159103192</v>
      </c>
      <c r="T379" s="122">
        <v>0.36184789847085835</v>
      </c>
      <c r="U379" s="122">
        <v>0.34438008461362118</v>
      </c>
      <c r="V379" s="122">
        <v>0.31851161713578463</v>
      </c>
      <c r="W379" s="122">
        <v>0.47986380501171427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0.31669733598239058</v>
      </c>
      <c r="D382" s="33">
        <v>0.45679424593961088</v>
      </c>
      <c r="E382" s="33">
        <v>0.50979374886861861</v>
      </c>
      <c r="F382" s="33">
        <v>0.52888922780943537</v>
      </c>
      <c r="G382" s="33">
        <v>0.65688434993947287</v>
      </c>
      <c r="H382" s="33">
        <v>0.57588440950681663</v>
      </c>
      <c r="I382" s="33">
        <v>0.62870005689702946</v>
      </c>
      <c r="J382" s="33">
        <v>0.36369547504491995</v>
      </c>
      <c r="K382" s="33">
        <v>0.24231091428442442</v>
      </c>
      <c r="L382" s="33">
        <v>0.15402906194192878</v>
      </c>
      <c r="M382" s="33">
        <v>0.26947791044378577</v>
      </c>
      <c r="N382" s="33">
        <v>0.3180478390858506</v>
      </c>
      <c r="O382" s="33">
        <v>0.52046724144855017</v>
      </c>
      <c r="P382" s="33">
        <v>0.91220402680427892</v>
      </c>
      <c r="Q382" s="33">
        <v>0.93359020824117911</v>
      </c>
      <c r="R382" s="33">
        <v>0.73819439331788694</v>
      </c>
      <c r="S382" s="33">
        <v>0.48162799159103192</v>
      </c>
      <c r="T382" s="33">
        <v>0.36184789847085835</v>
      </c>
      <c r="U382" s="33">
        <v>0.34438008461362118</v>
      </c>
      <c r="V382" s="33">
        <v>0.31851161713578463</v>
      </c>
      <c r="W382" s="33">
        <v>0.47986380501171427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13.34123287611574</v>
      </c>
      <c r="D384" s="117">
        <f t="shared" si="157"/>
        <v>17.915551981780421</v>
      </c>
      <c r="E384" s="117">
        <f t="shared" si="157"/>
        <v>20.59873988601165</v>
      </c>
      <c r="F384" s="117">
        <f t="shared" si="157"/>
        <v>20.46862240651047</v>
      </c>
      <c r="G384" s="117">
        <f t="shared" si="157"/>
        <v>25.691211032666846</v>
      </c>
      <c r="H384" s="117">
        <f t="shared" si="157"/>
        <v>21.601277932677974</v>
      </c>
      <c r="I384" s="117">
        <f t="shared" si="157"/>
        <v>25.429206276498881</v>
      </c>
      <c r="J384" s="117">
        <f t="shared" si="157"/>
        <v>13.575278764363709</v>
      </c>
      <c r="K384" s="117">
        <f t="shared" si="157"/>
        <v>8.8295518883814221</v>
      </c>
      <c r="L384" s="117">
        <f t="shared" si="157"/>
        <v>5.4539688600732861</v>
      </c>
      <c r="M384" s="117">
        <f t="shared" si="157"/>
        <v>8.7985056103077977</v>
      </c>
      <c r="N384" s="117">
        <f t="shared" si="157"/>
        <v>9.9596692833313334</v>
      </c>
      <c r="O384" s="117">
        <f t="shared" si="157"/>
        <v>15.246888251255079</v>
      </c>
      <c r="P384" s="117">
        <f t="shared" si="157"/>
        <v>24.218095189521989</v>
      </c>
      <c r="Q384" s="117">
        <f t="shared" si="157"/>
        <v>26.522701269670588</v>
      </c>
      <c r="R384" s="117">
        <f t="shared" ref="R384:V384" si="158">R385+R388+R390+R403</f>
        <v>20.759171133462036</v>
      </c>
      <c r="S384" s="117">
        <f t="shared" si="158"/>
        <v>13.182991632063207</v>
      </c>
      <c r="T384" s="117">
        <f t="shared" si="158"/>
        <v>9.4433054992456125</v>
      </c>
      <c r="U384" s="117">
        <f t="shared" si="158"/>
        <v>8.39603496090837</v>
      </c>
      <c r="V384" s="117">
        <f t="shared" si="158"/>
        <v>6.9585536298129549</v>
      </c>
      <c r="W384" s="117">
        <f t="shared" ref="W384" si="159">W385+W388+W390+W403</f>
        <v>9.8040634387368559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12.043260047730517</v>
      </c>
      <c r="D385" s="122">
        <f t="shared" si="160"/>
        <v>16.073033868043904</v>
      </c>
      <c r="E385" s="122">
        <f t="shared" si="160"/>
        <v>18.552136598894919</v>
      </c>
      <c r="F385" s="122">
        <f t="shared" si="160"/>
        <v>18.311504658548916</v>
      </c>
      <c r="G385" s="122">
        <f t="shared" si="160"/>
        <v>23.004288737463103</v>
      </c>
      <c r="H385" s="122">
        <f t="shared" si="160"/>
        <v>19.258702309996554</v>
      </c>
      <c r="I385" s="122">
        <f t="shared" si="160"/>
        <v>22.890093219657015</v>
      </c>
      <c r="J385" s="122">
        <f t="shared" si="160"/>
        <v>12.134888505828158</v>
      </c>
      <c r="K385" s="122">
        <f t="shared" si="160"/>
        <v>7.9045953013586256</v>
      </c>
      <c r="L385" s="122">
        <f t="shared" si="160"/>
        <v>4.84838593034097</v>
      </c>
      <c r="M385" s="122">
        <f t="shared" si="160"/>
        <v>7.6663857853950423</v>
      </c>
      <c r="N385" s="122">
        <f t="shared" si="160"/>
        <v>8.6304061464580588</v>
      </c>
      <c r="O385" s="122">
        <f t="shared" si="160"/>
        <v>13.099949141273871</v>
      </c>
      <c r="P385" s="122">
        <f t="shared" si="160"/>
        <v>20.523338908076937</v>
      </c>
      <c r="Q385" s="122">
        <f t="shared" si="160"/>
        <v>22.662273182915325</v>
      </c>
      <c r="R385" s="122">
        <f t="shared" ref="R385:V385" si="161">SUM(R386:R387)</f>
        <v>17.708868001095446</v>
      </c>
      <c r="S385" s="122">
        <f t="shared" si="161"/>
        <v>11.206733610223871</v>
      </c>
      <c r="T385" s="122">
        <f t="shared" si="161"/>
        <v>7.9842861501289022</v>
      </c>
      <c r="U385" s="122">
        <f t="shared" si="161"/>
        <v>6.9650270445320581</v>
      </c>
      <c r="V385" s="122">
        <f t="shared" si="161"/>
        <v>5.6538853818624917</v>
      </c>
      <c r="W385" s="122">
        <f t="shared" ref="W385" si="162">SUM(W386:W387)</f>
        <v>7.8639784002277766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11.95522174993717</v>
      </c>
      <c r="D386" s="98">
        <v>15.958861909458127</v>
      </c>
      <c r="E386" s="98">
        <v>18.421441976233041</v>
      </c>
      <c r="F386" s="98">
        <v>18.184593890135424</v>
      </c>
      <c r="G386" s="98">
        <v>22.846884038614004</v>
      </c>
      <c r="H386" s="98">
        <v>19.128633987617025</v>
      </c>
      <c r="I386" s="98">
        <v>22.736802645448495</v>
      </c>
      <c r="J386" s="98">
        <v>12.055169709654592</v>
      </c>
      <c r="K386" s="98">
        <v>7.8532794673864075</v>
      </c>
      <c r="L386" s="98">
        <v>4.8158044344395963</v>
      </c>
      <c r="M386" s="98">
        <v>7.6160171628554254</v>
      </c>
      <c r="N386" s="98">
        <v>8.5737370609551551</v>
      </c>
      <c r="O386" s="98">
        <v>13.01387545218876</v>
      </c>
      <c r="P386" s="98">
        <v>20.393282190052478</v>
      </c>
      <c r="Q386" s="98">
        <v>22.517064949777893</v>
      </c>
      <c r="R386" s="98">
        <v>17.596083089453938</v>
      </c>
      <c r="S386" s="98">
        <v>11.135467175510694</v>
      </c>
      <c r="T386" s="98">
        <v>7.9337688858770772</v>
      </c>
      <c r="U386" s="98">
        <v>6.9216006604575746</v>
      </c>
      <c r="V386" s="98">
        <v>5.6186266336619264</v>
      </c>
      <c r="W386" s="98">
        <v>7.8148364832934956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8.8038297793345988E-2</v>
      </c>
      <c r="D387" s="98">
        <v>0.11417195858577692</v>
      </c>
      <c r="E387" s="98">
        <v>0.13069462266187767</v>
      </c>
      <c r="F387" s="98">
        <v>0.12691076841349072</v>
      </c>
      <c r="G387" s="98">
        <v>0.15740469884910047</v>
      </c>
      <c r="H387" s="98">
        <v>0.13006832237952901</v>
      </c>
      <c r="I387" s="98">
        <v>0.15329057420851777</v>
      </c>
      <c r="J387" s="98">
        <v>7.9718796173565837E-2</v>
      </c>
      <c r="K387" s="98">
        <v>5.1315833972217874E-2</v>
      </c>
      <c r="L387" s="98">
        <v>3.2581495901373499E-2</v>
      </c>
      <c r="M387" s="98">
        <v>5.0368622539617353E-2</v>
      </c>
      <c r="N387" s="98">
        <v>5.6669085502903685E-2</v>
      </c>
      <c r="O387" s="98">
        <v>8.607368908511151E-2</v>
      </c>
      <c r="P387" s="98">
        <v>0.13005671802445748</v>
      </c>
      <c r="Q387" s="98">
        <v>0.14520823313743147</v>
      </c>
      <c r="R387" s="98">
        <v>0.11278491164150713</v>
      </c>
      <c r="S387" s="98">
        <v>7.1266434713176535E-2</v>
      </c>
      <c r="T387" s="98">
        <v>5.0517264251824845E-2</v>
      </c>
      <c r="U387" s="98">
        <v>4.3426384074483154E-2</v>
      </c>
      <c r="V387" s="98">
        <v>3.5258748200564995E-2</v>
      </c>
      <c r="W387" s="98">
        <v>4.9141916934280709E-2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9.6018850562520856E-3</v>
      </c>
      <c r="D388" s="122">
        <f t="shared" si="163"/>
        <v>7.0001222742263032E-3</v>
      </c>
      <c r="E388" s="122">
        <f t="shared" si="163"/>
        <v>1.7226588488670324E-2</v>
      </c>
      <c r="F388" s="122">
        <f t="shared" si="163"/>
        <v>2.913124164816434E-2</v>
      </c>
      <c r="G388" s="122">
        <f t="shared" si="163"/>
        <v>3.6622243147273123E-2</v>
      </c>
      <c r="H388" s="122">
        <f t="shared" si="163"/>
        <v>5.286176862293817E-2</v>
      </c>
      <c r="I388" s="122">
        <f t="shared" si="163"/>
        <v>6.0365284188967881E-2</v>
      </c>
      <c r="J388" s="122">
        <f t="shared" si="163"/>
        <v>2.4674459181593947E-2</v>
      </c>
      <c r="K388" s="122">
        <f t="shared" si="163"/>
        <v>1.0825973236217727E-2</v>
      </c>
      <c r="L388" s="122">
        <f t="shared" si="163"/>
        <v>6.7791929189732411E-3</v>
      </c>
      <c r="M388" s="122">
        <f t="shared" si="163"/>
        <v>1.6846185210635536E-2</v>
      </c>
      <c r="N388" s="122">
        <f t="shared" si="163"/>
        <v>1.9740496439181483E-2</v>
      </c>
      <c r="O388" s="122">
        <f t="shared" si="163"/>
        <v>2.548029895582234E-2</v>
      </c>
      <c r="P388" s="122">
        <f t="shared" si="163"/>
        <v>3.6420947930322772E-2</v>
      </c>
      <c r="Q388" s="122">
        <f t="shared" si="163"/>
        <v>4.7171136131462822E-2</v>
      </c>
      <c r="R388" s="122">
        <f t="shared" si="163"/>
        <v>4.6852348065901675E-2</v>
      </c>
      <c r="S388" s="122">
        <f t="shared" si="163"/>
        <v>2.8800531425852476E-2</v>
      </c>
      <c r="T388" s="122">
        <f t="shared" si="163"/>
        <v>2.7920722265860738E-2</v>
      </c>
      <c r="U388" s="122">
        <f t="shared" si="163"/>
        <v>1.2236409776203761E-2</v>
      </c>
      <c r="V388" s="122">
        <f t="shared" si="163"/>
        <v>3.1906037815715882E-2</v>
      </c>
      <c r="W388" s="122">
        <f t="shared" si="163"/>
        <v>2.1948850616116376E-2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9.6018850562520856E-3</v>
      </c>
      <c r="D389" s="98">
        <v>7.0001222742263032E-3</v>
      </c>
      <c r="E389" s="98">
        <v>1.7226588488670324E-2</v>
      </c>
      <c r="F389" s="98">
        <v>2.913124164816434E-2</v>
      </c>
      <c r="G389" s="98">
        <v>3.6622243147273123E-2</v>
      </c>
      <c r="H389" s="98">
        <v>5.286176862293817E-2</v>
      </c>
      <c r="I389" s="98">
        <v>6.0365284188967881E-2</v>
      </c>
      <c r="J389" s="98">
        <v>2.4674459181593947E-2</v>
      </c>
      <c r="K389" s="98">
        <v>1.0825973236217727E-2</v>
      </c>
      <c r="L389" s="98">
        <v>6.7791929189732411E-3</v>
      </c>
      <c r="M389" s="98">
        <v>1.6846185210635536E-2</v>
      </c>
      <c r="N389" s="98">
        <v>1.9740496439181483E-2</v>
      </c>
      <c r="O389" s="98">
        <v>2.548029895582234E-2</v>
      </c>
      <c r="P389" s="98">
        <v>3.6420947930322772E-2</v>
      </c>
      <c r="Q389" s="98">
        <v>4.7171136131462822E-2</v>
      </c>
      <c r="R389" s="98">
        <v>4.6852348065901675E-2</v>
      </c>
      <c r="S389" s="98">
        <v>2.8800531425852476E-2</v>
      </c>
      <c r="T389" s="98">
        <v>2.7920722265860738E-2</v>
      </c>
      <c r="U389" s="98">
        <v>1.2236409776203761E-2</v>
      </c>
      <c r="V389" s="98">
        <v>3.1906037815715882E-2</v>
      </c>
      <c r="W389" s="98">
        <v>2.1948850616116376E-2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1.0435024968441311</v>
      </c>
      <c r="D390" s="122">
        <v>1.4816947128382409</v>
      </c>
      <c r="E390" s="122">
        <v>1.6337688275671811</v>
      </c>
      <c r="F390" s="122">
        <v>1.7167968384528205</v>
      </c>
      <c r="G390" s="122">
        <v>2.1386202843172342</v>
      </c>
      <c r="H390" s="122">
        <v>1.8402462121583087</v>
      </c>
      <c r="I390" s="122">
        <v>1.9870619580721076</v>
      </c>
      <c r="J390" s="122">
        <v>1.1306712473235683</v>
      </c>
      <c r="K390" s="122">
        <v>0.7237832627543902</v>
      </c>
      <c r="L390" s="122">
        <v>0.47750717093270179</v>
      </c>
      <c r="M390" s="122">
        <v>0.90235032174605068</v>
      </c>
      <c r="N390" s="122">
        <v>1.0571091421452032</v>
      </c>
      <c r="O390" s="122">
        <v>1.7059266299459297</v>
      </c>
      <c r="P390" s="122">
        <v>2.9243901674020183</v>
      </c>
      <c r="Q390" s="122">
        <v>3.0546427296260834</v>
      </c>
      <c r="R390" s="122">
        <v>2.3955843309791471</v>
      </c>
      <c r="S390" s="122">
        <v>1.5443247540310767</v>
      </c>
      <c r="T390" s="122">
        <v>1.1229447631288574</v>
      </c>
      <c r="U390" s="122">
        <v>1.1206951680006012</v>
      </c>
      <c r="V390" s="122">
        <v>0.99338209657957199</v>
      </c>
      <c r="W390" s="122">
        <v>1.4930650385767841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0.13557642698322642</v>
      </c>
      <c r="D391" s="98">
        <v>0.38269116746524967</v>
      </c>
      <c r="E391" s="98">
        <v>0.48052430427194232</v>
      </c>
      <c r="F391" s="98">
        <v>0.54172190046149327</v>
      </c>
      <c r="G391" s="98">
        <v>0.74247081627457345</v>
      </c>
      <c r="H391" s="98">
        <v>0.6093864374314294</v>
      </c>
      <c r="I391" s="98">
        <v>0.99210532468019919</v>
      </c>
      <c r="J391" s="98">
        <v>0.67340689039154034</v>
      </c>
      <c r="K391" s="98">
        <v>0.34657208603087258</v>
      </c>
      <c r="L391" s="98">
        <v>0.19002464716527054</v>
      </c>
      <c r="M391" s="98">
        <v>0.33624464161389389</v>
      </c>
      <c r="N391" s="98">
        <v>0.36912156162841231</v>
      </c>
      <c r="O391" s="98">
        <v>0.6127855809763666</v>
      </c>
      <c r="P391" s="98">
        <v>1.2491542116085474</v>
      </c>
      <c r="Q391" s="98">
        <v>1.4211359362928995</v>
      </c>
      <c r="R391" s="98">
        <v>1.3533727507709001</v>
      </c>
      <c r="S391" s="98">
        <v>0.92806377202378043</v>
      </c>
      <c r="T391" s="98">
        <v>0.78828476912611989</v>
      </c>
      <c r="U391" s="98">
        <v>1.0628643001656912</v>
      </c>
      <c r="V391" s="98">
        <v>0.95261372831444191</v>
      </c>
      <c r="W391" s="98">
        <v>1.07635535752083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9.4867169497424709E-4</v>
      </c>
      <c r="D392" s="98">
        <v>1.4686585981483172E-3</v>
      </c>
      <c r="E392" s="98">
        <v>2.7093238851477329E-3</v>
      </c>
      <c r="F392" s="98">
        <v>2.1725704861311939E-3</v>
      </c>
      <c r="G392" s="98">
        <v>4.1286697065381125E-3</v>
      </c>
      <c r="H392" s="98">
        <v>3.5034226200774373E-3</v>
      </c>
      <c r="I392" s="98">
        <v>1.1258964190915733E-2</v>
      </c>
      <c r="J392" s="98">
        <v>4.4826023481630128E-3</v>
      </c>
      <c r="K392" s="98">
        <v>4.8729603416835972E-3</v>
      </c>
      <c r="L392" s="98">
        <v>6.2726973983182293E-4</v>
      </c>
      <c r="M392" s="98">
        <v>3.0791933600517818E-3</v>
      </c>
      <c r="N392" s="98">
        <v>1.0209976447579224E-3</v>
      </c>
      <c r="O392" s="98">
        <v>6.6140920412815487E-4</v>
      </c>
      <c r="P392" s="98">
        <v>1.1034096702649526E-2</v>
      </c>
      <c r="Q392" s="98">
        <v>4.1129324518362226E-3</v>
      </c>
      <c r="R392" s="98">
        <v>1.1810231394250321E-2</v>
      </c>
      <c r="S392" s="98">
        <v>8.1427387250611015E-3</v>
      </c>
      <c r="T392" s="98">
        <v>3.1071810024600466E-3</v>
      </c>
      <c r="U392" s="98">
        <v>1.1540401765435609E-2</v>
      </c>
      <c r="V392" s="98">
        <v>7.6129673245693107E-3</v>
      </c>
      <c r="W392" s="98">
        <v>8.0622589286068955E-3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5.3081636941282773E-4</v>
      </c>
      <c r="D393" s="101">
        <v>8.3104364122530306E-4</v>
      </c>
      <c r="E393" s="101">
        <v>1.5136911674917711E-3</v>
      </c>
      <c r="F393" s="101">
        <v>1.2092249868054907E-3</v>
      </c>
      <c r="G393" s="101">
        <v>2.3341390463155888E-3</v>
      </c>
      <c r="H393" s="101">
        <v>1.9846402358247735E-3</v>
      </c>
      <c r="I393" s="101">
        <v>6.2815791346367564E-3</v>
      </c>
      <c r="J393" s="101">
        <v>2.4233945318445052E-3</v>
      </c>
      <c r="K393" s="101">
        <v>2.4094163544178425E-3</v>
      </c>
      <c r="L393" s="101">
        <v>3.5643138641599809E-4</v>
      </c>
      <c r="M393" s="101">
        <v>1.7348977135439863E-3</v>
      </c>
      <c r="N393" s="101">
        <v>5.6342297471642221E-4</v>
      </c>
      <c r="O393" s="101">
        <v>3.8338783845647049E-4</v>
      </c>
      <c r="P393" s="101">
        <v>6.1505181185698282E-3</v>
      </c>
      <c r="Q393" s="101">
        <v>2.3434762012083418E-3</v>
      </c>
      <c r="R393" s="101">
        <v>6.7392686011142136E-3</v>
      </c>
      <c r="S393" s="101">
        <v>4.4519510653581061E-3</v>
      </c>
      <c r="T393" s="101">
        <v>1.706922451680954E-3</v>
      </c>
      <c r="U393" s="101">
        <v>6.4480497285292256E-3</v>
      </c>
      <c r="V393" s="101">
        <v>4.2743255661071983E-3</v>
      </c>
      <c r="W393" s="101">
        <v>4.5627295691286832E-3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4.1785532556141937E-4</v>
      </c>
      <c r="D394" s="104">
        <v>6.3761495692301424E-4</v>
      </c>
      <c r="E394" s="104">
        <v>1.1956327176559619E-3</v>
      </c>
      <c r="F394" s="104">
        <v>9.6334549932570307E-4</v>
      </c>
      <c r="G394" s="104">
        <v>1.7945306602225235E-3</v>
      </c>
      <c r="H394" s="104">
        <v>1.518782384252664E-3</v>
      </c>
      <c r="I394" s="104">
        <v>4.9773850562789762E-3</v>
      </c>
      <c r="J394" s="104">
        <v>2.0592078163185075E-3</v>
      </c>
      <c r="K394" s="104">
        <v>2.4635439872657543E-3</v>
      </c>
      <c r="L394" s="104">
        <v>2.708383534158249E-4</v>
      </c>
      <c r="M394" s="104">
        <v>1.3442956465077956E-3</v>
      </c>
      <c r="N394" s="104">
        <v>4.5757467004150013E-4</v>
      </c>
      <c r="O394" s="104">
        <v>2.7802136567168438E-4</v>
      </c>
      <c r="P394" s="104">
        <v>4.8835785840796982E-3</v>
      </c>
      <c r="Q394" s="104">
        <v>1.7694562506278813E-3</v>
      </c>
      <c r="R394" s="104">
        <v>5.0709627931361072E-3</v>
      </c>
      <c r="S394" s="104">
        <v>3.6907876597029945E-3</v>
      </c>
      <c r="T394" s="104">
        <v>1.4002585507790928E-3</v>
      </c>
      <c r="U394" s="104">
        <v>5.092352036906383E-3</v>
      </c>
      <c r="V394" s="104">
        <v>3.3386417584621128E-3</v>
      </c>
      <c r="W394" s="104">
        <v>3.4995293594782123E-3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8.734129997069591E-2</v>
      </c>
      <c r="D395" s="101">
        <v>9.0106979950490371E-2</v>
      </c>
      <c r="E395" s="101">
        <v>0.12396821966362774</v>
      </c>
      <c r="F395" s="101">
        <v>0.13116127714658088</v>
      </c>
      <c r="G395" s="101">
        <v>0.15701205490099332</v>
      </c>
      <c r="H395" s="101">
        <v>0.13949695226492428</v>
      </c>
      <c r="I395" s="101">
        <v>8.3541393841676581E-2</v>
      </c>
      <c r="J395" s="101">
        <v>3.1327206823438883E-2</v>
      </c>
      <c r="K395" s="101">
        <v>2.135326204436994E-2</v>
      </c>
      <c r="L395" s="101">
        <v>2.0206333055922041E-2</v>
      </c>
      <c r="M395" s="101">
        <v>5.5340082486226592E-2</v>
      </c>
      <c r="N395" s="101">
        <v>5.8564528821655394E-2</v>
      </c>
      <c r="O395" s="101">
        <v>7.4666017033260049E-2</v>
      </c>
      <c r="P395" s="101">
        <v>0.10588632664297518</v>
      </c>
      <c r="Q395" s="101">
        <v>0.17446948729666822</v>
      </c>
      <c r="R395" s="101">
        <v>0.1247340582100421</v>
      </c>
      <c r="S395" s="101">
        <v>8.5231284599041404E-2</v>
      </c>
      <c r="T395" s="101">
        <v>3.9059764409059824E-2</v>
      </c>
      <c r="U395" s="101">
        <v>6.4829942844193134E-3</v>
      </c>
      <c r="V395" s="101">
        <v>4.1155769408575751E-3</v>
      </c>
      <c r="W395" s="101">
        <v>5.5505729142121332E-2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6.4939609001519517E-4</v>
      </c>
      <c r="D396" s="104">
        <v>2.247072994373029E-4</v>
      </c>
      <c r="E396" s="104">
        <v>7.7630158348597662E-4</v>
      </c>
      <c r="F396" s="104">
        <v>5.5917339321705055E-4</v>
      </c>
      <c r="G396" s="104">
        <v>7.1227017642562073E-4</v>
      </c>
      <c r="H396" s="104">
        <v>9.2162090991203868E-4</v>
      </c>
      <c r="I396" s="104">
        <v>1.3490716868437835E-3</v>
      </c>
      <c r="J396" s="104">
        <v>7.9522786217265447E-5</v>
      </c>
      <c r="K396" s="104">
        <v>3.8142436094080643E-4</v>
      </c>
      <c r="L396" s="104">
        <v>0</v>
      </c>
      <c r="M396" s="104">
        <v>5.7956063825369557E-4</v>
      </c>
      <c r="N396" s="104">
        <v>2.9086476314143139E-4</v>
      </c>
      <c r="O396" s="104">
        <v>1.9160713854905536E-4</v>
      </c>
      <c r="P396" s="104">
        <v>5.0674570652923297E-4</v>
      </c>
      <c r="Q396" s="104">
        <v>1.8691856448615845E-3</v>
      </c>
      <c r="R396" s="104">
        <v>9.8971016042179562E-4</v>
      </c>
      <c r="S396" s="104">
        <v>7.7621834519872482E-4</v>
      </c>
      <c r="T396" s="104">
        <v>1.8259723404815507E-4</v>
      </c>
      <c r="U396" s="104">
        <v>9.4016677600156461E-5</v>
      </c>
      <c r="V396" s="104">
        <v>0</v>
      </c>
      <c r="W396" s="104">
        <v>4.8279785288749319E-4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3.6341185594614649E-4</v>
      </c>
      <c r="D397" s="98">
        <v>1.2712333947988529E-4</v>
      </c>
      <c r="E397" s="98">
        <v>4.3368895777728034E-4</v>
      </c>
      <c r="F397" s="98">
        <v>3.1127664815508899E-4</v>
      </c>
      <c r="G397" s="98">
        <v>4.0264771268623903E-4</v>
      </c>
      <c r="H397" s="98">
        <v>5.2227633905232811E-4</v>
      </c>
      <c r="I397" s="98">
        <v>7.5297925457619322E-4</v>
      </c>
      <c r="J397" s="98">
        <v>4.2987859448550841E-5</v>
      </c>
      <c r="K397" s="98">
        <v>1.8845131779197843E-4</v>
      </c>
      <c r="L397" s="98">
        <v>0</v>
      </c>
      <c r="M397" s="98">
        <v>3.264684106498396E-4</v>
      </c>
      <c r="N397" s="98">
        <v>1.6056959889343414E-4</v>
      </c>
      <c r="O397" s="98">
        <v>1.1106114323420053E-4</v>
      </c>
      <c r="P397" s="98">
        <v>2.8203017072572426E-4</v>
      </c>
      <c r="Q397" s="98">
        <v>1.0645810848640793E-3</v>
      </c>
      <c r="R397" s="98">
        <v>5.6446345749082503E-4</v>
      </c>
      <c r="S397" s="98">
        <v>4.2432146935166969E-4</v>
      </c>
      <c r="T397" s="98">
        <v>1.0029360713885992E-4</v>
      </c>
      <c r="U397" s="98">
        <v>5.2522644077071173E-5</v>
      </c>
      <c r="V397" s="98">
        <v>0</v>
      </c>
      <c r="W397" s="98">
        <v>2.7323071718567691E-4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2.8598423406904868E-4</v>
      </c>
      <c r="D398" s="98">
        <v>9.7583959957417611E-5</v>
      </c>
      <c r="E398" s="98">
        <v>3.4261262570869623E-4</v>
      </c>
      <c r="F398" s="98">
        <v>2.4789674506196151E-4</v>
      </c>
      <c r="G398" s="98">
        <v>3.0962246373938176E-4</v>
      </c>
      <c r="H398" s="98">
        <v>3.9934457085971062E-4</v>
      </c>
      <c r="I398" s="98">
        <v>5.9609243226759043E-4</v>
      </c>
      <c r="J398" s="98">
        <v>3.6534926768714606E-5</v>
      </c>
      <c r="K398" s="98">
        <v>1.9297304314882797E-4</v>
      </c>
      <c r="L398" s="98">
        <v>0</v>
      </c>
      <c r="M398" s="98">
        <v>2.5309222760385596E-4</v>
      </c>
      <c r="N398" s="98">
        <v>1.3029516424799723E-4</v>
      </c>
      <c r="O398" s="98">
        <v>8.0545995314854822E-5</v>
      </c>
      <c r="P398" s="98">
        <v>2.2471553580350866E-4</v>
      </c>
      <c r="Q398" s="98">
        <v>8.0460455999750529E-4</v>
      </c>
      <c r="R398" s="98">
        <v>4.2524670293097059E-4</v>
      </c>
      <c r="S398" s="98">
        <v>3.5189687584705518E-4</v>
      </c>
      <c r="T398" s="98">
        <v>8.2303626909295148E-5</v>
      </c>
      <c r="U398" s="98">
        <v>4.1494033523085288E-5</v>
      </c>
      <c r="V398" s="98">
        <v>0</v>
      </c>
      <c r="W398" s="98">
        <v>2.0956713570181629E-4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0.42294830580886578</v>
      </c>
      <c r="D399" s="101">
        <v>0.60274228889962822</v>
      </c>
      <c r="E399" s="101">
        <v>0.58571601313314359</v>
      </c>
      <c r="F399" s="101">
        <v>0.68863114696681682</v>
      </c>
      <c r="G399" s="101">
        <v>0.69500580748328145</v>
      </c>
      <c r="H399" s="101">
        <v>0.61817194412963972</v>
      </c>
      <c r="I399" s="101">
        <v>0.19007525498442718</v>
      </c>
      <c r="J399" s="101">
        <v>0.13614669904306773</v>
      </c>
      <c r="K399" s="101">
        <v>0.10833376066625353</v>
      </c>
      <c r="L399" s="101">
        <v>0.12277480322466772</v>
      </c>
      <c r="M399" s="101">
        <v>0.27300982408004409</v>
      </c>
      <c r="N399" s="101">
        <v>0.36544082509075765</v>
      </c>
      <c r="O399" s="101">
        <v>0.53864579604186402</v>
      </c>
      <c r="P399" s="101">
        <v>0.84976873505934847</v>
      </c>
      <c r="Q399" s="101">
        <v>0.65670427977336787</v>
      </c>
      <c r="R399" s="101">
        <v>0.3781697423429391</v>
      </c>
      <c r="S399" s="101">
        <v>0.23268770249807802</v>
      </c>
      <c r="T399" s="101">
        <v>0.13735994965521223</v>
      </c>
      <c r="U399" s="101">
        <v>1.7551666665315029E-2</v>
      </c>
      <c r="V399" s="101">
        <v>1.3866991895154987E-2</v>
      </c>
      <c r="W399" s="101">
        <v>0.17132291063064289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0.39603839629635362</v>
      </c>
      <c r="D400" s="104">
        <v>0.40446091062528705</v>
      </c>
      <c r="E400" s="104">
        <v>0.44007466502983378</v>
      </c>
      <c r="F400" s="104">
        <v>0.35255076999858137</v>
      </c>
      <c r="G400" s="104">
        <v>0.53929066577542228</v>
      </c>
      <c r="H400" s="104">
        <v>0.46876583480232592</v>
      </c>
      <c r="I400" s="104">
        <v>0.70873194868804523</v>
      </c>
      <c r="J400" s="104">
        <v>0.28522832593114111</v>
      </c>
      <c r="K400" s="104">
        <v>0.24226976931026978</v>
      </c>
      <c r="L400" s="104">
        <v>0.14387411774700964</v>
      </c>
      <c r="M400" s="104">
        <v>0.23409701956758061</v>
      </c>
      <c r="N400" s="104">
        <v>0.26267036419647838</v>
      </c>
      <c r="O400" s="104">
        <v>0.47897621955176173</v>
      </c>
      <c r="P400" s="104">
        <v>0.70804005168196826</v>
      </c>
      <c r="Q400" s="104">
        <v>0.79635090816644971</v>
      </c>
      <c r="R400" s="104">
        <v>0.52650783810059387</v>
      </c>
      <c r="S400" s="104">
        <v>0.28942303783991685</v>
      </c>
      <c r="T400" s="104">
        <v>0.15495050170195712</v>
      </c>
      <c r="U400" s="104">
        <v>2.2161788442139674E-2</v>
      </c>
      <c r="V400" s="104">
        <v>1.5172832104548279E-2</v>
      </c>
      <c r="W400" s="104">
        <v>0.18133598450169575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0.22152787046499511</v>
      </c>
      <c r="D401" s="98">
        <v>0.22895498586170343</v>
      </c>
      <c r="E401" s="98">
        <v>0.24577214499469194</v>
      </c>
      <c r="F401" s="98">
        <v>0.19613928805913441</v>
      </c>
      <c r="G401" s="98">
        <v>0.30500134775269216</v>
      </c>
      <c r="H401" s="98">
        <v>0.26570984617426457</v>
      </c>
      <c r="I401" s="98">
        <v>0.39562210789254748</v>
      </c>
      <c r="J401" s="98">
        <v>0.15431437592228919</v>
      </c>
      <c r="K401" s="98">
        <v>0.11947434926655166</v>
      </c>
      <c r="L401" s="98">
        <v>8.1617815358768789E-2</v>
      </c>
      <c r="M401" s="98">
        <v>0.13168805861430591</v>
      </c>
      <c r="N401" s="98">
        <v>0.14466689289365453</v>
      </c>
      <c r="O401" s="98">
        <v>0.27764499412330929</v>
      </c>
      <c r="P401" s="98">
        <v>0.39422439905011231</v>
      </c>
      <c r="Q401" s="98">
        <v>0.45381345620145325</v>
      </c>
      <c r="R401" s="98">
        <v>0.30053000373976257</v>
      </c>
      <c r="S401" s="98">
        <v>0.15808188404097082</v>
      </c>
      <c r="T401" s="98">
        <v>8.5241472160215631E-2</v>
      </c>
      <c r="U401" s="98">
        <v>1.2384918750599713E-2</v>
      </c>
      <c r="V401" s="98">
        <v>8.5189787270019308E-3</v>
      </c>
      <c r="W401" s="98">
        <v>0.10260333947150417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0.17451052583135848</v>
      </c>
      <c r="D402" s="98">
        <v>0.17550592476358362</v>
      </c>
      <c r="E402" s="98">
        <v>0.19430252003514184</v>
      </c>
      <c r="F402" s="98">
        <v>0.15641148193944698</v>
      </c>
      <c r="G402" s="98">
        <v>0.23428931802273009</v>
      </c>
      <c r="H402" s="98">
        <v>0.20305598862806132</v>
      </c>
      <c r="I402" s="98">
        <v>0.3131098407954977</v>
      </c>
      <c r="J402" s="98">
        <v>0.13091395000885189</v>
      </c>
      <c r="K402" s="98">
        <v>0.12279542004371813</v>
      </c>
      <c r="L402" s="98">
        <v>6.2256302388240869E-2</v>
      </c>
      <c r="M402" s="98">
        <v>0.10240896095327472</v>
      </c>
      <c r="N402" s="98">
        <v>0.11800347130282388</v>
      </c>
      <c r="O402" s="98">
        <v>0.20133122542845241</v>
      </c>
      <c r="P402" s="98">
        <v>0.31381565263185596</v>
      </c>
      <c r="Q402" s="98">
        <v>0.34253745196499652</v>
      </c>
      <c r="R402" s="98">
        <v>0.22597783436083124</v>
      </c>
      <c r="S402" s="98">
        <v>0.13134115379894601</v>
      </c>
      <c r="T402" s="98">
        <v>6.9709029541741505E-2</v>
      </c>
      <c r="U402" s="98">
        <v>9.7768696915399612E-3</v>
      </c>
      <c r="V402" s="98">
        <v>6.6538533775463479E-3</v>
      </c>
      <c r="W402" s="98">
        <v>7.8732645030191561E-2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0.24486844648484105</v>
      </c>
      <c r="D403" s="122">
        <v>0.35382327862404683</v>
      </c>
      <c r="E403" s="122">
        <v>0.3956078710608778</v>
      </c>
      <c r="F403" s="122">
        <v>0.41118966786056971</v>
      </c>
      <c r="G403" s="122">
        <v>0.51167976773923474</v>
      </c>
      <c r="H403" s="122">
        <v>0.44946764190016886</v>
      </c>
      <c r="I403" s="122">
        <v>0.4916858145807903</v>
      </c>
      <c r="J403" s="122">
        <v>0.28504455203038864</v>
      </c>
      <c r="K403" s="122">
        <v>0.19034735103218925</v>
      </c>
      <c r="L403" s="122">
        <v>0.1212965658806413</v>
      </c>
      <c r="M403" s="122">
        <v>0.21292331795606795</v>
      </c>
      <c r="N403" s="122">
        <v>0.25241349828889037</v>
      </c>
      <c r="O403" s="122">
        <v>0.41553218107945616</v>
      </c>
      <c r="P403" s="122">
        <v>0.73394516611271199</v>
      </c>
      <c r="Q403" s="122">
        <v>0.75861422099771736</v>
      </c>
      <c r="R403" s="122">
        <v>0.60786645332154243</v>
      </c>
      <c r="S403" s="122">
        <v>0.4031327363824046</v>
      </c>
      <c r="T403" s="122">
        <v>0.30815386372199244</v>
      </c>
      <c r="U403" s="122">
        <v>0.29807633859950683</v>
      </c>
      <c r="V403" s="122">
        <v>0.2793801135551745</v>
      </c>
      <c r="W403" s="122">
        <v>0.42507114931617912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0.24486844648484105</v>
      </c>
      <c r="D406" s="33">
        <v>0.35382327862404683</v>
      </c>
      <c r="E406" s="33">
        <v>0.3956078710608778</v>
      </c>
      <c r="F406" s="33">
        <v>0.41118966786056971</v>
      </c>
      <c r="G406" s="33">
        <v>0.51167976773923474</v>
      </c>
      <c r="H406" s="33">
        <v>0.44946764190016886</v>
      </c>
      <c r="I406" s="33">
        <v>0.4916858145807903</v>
      </c>
      <c r="J406" s="33">
        <v>0.28504455203038864</v>
      </c>
      <c r="K406" s="33">
        <v>0.19034735103218925</v>
      </c>
      <c r="L406" s="33">
        <v>0.1212965658806413</v>
      </c>
      <c r="M406" s="33">
        <v>0.21292331795606795</v>
      </c>
      <c r="N406" s="33">
        <v>0.25241349828889037</v>
      </c>
      <c r="O406" s="33">
        <v>0.41553218107945616</v>
      </c>
      <c r="P406" s="33">
        <v>0.73394516611271199</v>
      </c>
      <c r="Q406" s="33">
        <v>0.75861422099771736</v>
      </c>
      <c r="R406" s="33">
        <v>0.60786645332154243</v>
      </c>
      <c r="S406" s="33">
        <v>0.4031327363824046</v>
      </c>
      <c r="T406" s="33">
        <v>0.30815386372199244</v>
      </c>
      <c r="U406" s="33">
        <v>0.29807633859950683</v>
      </c>
      <c r="V406" s="33">
        <v>0.2793801135551745</v>
      </c>
      <c r="W406" s="33">
        <v>0.42507114931617912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0.63797089222040582</v>
      </c>
      <c r="D408" s="119">
        <f t="shared" si="164"/>
        <v>0.64906314064119675</v>
      </c>
      <c r="E408" s="119">
        <f t="shared" si="164"/>
        <v>0.66051724834451486</v>
      </c>
      <c r="F408" s="119">
        <f t="shared" si="164"/>
        <v>0.67270600352505894</v>
      </c>
      <c r="G408" s="119">
        <f t="shared" si="164"/>
        <v>0.68477972330378423</v>
      </c>
      <c r="H408" s="119">
        <f t="shared" si="164"/>
        <v>0.69755737515862914</v>
      </c>
      <c r="I408" s="119">
        <f t="shared" si="164"/>
        <v>0.70992333431980104</v>
      </c>
      <c r="J408" s="119">
        <f t="shared" si="164"/>
        <v>0.72181751091607183</v>
      </c>
      <c r="K408" s="119">
        <f t="shared" si="164"/>
        <v>0.73421474853614266</v>
      </c>
      <c r="L408" s="119">
        <f t="shared" si="164"/>
        <v>0.74566249321437872</v>
      </c>
      <c r="M408" s="119">
        <f t="shared" si="164"/>
        <v>0.75732381291303275</v>
      </c>
      <c r="N408" s="119">
        <f t="shared" si="164"/>
        <v>0.76721256504460911</v>
      </c>
      <c r="O408" s="119">
        <f t="shared" si="164"/>
        <v>0.77593428118645835</v>
      </c>
      <c r="P408" s="119">
        <f t="shared" si="164"/>
        <v>0.78407690243021477</v>
      </c>
      <c r="Q408" s="119">
        <f t="shared" si="164"/>
        <v>0.79314542060812065</v>
      </c>
      <c r="R408" s="119">
        <f t="shared" ref="R408:V408" si="165">IF(R384=0,"",R384/R360)</f>
        <v>0.80625901032918024</v>
      </c>
      <c r="S408" s="119">
        <f t="shared" si="165"/>
        <v>0.82051192255364291</v>
      </c>
      <c r="T408" s="119">
        <f t="shared" si="165"/>
        <v>0.83553380490005413</v>
      </c>
      <c r="U408" s="119">
        <f t="shared" si="165"/>
        <v>0.84904463491329973</v>
      </c>
      <c r="V408" s="119">
        <f t="shared" si="165"/>
        <v>0.86309545057614079</v>
      </c>
      <c r="W408" s="119">
        <f t="shared" ref="W408" si="166">IF(W384=0,"",W384/W360)</f>
        <v>0.86970935611196831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0.62702273588605173</v>
      </c>
      <c r="D409" s="124">
        <f t="shared" si="167"/>
        <v>0.63923053126666551</v>
      </c>
      <c r="E409" s="124">
        <f t="shared" si="167"/>
        <v>0.65158799714171922</v>
      </c>
      <c r="F409" s="124">
        <f t="shared" si="167"/>
        <v>0.6640358610057</v>
      </c>
      <c r="G409" s="124">
        <f t="shared" si="167"/>
        <v>0.67658093805206154</v>
      </c>
      <c r="H409" s="124">
        <f t="shared" si="167"/>
        <v>0.68920320477190877</v>
      </c>
      <c r="I409" s="124">
        <f t="shared" si="167"/>
        <v>0.70189098223083901</v>
      </c>
      <c r="J409" s="124">
        <f t="shared" si="167"/>
        <v>0.71458293697911868</v>
      </c>
      <c r="K409" s="124">
        <f t="shared" si="167"/>
        <v>0.72725157910824123</v>
      </c>
      <c r="L409" s="124">
        <f t="shared" si="167"/>
        <v>0.73989886069056754</v>
      </c>
      <c r="M409" s="124">
        <f t="shared" si="167"/>
        <v>0.75147444948817044</v>
      </c>
      <c r="N409" s="124">
        <f t="shared" si="167"/>
        <v>0.76158896008898547</v>
      </c>
      <c r="O409" s="124">
        <f t="shared" si="167"/>
        <v>0.7699500208699166</v>
      </c>
      <c r="P409" s="124">
        <f t="shared" si="167"/>
        <v>0.77723140079132713</v>
      </c>
      <c r="Q409" s="124">
        <f t="shared" si="167"/>
        <v>0.7859606508305147</v>
      </c>
      <c r="R409" s="124">
        <f t="shared" ref="R409:V409" si="168">IF(R385=0,"",R385/R361)</f>
        <v>0.79880551174566128</v>
      </c>
      <c r="S409" s="124">
        <f t="shared" si="168"/>
        <v>0.81320501759890529</v>
      </c>
      <c r="T409" s="124">
        <f t="shared" si="168"/>
        <v>0.82766863991092299</v>
      </c>
      <c r="U409" s="124">
        <f t="shared" si="168"/>
        <v>0.84098135094323989</v>
      </c>
      <c r="V409" s="124">
        <f t="shared" si="168"/>
        <v>0.85214995563122609</v>
      </c>
      <c r="W409" s="124">
        <f t="shared" ref="W409" si="169">IF(W385=0,"",W385/W361)</f>
        <v>0.86113381776131481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0.62530526870106728</v>
      </c>
      <c r="D410" s="111">
        <f t="shared" si="170"/>
        <v>0.63758492719620496</v>
      </c>
      <c r="E410" s="111">
        <f t="shared" si="170"/>
        <v>0.64998132197305625</v>
      </c>
      <c r="F410" s="111">
        <f t="shared" si="170"/>
        <v>0.66248253639036858</v>
      </c>
      <c r="G410" s="111">
        <f t="shared" si="170"/>
        <v>0.67507672461767865</v>
      </c>
      <c r="H410" s="111">
        <f t="shared" si="170"/>
        <v>0.68774977326894315</v>
      </c>
      <c r="I410" s="111">
        <f t="shared" si="170"/>
        <v>0.7004831242425712</v>
      </c>
      <c r="J410" s="111">
        <f t="shared" si="170"/>
        <v>0.71323676341836284</v>
      </c>
      <c r="K410" s="111">
        <f t="shared" si="170"/>
        <v>0.72595775888575098</v>
      </c>
      <c r="L410" s="111">
        <f t="shared" si="170"/>
        <v>0.73859913044829062</v>
      </c>
      <c r="M410" s="111">
        <f t="shared" si="170"/>
        <v>0.75024133275407578</v>
      </c>
      <c r="N410" s="111">
        <f t="shared" si="170"/>
        <v>0.76039073275870561</v>
      </c>
      <c r="O410" s="111">
        <f t="shared" si="170"/>
        <v>0.76878028392695996</v>
      </c>
      <c r="P410" s="111">
        <f t="shared" si="170"/>
        <v>0.77612876162869893</v>
      </c>
      <c r="Q410" s="111">
        <f t="shared" si="170"/>
        <v>0.78487728572511484</v>
      </c>
      <c r="R410" s="111">
        <f t="shared" ref="R410:V410" si="171">IF(R386=0,"",R386/R362)</f>
        <v>0.79777670825017588</v>
      </c>
      <c r="S410" s="111">
        <f t="shared" si="171"/>
        <v>0.81223400924390898</v>
      </c>
      <c r="T410" s="111">
        <f t="shared" si="171"/>
        <v>0.82676143622738907</v>
      </c>
      <c r="U410" s="111">
        <f t="shared" si="171"/>
        <v>0.84014314935406942</v>
      </c>
      <c r="V410" s="111">
        <f t="shared" si="171"/>
        <v>0.85136005684654847</v>
      </c>
      <c r="W410" s="111">
        <f t="shared" ref="W410" si="172">IF(W386=0,"",W386/W362)</f>
        <v>0.86038250586532061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3.0084562238929511</v>
      </c>
      <c r="D412" s="124">
        <f t="shared" si="176"/>
        <v>3.1262147837203731</v>
      </c>
      <c r="E412" s="124">
        <f t="shared" si="176"/>
        <v>3.2452167117805217</v>
      </c>
      <c r="F412" s="124">
        <f t="shared" si="176"/>
        <v>3.3643464444933344</v>
      </c>
      <c r="G412" s="124">
        <f t="shared" si="176"/>
        <v>3.4846082044779383</v>
      </c>
      <c r="H412" s="124">
        <f t="shared" si="176"/>
        <v>3.6058725614625882</v>
      </c>
      <c r="I412" s="124">
        <f t="shared" si="176"/>
        <v>3.7283801725356622</v>
      </c>
      <c r="J412" s="124">
        <f t="shared" si="176"/>
        <v>3.8531320623257503</v>
      </c>
      <c r="K412" s="124">
        <f t="shared" si="176"/>
        <v>3.9809699137176877</v>
      </c>
      <c r="L412" s="124">
        <f t="shared" si="176"/>
        <v>4.1121018278761685</v>
      </c>
      <c r="M412" s="124">
        <f t="shared" si="176"/>
        <v>4.2687265429334911</v>
      </c>
      <c r="N412" s="124">
        <f t="shared" si="176"/>
        <v>4.4581088188765268</v>
      </c>
      <c r="O412" s="124">
        <f t="shared" si="176"/>
        <v>4.6842649623629891</v>
      </c>
      <c r="P412" s="124">
        <f t="shared" si="176"/>
        <v>4.9295264301331487</v>
      </c>
      <c r="Q412" s="124">
        <f t="shared" si="176"/>
        <v>5.1403001098531789</v>
      </c>
      <c r="R412" s="124">
        <f t="shared" ref="R412:V412" si="177">IF(R388=0,"",R388/R364)</f>
        <v>5.2725307096427807</v>
      </c>
      <c r="S412" s="124">
        <f t="shared" si="177"/>
        <v>5.3777797746318061</v>
      </c>
      <c r="T412" s="124">
        <f t="shared" si="177"/>
        <v>5.4657193749619948</v>
      </c>
      <c r="U412" s="124">
        <f t="shared" si="177"/>
        <v>5.545777099176048</v>
      </c>
      <c r="V412" s="124">
        <f t="shared" si="177"/>
        <v>5.6274047067316877</v>
      </c>
      <c r="W412" s="124">
        <f t="shared" ref="W412" si="178">IF(W388=0,"",W388/W364)</f>
        <v>5.7073192747491044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3.0084562238929511</v>
      </c>
      <c r="D413" s="111">
        <f t="shared" si="179"/>
        <v>3.1262147837203731</v>
      </c>
      <c r="E413" s="111">
        <f t="shared" si="179"/>
        <v>3.2452167117805217</v>
      </c>
      <c r="F413" s="111">
        <f t="shared" si="179"/>
        <v>3.3643464444933344</v>
      </c>
      <c r="G413" s="111">
        <f t="shared" si="179"/>
        <v>3.4846082044779383</v>
      </c>
      <c r="H413" s="111">
        <f t="shared" si="179"/>
        <v>3.6058725614625882</v>
      </c>
      <c r="I413" s="111">
        <f t="shared" si="179"/>
        <v>3.7283801725356622</v>
      </c>
      <c r="J413" s="111">
        <f t="shared" si="179"/>
        <v>3.8531320623257503</v>
      </c>
      <c r="K413" s="111">
        <f t="shared" si="179"/>
        <v>3.9809699137176877</v>
      </c>
      <c r="L413" s="111">
        <f t="shared" si="179"/>
        <v>4.1121018278761685</v>
      </c>
      <c r="M413" s="111">
        <f t="shared" si="179"/>
        <v>4.2687265429334911</v>
      </c>
      <c r="N413" s="111">
        <f t="shared" si="179"/>
        <v>4.4581088188765268</v>
      </c>
      <c r="O413" s="111">
        <f t="shared" si="179"/>
        <v>4.6842649623629891</v>
      </c>
      <c r="P413" s="111">
        <f t="shared" si="179"/>
        <v>4.9295264301331487</v>
      </c>
      <c r="Q413" s="111">
        <f t="shared" si="179"/>
        <v>5.1403001098531789</v>
      </c>
      <c r="R413" s="111">
        <f t="shared" ref="R413:V413" si="180">IF(R389=0,"",R389/R365)</f>
        <v>5.2725307096427807</v>
      </c>
      <c r="S413" s="111">
        <f t="shared" si="180"/>
        <v>5.3777797746318061</v>
      </c>
      <c r="T413" s="111">
        <f t="shared" si="180"/>
        <v>5.4657193749619948</v>
      </c>
      <c r="U413" s="111">
        <f t="shared" si="180"/>
        <v>5.545777099176048</v>
      </c>
      <c r="V413" s="111">
        <f t="shared" si="180"/>
        <v>5.6274047067316877</v>
      </c>
      <c r="W413" s="111">
        <f t="shared" ref="W413" si="181">IF(W389=0,"",W389/W365)</f>
        <v>5.7073192747491044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0.75341311265894695</v>
      </c>
      <c r="D414" s="124">
        <f t="shared" si="182"/>
        <v>0.74129527267918527</v>
      </c>
      <c r="E414" s="124">
        <f t="shared" si="182"/>
        <v>0.74313552588827236</v>
      </c>
      <c r="F414" s="124">
        <f t="shared" si="182"/>
        <v>0.74202429157965355</v>
      </c>
      <c r="G414" s="124">
        <f t="shared" si="182"/>
        <v>0.75057885726925155</v>
      </c>
      <c r="H414" s="124">
        <f t="shared" si="182"/>
        <v>0.75635322511679959</v>
      </c>
      <c r="I414" s="124">
        <f t="shared" si="182"/>
        <v>0.77537056163226081</v>
      </c>
      <c r="J414" s="124">
        <f t="shared" si="182"/>
        <v>0.77698580561017538</v>
      </c>
      <c r="K414" s="124">
        <f t="shared" si="182"/>
        <v>0.79390154947671054</v>
      </c>
      <c r="L414" s="124">
        <f t="shared" si="182"/>
        <v>0.7882085791356831</v>
      </c>
      <c r="M414" s="124">
        <f t="shared" si="182"/>
        <v>0.78968230150325702</v>
      </c>
      <c r="N414" s="124">
        <f t="shared" si="182"/>
        <v>0.79658662304241046</v>
      </c>
      <c r="O414" s="124">
        <f t="shared" si="182"/>
        <v>0.80857885011295672</v>
      </c>
      <c r="P414" s="124">
        <f t="shared" si="182"/>
        <v>0.820972288490882</v>
      </c>
      <c r="Q414" s="124">
        <f t="shared" si="182"/>
        <v>0.83385500035783455</v>
      </c>
      <c r="R414" s="124">
        <f t="shared" ref="R414:V414" si="183">IF(R390=0,"",R390/R366)</f>
        <v>0.84612104942918198</v>
      </c>
      <c r="S414" s="124">
        <f t="shared" si="183"/>
        <v>0.85850182478524339</v>
      </c>
      <c r="T414" s="124">
        <f t="shared" si="183"/>
        <v>0.87154827865018203</v>
      </c>
      <c r="U414" s="124">
        <f t="shared" si="183"/>
        <v>0.88930432502401524</v>
      </c>
      <c r="V414" s="124">
        <f t="shared" si="183"/>
        <v>0.90037930845115066</v>
      </c>
      <c r="W414" s="124">
        <f t="shared" ref="W414" si="184">IF(W390=0,"",W390/W366)</f>
        <v>0.90107954171968507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0.67339636343980469</v>
      </c>
      <c r="D415" s="111">
        <f t="shared" si="185"/>
        <v>0.68576244970509015</v>
      </c>
      <c r="E415" s="111">
        <f t="shared" si="185"/>
        <v>0.69824609387563241</v>
      </c>
      <c r="F415" s="111">
        <f t="shared" si="185"/>
        <v>0.71083529543742885</v>
      </c>
      <c r="G415" s="111">
        <f t="shared" si="185"/>
        <v>0.72351812518565251</v>
      </c>
      <c r="H415" s="111">
        <f t="shared" si="185"/>
        <v>0.73628037040018757</v>
      </c>
      <c r="I415" s="111">
        <f t="shared" si="185"/>
        <v>0.7491033423621839</v>
      </c>
      <c r="J415" s="111">
        <f t="shared" si="185"/>
        <v>0.76194674532054885</v>
      </c>
      <c r="K415" s="111">
        <f t="shared" si="185"/>
        <v>0.77475727481469681</v>
      </c>
      <c r="L415" s="111">
        <f t="shared" si="185"/>
        <v>0.78748761998804107</v>
      </c>
      <c r="M415" s="111">
        <f t="shared" si="185"/>
        <v>0.79921176346387557</v>
      </c>
      <c r="N415" s="111">
        <f t="shared" si="185"/>
        <v>0.80943259786638255</v>
      </c>
      <c r="O415" s="111">
        <f t="shared" si="185"/>
        <v>0.81788119710998053</v>
      </c>
      <c r="P415" s="111">
        <f t="shared" si="185"/>
        <v>0.82528139551242097</v>
      </c>
      <c r="Q415" s="111">
        <f t="shared" si="185"/>
        <v>0.83409149423894857</v>
      </c>
      <c r="R415" s="111">
        <f t="shared" ref="R415:V415" si="186">IF(R391=0,"",R391/R367)</f>
        <v>0.8470817066117462</v>
      </c>
      <c r="S415" s="111">
        <f t="shared" si="186"/>
        <v>0.86164076225018205</v>
      </c>
      <c r="T415" s="111">
        <f t="shared" si="186"/>
        <v>0.87627043744526056</v>
      </c>
      <c r="U415" s="111">
        <f t="shared" si="186"/>
        <v>0.88974633491971855</v>
      </c>
      <c r="V415" s="111">
        <f t="shared" si="186"/>
        <v>0.9010421902349659</v>
      </c>
      <c r="W415" s="111">
        <f t="shared" ref="W415" si="187">IF(W391=0,"",W391/W367)</f>
        <v>0.91012814184627921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0.78654660199248827</v>
      </c>
      <c r="D416" s="111">
        <f t="shared" si="188"/>
        <v>0.7940976628615759</v>
      </c>
      <c r="E416" s="111">
        <f t="shared" si="188"/>
        <v>0.80551202121627574</v>
      </c>
      <c r="F416" s="111">
        <f t="shared" si="188"/>
        <v>0.8153831739073657</v>
      </c>
      <c r="G416" s="111">
        <f t="shared" si="188"/>
        <v>0.82234148310185085</v>
      </c>
      <c r="H416" s="111">
        <f t="shared" si="188"/>
        <v>0.8313222170125254</v>
      </c>
      <c r="I416" s="111">
        <f t="shared" si="188"/>
        <v>0.84255716093194322</v>
      </c>
      <c r="J416" s="111">
        <f t="shared" si="188"/>
        <v>0.8555012577383766</v>
      </c>
      <c r="K416" s="111">
        <f t="shared" si="188"/>
        <v>0.87431789279660022</v>
      </c>
      <c r="L416" s="111">
        <f t="shared" si="188"/>
        <v>0.86704524776276137</v>
      </c>
      <c r="M416" s="111">
        <f t="shared" si="188"/>
        <v>0.87600106749796558</v>
      </c>
      <c r="N416" s="111">
        <f t="shared" si="188"/>
        <v>0.88501800462269586</v>
      </c>
      <c r="O416" s="111">
        <f t="shared" si="188"/>
        <v>0.88568296477502617</v>
      </c>
      <c r="P416" s="111">
        <f t="shared" si="188"/>
        <v>0.89444785991294218</v>
      </c>
      <c r="Q416" s="111">
        <f t="shared" si="188"/>
        <v>0.89820227325669044</v>
      </c>
      <c r="R416" s="111">
        <f t="shared" ref="R416:V416" si="189">IF(R392=0,"",R392/R368)</f>
        <v>0.90660831779265438</v>
      </c>
      <c r="S416" s="111">
        <f t="shared" si="189"/>
        <v>0.9192922217353322</v>
      </c>
      <c r="T416" s="111">
        <f t="shared" si="189"/>
        <v>0.9280156856982047</v>
      </c>
      <c r="U416" s="111">
        <f t="shared" si="189"/>
        <v>0.93524690141662548</v>
      </c>
      <c r="V416" s="111">
        <f t="shared" si="189"/>
        <v>0.94191924532045102</v>
      </c>
      <c r="W416" s="111">
        <f t="shared" ref="W416" si="190">IF(W392=0,"",W392/W368)</f>
        <v>0.94707353756606361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0.67339636343980469</v>
      </c>
      <c r="D417" s="112">
        <f t="shared" si="191"/>
        <v>0.68576244970509015</v>
      </c>
      <c r="E417" s="112">
        <f t="shared" si="191"/>
        <v>0.69824609387563241</v>
      </c>
      <c r="F417" s="112">
        <f t="shared" si="191"/>
        <v>0.71083529543742885</v>
      </c>
      <c r="G417" s="112">
        <f t="shared" si="191"/>
        <v>0.72351812518565251</v>
      </c>
      <c r="H417" s="112">
        <f t="shared" si="191"/>
        <v>0.73628037040018746</v>
      </c>
      <c r="I417" s="112">
        <f t="shared" si="191"/>
        <v>0.7491033423621839</v>
      </c>
      <c r="J417" s="112">
        <f t="shared" si="191"/>
        <v>0.76194674532054885</v>
      </c>
      <c r="K417" s="112">
        <f t="shared" si="191"/>
        <v>0.77475727481469692</v>
      </c>
      <c r="L417" s="112">
        <f t="shared" si="191"/>
        <v>0.78748761998804107</v>
      </c>
      <c r="M417" s="112">
        <f t="shared" si="191"/>
        <v>0.79921176346387557</v>
      </c>
      <c r="N417" s="112">
        <f t="shared" si="191"/>
        <v>0.80943259786638255</v>
      </c>
      <c r="O417" s="112">
        <f t="shared" si="191"/>
        <v>0.81788119710998042</v>
      </c>
      <c r="P417" s="112">
        <f t="shared" si="191"/>
        <v>0.82528139551242086</v>
      </c>
      <c r="Q417" s="112">
        <f t="shared" si="191"/>
        <v>0.83409149423894857</v>
      </c>
      <c r="R417" s="112">
        <f t="shared" ref="R417:V417" si="192">IF(R393=0,"",R393/R369)</f>
        <v>0.8470817066117462</v>
      </c>
      <c r="S417" s="112">
        <f t="shared" si="192"/>
        <v>0.86164076225018205</v>
      </c>
      <c r="T417" s="112">
        <f t="shared" si="192"/>
        <v>0.87627043744526056</v>
      </c>
      <c r="U417" s="112">
        <f t="shared" si="192"/>
        <v>0.88974633491971855</v>
      </c>
      <c r="V417" s="112">
        <f t="shared" si="192"/>
        <v>0.9010421902349659</v>
      </c>
      <c r="W417" s="112">
        <f t="shared" ref="W417" si="193">IF(W393=0,"",W393/W369)</f>
        <v>0.91012814184627933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0.65705359831485322</v>
      </c>
      <c r="D419" s="112">
        <f t="shared" si="197"/>
        <v>0.65883616221118557</v>
      </c>
      <c r="E419" s="112">
        <f t="shared" si="197"/>
        <v>0.66091381873989108</v>
      </c>
      <c r="F419" s="112">
        <f t="shared" si="197"/>
        <v>0.66303171517301096</v>
      </c>
      <c r="G419" s="112">
        <f t="shared" si="197"/>
        <v>0.66542137456347983</v>
      </c>
      <c r="H419" s="112">
        <f t="shared" si="197"/>
        <v>0.66805446143707203</v>
      </c>
      <c r="I419" s="112">
        <f t="shared" si="197"/>
        <v>0.67098802308079575</v>
      </c>
      <c r="J419" s="112">
        <f t="shared" si="197"/>
        <v>0.674455762093643</v>
      </c>
      <c r="K419" s="112">
        <f t="shared" si="197"/>
        <v>0.67865638715585141</v>
      </c>
      <c r="L419" s="112">
        <f t="shared" si="197"/>
        <v>0.68364306098602756</v>
      </c>
      <c r="M419" s="112">
        <f t="shared" si="197"/>
        <v>0.69413120443154586</v>
      </c>
      <c r="N419" s="112">
        <f t="shared" si="197"/>
        <v>0.71161748882811526</v>
      </c>
      <c r="O419" s="112">
        <f t="shared" si="197"/>
        <v>0.73735129551775735</v>
      </c>
      <c r="P419" s="112">
        <f t="shared" si="197"/>
        <v>0.76870677578352864</v>
      </c>
      <c r="Q419" s="112">
        <f t="shared" si="197"/>
        <v>0.7971760455011796</v>
      </c>
      <c r="R419" s="112">
        <f t="shared" ref="R419:V419" si="198">IF(R395=0,"",R395/R371)</f>
        <v>0.81638931980373508</v>
      </c>
      <c r="S419" s="112">
        <f t="shared" si="198"/>
        <v>0.83490392958621873</v>
      </c>
      <c r="T419" s="112">
        <f t="shared" si="198"/>
        <v>0.85167187806845257</v>
      </c>
      <c r="U419" s="112">
        <f t="shared" si="198"/>
        <v>0.86564516847031736</v>
      </c>
      <c r="V419" s="112">
        <f t="shared" si="198"/>
        <v>0.87577580401166955</v>
      </c>
      <c r="W419" s="112">
        <f t="shared" ref="W419" si="199">IF(W395=0,"",W395/W371)</f>
        <v>0.8805411346621691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0.77394062664226981</v>
      </c>
      <c r="D420" s="113">
        <f t="shared" si="200"/>
        <v>0.77342504336090712</v>
      </c>
      <c r="E420" s="113">
        <f t="shared" si="200"/>
        <v>0.77722760707032101</v>
      </c>
      <c r="F420" s="113">
        <f t="shared" si="200"/>
        <v>0.77947534538755114</v>
      </c>
      <c r="G420" s="113">
        <f t="shared" si="200"/>
        <v>0.77867195227334163</v>
      </c>
      <c r="H420" s="113">
        <f t="shared" si="200"/>
        <v>0.78028636194746503</v>
      </c>
      <c r="I420" s="113">
        <f t="shared" si="200"/>
        <v>0.78512583925580903</v>
      </c>
      <c r="J420" s="113">
        <f t="shared" si="200"/>
        <v>0.79307043838196989</v>
      </c>
      <c r="K420" s="113">
        <f t="shared" si="200"/>
        <v>0.81041005394265309</v>
      </c>
      <c r="L420" s="113" t="str">
        <f t="shared" si="200"/>
        <v/>
      </c>
      <c r="M420" s="113">
        <f t="shared" si="200"/>
        <v>0.80114114874272779</v>
      </c>
      <c r="N420" s="113">
        <f t="shared" si="200"/>
        <v>0.81718394166696307</v>
      </c>
      <c r="O420" s="113">
        <f t="shared" si="200"/>
        <v>0.82886623070130527</v>
      </c>
      <c r="P420" s="113">
        <f t="shared" si="200"/>
        <v>0.85656135605984174</v>
      </c>
      <c r="Q420" s="113">
        <f t="shared" si="200"/>
        <v>0.87343289191561291</v>
      </c>
      <c r="R420" s="113">
        <f t="shared" ref="R420:V420" si="201">IF(R396=0,"",R396/R372)</f>
        <v>0.88631190007380456</v>
      </c>
      <c r="S420" s="113">
        <f t="shared" si="201"/>
        <v>0.90244853839725137</v>
      </c>
      <c r="T420" s="113">
        <f t="shared" si="201"/>
        <v>0.91269191716559916</v>
      </c>
      <c r="U420" s="113">
        <f t="shared" si="201"/>
        <v>0.92021109148203284</v>
      </c>
      <c r="V420" s="113" t="str">
        <f t="shared" si="201"/>
        <v/>
      </c>
      <c r="W420" s="113">
        <f t="shared" ref="W420" si="202">IF(W396=0,"",W396/W372)</f>
        <v>0.92869712680160554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0.65705359831485322</v>
      </c>
      <c r="D421" s="111">
        <f t="shared" si="203"/>
        <v>0.65883616221118557</v>
      </c>
      <c r="E421" s="111">
        <f t="shared" si="203"/>
        <v>0.66091381873989108</v>
      </c>
      <c r="F421" s="111">
        <f t="shared" si="203"/>
        <v>0.66303171517301096</v>
      </c>
      <c r="G421" s="111">
        <f t="shared" si="203"/>
        <v>0.66542137456347983</v>
      </c>
      <c r="H421" s="111">
        <f t="shared" si="203"/>
        <v>0.66805446143707214</v>
      </c>
      <c r="I421" s="111">
        <f t="shared" si="203"/>
        <v>0.67098802308079575</v>
      </c>
      <c r="J421" s="111">
        <f t="shared" si="203"/>
        <v>0.67445576209364289</v>
      </c>
      <c r="K421" s="111">
        <f t="shared" si="203"/>
        <v>0.67865638715585141</v>
      </c>
      <c r="L421" s="111" t="str">
        <f t="shared" si="203"/>
        <v/>
      </c>
      <c r="M421" s="111">
        <f t="shared" si="203"/>
        <v>0.69413120443154586</v>
      </c>
      <c r="N421" s="111">
        <f t="shared" si="203"/>
        <v>0.71161748882811526</v>
      </c>
      <c r="O421" s="111">
        <f t="shared" si="203"/>
        <v>0.73735129551775735</v>
      </c>
      <c r="P421" s="111">
        <f t="shared" si="203"/>
        <v>0.76870677578352864</v>
      </c>
      <c r="Q421" s="111">
        <f t="shared" si="203"/>
        <v>0.79717604550117949</v>
      </c>
      <c r="R421" s="111">
        <f t="shared" ref="R421:V421" si="204">IF(R397=0,"",R397/R373)</f>
        <v>0.81638931980373508</v>
      </c>
      <c r="S421" s="111">
        <f t="shared" si="204"/>
        <v>0.83490392958621873</v>
      </c>
      <c r="T421" s="111">
        <f t="shared" si="204"/>
        <v>0.85167187806845257</v>
      </c>
      <c r="U421" s="111">
        <f t="shared" si="204"/>
        <v>0.86564516847031736</v>
      </c>
      <c r="V421" s="111" t="str">
        <f t="shared" si="204"/>
        <v/>
      </c>
      <c r="W421" s="111">
        <f t="shared" ref="W421" si="205">IF(W397=0,"",W397/W373)</f>
        <v>0.88054113466216899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 t="str">
        <f t="shared" si="206"/>
        <v/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0.73720398631783313</v>
      </c>
      <c r="D423" s="112">
        <f t="shared" si="209"/>
        <v>0.73841571826262931</v>
      </c>
      <c r="E423" s="112">
        <f t="shared" si="209"/>
        <v>0.73972064953058159</v>
      </c>
      <c r="F423" s="112">
        <f t="shared" si="209"/>
        <v>0.74103811585531698</v>
      </c>
      <c r="G423" s="112">
        <f t="shared" si="209"/>
        <v>0.74244216033359745</v>
      </c>
      <c r="H423" s="112">
        <f t="shared" si="209"/>
        <v>0.74392448372978437</v>
      </c>
      <c r="I423" s="112">
        <f t="shared" si="209"/>
        <v>0.74550437012085036</v>
      </c>
      <c r="J423" s="112">
        <f t="shared" si="209"/>
        <v>0.74725901058916766</v>
      </c>
      <c r="K423" s="112">
        <f t="shared" si="209"/>
        <v>0.7492568118948848</v>
      </c>
      <c r="L423" s="112">
        <f t="shared" si="209"/>
        <v>0.75152171553200586</v>
      </c>
      <c r="M423" s="112">
        <f t="shared" si="209"/>
        <v>0.75562309994616961</v>
      </c>
      <c r="N423" s="112">
        <f t="shared" si="209"/>
        <v>0.76225052644771163</v>
      </c>
      <c r="O423" s="112">
        <f t="shared" si="209"/>
        <v>0.77228827697354829</v>
      </c>
      <c r="P423" s="112">
        <f t="shared" si="209"/>
        <v>0.78534610185820886</v>
      </c>
      <c r="Q423" s="112">
        <f t="shared" si="209"/>
        <v>0.79815896849931833</v>
      </c>
      <c r="R423" s="112">
        <f t="shared" ref="R423:V423" si="210">IF(R399=0,"",R399/R375)</f>
        <v>0.80734394468209436</v>
      </c>
      <c r="S423" s="112">
        <f t="shared" si="210"/>
        <v>0.81643837094828697</v>
      </c>
      <c r="T423" s="112">
        <f t="shared" si="210"/>
        <v>0.8252515540726405</v>
      </c>
      <c r="U423" s="112">
        <f t="shared" si="210"/>
        <v>0.83353040878234419</v>
      </c>
      <c r="V423" s="112">
        <f t="shared" si="210"/>
        <v>0.84088665159606901</v>
      </c>
      <c r="W423" s="112">
        <f t="shared" ref="W423" si="211">IF(W399=0,"",W399/W375)</f>
        <v>0.84667743682412022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0.83375115835546176</v>
      </c>
      <c r="D424" s="113">
        <f t="shared" si="212"/>
        <v>0.83296386794921551</v>
      </c>
      <c r="E424" s="113">
        <f t="shared" si="212"/>
        <v>0.83576603357879675</v>
      </c>
      <c r="F424" s="113">
        <f t="shared" si="212"/>
        <v>0.83722728737655128</v>
      </c>
      <c r="G424" s="113">
        <f t="shared" si="212"/>
        <v>0.83598313106773547</v>
      </c>
      <c r="H424" s="113">
        <f t="shared" si="212"/>
        <v>0.83673948417056798</v>
      </c>
      <c r="I424" s="113">
        <f t="shared" si="212"/>
        <v>0.83994181747170038</v>
      </c>
      <c r="J424" s="113">
        <f t="shared" si="212"/>
        <v>0.8453184237102277</v>
      </c>
      <c r="K424" s="113">
        <f t="shared" si="212"/>
        <v>0.85834391802527954</v>
      </c>
      <c r="L424" s="113">
        <f t="shared" si="212"/>
        <v>0.84205996868506405</v>
      </c>
      <c r="M424" s="113">
        <f t="shared" si="212"/>
        <v>0.84607345974310944</v>
      </c>
      <c r="N424" s="113">
        <f t="shared" si="212"/>
        <v>0.85340040996152378</v>
      </c>
      <c r="O424" s="113">
        <f t="shared" si="212"/>
        <v>0.85403247965696494</v>
      </c>
      <c r="P424" s="113">
        <f t="shared" si="212"/>
        <v>0.8679184167925228</v>
      </c>
      <c r="Q424" s="113">
        <f t="shared" si="212"/>
        <v>0.87404212814860938</v>
      </c>
      <c r="R424" s="113">
        <f t="shared" ref="R424:V424" si="213">IF(R400=0,"",R400/R376)</f>
        <v>0.88011945990066665</v>
      </c>
      <c r="S424" s="113">
        <f t="shared" si="213"/>
        <v>0.89062851763176276</v>
      </c>
      <c r="T424" s="113">
        <f t="shared" si="213"/>
        <v>0.89566489040202291</v>
      </c>
      <c r="U424" s="113">
        <f t="shared" si="213"/>
        <v>0.89959634888893736</v>
      </c>
      <c r="V424" s="113">
        <f t="shared" si="213"/>
        <v>0.903962578617451</v>
      </c>
      <c r="W424" s="113">
        <f t="shared" ref="W424" si="214">IF(W400=0,"",W400/W376)</f>
        <v>0.90706020697367995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0.73720398631783313</v>
      </c>
      <c r="D425" s="111">
        <f t="shared" si="215"/>
        <v>0.73841571826262931</v>
      </c>
      <c r="E425" s="111">
        <f t="shared" si="215"/>
        <v>0.73972064953058159</v>
      </c>
      <c r="F425" s="111">
        <f t="shared" si="215"/>
        <v>0.74103811585531698</v>
      </c>
      <c r="G425" s="111">
        <f t="shared" si="215"/>
        <v>0.74244216033359756</v>
      </c>
      <c r="H425" s="111">
        <f t="shared" si="215"/>
        <v>0.74392448372978437</v>
      </c>
      <c r="I425" s="111">
        <f t="shared" si="215"/>
        <v>0.74550437012085036</v>
      </c>
      <c r="J425" s="111">
        <f t="shared" si="215"/>
        <v>0.74725901058916766</v>
      </c>
      <c r="K425" s="111">
        <f t="shared" si="215"/>
        <v>0.7492568118948848</v>
      </c>
      <c r="L425" s="111">
        <f t="shared" si="215"/>
        <v>0.75152171553200586</v>
      </c>
      <c r="M425" s="111">
        <f t="shared" si="215"/>
        <v>0.75562309994616972</v>
      </c>
      <c r="N425" s="111">
        <f t="shared" si="215"/>
        <v>0.76225052644771163</v>
      </c>
      <c r="O425" s="111">
        <f t="shared" si="215"/>
        <v>0.77228827697354829</v>
      </c>
      <c r="P425" s="111">
        <f t="shared" si="215"/>
        <v>0.78534610185820886</v>
      </c>
      <c r="Q425" s="111">
        <f t="shared" si="215"/>
        <v>0.79815896849931833</v>
      </c>
      <c r="R425" s="111">
        <f t="shared" ref="R425:V425" si="216">IF(R401=0,"",R401/R377)</f>
        <v>0.80734394468209447</v>
      </c>
      <c r="S425" s="111">
        <f t="shared" si="216"/>
        <v>0.81643837094828708</v>
      </c>
      <c r="T425" s="111">
        <f t="shared" si="216"/>
        <v>0.82525155407264039</v>
      </c>
      <c r="U425" s="111">
        <f t="shared" si="216"/>
        <v>0.8335304087823443</v>
      </c>
      <c r="V425" s="111">
        <f t="shared" si="216"/>
        <v>0.8408866515960689</v>
      </c>
      <c r="W425" s="111">
        <f t="shared" ref="W425" si="217">IF(W401=0,"",W401/W377)</f>
        <v>0.84667743682412022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0.77319389418058304</v>
      </c>
      <c r="D427" s="124">
        <f t="shared" si="221"/>
        <v>0.77457910595227375</v>
      </c>
      <c r="E427" s="124">
        <f t="shared" si="221"/>
        <v>0.7760155394977819</v>
      </c>
      <c r="F427" s="124">
        <f t="shared" si="221"/>
        <v>0.77745895783062891</v>
      </c>
      <c r="G427" s="124">
        <f t="shared" si="221"/>
        <v>0.77894954840434594</v>
      </c>
      <c r="H427" s="124">
        <f t="shared" si="221"/>
        <v>0.78048239278623599</v>
      </c>
      <c r="I427" s="124">
        <f t="shared" si="221"/>
        <v>0.78206739316602325</v>
      </c>
      <c r="J427" s="124">
        <f t="shared" si="221"/>
        <v>0.78374511531985058</v>
      </c>
      <c r="K427" s="124">
        <f t="shared" si="221"/>
        <v>0.78555005082750684</v>
      </c>
      <c r="L427" s="124">
        <f t="shared" si="221"/>
        <v>0.78749142760066859</v>
      </c>
      <c r="M427" s="124">
        <f t="shared" si="221"/>
        <v>0.79013273334878653</v>
      </c>
      <c r="N427" s="124">
        <f t="shared" si="221"/>
        <v>0.79363374709411694</v>
      </c>
      <c r="O427" s="124">
        <f t="shared" si="221"/>
        <v>0.79838296820172272</v>
      </c>
      <c r="P427" s="124">
        <f t="shared" si="221"/>
        <v>0.80458444004455831</v>
      </c>
      <c r="Q427" s="124">
        <f t="shared" si="221"/>
        <v>0.81257731100982233</v>
      </c>
      <c r="R427" s="124">
        <f t="shared" ref="R427:V427" si="222">IF(R403=0,"",R403/R379)</f>
        <v>0.82345037949885691</v>
      </c>
      <c r="S427" s="124">
        <f t="shared" si="222"/>
        <v>0.83702098594950325</v>
      </c>
      <c r="T427" s="124">
        <f t="shared" si="222"/>
        <v>0.85161158880354748</v>
      </c>
      <c r="U427" s="124">
        <f t="shared" si="222"/>
        <v>0.86554464650281659</v>
      </c>
      <c r="V427" s="124">
        <f t="shared" si="222"/>
        <v>0.87714261748911981</v>
      </c>
      <c r="W427" s="124">
        <f t="shared" ref="W427" si="223">IF(W403=0,"",W403/W379)</f>
        <v>0.88581623551666377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0.77319389418058304</v>
      </c>
      <c r="D430" s="45">
        <f t="shared" si="230"/>
        <v>0.77457910595227375</v>
      </c>
      <c r="E430" s="45">
        <f t="shared" si="230"/>
        <v>0.7760155394977819</v>
      </c>
      <c r="F430" s="45">
        <f t="shared" si="230"/>
        <v>0.77745895783062891</v>
      </c>
      <c r="G430" s="45">
        <f t="shared" si="230"/>
        <v>0.77894954840434594</v>
      </c>
      <c r="H430" s="45">
        <f t="shared" si="230"/>
        <v>0.78048239278623599</v>
      </c>
      <c r="I430" s="45">
        <f t="shared" si="230"/>
        <v>0.78206739316602325</v>
      </c>
      <c r="J430" s="45">
        <f t="shared" si="230"/>
        <v>0.78374511531985058</v>
      </c>
      <c r="K430" s="45">
        <f t="shared" si="230"/>
        <v>0.78555005082750684</v>
      </c>
      <c r="L430" s="45">
        <f t="shared" si="230"/>
        <v>0.78749142760066859</v>
      </c>
      <c r="M430" s="45">
        <f t="shared" si="230"/>
        <v>0.79013273334878653</v>
      </c>
      <c r="N430" s="45">
        <f t="shared" si="230"/>
        <v>0.79363374709411694</v>
      </c>
      <c r="O430" s="45">
        <f t="shared" si="230"/>
        <v>0.79838296820172272</v>
      </c>
      <c r="P430" s="45">
        <f t="shared" si="230"/>
        <v>0.80458444004455831</v>
      </c>
      <c r="Q430" s="45">
        <f t="shared" si="230"/>
        <v>0.81257731100982233</v>
      </c>
      <c r="R430" s="45">
        <f t="shared" ref="R430:V430" si="231">IF(R406=0,"",R406/R382)</f>
        <v>0.82345037949885691</v>
      </c>
      <c r="S430" s="45">
        <f t="shared" si="231"/>
        <v>0.83702098594950325</v>
      </c>
      <c r="T430" s="45">
        <f t="shared" si="231"/>
        <v>0.85161158880354748</v>
      </c>
      <c r="U430" s="45">
        <f t="shared" si="231"/>
        <v>0.86554464650281659</v>
      </c>
      <c r="V430" s="45">
        <f t="shared" si="231"/>
        <v>0.87714261748911981</v>
      </c>
      <c r="W430" s="45">
        <f t="shared" ref="W430" si="232">IF(W406=0,"",W406/W382)</f>
        <v>0.88581623551666377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0.35264172936800497</v>
      </c>
      <c r="D432" s="117">
        <f t="shared" si="233"/>
        <v>0.36183023385644558</v>
      </c>
      <c r="E432" s="117">
        <f t="shared" si="233"/>
        <v>0.49727174789259937</v>
      </c>
      <c r="F432" s="117">
        <f t="shared" si="233"/>
        <v>0.5238565409817677</v>
      </c>
      <c r="G432" s="117">
        <f t="shared" si="233"/>
        <v>0.62497136735136638</v>
      </c>
      <c r="H432" s="117">
        <f t="shared" si="233"/>
        <v>0.55371640014444379</v>
      </c>
      <c r="I432" s="117">
        <f t="shared" si="233"/>
        <v>0.33189093579466239</v>
      </c>
      <c r="J432" s="117">
        <f t="shared" si="233"/>
        <v>0.1228783353644607</v>
      </c>
      <c r="K432" s="117">
        <f t="shared" si="233"/>
        <v>8.3857493409836711E-2</v>
      </c>
      <c r="L432" s="117">
        <f t="shared" si="233"/>
        <v>7.8085369869067195E-2</v>
      </c>
      <c r="M432" s="117">
        <f t="shared" si="233"/>
        <v>0.21186748904568933</v>
      </c>
      <c r="N432" s="117">
        <f t="shared" si="233"/>
        <v>0.21801617467252515</v>
      </c>
      <c r="O432" s="117">
        <f t="shared" si="233"/>
        <v>0.26792029870250617</v>
      </c>
      <c r="P432" s="117">
        <f t="shared" si="233"/>
        <v>0.36487655707757521</v>
      </c>
      <c r="Q432" s="117">
        <f t="shared" si="233"/>
        <v>0.58172637308842379</v>
      </c>
      <c r="R432" s="117">
        <f t="shared" ref="R432:V432" si="234">R433+R436+R438+R451</f>
        <v>0.40547138190906568</v>
      </c>
      <c r="S432" s="117">
        <f t="shared" si="234"/>
        <v>0.27103842311598791</v>
      </c>
      <c r="T432" s="117">
        <f t="shared" si="234"/>
        <v>0.1214737934448812</v>
      </c>
      <c r="U432" s="117">
        <f t="shared" si="234"/>
        <v>1.9945806856186864E-2</v>
      </c>
      <c r="V432" s="117">
        <f t="shared" si="234"/>
        <v>1.2415075291415653E-2</v>
      </c>
      <c r="W432" s="117">
        <f t="shared" ref="W432" si="235">W433+W436+W438+W451</f>
        <v>0.16735255118230472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0.35264172936800497</v>
      </c>
      <c r="D438" s="122">
        <v>0.36183023385644558</v>
      </c>
      <c r="E438" s="122">
        <v>0.49727174789259937</v>
      </c>
      <c r="F438" s="122">
        <v>0.5238565409817677</v>
      </c>
      <c r="G438" s="122">
        <v>0.62497136735136638</v>
      </c>
      <c r="H438" s="122">
        <v>0.55371640014444379</v>
      </c>
      <c r="I438" s="122">
        <v>0.33189093579466239</v>
      </c>
      <c r="J438" s="122">
        <v>0.1228783353644607</v>
      </c>
      <c r="K438" s="122">
        <v>8.3857493409836711E-2</v>
      </c>
      <c r="L438" s="122">
        <v>7.8085369869067195E-2</v>
      </c>
      <c r="M438" s="122">
        <v>0.21186748904568933</v>
      </c>
      <c r="N438" s="122">
        <v>0.21801617467252515</v>
      </c>
      <c r="O438" s="122">
        <v>0.26792029870250617</v>
      </c>
      <c r="P438" s="122">
        <v>0.36487655707757521</v>
      </c>
      <c r="Q438" s="122">
        <v>0.58172637308842379</v>
      </c>
      <c r="R438" s="122">
        <v>0.40547138190906568</v>
      </c>
      <c r="S438" s="122">
        <v>0.27103842311598791</v>
      </c>
      <c r="T438" s="122">
        <v>0.1214737934448812</v>
      </c>
      <c r="U438" s="122">
        <v>1.9945806856186864E-2</v>
      </c>
      <c r="V438" s="122">
        <v>1.2415075291415653E-2</v>
      </c>
      <c r="W438" s="122">
        <v>0.16735255118230472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0.35118052867895883</v>
      </c>
      <c r="D443" s="101">
        <v>0.36132048126872601</v>
      </c>
      <c r="E443" s="101">
        <v>0.49553816302669546</v>
      </c>
      <c r="F443" s="101">
        <v>0.52261624935066797</v>
      </c>
      <c r="G443" s="101">
        <v>0.62337276641142758</v>
      </c>
      <c r="H443" s="101">
        <v>0.55165101971616981</v>
      </c>
      <c r="I443" s="101">
        <v>0.32892624218278987</v>
      </c>
      <c r="J443" s="101">
        <v>0.122709950161139</v>
      </c>
      <c r="K443" s="101">
        <v>8.3123890892983346E-2</v>
      </c>
      <c r="L443" s="101">
        <v>7.8085369869067195E-2</v>
      </c>
      <c r="M443" s="101">
        <v>0.21062494677743826</v>
      </c>
      <c r="N443" s="101">
        <v>0.21742006209611439</v>
      </c>
      <c r="O443" s="101">
        <v>0.26752237549669011</v>
      </c>
      <c r="P443" s="101">
        <v>0.36390728336198991</v>
      </c>
      <c r="Q443" s="101">
        <v>0.57819831213098927</v>
      </c>
      <c r="R443" s="101">
        <v>0.40364475398800154</v>
      </c>
      <c r="S443" s="101">
        <v>0.26969575067192736</v>
      </c>
      <c r="T443" s="101">
        <v>0.12116268448502245</v>
      </c>
      <c r="U443" s="101">
        <v>1.9785512494501455E-2</v>
      </c>
      <c r="V443" s="101">
        <v>1.2415075291415653E-2</v>
      </c>
      <c r="W443" s="101">
        <v>0.16653278226410098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1.4612006890461729E-3</v>
      </c>
      <c r="D444" s="104">
        <v>5.0975258771959124E-4</v>
      </c>
      <c r="E444" s="104">
        <v>1.7335848659039022E-3</v>
      </c>
      <c r="F444" s="104">
        <v>1.2402916310997574E-3</v>
      </c>
      <c r="G444" s="104">
        <v>1.5986009399388261E-3</v>
      </c>
      <c r="H444" s="104">
        <v>2.0653804282739839E-3</v>
      </c>
      <c r="I444" s="104">
        <v>2.9646936118725279E-3</v>
      </c>
      <c r="J444" s="104">
        <v>1.683852033217006E-4</v>
      </c>
      <c r="K444" s="104">
        <v>7.3360251685337106E-4</v>
      </c>
      <c r="L444" s="104">
        <v>0</v>
      </c>
      <c r="M444" s="104">
        <v>1.2425422682510704E-3</v>
      </c>
      <c r="N444" s="104">
        <v>5.9611257641075017E-4</v>
      </c>
      <c r="O444" s="104">
        <v>3.979232058160613E-4</v>
      </c>
      <c r="P444" s="104">
        <v>9.6927371558531159E-4</v>
      </c>
      <c r="Q444" s="104">
        <v>3.5280609574344919E-3</v>
      </c>
      <c r="R444" s="104">
        <v>1.8266279210641257E-3</v>
      </c>
      <c r="S444" s="104">
        <v>1.3426724440605328E-3</v>
      </c>
      <c r="T444" s="104">
        <v>3.1110895985875139E-4</v>
      </c>
      <c r="U444" s="104">
        <v>1.6029436168540838E-4</v>
      </c>
      <c r="V444" s="104">
        <v>0</v>
      </c>
      <c r="W444" s="104">
        <v>8.1976891820373778E-4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1.4612006890461729E-3</v>
      </c>
      <c r="D445" s="98">
        <v>5.0975258771959124E-4</v>
      </c>
      <c r="E445" s="98">
        <v>1.7335848659039022E-3</v>
      </c>
      <c r="F445" s="98">
        <v>1.2402916310997574E-3</v>
      </c>
      <c r="G445" s="98">
        <v>1.5986009399388261E-3</v>
      </c>
      <c r="H445" s="98">
        <v>2.0653804282739839E-3</v>
      </c>
      <c r="I445" s="98">
        <v>2.9646936118725279E-3</v>
      </c>
      <c r="J445" s="98">
        <v>1.683852033217006E-4</v>
      </c>
      <c r="K445" s="98">
        <v>7.3360251685337106E-4</v>
      </c>
      <c r="L445" s="98">
        <v>0</v>
      </c>
      <c r="M445" s="98">
        <v>1.2425422682510704E-3</v>
      </c>
      <c r="N445" s="98">
        <v>5.9611257641075017E-4</v>
      </c>
      <c r="O445" s="98">
        <v>3.979232058160613E-4</v>
      </c>
      <c r="P445" s="98">
        <v>9.6927371558531159E-4</v>
      </c>
      <c r="Q445" s="98">
        <v>3.5280609574344919E-3</v>
      </c>
      <c r="R445" s="98">
        <v>1.8266279210641257E-3</v>
      </c>
      <c r="S445" s="98">
        <v>1.3426724440605328E-3</v>
      </c>
      <c r="T445" s="98">
        <v>3.1110895985875139E-4</v>
      </c>
      <c r="U445" s="98">
        <v>1.6029436168540838E-4</v>
      </c>
      <c r="V445" s="98">
        <v>0</v>
      </c>
      <c r="W445" s="98">
        <v>8.1976891820373778E-4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18396.845468360101</v>
      </c>
      <c r="D456" s="117">
        <f t="shared" si="240"/>
        <v>17087.898010594439</v>
      </c>
      <c r="E456" s="117">
        <f t="shared" si="240"/>
        <v>17191.568512742862</v>
      </c>
      <c r="F456" s="117">
        <f t="shared" si="240"/>
        <v>16260.886545267411</v>
      </c>
      <c r="G456" s="117">
        <f t="shared" si="240"/>
        <v>16401.47040493977</v>
      </c>
      <c r="H456" s="117">
        <f t="shared" si="240"/>
        <v>15943.44688612718</v>
      </c>
      <c r="I456" s="117">
        <f t="shared" si="240"/>
        <v>16704.059684775275</v>
      </c>
      <c r="J456" s="117">
        <f t="shared" si="240"/>
        <v>15463.154878525467</v>
      </c>
      <c r="K456" s="117">
        <f t="shared" si="240"/>
        <v>14913.687726826563</v>
      </c>
      <c r="L456" s="117">
        <f t="shared" si="240"/>
        <v>15888.090436276798</v>
      </c>
      <c r="M456" s="117">
        <f t="shared" si="240"/>
        <v>14090.736663722151</v>
      </c>
      <c r="N456" s="117">
        <f t="shared" si="240"/>
        <v>13241.216569920369</v>
      </c>
      <c r="O456" s="117">
        <f t="shared" si="240"/>
        <v>13057.147580234074</v>
      </c>
      <c r="P456" s="117">
        <f t="shared" si="240"/>
        <v>11797.833565087867</v>
      </c>
      <c r="Q456" s="117">
        <f t="shared" si="240"/>
        <v>12580.661972455437</v>
      </c>
      <c r="R456" s="117">
        <f t="shared" ref="R456:V456" si="241">R457+R460+R462+R475</f>
        <v>12448.809929394749</v>
      </c>
      <c r="S456" s="117">
        <f t="shared" si="241"/>
        <v>11415.979461362453</v>
      </c>
      <c r="T456" s="117">
        <f t="shared" si="241"/>
        <v>10543.329256076408</v>
      </c>
      <c r="U456" s="117">
        <f t="shared" si="241"/>
        <v>9550.4713946676256</v>
      </c>
      <c r="V456" s="117">
        <f t="shared" si="241"/>
        <v>8759.7914263252878</v>
      </c>
      <c r="W456" s="117">
        <f t="shared" ref="W456" si="242">W457+W460+W462+W475</f>
        <v>8218.5754098005582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16896.977859325321</v>
      </c>
      <c r="D457" s="122">
        <f t="shared" si="243"/>
        <v>15566.312568501553</v>
      </c>
      <c r="E457" s="122">
        <f t="shared" si="243"/>
        <v>15695.670378038854</v>
      </c>
      <c r="F457" s="122">
        <f t="shared" si="243"/>
        <v>14737.146698417871</v>
      </c>
      <c r="G457" s="122">
        <f t="shared" si="243"/>
        <v>14864.084050851729</v>
      </c>
      <c r="H457" s="122">
        <f t="shared" si="243"/>
        <v>14386.741530299998</v>
      </c>
      <c r="I457" s="122">
        <f t="shared" si="243"/>
        <v>15208.22671605693</v>
      </c>
      <c r="J457" s="122">
        <f t="shared" si="243"/>
        <v>13962.394724556911</v>
      </c>
      <c r="K457" s="122">
        <f t="shared" si="243"/>
        <v>13479.210428396023</v>
      </c>
      <c r="L457" s="122">
        <f t="shared" si="243"/>
        <v>14233.974110009123</v>
      </c>
      <c r="M457" s="122">
        <f t="shared" si="243"/>
        <v>12373.223195429602</v>
      </c>
      <c r="N457" s="122">
        <f t="shared" si="243"/>
        <v>11558.707457555</v>
      </c>
      <c r="O457" s="122">
        <f t="shared" si="243"/>
        <v>11305.743020028624</v>
      </c>
      <c r="P457" s="122">
        <f t="shared" si="243"/>
        <v>10085.992072835978</v>
      </c>
      <c r="Q457" s="122">
        <f t="shared" si="243"/>
        <v>10847.788963399878</v>
      </c>
      <c r="R457" s="122">
        <f t="shared" ref="R457:V457" si="244">SUM(R458:R459)</f>
        <v>10718.700992184147</v>
      </c>
      <c r="S457" s="122">
        <f t="shared" si="244"/>
        <v>9791.812695029661</v>
      </c>
      <c r="T457" s="122">
        <f t="shared" si="244"/>
        <v>8999.0641628264311</v>
      </c>
      <c r="U457" s="122">
        <f t="shared" si="244"/>
        <v>7998.6654718534974</v>
      </c>
      <c r="V457" s="122">
        <f t="shared" si="244"/>
        <v>7208.8267562717438</v>
      </c>
      <c r="W457" s="122">
        <f t="shared" ref="W457" si="245">SUM(W458:W459)</f>
        <v>6657.8842559371978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16819.528131387604</v>
      </c>
      <c r="D458" s="98">
        <v>15495.631216518555</v>
      </c>
      <c r="E458" s="98">
        <v>15623.62324045732</v>
      </c>
      <c r="F458" s="98">
        <v>14669.323325720101</v>
      </c>
      <c r="G458" s="98">
        <v>14795.271636927922</v>
      </c>
      <c r="H458" s="98">
        <v>14319.775547331565</v>
      </c>
      <c r="I458" s="98">
        <v>15136.74151704955</v>
      </c>
      <c r="J458" s="98">
        <v>13896.850037423748</v>
      </c>
      <c r="K458" s="98">
        <v>13415.571790189913</v>
      </c>
      <c r="L458" s="98">
        <v>14163.200333891646</v>
      </c>
      <c r="M458" s="98">
        <v>12312.13370954622</v>
      </c>
      <c r="N458" s="98">
        <v>11500.905189146057</v>
      </c>
      <c r="O458" s="98">
        <v>11248.54744214839</v>
      </c>
      <c r="P458" s="98">
        <v>10036.315258903225</v>
      </c>
      <c r="Q458" s="98">
        <v>10793.159139332711</v>
      </c>
      <c r="R458" s="98">
        <v>10664.169998487019</v>
      </c>
      <c r="S458" s="98">
        <v>9741.1755594166207</v>
      </c>
      <c r="T458" s="98">
        <v>8951.9384883860112</v>
      </c>
      <c r="U458" s="98">
        <v>7956.7248600957964</v>
      </c>
      <c r="V458" s="98">
        <v>7170.5177837780429</v>
      </c>
      <c r="W458" s="98">
        <v>6622.0567425253566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77.449727937716631</v>
      </c>
      <c r="D459" s="98">
        <v>70.681351982997199</v>
      </c>
      <c r="E459" s="98">
        <v>72.047137581534699</v>
      </c>
      <c r="F459" s="98">
        <v>67.823372697771219</v>
      </c>
      <c r="G459" s="98">
        <v>68.812413923807028</v>
      </c>
      <c r="H459" s="98">
        <v>66.965982968432527</v>
      </c>
      <c r="I459" s="98">
        <v>71.485199007380473</v>
      </c>
      <c r="J459" s="98">
        <v>65.544687133161588</v>
      </c>
      <c r="K459" s="98">
        <v>63.638638206109391</v>
      </c>
      <c r="L459" s="98">
        <v>70.773776117477368</v>
      </c>
      <c r="M459" s="98">
        <v>61.089485883381975</v>
      </c>
      <c r="N459" s="98">
        <v>57.802268408943156</v>
      </c>
      <c r="O459" s="98">
        <v>57.195577880233508</v>
      </c>
      <c r="P459" s="98">
        <v>49.676813932752246</v>
      </c>
      <c r="Q459" s="98">
        <v>54.62982406716683</v>
      </c>
      <c r="R459" s="98">
        <v>54.530993697128459</v>
      </c>
      <c r="S459" s="98">
        <v>50.637135613040265</v>
      </c>
      <c r="T459" s="98">
        <v>47.125674440420539</v>
      </c>
      <c r="U459" s="98">
        <v>41.940611757701298</v>
      </c>
      <c r="V459" s="98">
        <v>38.308972493700566</v>
      </c>
      <c r="W459" s="98">
        <v>35.827513411840812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2.807767002959876</v>
      </c>
      <c r="D460" s="122">
        <f t="shared" si="246"/>
        <v>1.386220159186347</v>
      </c>
      <c r="E460" s="122">
        <f t="shared" si="246"/>
        <v>2.9262712967717417</v>
      </c>
      <c r="F460" s="122">
        <f t="shared" si="246"/>
        <v>4.627422921727443</v>
      </c>
      <c r="G460" s="122">
        <f t="shared" si="246"/>
        <v>4.5945193739590007</v>
      </c>
      <c r="H460" s="122">
        <f t="shared" si="246"/>
        <v>7.5476894867762914</v>
      </c>
      <c r="I460" s="122">
        <f t="shared" si="246"/>
        <v>7.5503613926741249</v>
      </c>
      <c r="J460" s="122">
        <f t="shared" si="246"/>
        <v>5.265147123809454</v>
      </c>
      <c r="K460" s="122">
        <f t="shared" si="246"/>
        <v>3.3724656898353813</v>
      </c>
      <c r="L460" s="122">
        <f t="shared" si="246"/>
        <v>3.5810920162249555</v>
      </c>
      <c r="M460" s="122">
        <f t="shared" si="246"/>
        <v>4.7864070847487623</v>
      </c>
      <c r="N460" s="122">
        <f t="shared" si="246"/>
        <v>4.5165423127309721</v>
      </c>
      <c r="O460" s="122">
        <f t="shared" si="246"/>
        <v>3.614557199470942</v>
      </c>
      <c r="P460" s="122">
        <f t="shared" si="246"/>
        <v>2.8220648491865892</v>
      </c>
      <c r="Q460" s="122">
        <f t="shared" si="246"/>
        <v>3.4524422430206498</v>
      </c>
      <c r="R460" s="122">
        <f t="shared" si="246"/>
        <v>4.2963994383919593</v>
      </c>
      <c r="S460" s="122">
        <f t="shared" si="246"/>
        <v>3.8052359080427678</v>
      </c>
      <c r="T460" s="122">
        <f t="shared" si="246"/>
        <v>4.7653749090506574</v>
      </c>
      <c r="U460" s="122">
        <f t="shared" si="246"/>
        <v>2.130947225124562</v>
      </c>
      <c r="V460" s="122">
        <f t="shared" si="246"/>
        <v>6.1602500428268607</v>
      </c>
      <c r="W460" s="122">
        <f t="shared" si="246"/>
        <v>2.8037816446427941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2.807767002959876</v>
      </c>
      <c r="D461" s="98">
        <f>RES_hhdet_in_fech!D86</f>
        <v>1.386220159186347</v>
      </c>
      <c r="E461" s="98">
        <f>RES_hhdet_in_fech!E86</f>
        <v>2.9262712967717417</v>
      </c>
      <c r="F461" s="98">
        <f>RES_hhdet_in_fech!F86</f>
        <v>4.627422921727443</v>
      </c>
      <c r="G461" s="98">
        <f>RES_hhdet_in_fech!G86</f>
        <v>4.5945193739590007</v>
      </c>
      <c r="H461" s="98">
        <f>RES_hhdet_in_fech!H86</f>
        <v>7.5476894867762914</v>
      </c>
      <c r="I461" s="98">
        <f>RES_hhdet_in_fech!I86</f>
        <v>7.5503613926741249</v>
      </c>
      <c r="J461" s="98">
        <f>RES_hhdet_in_fech!J86</f>
        <v>5.265147123809454</v>
      </c>
      <c r="K461" s="98">
        <f>RES_hhdet_in_fech!K86</f>
        <v>3.3724656898353813</v>
      </c>
      <c r="L461" s="98">
        <f>RES_hhdet_in_fech!L86</f>
        <v>3.5810920162249555</v>
      </c>
      <c r="M461" s="98">
        <f>RES_hhdet_in_fech!M86</f>
        <v>4.7864070847487623</v>
      </c>
      <c r="N461" s="98">
        <f>RES_hhdet_in_fech!N86</f>
        <v>4.5165423127309721</v>
      </c>
      <c r="O461" s="98">
        <f>RES_hhdet_in_fech!O86</f>
        <v>3.614557199470942</v>
      </c>
      <c r="P461" s="98">
        <f>RES_hhdet_in_fech!P86</f>
        <v>2.8220648491865892</v>
      </c>
      <c r="Q461" s="98">
        <f>RES_hhdet_in_fech!Q86</f>
        <v>3.4524422430206498</v>
      </c>
      <c r="R461" s="98">
        <f>RES_hhdet_in_fech!R86</f>
        <v>4.2963994383919593</v>
      </c>
      <c r="S461" s="98">
        <f>RES_hhdet_in_fech!S86</f>
        <v>3.8052359080427678</v>
      </c>
      <c r="T461" s="98">
        <f>RES_hhdet_in_fech!T86</f>
        <v>4.7653749090506574</v>
      </c>
      <c r="U461" s="98">
        <f>RES_hhdet_in_fech!U86</f>
        <v>2.130947225124562</v>
      </c>
      <c r="V461" s="98">
        <f>RES_hhdet_in_fech!V86</f>
        <v>6.1602500428268607</v>
      </c>
      <c r="W461" s="98">
        <f>RES_hhdet_in_fech!W86</f>
        <v>2.8037816446427941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1218.4524276993554</v>
      </c>
      <c r="D462" s="122">
        <v>1237.407936919451</v>
      </c>
      <c r="E462" s="122">
        <v>1211.9413235512347</v>
      </c>
      <c r="F462" s="122">
        <v>1236.4646103342213</v>
      </c>
      <c r="G462" s="122">
        <v>1245.6225308838368</v>
      </c>
      <c r="H462" s="122">
        <v>1252.6622179998717</v>
      </c>
      <c r="I462" s="122">
        <v>1195.0959654509973</v>
      </c>
      <c r="J462" s="122">
        <v>1196.4650757897869</v>
      </c>
      <c r="K462" s="122">
        <v>1130.6062260945273</v>
      </c>
      <c r="L462" s="122">
        <v>1315.9521206196539</v>
      </c>
      <c r="M462" s="122">
        <v>1385.891301643589</v>
      </c>
      <c r="N462" s="122">
        <v>1353.5848899466532</v>
      </c>
      <c r="O462" s="122">
        <v>1401.9418703327628</v>
      </c>
      <c r="P462" s="122">
        <v>1360.5915230499118</v>
      </c>
      <c r="Q462" s="122">
        <v>1378.1879422906561</v>
      </c>
      <c r="R462" s="122">
        <v>1368.8988937093904</v>
      </c>
      <c r="S462" s="122">
        <v>1278.1490706126954</v>
      </c>
      <c r="T462" s="122">
        <v>1201.9452899125879</v>
      </c>
      <c r="U462" s="122">
        <v>1217.0773685423007</v>
      </c>
      <c r="V462" s="122">
        <v>1198.7384533357181</v>
      </c>
      <c r="W462" s="122">
        <v>1208.0368172860287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1365.3028847131677</v>
      </c>
      <c r="D463" s="98">
        <v>1310.8757407632331</v>
      </c>
      <c r="E463" s="98">
        <v>1289.2432023137812</v>
      </c>
      <c r="F463" s="98">
        <v>1269.425680166343</v>
      </c>
      <c r="G463" s="98">
        <v>1276.1601797185067</v>
      </c>
      <c r="H463" s="98">
        <v>1257.5950492087077</v>
      </c>
      <c r="I463" s="98">
        <v>1257.1548416330807</v>
      </c>
      <c r="J463" s="98">
        <v>1221.4579821913239</v>
      </c>
      <c r="K463" s="98">
        <v>1179.4256661446989</v>
      </c>
      <c r="L463" s="98">
        <v>1323.1383157121686</v>
      </c>
      <c r="M463" s="98">
        <v>1399.9935642385728</v>
      </c>
      <c r="N463" s="98">
        <v>1333.5608823564501</v>
      </c>
      <c r="O463" s="98">
        <v>1343.8630785337211</v>
      </c>
      <c r="P463" s="98">
        <v>1376.0091333706323</v>
      </c>
      <c r="Q463" s="98">
        <v>1365.9161275778802</v>
      </c>
      <c r="R463" s="98">
        <v>1374.2413974847657</v>
      </c>
      <c r="S463" s="98">
        <v>1277.8276923641715</v>
      </c>
      <c r="T463" s="98">
        <v>1178.3129043652239</v>
      </c>
      <c r="U463" s="98">
        <v>1216.0043214592922</v>
      </c>
      <c r="V463" s="98">
        <v>1197.8225097098</v>
      </c>
      <c r="W463" s="98">
        <v>1197.4683302441251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1168.933896669467</v>
      </c>
      <c r="D464" s="98">
        <v>1132.0693911491667</v>
      </c>
      <c r="E464" s="98">
        <v>1117.6364830015905</v>
      </c>
      <c r="F464" s="98">
        <v>1106.7099477303243</v>
      </c>
      <c r="G464" s="98">
        <v>1122.8824987438384</v>
      </c>
      <c r="H464" s="98">
        <v>1113.910200075414</v>
      </c>
      <c r="I464" s="98">
        <v>1118.0570857002083</v>
      </c>
      <c r="J464" s="98">
        <v>1088.1812779678553</v>
      </c>
      <c r="K464" s="98">
        <v>1045.4699054764046</v>
      </c>
      <c r="L464" s="98">
        <v>1201.9717199745396</v>
      </c>
      <c r="M464" s="98">
        <v>1277.5033939058737</v>
      </c>
      <c r="N464" s="98">
        <v>1219.7186484047234</v>
      </c>
      <c r="O464" s="98">
        <v>1240.7195270188788</v>
      </c>
      <c r="P464" s="98">
        <v>1269.6471079065032</v>
      </c>
      <c r="Q464" s="98">
        <v>1267.9667099669018</v>
      </c>
      <c r="R464" s="98">
        <v>1283.915420183678</v>
      </c>
      <c r="S464" s="98">
        <v>1197.8382520992293</v>
      </c>
      <c r="T464" s="98">
        <v>1112.558628834646</v>
      </c>
      <c r="U464" s="98">
        <v>1157.3179260481556</v>
      </c>
      <c r="V464" s="98">
        <v>1146.3207600269698</v>
      </c>
      <c r="W464" s="98">
        <v>1151.2093370286605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763.96244364619179</v>
      </c>
      <c r="D465" s="101">
        <v>741.78192014839533</v>
      </c>
      <c r="E465" s="101">
        <v>720.34481139190939</v>
      </c>
      <c r="F465" s="101">
        <v>706.57751354611264</v>
      </c>
      <c r="G465" s="101">
        <v>721.52881454406997</v>
      </c>
      <c r="H465" s="101">
        <v>712.46840169226675</v>
      </c>
      <c r="I465" s="101">
        <v>701.60393314967257</v>
      </c>
      <c r="J465" s="101">
        <v>660.52794040027959</v>
      </c>
      <c r="K465" s="101">
        <v>583.35673496187667</v>
      </c>
      <c r="L465" s="101">
        <v>751.9931413708191</v>
      </c>
      <c r="M465" s="101">
        <v>788.93594487819678</v>
      </c>
      <c r="N465" s="101">
        <v>735.93742907902833</v>
      </c>
      <c r="O465" s="101">
        <v>778.80688662435193</v>
      </c>
      <c r="P465" s="101">
        <v>767.02747133263688</v>
      </c>
      <c r="Q465" s="101">
        <v>777.99584818589551</v>
      </c>
      <c r="R465" s="101">
        <v>784.12476523305975</v>
      </c>
      <c r="S465" s="101">
        <v>698.72359532776636</v>
      </c>
      <c r="T465" s="101">
        <v>647.27271610433593</v>
      </c>
      <c r="U465" s="101">
        <v>679.70458581250045</v>
      </c>
      <c r="V465" s="101">
        <v>672.80364233289197</v>
      </c>
      <c r="W465" s="101">
        <v>677.95902946201386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404.97145302327561</v>
      </c>
      <c r="D466" s="104">
        <v>390.28747100077135</v>
      </c>
      <c r="E466" s="104">
        <v>397.29167160968098</v>
      </c>
      <c r="F466" s="104">
        <v>400.1324341842116</v>
      </c>
      <c r="G466" s="104">
        <v>401.35368419976828</v>
      </c>
      <c r="H466" s="104">
        <v>401.44179838314727</v>
      </c>
      <c r="I466" s="104">
        <v>416.45315255053589</v>
      </c>
      <c r="J466" s="104">
        <v>427.65333756757576</v>
      </c>
      <c r="K466" s="104">
        <v>462.11317051452778</v>
      </c>
      <c r="L466" s="104">
        <v>449.97857860372051</v>
      </c>
      <c r="M466" s="104">
        <v>488.56744902767696</v>
      </c>
      <c r="N466" s="104">
        <v>483.78121932569508</v>
      </c>
      <c r="O466" s="104">
        <v>461.91264039452705</v>
      </c>
      <c r="P466" s="104">
        <v>502.61963657386627</v>
      </c>
      <c r="Q466" s="104">
        <v>489.97086178100619</v>
      </c>
      <c r="R466" s="104">
        <v>499.79065495061803</v>
      </c>
      <c r="S466" s="104">
        <v>499.11465677146305</v>
      </c>
      <c r="T466" s="104">
        <v>465.28591273030997</v>
      </c>
      <c r="U466" s="104">
        <v>477.61334023565513</v>
      </c>
      <c r="V466" s="104">
        <v>473.5171176940778</v>
      </c>
      <c r="W466" s="104">
        <v>473.2503075666466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1436.766842847936</v>
      </c>
      <c r="D467" s="101">
        <v>1322.1937279414233</v>
      </c>
      <c r="E467" s="101">
        <v>1365.9673866474839</v>
      </c>
      <c r="F467" s="101">
        <v>1401.1282709152722</v>
      </c>
      <c r="G467" s="101">
        <v>1383.1659758332273</v>
      </c>
      <c r="H467" s="101">
        <v>1458.5399443716556</v>
      </c>
      <c r="I467" s="101">
        <v>1461.1439661602683</v>
      </c>
      <c r="J467" s="101">
        <v>1371.0449639595136</v>
      </c>
      <c r="K467" s="101">
        <v>1306.8807840443385</v>
      </c>
      <c r="L467" s="101">
        <v>1444.3114516896833</v>
      </c>
      <c r="M467" s="101">
        <v>1618.1669490628053</v>
      </c>
      <c r="N467" s="101">
        <v>1584.6407387980055</v>
      </c>
      <c r="O467" s="101">
        <v>1511.7876543600491</v>
      </c>
      <c r="P467" s="101">
        <v>1278.5208556762234</v>
      </c>
      <c r="Q467" s="101">
        <v>1434.799920837597</v>
      </c>
      <c r="R467" s="101">
        <v>1409.1342339481641</v>
      </c>
      <c r="S467" s="101">
        <v>1350.6827975486763</v>
      </c>
      <c r="T467" s="101">
        <v>1246.2158140112699</v>
      </c>
      <c r="U467" s="101">
        <v>1262.3109609584671</v>
      </c>
      <c r="V467" s="101">
        <v>1214.5208752925644</v>
      </c>
      <c r="W467" s="101">
        <v>1274.9701973257766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1219.8087726126728</v>
      </c>
      <c r="D468" s="104">
        <v>1126.3086254614398</v>
      </c>
      <c r="E468" s="104">
        <v>1161.6143500066189</v>
      </c>
      <c r="F468" s="104">
        <v>1191.8614968014977</v>
      </c>
      <c r="G468" s="104">
        <v>1182.0271007786764</v>
      </c>
      <c r="H468" s="104">
        <v>1248.778269688479</v>
      </c>
      <c r="I468" s="104">
        <v>1248.9800148522113</v>
      </c>
      <c r="J468" s="104">
        <v>1166.1637591658127</v>
      </c>
      <c r="K468" s="104">
        <v>1094.7458749211123</v>
      </c>
      <c r="L468" s="104">
        <v>0</v>
      </c>
      <c r="M468" s="104">
        <v>1402.2269428777447</v>
      </c>
      <c r="N468" s="104">
        <v>1379.8432326975669</v>
      </c>
      <c r="O468" s="104">
        <v>1344.2404448303243</v>
      </c>
      <c r="P468" s="104">
        <v>1146.7270704429739</v>
      </c>
      <c r="Q468" s="104">
        <v>1309.9327740333149</v>
      </c>
      <c r="R468" s="104">
        <v>1298.6770418796136</v>
      </c>
      <c r="S468" s="104">
        <v>1250.406390304242</v>
      </c>
      <c r="T468" s="104">
        <v>1163.3749527304817</v>
      </c>
      <c r="U468" s="104">
        <v>1188.2208013042284</v>
      </c>
      <c r="V468" s="104">
        <v>0</v>
      </c>
      <c r="W468" s="104">
        <v>1209.2077959623207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804.05919233479301</v>
      </c>
      <c r="D469" s="98">
        <v>748.00814069318403</v>
      </c>
      <c r="E469" s="98">
        <v>763.1558663074054</v>
      </c>
      <c r="F469" s="98">
        <v>779.99876179141029</v>
      </c>
      <c r="G469" s="98">
        <v>781.92607263545324</v>
      </c>
      <c r="H469" s="98">
        <v>826.56214613407599</v>
      </c>
      <c r="I469" s="98">
        <v>815.69532814770639</v>
      </c>
      <c r="J469" s="98">
        <v>741.26256084566205</v>
      </c>
      <c r="K469" s="98">
        <v>645.89057655693864</v>
      </c>
      <c r="L469" s="98">
        <v>0</v>
      </c>
      <c r="M469" s="98">
        <v>911.6498417056041</v>
      </c>
      <c r="N469" s="98">
        <v>874.73231262949776</v>
      </c>
      <c r="O469" s="98">
        <v>875.86548207444355</v>
      </c>
      <c r="P469" s="98">
        <v>711.15345687717274</v>
      </c>
      <c r="Q469" s="98">
        <v>817.43008809799994</v>
      </c>
      <c r="R469" s="98">
        <v>804.11512637089504</v>
      </c>
      <c r="S469" s="98">
        <v>738.83630704158554</v>
      </c>
      <c r="T469" s="98">
        <v>684.77936225293047</v>
      </c>
      <c r="U469" s="98">
        <v>705.64519143074631</v>
      </c>
      <c r="V469" s="98">
        <v>0</v>
      </c>
      <c r="W469" s="98">
        <v>721.75463831989578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415.74958027787949</v>
      </c>
      <c r="D470" s="98">
        <v>378.30048476825567</v>
      </c>
      <c r="E470" s="98">
        <v>398.45848369921373</v>
      </c>
      <c r="F470" s="98">
        <v>411.86273501008748</v>
      </c>
      <c r="G470" s="98">
        <v>400.10102814322335</v>
      </c>
      <c r="H470" s="98">
        <v>422.21612355440317</v>
      </c>
      <c r="I470" s="98">
        <v>433.28468670450479</v>
      </c>
      <c r="J470" s="98">
        <v>424.90119832015091</v>
      </c>
      <c r="K470" s="98">
        <v>448.8552983641739</v>
      </c>
      <c r="L470" s="98">
        <v>0</v>
      </c>
      <c r="M470" s="98">
        <v>490.57710117214077</v>
      </c>
      <c r="N470" s="98">
        <v>505.11092006806922</v>
      </c>
      <c r="O470" s="98">
        <v>468.3749627558808</v>
      </c>
      <c r="P470" s="98">
        <v>435.573613565801</v>
      </c>
      <c r="Q470" s="98">
        <v>492.50268593531513</v>
      </c>
      <c r="R470" s="98">
        <v>494.56191550871881</v>
      </c>
      <c r="S470" s="98">
        <v>511.57008326265651</v>
      </c>
      <c r="T470" s="98">
        <v>478.5955904775513</v>
      </c>
      <c r="U470" s="98">
        <v>482.57560987348194</v>
      </c>
      <c r="V470" s="98">
        <v>0</v>
      </c>
      <c r="W470" s="98">
        <v>487.45315764242469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1241.1379907610897</v>
      </c>
      <c r="D471" s="101">
        <v>1257.8709721072612</v>
      </c>
      <c r="E471" s="101">
        <v>1217.2790217787933</v>
      </c>
      <c r="F471" s="101">
        <v>1246.9729522334046</v>
      </c>
      <c r="G471" s="101">
        <v>1271.3923048560764</v>
      </c>
      <c r="H471" s="101">
        <v>1285.7998822751319</v>
      </c>
      <c r="I471" s="101">
        <v>1214.7511628027787</v>
      </c>
      <c r="J471" s="101">
        <v>1242.043033996461</v>
      </c>
      <c r="K471" s="101">
        <v>1177.5642887764282</v>
      </c>
      <c r="L471" s="101">
        <v>1380.7943247019466</v>
      </c>
      <c r="M471" s="101">
        <v>1423.4309696323326</v>
      </c>
      <c r="N471" s="101">
        <v>1408.0039027511582</v>
      </c>
      <c r="O471" s="101">
        <v>1498.2534813100867</v>
      </c>
      <c r="P471" s="101">
        <v>1417.1192741618029</v>
      </c>
      <c r="Q471" s="101">
        <v>1453.1297162001526</v>
      </c>
      <c r="R471" s="101">
        <v>1424.9630469195965</v>
      </c>
      <c r="S471" s="101">
        <v>1329.5585287574045</v>
      </c>
      <c r="T471" s="101">
        <v>1318.6436000029555</v>
      </c>
      <c r="U471" s="101">
        <v>1309.5890110658154</v>
      </c>
      <c r="V471" s="101">
        <v>1287.1769366837468</v>
      </c>
      <c r="W471" s="101">
        <v>1274.8100416499497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1097.6240827986217</v>
      </c>
      <c r="D472" s="104">
        <v>1115.3782707751902</v>
      </c>
      <c r="E472" s="104">
        <v>1077.7552211120583</v>
      </c>
      <c r="F472" s="104">
        <v>1103.9933823958668</v>
      </c>
      <c r="G472" s="104">
        <v>1129.3819738066904</v>
      </c>
      <c r="H472" s="104">
        <v>1143.2645733334025</v>
      </c>
      <c r="I472" s="104">
        <v>1078.3782734810488</v>
      </c>
      <c r="J472" s="104">
        <v>1098.2950265276158</v>
      </c>
      <c r="K472" s="104">
        <v>1028.3826088755989</v>
      </c>
      <c r="L472" s="104">
        <v>1232.6912951862737</v>
      </c>
      <c r="M472" s="104">
        <v>1271.3800197616263</v>
      </c>
      <c r="N472" s="104">
        <v>1257.3334703480893</v>
      </c>
      <c r="O472" s="104">
        <v>1354.3558897868131</v>
      </c>
      <c r="P472" s="104">
        <v>1281.5952422366611</v>
      </c>
      <c r="Q472" s="104">
        <v>1326.8521202090665</v>
      </c>
      <c r="R472" s="104">
        <v>1307.5240117480619</v>
      </c>
      <c r="S472" s="104">
        <v>1219.5360398522621</v>
      </c>
      <c r="T472" s="104">
        <v>1215.7076594353923</v>
      </c>
      <c r="U472" s="104">
        <v>1214.0171792680505</v>
      </c>
      <c r="V472" s="104">
        <v>1197.5904113998504</v>
      </c>
      <c r="W472" s="104">
        <v>1189.879644754506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694.37404993180269</v>
      </c>
      <c r="D473" s="98">
        <v>712.23114357778206</v>
      </c>
      <c r="E473" s="98">
        <v>680.05400534143189</v>
      </c>
      <c r="F473" s="98">
        <v>693.92450616598205</v>
      </c>
      <c r="G473" s="98">
        <v>719.20814141103301</v>
      </c>
      <c r="H473" s="98">
        <v>728.88641089361431</v>
      </c>
      <c r="I473" s="98">
        <v>678.21701540944059</v>
      </c>
      <c r="J473" s="98">
        <v>672.1743328240201</v>
      </c>
      <c r="K473" s="98">
        <v>580.97949637295415</v>
      </c>
      <c r="L473" s="98">
        <v>783.53447336540432</v>
      </c>
      <c r="M473" s="98">
        <v>800.80861877917482</v>
      </c>
      <c r="N473" s="98">
        <v>775.28908283427052</v>
      </c>
      <c r="O473" s="98">
        <v>868.16773535722393</v>
      </c>
      <c r="P473" s="98">
        <v>788.59564205991057</v>
      </c>
      <c r="Q473" s="98">
        <v>828.01533504090833</v>
      </c>
      <c r="R473" s="98">
        <v>813.60891804077642</v>
      </c>
      <c r="S473" s="98">
        <v>726.6358724815808</v>
      </c>
      <c r="T473" s="98">
        <v>725.84904096381911</v>
      </c>
      <c r="U473" s="98">
        <v>732.21635506207701</v>
      </c>
      <c r="V473" s="98">
        <v>722.840013971237</v>
      </c>
      <c r="W473" s="98">
        <v>721.2713224919022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403.2500328668188</v>
      </c>
      <c r="D474" s="98">
        <v>403.14712719740811</v>
      </c>
      <c r="E474" s="98">
        <v>397.7012157706265</v>
      </c>
      <c r="F474" s="98">
        <v>410.06887622988472</v>
      </c>
      <c r="G474" s="98">
        <v>410.17383239565726</v>
      </c>
      <c r="H474" s="98">
        <v>414.37816243978818</v>
      </c>
      <c r="I474" s="98">
        <v>400.16125807160859</v>
      </c>
      <c r="J474" s="98">
        <v>426.12069370359569</v>
      </c>
      <c r="K474" s="98">
        <v>447.40311250264466</v>
      </c>
      <c r="L474" s="98">
        <v>449.15682182086937</v>
      </c>
      <c r="M474" s="98">
        <v>470.57140098245156</v>
      </c>
      <c r="N474" s="98">
        <v>482.04438751381866</v>
      </c>
      <c r="O474" s="98">
        <v>486.18815442958919</v>
      </c>
      <c r="P474" s="98">
        <v>492.99960017675062</v>
      </c>
      <c r="Q474" s="98">
        <v>498.83678516815797</v>
      </c>
      <c r="R474" s="98">
        <v>493.91509370728579</v>
      </c>
      <c r="S474" s="98">
        <v>492.90016737068157</v>
      </c>
      <c r="T474" s="98">
        <v>489.85861847157327</v>
      </c>
      <c r="U474" s="98">
        <v>481.80082420597347</v>
      </c>
      <c r="V474" s="98">
        <v>474.75039742861372</v>
      </c>
      <c r="W474" s="98">
        <v>468.60832226260385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278.60741433246613</v>
      </c>
      <c r="D475" s="122">
        <v>282.79128501424861</v>
      </c>
      <c r="E475" s="122">
        <v>281.03053985600013</v>
      </c>
      <c r="F475" s="122">
        <v>282.64781359359125</v>
      </c>
      <c r="G475" s="122">
        <v>287.16930383024732</v>
      </c>
      <c r="H475" s="122">
        <v>296.49544834053199</v>
      </c>
      <c r="I475" s="122">
        <v>293.18664187467232</v>
      </c>
      <c r="J475" s="122">
        <v>299.02993105496068</v>
      </c>
      <c r="K475" s="122">
        <v>300.49860664617785</v>
      </c>
      <c r="L475" s="122">
        <v>334.58311363179519</v>
      </c>
      <c r="M475" s="122">
        <v>326.83575956421197</v>
      </c>
      <c r="N475" s="122">
        <v>324.40768010598515</v>
      </c>
      <c r="O475" s="122">
        <v>345.84813267321664</v>
      </c>
      <c r="P475" s="122">
        <v>348.42790435279045</v>
      </c>
      <c r="Q475" s="122">
        <v>351.23262452188123</v>
      </c>
      <c r="R475" s="122">
        <v>356.91364406281809</v>
      </c>
      <c r="S475" s="122">
        <v>342.21245981205413</v>
      </c>
      <c r="T475" s="122">
        <v>337.55442842833736</v>
      </c>
      <c r="U475" s="122">
        <v>332.59760704670441</v>
      </c>
      <c r="V475" s="122">
        <v>346.0659666749977</v>
      </c>
      <c r="W475" s="122">
        <v>349.85055493268788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278.60741433246613</v>
      </c>
      <c r="D478" s="33">
        <v>282.79128501424861</v>
      </c>
      <c r="E478" s="33">
        <v>281.03053985600013</v>
      </c>
      <c r="F478" s="33">
        <v>282.64781359359125</v>
      </c>
      <c r="G478" s="33">
        <v>287.16930383024732</v>
      </c>
      <c r="H478" s="33">
        <v>296.49544834053199</v>
      </c>
      <c r="I478" s="33">
        <v>293.18664187467232</v>
      </c>
      <c r="J478" s="33">
        <v>299.02993105496068</v>
      </c>
      <c r="K478" s="33">
        <v>300.49860664617785</v>
      </c>
      <c r="L478" s="33">
        <v>334.58311363179519</v>
      </c>
      <c r="M478" s="33">
        <v>326.83575956421197</v>
      </c>
      <c r="N478" s="33">
        <v>324.40768010598515</v>
      </c>
      <c r="O478" s="33">
        <v>345.84813267321664</v>
      </c>
      <c r="P478" s="33">
        <v>348.42790435279045</v>
      </c>
      <c r="Q478" s="33">
        <v>351.23262452188123</v>
      </c>
      <c r="R478" s="33">
        <v>356.91364406281809</v>
      </c>
      <c r="S478" s="33">
        <v>342.21245981205413</v>
      </c>
      <c r="T478" s="33">
        <v>337.55442842833736</v>
      </c>
      <c r="U478" s="33">
        <v>332.59760704670441</v>
      </c>
      <c r="V478" s="33">
        <v>346.0659666749977</v>
      </c>
      <c r="W478" s="33">
        <v>349.85055493268788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11736.651917490626</v>
      </c>
      <c r="D480" s="117">
        <f t="shared" si="247"/>
        <v>11091.124749712886</v>
      </c>
      <c r="E480" s="117">
        <f t="shared" si="247"/>
        <v>11355.327528763117</v>
      </c>
      <c r="F480" s="117">
        <f t="shared" si="247"/>
        <v>10938.796001641243</v>
      </c>
      <c r="G480" s="117">
        <f t="shared" si="247"/>
        <v>11231.394365669865</v>
      </c>
      <c r="H480" s="117">
        <f t="shared" si="247"/>
        <v>11121.468960867893</v>
      </c>
      <c r="I480" s="117">
        <f t="shared" si="247"/>
        <v>11858.601748092626</v>
      </c>
      <c r="J480" s="117">
        <f t="shared" si="247"/>
        <v>11161.575965326967</v>
      </c>
      <c r="K480" s="117">
        <f t="shared" si="247"/>
        <v>10949.849484098522</v>
      </c>
      <c r="L480" s="117">
        <f t="shared" si="247"/>
        <v>11847.153127129683</v>
      </c>
      <c r="M480" s="117">
        <f t="shared" si="247"/>
        <v>10671.250416923525</v>
      </c>
      <c r="N480" s="117">
        <f t="shared" si="247"/>
        <v>10158.827728919787</v>
      </c>
      <c r="O480" s="117">
        <f t="shared" si="247"/>
        <v>10131.48842201443</v>
      </c>
      <c r="P480" s="117">
        <f t="shared" si="247"/>
        <v>9250.4087971013105</v>
      </c>
      <c r="Q480" s="117">
        <f t="shared" si="247"/>
        <v>9978.2944316717549</v>
      </c>
      <c r="R480" s="117">
        <f t="shared" ref="R480:V480" si="248">R481+R484+R486+R499</f>
        <v>10036.96517344988</v>
      </c>
      <c r="S480" s="117">
        <f t="shared" si="248"/>
        <v>9366.9472556754081</v>
      </c>
      <c r="T480" s="117">
        <f t="shared" si="248"/>
        <v>8809.3080096435788</v>
      </c>
      <c r="U480" s="117">
        <f t="shared" si="248"/>
        <v>8108.776498535487</v>
      </c>
      <c r="V480" s="117">
        <f t="shared" si="248"/>
        <v>7560.5361280572361</v>
      </c>
      <c r="W480" s="117">
        <f t="shared" ref="W480" si="249">W481+W484+W486+W499</f>
        <v>7147.7719278152981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10594.789285560206</v>
      </c>
      <c r="D481" s="122">
        <f t="shared" si="250"/>
        <v>9950.4622530262222</v>
      </c>
      <c r="E481" s="122">
        <f t="shared" si="250"/>
        <v>10227.110425422947</v>
      </c>
      <c r="F481" s="122">
        <f t="shared" si="250"/>
        <v>9785.9938966512218</v>
      </c>
      <c r="G481" s="122">
        <f t="shared" si="250"/>
        <v>10056.755930409949</v>
      </c>
      <c r="H481" s="122">
        <f t="shared" si="250"/>
        <v>9915.3883689078739</v>
      </c>
      <c r="I481" s="122">
        <f t="shared" si="250"/>
        <v>10674.517187722486</v>
      </c>
      <c r="J481" s="122">
        <f t="shared" si="250"/>
        <v>9977.2890295356301</v>
      </c>
      <c r="K481" s="122">
        <f t="shared" si="250"/>
        <v>9802.7770691832811</v>
      </c>
      <c r="L481" s="122">
        <f t="shared" si="250"/>
        <v>10531.701227094785</v>
      </c>
      <c r="M481" s="122">
        <f t="shared" si="250"/>
        <v>9298.1610891797209</v>
      </c>
      <c r="N481" s="122">
        <f t="shared" si="250"/>
        <v>8802.9839925721117</v>
      </c>
      <c r="O481" s="122">
        <f t="shared" si="250"/>
        <v>8704.8570742209522</v>
      </c>
      <c r="P481" s="122">
        <f t="shared" si="250"/>
        <v>7839.1497471405264</v>
      </c>
      <c r="Q481" s="122">
        <f t="shared" si="250"/>
        <v>8525.935273745843</v>
      </c>
      <c r="R481" s="122">
        <f t="shared" ref="R481:V481" si="251">SUM(R482:R483)</f>
        <v>8562.1574313103847</v>
      </c>
      <c r="S481" s="122">
        <f t="shared" si="251"/>
        <v>7962.7512149867807</v>
      </c>
      <c r="T481" s="122">
        <f t="shared" si="251"/>
        <v>7448.2431961176817</v>
      </c>
      <c r="U481" s="122">
        <f t="shared" si="251"/>
        <v>6726.7284942624001</v>
      </c>
      <c r="V481" s="122">
        <f t="shared" si="251"/>
        <v>6143.0014005101621</v>
      </c>
      <c r="W481" s="122">
        <f t="shared" ref="W481" si="252">SUM(W482:W483)</f>
        <v>5733.3292875281495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10517.339557622488</v>
      </c>
      <c r="D482" s="98">
        <v>9879.7809010432247</v>
      </c>
      <c r="E482" s="98">
        <v>10155.063287841413</v>
      </c>
      <c r="F482" s="98">
        <v>9718.1705239534513</v>
      </c>
      <c r="G482" s="98">
        <v>9987.9435164861425</v>
      </c>
      <c r="H482" s="98">
        <v>9848.4223859394406</v>
      </c>
      <c r="I482" s="98">
        <v>10603.031988715105</v>
      </c>
      <c r="J482" s="98">
        <v>9911.7443424024677</v>
      </c>
      <c r="K482" s="98">
        <v>9739.1384309771711</v>
      </c>
      <c r="L482" s="98">
        <v>10460.927450977308</v>
      </c>
      <c r="M482" s="98">
        <v>9237.0716032963392</v>
      </c>
      <c r="N482" s="98">
        <v>8745.1817241631688</v>
      </c>
      <c r="O482" s="98">
        <v>8647.6614963407192</v>
      </c>
      <c r="P482" s="98">
        <v>7789.4729332077741</v>
      </c>
      <c r="Q482" s="98">
        <v>8471.3054496786754</v>
      </c>
      <c r="R482" s="98">
        <v>8507.6264376132567</v>
      </c>
      <c r="S482" s="98">
        <v>7912.1140793737404</v>
      </c>
      <c r="T482" s="98">
        <v>7401.1175216772608</v>
      </c>
      <c r="U482" s="98">
        <v>6684.7878825046992</v>
      </c>
      <c r="V482" s="98">
        <v>6104.6924280164612</v>
      </c>
      <c r="W482" s="98">
        <v>5697.5017741163083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77.449727937716631</v>
      </c>
      <c r="D483" s="98">
        <v>70.681351982997199</v>
      </c>
      <c r="E483" s="98">
        <v>72.047137581534699</v>
      </c>
      <c r="F483" s="98">
        <v>67.823372697771219</v>
      </c>
      <c r="G483" s="98">
        <v>68.812413923807028</v>
      </c>
      <c r="H483" s="98">
        <v>66.965982968432527</v>
      </c>
      <c r="I483" s="98">
        <v>71.485199007380473</v>
      </c>
      <c r="J483" s="98">
        <v>65.544687133161588</v>
      </c>
      <c r="K483" s="98">
        <v>63.638638206109391</v>
      </c>
      <c r="L483" s="98">
        <v>70.773776117477368</v>
      </c>
      <c r="M483" s="98">
        <v>61.089485883381975</v>
      </c>
      <c r="N483" s="98">
        <v>57.802268408943156</v>
      </c>
      <c r="O483" s="98">
        <v>57.195577880233508</v>
      </c>
      <c r="P483" s="98">
        <v>49.676813932752246</v>
      </c>
      <c r="Q483" s="98">
        <v>54.62982406716683</v>
      </c>
      <c r="R483" s="98">
        <v>54.530993697128459</v>
      </c>
      <c r="S483" s="98">
        <v>50.637135613040265</v>
      </c>
      <c r="T483" s="98">
        <v>47.125674440420539</v>
      </c>
      <c r="U483" s="98">
        <v>41.940611757701298</v>
      </c>
      <c r="V483" s="98">
        <v>38.308972493700566</v>
      </c>
      <c r="W483" s="98">
        <v>35.827513411840812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8.4470441152958973</v>
      </c>
      <c r="D484" s="122">
        <f t="shared" si="253"/>
        <v>4.3336219551395674</v>
      </c>
      <c r="E484" s="122">
        <f t="shared" si="253"/>
        <v>9.4963845154873141</v>
      </c>
      <c r="F484" s="122">
        <f t="shared" si="253"/>
        <v>15.568253853880675</v>
      </c>
      <c r="G484" s="122">
        <f t="shared" si="253"/>
        <v>16.010099906130378</v>
      </c>
      <c r="H484" s="122">
        <f t="shared" si="253"/>
        <v>27.216006422806274</v>
      </c>
      <c r="I484" s="122">
        <f t="shared" si="253"/>
        <v>28.150617711924955</v>
      </c>
      <c r="J484" s="122">
        <f t="shared" si="253"/>
        <v>20.287307195612417</v>
      </c>
      <c r="K484" s="122">
        <f t="shared" si="253"/>
        <v>13.425684446279822</v>
      </c>
      <c r="L484" s="122">
        <f t="shared" si="253"/>
        <v>14.725815025711393</v>
      </c>
      <c r="M484" s="122">
        <f t="shared" si="253"/>
        <v>20.431862967951954</v>
      </c>
      <c r="N484" s="122">
        <f t="shared" si="253"/>
        <v>20.135237115214935</v>
      </c>
      <c r="O484" s="122">
        <f t="shared" si="253"/>
        <v>16.931543643938628</v>
      </c>
      <c r="P484" s="122">
        <f t="shared" si="253"/>
        <v>13.911443261615011</v>
      </c>
      <c r="Q484" s="122">
        <f t="shared" si="253"/>
        <v>17.746589241060803</v>
      </c>
      <c r="R484" s="122">
        <f t="shared" si="253"/>
        <v>22.652897979813606</v>
      </c>
      <c r="S484" s="122">
        <f t="shared" si="253"/>
        <v>20.463720703975092</v>
      </c>
      <c r="T484" s="122">
        <f t="shared" si="253"/>
        <v>26.046201969355931</v>
      </c>
      <c r="U484" s="122">
        <f t="shared" si="253"/>
        <v>11.81775832064854</v>
      </c>
      <c r="V484" s="122">
        <f t="shared" si="253"/>
        <v>34.666220085647957</v>
      </c>
      <c r="W484" s="122">
        <f t="shared" si="253"/>
        <v>16.002077022657563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8.4470441152958973</v>
      </c>
      <c r="D485" s="98">
        <f>RES_hhdet_in_tesh!D86</f>
        <v>4.3336219551395674</v>
      </c>
      <c r="E485" s="98">
        <f>RES_hhdet_in_tesh!E86</f>
        <v>9.4963845154873141</v>
      </c>
      <c r="F485" s="98">
        <f>RES_hhdet_in_tesh!F86</f>
        <v>15.568253853880675</v>
      </c>
      <c r="G485" s="98">
        <f>RES_hhdet_in_tesh!G86</f>
        <v>16.010099906130378</v>
      </c>
      <c r="H485" s="98">
        <f>RES_hhdet_in_tesh!H86</f>
        <v>27.216006422806274</v>
      </c>
      <c r="I485" s="98">
        <f>RES_hhdet_in_tesh!I86</f>
        <v>28.150617711924955</v>
      </c>
      <c r="J485" s="98">
        <f>RES_hhdet_in_tesh!J86</f>
        <v>20.287307195612417</v>
      </c>
      <c r="K485" s="98">
        <f>RES_hhdet_in_tesh!K86</f>
        <v>13.425684446279822</v>
      </c>
      <c r="L485" s="98">
        <f>RES_hhdet_in_tesh!L86</f>
        <v>14.725815025711393</v>
      </c>
      <c r="M485" s="98">
        <f>RES_hhdet_in_tesh!M86</f>
        <v>20.431862967951954</v>
      </c>
      <c r="N485" s="98">
        <f>RES_hhdet_in_tesh!N86</f>
        <v>20.135237115214935</v>
      </c>
      <c r="O485" s="98">
        <f>RES_hhdet_in_tesh!O86</f>
        <v>16.931543643938628</v>
      </c>
      <c r="P485" s="98">
        <f>RES_hhdet_in_tesh!P86</f>
        <v>13.911443261615011</v>
      </c>
      <c r="Q485" s="98">
        <f>RES_hhdet_in_tesh!Q86</f>
        <v>17.746589241060803</v>
      </c>
      <c r="R485" s="98">
        <f>RES_hhdet_in_tesh!R86</f>
        <v>22.652897979813606</v>
      </c>
      <c r="S485" s="98">
        <f>RES_hhdet_in_tesh!S86</f>
        <v>20.463720703975092</v>
      </c>
      <c r="T485" s="98">
        <f>RES_hhdet_in_tesh!T86</f>
        <v>26.046201969355931</v>
      </c>
      <c r="U485" s="98">
        <f>RES_hhdet_in_tesh!U86</f>
        <v>11.81775832064854</v>
      </c>
      <c r="V485" s="98">
        <f>RES_hhdet_in_tesh!V86</f>
        <v>34.666220085647957</v>
      </c>
      <c r="W485" s="98">
        <f>RES_hhdet_in_tesh!W86</f>
        <v>16.002077022657563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917.99803617982172</v>
      </c>
      <c r="D486" s="122">
        <v>917.28465401409255</v>
      </c>
      <c r="E486" s="122">
        <v>900.63665282297575</v>
      </c>
      <c r="F486" s="122">
        <v>917.48677654656285</v>
      </c>
      <c r="G486" s="122">
        <v>934.93793581962314</v>
      </c>
      <c r="H486" s="122">
        <v>947.45510856616636</v>
      </c>
      <c r="I486" s="122">
        <v>926.64222993618887</v>
      </c>
      <c r="J486" s="122">
        <v>929.63638079696705</v>
      </c>
      <c r="K486" s="122">
        <v>897.59003474446138</v>
      </c>
      <c r="L486" s="122">
        <v>1037.2447512042065</v>
      </c>
      <c r="M486" s="122">
        <v>1094.4138327152539</v>
      </c>
      <c r="N486" s="122">
        <v>1078.2476164838374</v>
      </c>
      <c r="O486" s="122">
        <v>1133.5805454388735</v>
      </c>
      <c r="P486" s="122">
        <v>1117.0079363795805</v>
      </c>
      <c r="Q486" s="122">
        <v>1149.2089071119383</v>
      </c>
      <c r="R486" s="122">
        <v>1158.2541685078359</v>
      </c>
      <c r="S486" s="122">
        <v>1097.293309468562</v>
      </c>
      <c r="T486" s="122">
        <v>1047.5533484550101</v>
      </c>
      <c r="U486" s="122">
        <v>1082.3521677335154</v>
      </c>
      <c r="V486" s="122">
        <v>1079.3192996282157</v>
      </c>
      <c r="W486" s="122">
        <v>1088.5372617006017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919.38999755972191</v>
      </c>
      <c r="D487" s="98">
        <v>898.94935924476931</v>
      </c>
      <c r="E487" s="98">
        <v>900.20903007130948</v>
      </c>
      <c r="F487" s="98">
        <v>902.35257839690144</v>
      </c>
      <c r="G487" s="98">
        <v>923.32502066651944</v>
      </c>
      <c r="H487" s="98">
        <v>925.94254864482934</v>
      </c>
      <c r="I487" s="98">
        <v>941.73889373414283</v>
      </c>
      <c r="J487" s="98">
        <v>930.68593407648427</v>
      </c>
      <c r="K487" s="98">
        <v>913.76861494877539</v>
      </c>
      <c r="L487" s="98">
        <v>1041.9550431551609</v>
      </c>
      <c r="M487" s="98">
        <v>1118.8913253131861</v>
      </c>
      <c r="N487" s="98">
        <v>1079.4276494187668</v>
      </c>
      <c r="O487" s="98">
        <v>1099.1203434230633</v>
      </c>
      <c r="P487" s="98">
        <v>1135.5947378259523</v>
      </c>
      <c r="Q487" s="98">
        <v>1139.2990238565119</v>
      </c>
      <c r="R487" s="98">
        <v>1164.0947482779061</v>
      </c>
      <c r="S487" s="98">
        <v>1101.0284268730559</v>
      </c>
      <c r="T487" s="98">
        <v>1032.5207641555101</v>
      </c>
      <c r="U487" s="98">
        <v>1081.9353882649443</v>
      </c>
      <c r="V487" s="98">
        <v>1079.2886176616619</v>
      </c>
      <c r="W487" s="98">
        <v>1089.8496263248524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919.42098437920777</v>
      </c>
      <c r="D488" s="98">
        <v>898.97365770868032</v>
      </c>
      <c r="E488" s="98">
        <v>900.2696224076609</v>
      </c>
      <c r="F488" s="98">
        <v>902.39266977520663</v>
      </c>
      <c r="G488" s="98">
        <v>923.39285936612021</v>
      </c>
      <c r="H488" s="98">
        <v>926.01829707955903</v>
      </c>
      <c r="I488" s="98">
        <v>942.02700388740982</v>
      </c>
      <c r="J488" s="98">
        <v>930.94045194885427</v>
      </c>
      <c r="K488" s="98">
        <v>914.07304473839088</v>
      </c>
      <c r="L488" s="98">
        <v>1042.1638677491571</v>
      </c>
      <c r="M488" s="98">
        <v>1119.0943367938196</v>
      </c>
      <c r="N488" s="98">
        <v>1079.4729644122399</v>
      </c>
      <c r="O488" s="98">
        <v>1098.8841491443488</v>
      </c>
      <c r="P488" s="98">
        <v>1135.6331385116282</v>
      </c>
      <c r="Q488" s="98">
        <v>1138.8905813060778</v>
      </c>
      <c r="R488" s="98">
        <v>1164.0083992807731</v>
      </c>
      <c r="S488" s="98">
        <v>1101.1633880518675</v>
      </c>
      <c r="T488" s="98">
        <v>1032.4718588174383</v>
      </c>
      <c r="U488" s="98">
        <v>1082.3780042904527</v>
      </c>
      <c r="V488" s="98">
        <v>1079.7415851797693</v>
      </c>
      <c r="W488" s="98">
        <v>1090.2798992988162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514.44953135593221</v>
      </c>
      <c r="D489" s="101">
        <v>508.6861867079092</v>
      </c>
      <c r="E489" s="101">
        <v>502.97795079797993</v>
      </c>
      <c r="F489" s="101">
        <v>502.26023559099485</v>
      </c>
      <c r="G489" s="101">
        <v>522.03917516635181</v>
      </c>
      <c r="H489" s="101">
        <v>524.5764986964117</v>
      </c>
      <c r="I489" s="101">
        <v>525.57385133687387</v>
      </c>
      <c r="J489" s="101">
        <v>503.28711438127851</v>
      </c>
      <c r="K489" s="101">
        <v>451.95987422386304</v>
      </c>
      <c r="L489" s="101">
        <v>592.18528914543697</v>
      </c>
      <c r="M489" s="101">
        <v>630.52688776614252</v>
      </c>
      <c r="N489" s="101">
        <v>595.69174508654453</v>
      </c>
      <c r="O489" s="101">
        <v>636.97150874982162</v>
      </c>
      <c r="P489" s="101">
        <v>633.01350193776193</v>
      </c>
      <c r="Q489" s="101">
        <v>648.91971952507174</v>
      </c>
      <c r="R489" s="101">
        <v>664.21774433015514</v>
      </c>
      <c r="S489" s="101">
        <v>602.04873128040435</v>
      </c>
      <c r="T489" s="101">
        <v>567.1859460871284</v>
      </c>
      <c r="U489" s="101">
        <v>604.76466405479755</v>
      </c>
      <c r="V489" s="101">
        <v>606.22446748569166</v>
      </c>
      <c r="W489" s="101">
        <v>617.02959173216959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404.97145302327561</v>
      </c>
      <c r="D490" s="104">
        <v>390.28747100077135</v>
      </c>
      <c r="E490" s="104">
        <v>397.29167160968098</v>
      </c>
      <c r="F490" s="104">
        <v>400.1324341842116</v>
      </c>
      <c r="G490" s="104">
        <v>401.35368419976828</v>
      </c>
      <c r="H490" s="104">
        <v>401.44179838314727</v>
      </c>
      <c r="I490" s="104">
        <v>416.45315255053589</v>
      </c>
      <c r="J490" s="104">
        <v>427.65333756757576</v>
      </c>
      <c r="K490" s="104">
        <v>462.11317051452778</v>
      </c>
      <c r="L490" s="104">
        <v>449.97857860372051</v>
      </c>
      <c r="M490" s="104">
        <v>488.56744902767696</v>
      </c>
      <c r="N490" s="104">
        <v>483.78121932569508</v>
      </c>
      <c r="O490" s="104">
        <v>461.91264039452705</v>
      </c>
      <c r="P490" s="104">
        <v>502.61963657386627</v>
      </c>
      <c r="Q490" s="104">
        <v>489.97086178100619</v>
      </c>
      <c r="R490" s="104">
        <v>499.79065495061803</v>
      </c>
      <c r="S490" s="104">
        <v>499.11465677146305</v>
      </c>
      <c r="T490" s="104">
        <v>465.28591273030997</v>
      </c>
      <c r="U490" s="104">
        <v>477.61334023565513</v>
      </c>
      <c r="V490" s="104">
        <v>473.5171176940778</v>
      </c>
      <c r="W490" s="104">
        <v>473.2503075666466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944.03282403270771</v>
      </c>
      <c r="D491" s="101">
        <v>871.10904141662763</v>
      </c>
      <c r="E491" s="101">
        <v>902.78672178333795</v>
      </c>
      <c r="F491" s="101">
        <v>928.99248064234814</v>
      </c>
      <c r="G491" s="101">
        <v>920.38820488838326</v>
      </c>
      <c r="H491" s="101">
        <v>974.38411702166331</v>
      </c>
      <c r="I491" s="101">
        <v>980.41010129031145</v>
      </c>
      <c r="J491" s="101">
        <v>924.70917603196494</v>
      </c>
      <c r="K491" s="101">
        <v>886.92299134293705</v>
      </c>
      <c r="L491" s="101">
        <v>987.3935018503081</v>
      </c>
      <c r="M491" s="101">
        <v>1123.220173324285</v>
      </c>
      <c r="N491" s="101">
        <v>1127.6580632381658</v>
      </c>
      <c r="O491" s="101">
        <v>1114.7185854901338</v>
      </c>
      <c r="P491" s="101">
        <v>982.80764473886779</v>
      </c>
      <c r="Q491" s="101">
        <v>1143.7881269787213</v>
      </c>
      <c r="R491" s="101">
        <v>1150.4021387650989</v>
      </c>
      <c r="S491" s="101">
        <v>1127.6903752978969</v>
      </c>
      <c r="T491" s="101">
        <v>1061.3669627975835</v>
      </c>
      <c r="U491" s="101">
        <v>1092.7133844608204</v>
      </c>
      <c r="V491" s="101">
        <v>1063.6479960483023</v>
      </c>
      <c r="W491" s="101">
        <v>1122.6637042136888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944.05956585958995</v>
      </c>
      <c r="D492" s="104">
        <v>871.11529748527755</v>
      </c>
      <c r="E492" s="104">
        <v>902.83874159419088</v>
      </c>
      <c r="F492" s="104">
        <v>929.026651873471</v>
      </c>
      <c r="G492" s="104">
        <v>920.41135020333002</v>
      </c>
      <c r="H492" s="104">
        <v>974.4046529342736</v>
      </c>
      <c r="I492" s="104">
        <v>980.60648237457519</v>
      </c>
      <c r="J492" s="104">
        <v>924.85000370679711</v>
      </c>
      <c r="K492" s="104">
        <v>887.19306354831588</v>
      </c>
      <c r="L492" s="104">
        <v>0</v>
      </c>
      <c r="M492" s="104">
        <v>1123.3817038150798</v>
      </c>
      <c r="N492" s="104">
        <v>1127.5857317782823</v>
      </c>
      <c r="O492" s="104">
        <v>1114.195510662757</v>
      </c>
      <c r="P492" s="104">
        <v>982.24209448916326</v>
      </c>
      <c r="Q492" s="104">
        <v>1144.1383710389593</v>
      </c>
      <c r="R492" s="104">
        <v>1151.0329165705484</v>
      </c>
      <c r="S492" s="104">
        <v>1128.4274193326462</v>
      </c>
      <c r="T492" s="104">
        <v>1061.8029159900218</v>
      </c>
      <c r="U492" s="104">
        <v>1093.4139604898196</v>
      </c>
      <c r="V492" s="104">
        <v>0</v>
      </c>
      <c r="W492" s="104">
        <v>1122.987805816309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528.30998558171052</v>
      </c>
      <c r="D493" s="98">
        <v>492.81481271702199</v>
      </c>
      <c r="E493" s="98">
        <v>504.38025789497703</v>
      </c>
      <c r="F493" s="98">
        <v>517.16391686338352</v>
      </c>
      <c r="G493" s="98">
        <v>520.31032206010661</v>
      </c>
      <c r="H493" s="98">
        <v>552.1885293798706</v>
      </c>
      <c r="I493" s="98">
        <v>547.3217956700704</v>
      </c>
      <c r="J493" s="98">
        <v>499.94880538664626</v>
      </c>
      <c r="K493" s="98">
        <v>438.33776518414186</v>
      </c>
      <c r="L493" s="98">
        <v>0</v>
      </c>
      <c r="M493" s="98">
        <v>632.80460264293913</v>
      </c>
      <c r="N493" s="98">
        <v>622.47481171021298</v>
      </c>
      <c r="O493" s="98">
        <v>645.82054790687607</v>
      </c>
      <c r="P493" s="98">
        <v>546.66848092336215</v>
      </c>
      <c r="Q493" s="98">
        <v>651.63568510364439</v>
      </c>
      <c r="R493" s="98">
        <v>656.4710010618295</v>
      </c>
      <c r="S493" s="98">
        <v>616.85733606998986</v>
      </c>
      <c r="T493" s="98">
        <v>583.20732551247045</v>
      </c>
      <c r="U493" s="98">
        <v>610.83835061633772</v>
      </c>
      <c r="V493" s="98">
        <v>0</v>
      </c>
      <c r="W493" s="98">
        <v>635.53464817388453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415.74958027787949</v>
      </c>
      <c r="D494" s="98">
        <v>378.30048476825567</v>
      </c>
      <c r="E494" s="98">
        <v>398.45848369921373</v>
      </c>
      <c r="F494" s="98">
        <v>411.86273501008748</v>
      </c>
      <c r="G494" s="98">
        <v>400.10102814322335</v>
      </c>
      <c r="H494" s="98">
        <v>422.21612355440317</v>
      </c>
      <c r="I494" s="98">
        <v>433.28468670450479</v>
      </c>
      <c r="J494" s="98">
        <v>424.90119832015091</v>
      </c>
      <c r="K494" s="98">
        <v>448.8552983641739</v>
      </c>
      <c r="L494" s="98">
        <v>0</v>
      </c>
      <c r="M494" s="98">
        <v>490.57710117214077</v>
      </c>
      <c r="N494" s="98">
        <v>505.11092006806922</v>
      </c>
      <c r="O494" s="98">
        <v>468.3749627558808</v>
      </c>
      <c r="P494" s="98">
        <v>435.573613565801</v>
      </c>
      <c r="Q494" s="98">
        <v>492.50268593531513</v>
      </c>
      <c r="R494" s="98">
        <v>494.56191550871881</v>
      </c>
      <c r="S494" s="98">
        <v>511.57008326265651</v>
      </c>
      <c r="T494" s="98">
        <v>478.5955904775513</v>
      </c>
      <c r="U494" s="98">
        <v>482.57560987348194</v>
      </c>
      <c r="V494" s="98">
        <v>0</v>
      </c>
      <c r="W494" s="98">
        <v>487.45315764242469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914.97187435958142</v>
      </c>
      <c r="D495" s="101">
        <v>928.83169735029492</v>
      </c>
      <c r="E495" s="101">
        <v>900.44642865015987</v>
      </c>
      <c r="F495" s="101">
        <v>924.05448704558432</v>
      </c>
      <c r="G495" s="101">
        <v>943.93524944885712</v>
      </c>
      <c r="H495" s="101">
        <v>956.53801360134503</v>
      </c>
      <c r="I495" s="101">
        <v>905.60230047885625</v>
      </c>
      <c r="J495" s="101">
        <v>928.12784869336315</v>
      </c>
      <c r="K495" s="101">
        <v>882.29806480989407</v>
      </c>
      <c r="L495" s="101">
        <v>1037.6969196968646</v>
      </c>
      <c r="M495" s="101">
        <v>1075.577321832965</v>
      </c>
      <c r="N495" s="101">
        <v>1073.2517161125029</v>
      </c>
      <c r="O495" s="101">
        <v>1157.0835995505872</v>
      </c>
      <c r="P495" s="101">
        <v>1112.9290978311062</v>
      </c>
      <c r="Q495" s="101">
        <v>1159.8285153780209</v>
      </c>
      <c r="R495" s="101">
        <v>1150.4352873262835</v>
      </c>
      <c r="S495" s="101">
        <v>1085.5025992990966</v>
      </c>
      <c r="T495" s="101">
        <v>1088.2126801703803</v>
      </c>
      <c r="U495" s="101">
        <v>1091.5822637305548</v>
      </c>
      <c r="V495" s="101">
        <v>1082.3699042996811</v>
      </c>
      <c r="W495" s="101">
        <v>1079.3528985018293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915.14535047220204</v>
      </c>
      <c r="D496" s="104">
        <v>929.06979865141</v>
      </c>
      <c r="E496" s="104">
        <v>900.7512063176639</v>
      </c>
      <c r="F496" s="104">
        <v>924.29338482495518</v>
      </c>
      <c r="G496" s="104">
        <v>944.14427863437618</v>
      </c>
      <c r="H496" s="104">
        <v>956.61460936147591</v>
      </c>
      <c r="I496" s="104">
        <v>905.7750069496667</v>
      </c>
      <c r="J496" s="104">
        <v>928.4090205931069</v>
      </c>
      <c r="K496" s="104">
        <v>882.70595773134005</v>
      </c>
      <c r="L496" s="104">
        <v>1037.9999934229047</v>
      </c>
      <c r="M496" s="104">
        <v>1075.680891967982</v>
      </c>
      <c r="N496" s="104">
        <v>1073.0088990534048</v>
      </c>
      <c r="O496" s="104">
        <v>1156.6639188926472</v>
      </c>
      <c r="P496" s="104">
        <v>1112.3201136108726</v>
      </c>
      <c r="Q496" s="104">
        <v>1159.7246508860269</v>
      </c>
      <c r="R496" s="104">
        <v>1150.7773270268572</v>
      </c>
      <c r="S496" s="104">
        <v>1086.1535753721307</v>
      </c>
      <c r="T496" s="104">
        <v>1088.8666675491006</v>
      </c>
      <c r="U496" s="104">
        <v>1092.1254219579848</v>
      </c>
      <c r="V496" s="104">
        <v>1082.5769164165429</v>
      </c>
      <c r="W496" s="104">
        <v>1079.2924768447911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511.89531760538313</v>
      </c>
      <c r="D497" s="98">
        <v>525.92267145400172</v>
      </c>
      <c r="E497" s="98">
        <v>503.04999054703751</v>
      </c>
      <c r="F497" s="98">
        <v>514.22450859507057</v>
      </c>
      <c r="G497" s="98">
        <v>533.97044623871898</v>
      </c>
      <c r="H497" s="98">
        <v>542.2364469216875</v>
      </c>
      <c r="I497" s="98">
        <v>505.61374887805789</v>
      </c>
      <c r="J497" s="98">
        <v>502.2883268895111</v>
      </c>
      <c r="K497" s="98">
        <v>435.30284522869545</v>
      </c>
      <c r="L497" s="98">
        <v>588.84317160203534</v>
      </c>
      <c r="M497" s="98">
        <v>605.10949098553056</v>
      </c>
      <c r="N497" s="98">
        <v>590.96451153958628</v>
      </c>
      <c r="O497" s="98">
        <v>670.47576446305789</v>
      </c>
      <c r="P497" s="98">
        <v>619.32051343412218</v>
      </c>
      <c r="Q497" s="98">
        <v>660.88786571786898</v>
      </c>
      <c r="R497" s="98">
        <v>656.86223331957126</v>
      </c>
      <c r="S497" s="98">
        <v>593.25340800144909</v>
      </c>
      <c r="T497" s="98">
        <v>599.0080490775274</v>
      </c>
      <c r="U497" s="98">
        <v>610.3245977520113</v>
      </c>
      <c r="V497" s="98">
        <v>607.82651898792926</v>
      </c>
      <c r="W497" s="98">
        <v>610.68415458218715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403.2500328668188</v>
      </c>
      <c r="D498" s="98">
        <v>403.14712719740811</v>
      </c>
      <c r="E498" s="98">
        <v>397.7012157706265</v>
      </c>
      <c r="F498" s="98">
        <v>410.06887622988472</v>
      </c>
      <c r="G498" s="98">
        <v>410.17383239565726</v>
      </c>
      <c r="H498" s="98">
        <v>414.37816243978818</v>
      </c>
      <c r="I498" s="98">
        <v>400.16125807160859</v>
      </c>
      <c r="J498" s="98">
        <v>426.12069370359569</v>
      </c>
      <c r="K498" s="98">
        <v>447.40311250264466</v>
      </c>
      <c r="L498" s="98">
        <v>449.15682182086937</v>
      </c>
      <c r="M498" s="98">
        <v>470.57140098245156</v>
      </c>
      <c r="N498" s="98">
        <v>482.04438751381866</v>
      </c>
      <c r="O498" s="98">
        <v>486.18815442958919</v>
      </c>
      <c r="P498" s="98">
        <v>492.99960017675062</v>
      </c>
      <c r="Q498" s="98">
        <v>498.83678516815797</v>
      </c>
      <c r="R498" s="98">
        <v>493.91509370728579</v>
      </c>
      <c r="S498" s="98">
        <v>492.90016737068157</v>
      </c>
      <c r="T498" s="98">
        <v>489.85861847157327</v>
      </c>
      <c r="U498" s="98">
        <v>481.80082420597347</v>
      </c>
      <c r="V498" s="98">
        <v>474.75039742861372</v>
      </c>
      <c r="W498" s="98">
        <v>468.60832226260385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215.41755163530269</v>
      </c>
      <c r="D499" s="122">
        <v>219.0442207174313</v>
      </c>
      <c r="E499" s="122">
        <v>218.08406600170682</v>
      </c>
      <c r="F499" s="122">
        <v>219.74707458957937</v>
      </c>
      <c r="G499" s="122">
        <v>223.69039953416157</v>
      </c>
      <c r="H499" s="122">
        <v>231.40947697104625</v>
      </c>
      <c r="I499" s="122">
        <v>229.29171272202541</v>
      </c>
      <c r="J499" s="122">
        <v>234.36324779875716</v>
      </c>
      <c r="K499" s="122">
        <v>236.05669572449997</v>
      </c>
      <c r="L499" s="122">
        <v>263.48133380497916</v>
      </c>
      <c r="M499" s="122">
        <v>258.24363206059758</v>
      </c>
      <c r="N499" s="122">
        <v>257.46088274862262</v>
      </c>
      <c r="O499" s="122">
        <v>276.11925871066592</v>
      </c>
      <c r="P499" s="122">
        <v>280.33967031958883</v>
      </c>
      <c r="Q499" s="122">
        <v>285.40366157291277</v>
      </c>
      <c r="R499" s="122">
        <v>293.90067565184745</v>
      </c>
      <c r="S499" s="122">
        <v>286.43901051609026</v>
      </c>
      <c r="T499" s="122">
        <v>287.46526310152984</v>
      </c>
      <c r="U499" s="122">
        <v>287.8780782189225</v>
      </c>
      <c r="V499" s="122">
        <v>303.54920783320995</v>
      </c>
      <c r="W499" s="122">
        <v>309.90330156388939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215.41755163530269</v>
      </c>
      <c r="D502" s="33">
        <v>219.0442207174313</v>
      </c>
      <c r="E502" s="33">
        <v>218.08406600170682</v>
      </c>
      <c r="F502" s="33">
        <v>219.74707458957937</v>
      </c>
      <c r="G502" s="33">
        <v>223.69039953416157</v>
      </c>
      <c r="H502" s="33">
        <v>231.40947697104625</v>
      </c>
      <c r="I502" s="33">
        <v>229.29171272202541</v>
      </c>
      <c r="J502" s="33">
        <v>234.36324779875716</v>
      </c>
      <c r="K502" s="33">
        <v>236.05669572449997</v>
      </c>
      <c r="L502" s="33">
        <v>263.48133380497916</v>
      </c>
      <c r="M502" s="33">
        <v>258.24363206059758</v>
      </c>
      <c r="N502" s="33">
        <v>257.46088274862262</v>
      </c>
      <c r="O502" s="33">
        <v>276.11925871066592</v>
      </c>
      <c r="P502" s="33">
        <v>280.33967031958883</v>
      </c>
      <c r="Q502" s="33">
        <v>285.40366157291277</v>
      </c>
      <c r="R502" s="33">
        <v>293.90067565184745</v>
      </c>
      <c r="S502" s="33">
        <v>286.43901051609026</v>
      </c>
      <c r="T502" s="33">
        <v>287.46526310152984</v>
      </c>
      <c r="U502" s="33">
        <v>287.8780782189225</v>
      </c>
      <c r="V502" s="33">
        <v>303.54920783320995</v>
      </c>
      <c r="W502" s="33">
        <v>309.90330156388939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26.674866064145608</v>
      </c>
      <c r="D504" s="117">
        <f t="shared" si="254"/>
        <v>19.260632058790886</v>
      </c>
      <c r="E504" s="117">
        <f t="shared" si="254"/>
        <v>23.570732705721163</v>
      </c>
      <c r="F504" s="117">
        <f t="shared" si="254"/>
        <v>24.072077060094095</v>
      </c>
      <c r="G504" s="117">
        <f t="shared" si="254"/>
        <v>23.49251465441365</v>
      </c>
      <c r="H504" s="117">
        <f t="shared" si="254"/>
        <v>24.512656609165688</v>
      </c>
      <c r="I504" s="117">
        <f t="shared" si="254"/>
        <v>13.308109218279096</v>
      </c>
      <c r="J504" s="117">
        <f t="shared" si="254"/>
        <v>8.6870509271446235</v>
      </c>
      <c r="K504" s="117">
        <f t="shared" si="254"/>
        <v>8.9419378769286322</v>
      </c>
      <c r="L504" s="117">
        <f t="shared" si="254"/>
        <v>14.584491944166453</v>
      </c>
      <c r="M504" s="117">
        <f t="shared" si="254"/>
        <v>22.094847121252407</v>
      </c>
      <c r="N504" s="117">
        <f t="shared" si="254"/>
        <v>19.120871309640865</v>
      </c>
      <c r="O504" s="117">
        <f t="shared" si="254"/>
        <v>15.307981870786548</v>
      </c>
      <c r="P504" s="117">
        <f t="shared" si="254"/>
        <v>11.983596856199922</v>
      </c>
      <c r="Q504" s="117">
        <f t="shared" si="254"/>
        <v>18.818179183140547</v>
      </c>
      <c r="R504" s="117">
        <f t="shared" ref="R504:V504" si="255">R505+R508+R510+R523</f>
        <v>16.856713307934882</v>
      </c>
      <c r="S504" s="117">
        <f t="shared" si="255"/>
        <v>16.559043445502684</v>
      </c>
      <c r="T504" s="117">
        <f t="shared" si="255"/>
        <v>9.7436266499463553</v>
      </c>
      <c r="U504" s="117">
        <f t="shared" si="255"/>
        <v>1.6563533346775339</v>
      </c>
      <c r="V504" s="117">
        <f t="shared" si="255"/>
        <v>1.1598538201995192</v>
      </c>
      <c r="W504" s="117">
        <f t="shared" ref="W504" si="256">W505+W508+W510+W523</f>
        <v>10.491007471307968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26.674866064145608</v>
      </c>
      <c r="D510" s="122">
        <v>19.260632058790886</v>
      </c>
      <c r="E510" s="122">
        <v>23.570732705721163</v>
      </c>
      <c r="F510" s="122">
        <v>24.072077060094095</v>
      </c>
      <c r="G510" s="122">
        <v>23.49251465441365</v>
      </c>
      <c r="H510" s="122">
        <v>24.512656609165688</v>
      </c>
      <c r="I510" s="122">
        <v>13.308109218279096</v>
      </c>
      <c r="J510" s="122">
        <v>8.6870509271446235</v>
      </c>
      <c r="K510" s="122">
        <v>8.9419378769286322</v>
      </c>
      <c r="L510" s="122">
        <v>14.584491944166453</v>
      </c>
      <c r="M510" s="122">
        <v>22.094847121252407</v>
      </c>
      <c r="N510" s="122">
        <v>19.120871309640865</v>
      </c>
      <c r="O510" s="122">
        <v>15.307981870786548</v>
      </c>
      <c r="P510" s="122">
        <v>11.983596856199922</v>
      </c>
      <c r="Q510" s="122">
        <v>18.818179183140547</v>
      </c>
      <c r="R510" s="122">
        <v>16.856713307934882</v>
      </c>
      <c r="S510" s="122">
        <v>16.559043445502684</v>
      </c>
      <c r="T510" s="122">
        <v>9.7436266499463553</v>
      </c>
      <c r="U510" s="122">
        <v>1.6563533346775339</v>
      </c>
      <c r="V510" s="122">
        <v>1.1598538201995192</v>
      </c>
      <c r="W510" s="122">
        <v>10.491007471307968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326.37595602133717</v>
      </c>
      <c r="D515" s="101">
        <v>300.34952723917371</v>
      </c>
      <c r="E515" s="101">
        <v>310.29315155084248</v>
      </c>
      <c r="F515" s="101">
        <v>318.28029802111325</v>
      </c>
      <c r="G515" s="101">
        <v>314.19998307027595</v>
      </c>
      <c r="H515" s="101">
        <v>331.32193376346532</v>
      </c>
      <c r="I515" s="101">
        <v>331.91346335296657</v>
      </c>
      <c r="J515" s="101">
        <v>311.44657401304318</v>
      </c>
      <c r="K515" s="101">
        <v>296.87103890351193</v>
      </c>
      <c r="L515" s="101">
        <v>328.08978936582849</v>
      </c>
      <c r="M515" s="101">
        <v>367.58280414910689</v>
      </c>
      <c r="N515" s="101">
        <v>359.96699022535495</v>
      </c>
      <c r="O515" s="101">
        <v>343.4176835644289</v>
      </c>
      <c r="P515" s="101">
        <v>290.4287975754109</v>
      </c>
      <c r="Q515" s="101">
        <v>325.9291500174686</v>
      </c>
      <c r="R515" s="101">
        <v>320.09893258366498</v>
      </c>
      <c r="S515" s="101">
        <v>306.82110429115738</v>
      </c>
      <c r="T515" s="101">
        <v>283.09038431080012</v>
      </c>
      <c r="U515" s="101">
        <v>286.74655789132544</v>
      </c>
      <c r="V515" s="101">
        <v>275.89056203145896</v>
      </c>
      <c r="W515" s="101">
        <v>289.62223002452345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182.65008613077163</v>
      </c>
      <c r="D516" s="104">
        <v>169.91752923986374</v>
      </c>
      <c r="E516" s="104">
        <v>173.35848659039021</v>
      </c>
      <c r="F516" s="104">
        <v>177.1845187285368</v>
      </c>
      <c r="G516" s="104">
        <v>177.62232665986957</v>
      </c>
      <c r="H516" s="104">
        <v>187.76185711581672</v>
      </c>
      <c r="I516" s="104">
        <v>185.293350742033</v>
      </c>
      <c r="J516" s="104">
        <v>168.3852033217006</v>
      </c>
      <c r="K516" s="104">
        <v>146.72050337067421</v>
      </c>
      <c r="L516" s="104">
        <v>0</v>
      </c>
      <c r="M516" s="104">
        <v>207.09037804184504</v>
      </c>
      <c r="N516" s="104">
        <v>198.70419213691673</v>
      </c>
      <c r="O516" s="104">
        <v>198.96160290803064</v>
      </c>
      <c r="P516" s="104">
        <v>161.5456192642186</v>
      </c>
      <c r="Q516" s="104">
        <v>185.68741881234166</v>
      </c>
      <c r="R516" s="104">
        <v>182.66279210641258</v>
      </c>
      <c r="S516" s="104">
        <v>167.8340555075666</v>
      </c>
      <c r="T516" s="104">
        <v>155.5544799293757</v>
      </c>
      <c r="U516" s="104">
        <v>160.29436168540838</v>
      </c>
      <c r="V516" s="104">
        <v>0</v>
      </c>
      <c r="W516" s="104">
        <v>163.95378364074756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182.65008613077163</v>
      </c>
      <c r="D517" s="98">
        <v>169.91752923986374</v>
      </c>
      <c r="E517" s="98">
        <v>173.35848659039021</v>
      </c>
      <c r="F517" s="98">
        <v>177.1845187285368</v>
      </c>
      <c r="G517" s="98">
        <v>177.62232665986957</v>
      </c>
      <c r="H517" s="98">
        <v>187.76185711581672</v>
      </c>
      <c r="I517" s="98">
        <v>185.293350742033</v>
      </c>
      <c r="J517" s="98">
        <v>168.3852033217006</v>
      </c>
      <c r="K517" s="98">
        <v>146.72050337067421</v>
      </c>
      <c r="L517" s="98">
        <v>0</v>
      </c>
      <c r="M517" s="98">
        <v>207.09037804184504</v>
      </c>
      <c r="N517" s="98">
        <v>198.70419213691673</v>
      </c>
      <c r="O517" s="98">
        <v>198.96160290803064</v>
      </c>
      <c r="P517" s="98">
        <v>161.5456192642186</v>
      </c>
      <c r="Q517" s="98">
        <v>185.68741881234166</v>
      </c>
      <c r="R517" s="98">
        <v>182.66279210641258</v>
      </c>
      <c r="S517" s="98">
        <v>167.8340555075666</v>
      </c>
      <c r="T517" s="98">
        <v>155.5544799293757</v>
      </c>
      <c r="U517" s="98">
        <v>160.29436168540838</v>
      </c>
      <c r="V517" s="98">
        <v>0</v>
      </c>
      <c r="W517" s="98">
        <v>163.95378364074756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158.80208086956742</v>
      </c>
      <c r="D528" s="118">
        <f t="shared" si="261"/>
        <v>147.36782887183659</v>
      </c>
      <c r="E528" s="118">
        <f t="shared" si="261"/>
        <v>148.1610111222723</v>
      </c>
      <c r="F528" s="118">
        <f t="shared" si="261"/>
        <v>139.83163156468268</v>
      </c>
      <c r="G528" s="118">
        <f t="shared" si="261"/>
        <v>140.76143299698793</v>
      </c>
      <c r="H528" s="118">
        <f t="shared" si="261"/>
        <v>136.619283713366</v>
      </c>
      <c r="I528" s="118">
        <f t="shared" si="261"/>
        <v>143.03996452918312</v>
      </c>
      <c r="J528" s="118">
        <f t="shared" si="261"/>
        <v>132.29865607215029</v>
      </c>
      <c r="K528" s="118">
        <f t="shared" si="261"/>
        <v>127.42225858326479</v>
      </c>
      <c r="L528" s="118">
        <f t="shared" si="261"/>
        <v>135.60316079188482</v>
      </c>
      <c r="M528" s="118">
        <f t="shared" si="261"/>
        <v>120.07115491269761</v>
      </c>
      <c r="N528" s="118">
        <f t="shared" si="261"/>
        <v>112.67509402166627</v>
      </c>
      <c r="O528" s="118">
        <f t="shared" si="261"/>
        <v>111.02713149358198</v>
      </c>
      <c r="P528" s="118">
        <f t="shared" si="261"/>
        <v>100.24835381484536</v>
      </c>
      <c r="Q528" s="118">
        <f t="shared" si="261"/>
        <v>106.81663157628221</v>
      </c>
      <c r="R528" s="118">
        <f t="shared" ref="R528:V528" si="262">R529+R532+R534+R547</f>
        <v>105.64637706885554</v>
      </c>
      <c r="S528" s="118">
        <f t="shared" si="262"/>
        <v>96.832784987440391</v>
      </c>
      <c r="T528" s="118">
        <f t="shared" si="262"/>
        <v>89.34872183344406</v>
      </c>
      <c r="U528" s="118">
        <f t="shared" si="262"/>
        <v>80.897970613933509</v>
      </c>
      <c r="V528" s="118">
        <f t="shared" si="262"/>
        <v>74.20608670256776</v>
      </c>
      <c r="W528" s="118">
        <f t="shared" ref="W528" si="263">W529+W532+W534+W547</f>
        <v>69.502353404668824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145.85518202469621</v>
      </c>
      <c r="D529" s="123">
        <f t="shared" si="264"/>
        <v>134.24551605693105</v>
      </c>
      <c r="E529" s="123">
        <f t="shared" si="264"/>
        <v>135.26900653238363</v>
      </c>
      <c r="F529" s="123">
        <f t="shared" si="264"/>
        <v>126.72859266997357</v>
      </c>
      <c r="G529" s="123">
        <f t="shared" si="264"/>
        <v>127.56720705696057</v>
      </c>
      <c r="H529" s="123">
        <f t="shared" si="264"/>
        <v>123.27988651871513</v>
      </c>
      <c r="I529" s="123">
        <f t="shared" si="264"/>
        <v>130.23086908623105</v>
      </c>
      <c r="J529" s="123">
        <f t="shared" si="264"/>
        <v>119.45854983144977</v>
      </c>
      <c r="K529" s="123">
        <f t="shared" si="264"/>
        <v>115.16611237714241</v>
      </c>
      <c r="L529" s="123">
        <f t="shared" si="264"/>
        <v>121.48545400647957</v>
      </c>
      <c r="M529" s="123">
        <f t="shared" si="264"/>
        <v>105.43573657811608</v>
      </c>
      <c r="N529" s="123">
        <f t="shared" si="264"/>
        <v>98.357914672849205</v>
      </c>
      <c r="O529" s="123">
        <f t="shared" si="264"/>
        <v>96.134642670161355</v>
      </c>
      <c r="P529" s="123">
        <f t="shared" si="264"/>
        <v>85.702522951624317</v>
      </c>
      <c r="Q529" s="123">
        <f t="shared" si="264"/>
        <v>92.103601516176056</v>
      </c>
      <c r="R529" s="123">
        <f t="shared" ref="R529:V529" si="265">SUM(R530:R531)</f>
        <v>90.963869890465787</v>
      </c>
      <c r="S529" s="123">
        <f t="shared" si="265"/>
        <v>83.056254309512937</v>
      </c>
      <c r="T529" s="123">
        <f t="shared" si="265"/>
        <v>76.261953043180867</v>
      </c>
      <c r="U529" s="123">
        <f t="shared" si="265"/>
        <v>67.75328437232686</v>
      </c>
      <c r="V529" s="123">
        <f t="shared" si="265"/>
        <v>61.067529723604046</v>
      </c>
      <c r="W529" s="123">
        <f t="shared" ref="W529" si="266">SUM(W530:W531)</f>
        <v>56.303994477159286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145.18663382275344</v>
      </c>
      <c r="D530" s="99">
        <v>133.63595264679117</v>
      </c>
      <c r="E530" s="99">
        <v>134.64808722856134</v>
      </c>
      <c r="F530" s="99">
        <v>126.1453616858481</v>
      </c>
      <c r="G530" s="99">
        <v>126.97664207999486</v>
      </c>
      <c r="H530" s="99">
        <v>122.7060554838296</v>
      </c>
      <c r="I530" s="99">
        <v>129.6187280544496</v>
      </c>
      <c r="J530" s="99">
        <v>118.89776685485103</v>
      </c>
      <c r="K530" s="99">
        <v>114.62238508702359</v>
      </c>
      <c r="L530" s="99">
        <v>120.88140736027002</v>
      </c>
      <c r="M530" s="99">
        <v>104.91517578004755</v>
      </c>
      <c r="N530" s="99">
        <v>97.866050802694076</v>
      </c>
      <c r="O530" s="99">
        <v>95.648299009944694</v>
      </c>
      <c r="P530" s="99">
        <v>85.280409960111911</v>
      </c>
      <c r="Q530" s="99">
        <v>91.639764732131155</v>
      </c>
      <c r="R530" s="99">
        <v>90.501094576621284</v>
      </c>
      <c r="S530" s="99">
        <v>82.626739270370408</v>
      </c>
      <c r="T530" s="99">
        <v>75.862589742033478</v>
      </c>
      <c r="U530" s="99">
        <v>67.398023334698991</v>
      </c>
      <c r="V530" s="99">
        <v>60.743006136682716</v>
      </c>
      <c r="W530" s="99">
        <v>56.001010520135438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0.66854820194277709</v>
      </c>
      <c r="D531" s="99">
        <v>0.6095634101398778</v>
      </c>
      <c r="E531" s="99">
        <v>0.62091930382229865</v>
      </c>
      <c r="F531" s="99">
        <v>0.58323098412546859</v>
      </c>
      <c r="G531" s="99">
        <v>0.59056497696570587</v>
      </c>
      <c r="H531" s="99">
        <v>0.57383103488552245</v>
      </c>
      <c r="I531" s="99">
        <v>0.61214103178145252</v>
      </c>
      <c r="J531" s="99">
        <v>0.56078297659873999</v>
      </c>
      <c r="K531" s="99">
        <v>0.5437272901188196</v>
      </c>
      <c r="L531" s="99">
        <v>0.60404664620955739</v>
      </c>
      <c r="M531" s="99">
        <v>0.52056079806852362</v>
      </c>
      <c r="N531" s="99">
        <v>0.49186387015512939</v>
      </c>
      <c r="O531" s="99">
        <v>0.48634366021665615</v>
      </c>
      <c r="P531" s="99">
        <v>0.42211299151241227</v>
      </c>
      <c r="Q531" s="99">
        <v>0.46383678404489809</v>
      </c>
      <c r="R531" s="99">
        <v>0.46277531384450282</v>
      </c>
      <c r="S531" s="99">
        <v>0.42951503914252787</v>
      </c>
      <c r="T531" s="99">
        <v>0.39936330114739477</v>
      </c>
      <c r="U531" s="99">
        <v>0.3552610376278702</v>
      </c>
      <c r="V531" s="99">
        <v>0.32452358692133371</v>
      </c>
      <c r="W531" s="99">
        <v>0.30298395702384878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2.4236722726936239E-2</v>
      </c>
      <c r="D532" s="123">
        <f t="shared" si="267"/>
        <v>1.1954908384343594E-2</v>
      </c>
      <c r="E532" s="123">
        <f t="shared" si="267"/>
        <v>2.5219299438932419E-2</v>
      </c>
      <c r="F532" s="123">
        <f t="shared" si="267"/>
        <v>3.9792424311162811E-2</v>
      </c>
      <c r="G532" s="123">
        <f t="shared" si="267"/>
        <v>3.9431289698032883E-2</v>
      </c>
      <c r="H532" s="123">
        <f t="shared" si="267"/>
        <v>6.4676097881413583E-2</v>
      </c>
      <c r="I532" s="123">
        <f t="shared" si="267"/>
        <v>6.4655146483640596E-2</v>
      </c>
      <c r="J532" s="123">
        <f t="shared" si="267"/>
        <v>4.5047203754617106E-2</v>
      </c>
      <c r="K532" s="123">
        <f t="shared" si="267"/>
        <v>2.8814281421516173E-2</v>
      </c>
      <c r="L532" s="123">
        <f t="shared" si="267"/>
        <v>3.0564239197551076E-2</v>
      </c>
      <c r="M532" s="123">
        <f t="shared" si="267"/>
        <v>4.0786329364009916E-2</v>
      </c>
      <c r="N532" s="123">
        <f t="shared" si="267"/>
        <v>3.8433162621616779E-2</v>
      </c>
      <c r="O532" s="123">
        <f t="shared" si="267"/>
        <v>3.0735190439621224E-2</v>
      </c>
      <c r="P532" s="123">
        <f t="shared" si="267"/>
        <v>2.3979602181105057E-2</v>
      </c>
      <c r="Q532" s="123">
        <f t="shared" si="267"/>
        <v>2.9313103866755719E-2</v>
      </c>
      <c r="R532" s="123">
        <f t="shared" si="267"/>
        <v>3.6461239080774067E-2</v>
      </c>
      <c r="S532" s="123">
        <f t="shared" si="267"/>
        <v>3.2276826684656382E-2</v>
      </c>
      <c r="T532" s="123">
        <f t="shared" si="267"/>
        <v>4.038384336100026E-2</v>
      </c>
      <c r="U532" s="123">
        <f t="shared" si="267"/>
        <v>1.8050345252509856E-2</v>
      </c>
      <c r="V532" s="123">
        <f t="shared" si="267"/>
        <v>5.218480972203593E-2</v>
      </c>
      <c r="W532" s="123">
        <f t="shared" si="267"/>
        <v>2.3710851701026863E-2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2.4236722726936239E-2</v>
      </c>
      <c r="D533" s="99">
        <f>RES_hhdet_in_fecs!D86</f>
        <v>1.1954908384343594E-2</v>
      </c>
      <c r="E533" s="99">
        <f>RES_hhdet_in_fecs!E86</f>
        <v>2.5219299438932419E-2</v>
      </c>
      <c r="F533" s="99">
        <f>RES_hhdet_in_fecs!F86</f>
        <v>3.9792424311162811E-2</v>
      </c>
      <c r="G533" s="99">
        <f>RES_hhdet_in_fecs!G86</f>
        <v>3.9431289698032883E-2</v>
      </c>
      <c r="H533" s="99">
        <f>RES_hhdet_in_fecs!H86</f>
        <v>6.4676097881413583E-2</v>
      </c>
      <c r="I533" s="99">
        <f>RES_hhdet_in_fecs!I86</f>
        <v>6.4655146483640596E-2</v>
      </c>
      <c r="J533" s="99">
        <f>RES_hhdet_in_fecs!J86</f>
        <v>4.5047203754617106E-2</v>
      </c>
      <c r="K533" s="99">
        <f>RES_hhdet_in_fecs!K86</f>
        <v>2.8814281421516173E-2</v>
      </c>
      <c r="L533" s="99">
        <f>RES_hhdet_in_fecs!L86</f>
        <v>3.0564239197551076E-2</v>
      </c>
      <c r="M533" s="99">
        <f>RES_hhdet_in_fecs!M86</f>
        <v>4.0786329364009916E-2</v>
      </c>
      <c r="N533" s="99">
        <f>RES_hhdet_in_fecs!N86</f>
        <v>3.8433162621616779E-2</v>
      </c>
      <c r="O533" s="99">
        <f>RES_hhdet_in_fecs!O86</f>
        <v>3.0735190439621224E-2</v>
      </c>
      <c r="P533" s="99">
        <f>RES_hhdet_in_fecs!P86</f>
        <v>2.3979602181105057E-2</v>
      </c>
      <c r="Q533" s="99">
        <f>RES_hhdet_in_fecs!Q86</f>
        <v>2.9313103866755719E-2</v>
      </c>
      <c r="R533" s="99">
        <f>RES_hhdet_in_fecs!R86</f>
        <v>3.6461239080774067E-2</v>
      </c>
      <c r="S533" s="99">
        <f>RES_hhdet_in_fecs!S86</f>
        <v>3.2276826684656382E-2</v>
      </c>
      <c r="T533" s="99">
        <f>RES_hhdet_in_fecs!T86</f>
        <v>4.038384336100026E-2</v>
      </c>
      <c r="U533" s="99">
        <f>RES_hhdet_in_fecs!U86</f>
        <v>1.8050345252509856E-2</v>
      </c>
      <c r="V533" s="99">
        <f>RES_hhdet_in_fecs!V86</f>
        <v>5.218480972203593E-2</v>
      </c>
      <c r="W533" s="99">
        <f>RES_hhdet_in_fecs!W86</f>
        <v>2.3710851701026863E-2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10.517715186117819</v>
      </c>
      <c r="D534" s="123">
        <v>10.671536135078702</v>
      </c>
      <c r="E534" s="123">
        <v>10.44479750553996</v>
      </c>
      <c r="F534" s="123">
        <v>10.632683731831575</v>
      </c>
      <c r="G534" s="123">
        <v>10.690237405040001</v>
      </c>
      <c r="H534" s="123">
        <v>10.734053694929068</v>
      </c>
      <c r="I534" s="123">
        <v>10.233828646031945</v>
      </c>
      <c r="J534" s="123">
        <v>10.236638176862554</v>
      </c>
      <c r="K534" s="123">
        <v>9.6598776597772442</v>
      </c>
      <c r="L534" s="123">
        <v>11.23151128340543</v>
      </c>
      <c r="M534" s="123">
        <v>11.809572000606138</v>
      </c>
      <c r="N534" s="123">
        <v>11.5182244724786</v>
      </c>
      <c r="O534" s="123">
        <v>11.920948540048862</v>
      </c>
      <c r="P534" s="123">
        <v>11.561195506589693</v>
      </c>
      <c r="Q534" s="123">
        <v>11.701561809454057</v>
      </c>
      <c r="R534" s="123">
        <v>11.617111154736117</v>
      </c>
      <c r="S534" s="123">
        <v>10.841534408451434</v>
      </c>
      <c r="T534" s="123">
        <v>10.185803056992174</v>
      </c>
      <c r="U534" s="123">
        <v>10.309343395362854</v>
      </c>
      <c r="V534" s="123">
        <v>10.154772559379095</v>
      </c>
      <c r="W534" s="123">
        <v>10.216052979296377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11.785332408350165</v>
      </c>
      <c r="D535" s="99">
        <v>11.305130199002045</v>
      </c>
      <c r="E535" s="99">
        <v>11.111003414013105</v>
      </c>
      <c r="F535" s="99">
        <v>10.916124622948574</v>
      </c>
      <c r="G535" s="99">
        <v>10.952318980910924</v>
      </c>
      <c r="H535" s="99">
        <v>10.776323090702984</v>
      </c>
      <c r="I535" s="99">
        <v>10.765250325271808</v>
      </c>
      <c r="J535" s="99">
        <v>10.450470861992827</v>
      </c>
      <c r="K535" s="99">
        <v>10.07699000837319</v>
      </c>
      <c r="L535" s="99">
        <v>11.292844693642518</v>
      </c>
      <c r="M535" s="99">
        <v>11.929741371241056</v>
      </c>
      <c r="N535" s="99">
        <v>11.34783175017829</v>
      </c>
      <c r="O535" s="99">
        <v>11.427094762687714</v>
      </c>
      <c r="P535" s="99">
        <v>11.692201766839432</v>
      </c>
      <c r="Q535" s="99">
        <v>11.597367458328737</v>
      </c>
      <c r="R535" s="99">
        <v>11.662450120592792</v>
      </c>
      <c r="S535" s="99">
        <v>10.838808409254932</v>
      </c>
      <c r="T535" s="99">
        <v>9.9855320238822873</v>
      </c>
      <c r="U535" s="99">
        <v>10.300254071097974</v>
      </c>
      <c r="V535" s="99">
        <v>10.14701340293214</v>
      </c>
      <c r="W535" s="99">
        <v>10.126678034769723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10.090269851390469</v>
      </c>
      <c r="D536" s="99">
        <v>9.7630854422515991</v>
      </c>
      <c r="E536" s="99">
        <v>9.6320560433980198</v>
      </c>
      <c r="F536" s="99">
        <v>9.5168893300614936</v>
      </c>
      <c r="G536" s="99">
        <v>9.6368524106727254</v>
      </c>
      <c r="H536" s="99">
        <v>9.5450886337340624</v>
      </c>
      <c r="I536" s="99">
        <v>9.5741304148908899</v>
      </c>
      <c r="J536" s="99">
        <v>9.3101906932300249</v>
      </c>
      <c r="K536" s="99">
        <v>8.9324745882273131</v>
      </c>
      <c r="L536" s="99">
        <v>10.258700695638858</v>
      </c>
      <c r="M536" s="99">
        <v>10.885967964051773</v>
      </c>
      <c r="N536" s="99">
        <v>10.379100187907312</v>
      </c>
      <c r="O536" s="99">
        <v>10.550047721104979</v>
      </c>
      <c r="P536" s="99">
        <v>10.788424145095011</v>
      </c>
      <c r="Q536" s="99">
        <v>10.765723870974547</v>
      </c>
      <c r="R536" s="99">
        <v>10.895901967702201</v>
      </c>
      <c r="S536" s="99">
        <v>10.160320829923176</v>
      </c>
      <c r="T536" s="99">
        <v>9.4283019183769241</v>
      </c>
      <c r="U536" s="99">
        <v>9.8031466409811152</v>
      </c>
      <c r="V536" s="99">
        <v>9.7107309486704132</v>
      </c>
      <c r="W536" s="99">
        <v>9.735477767778022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6.5945450248992765</v>
      </c>
      <c r="D537" s="102">
        <v>6.3972052619272581</v>
      </c>
      <c r="E537" s="102">
        <v>6.20810227603135</v>
      </c>
      <c r="F537" s="102">
        <v>6.0760455016411772</v>
      </c>
      <c r="G537" s="102">
        <v>6.1923368683610525</v>
      </c>
      <c r="H537" s="102">
        <v>6.1051366999127188</v>
      </c>
      <c r="I537" s="102">
        <v>6.0079647466019397</v>
      </c>
      <c r="J537" s="102">
        <v>5.6513020466749282</v>
      </c>
      <c r="K537" s="102">
        <v>4.9841886252514636</v>
      </c>
      <c r="L537" s="102">
        <v>6.4181814216559783</v>
      </c>
      <c r="M537" s="102">
        <v>6.7227464620463868</v>
      </c>
      <c r="N537" s="102">
        <v>6.2624018403198392</v>
      </c>
      <c r="O537" s="102">
        <v>6.6223265133531557</v>
      </c>
      <c r="P537" s="102">
        <v>6.5175729855524258</v>
      </c>
      <c r="Q537" s="102">
        <v>6.6056059741131676</v>
      </c>
      <c r="R537" s="102">
        <v>6.6544465765545882</v>
      </c>
      <c r="S537" s="102">
        <v>5.926723318048964</v>
      </c>
      <c r="T537" s="102">
        <v>5.4852683110748339</v>
      </c>
      <c r="U537" s="102">
        <v>5.7574877026401632</v>
      </c>
      <c r="V537" s="102">
        <v>5.6994650884857743</v>
      </c>
      <c r="W537" s="102">
        <v>5.7333230773018657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3.4957248264911951</v>
      </c>
      <c r="D538" s="105">
        <v>3.365880180324341</v>
      </c>
      <c r="E538" s="105">
        <v>3.4239537673666685</v>
      </c>
      <c r="F538" s="105">
        <v>3.4408438284203151</v>
      </c>
      <c r="G538" s="105">
        <v>3.4445155423116707</v>
      </c>
      <c r="H538" s="105">
        <v>3.4399519338213436</v>
      </c>
      <c r="I538" s="105">
        <v>3.566165668288952</v>
      </c>
      <c r="J538" s="105">
        <v>3.6588886465550972</v>
      </c>
      <c r="K538" s="105">
        <v>3.9482859629758473</v>
      </c>
      <c r="L538" s="105">
        <v>3.8405192739828795</v>
      </c>
      <c r="M538" s="105">
        <v>4.1632215020053849</v>
      </c>
      <c r="N538" s="105">
        <v>4.1166983475874721</v>
      </c>
      <c r="O538" s="105">
        <v>3.9277212077518251</v>
      </c>
      <c r="P538" s="105">
        <v>4.2708511595425849</v>
      </c>
      <c r="Q538" s="105">
        <v>4.1601178968613777</v>
      </c>
      <c r="R538" s="105">
        <v>4.2414553911476105</v>
      </c>
      <c r="S538" s="105">
        <v>4.233597511874212</v>
      </c>
      <c r="T538" s="105">
        <v>3.9430336073020884</v>
      </c>
      <c r="U538" s="105">
        <v>4.0456589383409511</v>
      </c>
      <c r="V538" s="105">
        <v>4.0112658601846389</v>
      </c>
      <c r="W538" s="105">
        <v>4.0021546904761554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12.402211279159557</v>
      </c>
      <c r="D539" s="102">
        <v>11.402737710272014</v>
      </c>
      <c r="E539" s="102">
        <v>11.772230615009168</v>
      </c>
      <c r="F539" s="102">
        <v>12.048669770130498</v>
      </c>
      <c r="G539" s="102">
        <v>11.870668911021774</v>
      </c>
      <c r="H539" s="102">
        <v>12.498218477509642</v>
      </c>
      <c r="I539" s="102">
        <v>12.512047073328363</v>
      </c>
      <c r="J539" s="102">
        <v>11.730297443908812</v>
      </c>
      <c r="K539" s="102">
        <v>11.165964062828881</v>
      </c>
      <c r="L539" s="102">
        <v>12.32704451189748</v>
      </c>
      <c r="M539" s="102">
        <v>13.78885852829522</v>
      </c>
      <c r="N539" s="102">
        <v>13.484376098812024</v>
      </c>
      <c r="O539" s="102">
        <v>12.854985796828837</v>
      </c>
      <c r="P539" s="102">
        <v>10.8638260060532</v>
      </c>
      <c r="Q539" s="102">
        <v>12.182228158211597</v>
      </c>
      <c r="R539" s="102">
        <v>11.958566920425186</v>
      </c>
      <c r="S539" s="102">
        <v>11.456781029076598</v>
      </c>
      <c r="T539" s="102">
        <v>10.560970582072951</v>
      </c>
      <c r="U539" s="102">
        <v>10.692497867935673</v>
      </c>
      <c r="V539" s="102">
        <v>10.288468867328465</v>
      </c>
      <c r="W539" s="102">
        <v>10.782091155273209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10.529423193068363</v>
      </c>
      <c r="D540" s="105">
        <v>9.7134039933388454</v>
      </c>
      <c r="E540" s="105">
        <v>10.011067722154158</v>
      </c>
      <c r="F540" s="105">
        <v>10.2491298511263</v>
      </c>
      <c r="G540" s="105">
        <v>10.144445859974256</v>
      </c>
      <c r="H540" s="105">
        <v>10.700772169292105</v>
      </c>
      <c r="I540" s="105">
        <v>10.695247765724352</v>
      </c>
      <c r="J540" s="105">
        <v>9.9773881403686584</v>
      </c>
      <c r="K540" s="105">
        <v>9.3534875151126098</v>
      </c>
      <c r="L540" s="105">
        <v>0</v>
      </c>
      <c r="M540" s="105">
        <v>11.948772622691033</v>
      </c>
      <c r="N540" s="105">
        <v>11.741667780930591</v>
      </c>
      <c r="O540" s="105">
        <v>11.430303572052605</v>
      </c>
      <c r="P540" s="105">
        <v>9.7439500610527716</v>
      </c>
      <c r="Q540" s="105">
        <v>11.122038476191921</v>
      </c>
      <c r="R540" s="105">
        <v>11.021175938522031</v>
      </c>
      <c r="S540" s="105">
        <v>10.60621504699183</v>
      </c>
      <c r="T540" s="105">
        <v>9.8589413756195654</v>
      </c>
      <c r="U540" s="105">
        <v>10.064911719482648</v>
      </c>
      <c r="V540" s="105">
        <v>0</v>
      </c>
      <c r="W540" s="105">
        <v>10.22595564122145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6.9406612728617354</v>
      </c>
      <c r="D541" s="99">
        <v>6.4509008424599763</v>
      </c>
      <c r="E541" s="99">
        <v>6.5770580917144548</v>
      </c>
      <c r="F541" s="99">
        <v>6.707414086931724</v>
      </c>
      <c r="G541" s="99">
        <v>6.7106809185061866</v>
      </c>
      <c r="H541" s="99">
        <v>7.0828051898663462</v>
      </c>
      <c r="I541" s="99">
        <v>6.9849505453582816</v>
      </c>
      <c r="J541" s="99">
        <v>6.3420460680164368</v>
      </c>
      <c r="K541" s="99">
        <v>5.5184765545607117</v>
      </c>
      <c r="L541" s="99">
        <v>0</v>
      </c>
      <c r="M541" s="99">
        <v>7.7684263060136249</v>
      </c>
      <c r="N541" s="99">
        <v>7.4434660175572498</v>
      </c>
      <c r="O541" s="99">
        <v>7.4476321456439809</v>
      </c>
      <c r="P541" s="99">
        <v>6.0428012455303897</v>
      </c>
      <c r="Q541" s="99">
        <v>6.9404240214785924</v>
      </c>
      <c r="R541" s="99">
        <v>6.8240940563127621</v>
      </c>
      <c r="S541" s="99">
        <v>6.2669679376012031</v>
      </c>
      <c r="T541" s="99">
        <v>5.8031158156194564</v>
      </c>
      <c r="U541" s="99">
        <v>5.9772195110809676</v>
      </c>
      <c r="V541" s="99">
        <v>0</v>
      </c>
      <c r="W541" s="99">
        <v>6.103691143862811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3.5887619202066245</v>
      </c>
      <c r="D542" s="99">
        <v>3.2625031508788696</v>
      </c>
      <c r="E542" s="99">
        <v>3.4340096304397045</v>
      </c>
      <c r="F542" s="99">
        <v>3.5417157641945769</v>
      </c>
      <c r="G542" s="99">
        <v>3.4337649414680711</v>
      </c>
      <c r="H542" s="99">
        <v>3.6179669794257605</v>
      </c>
      <c r="I542" s="99">
        <v>3.7102972203660682</v>
      </c>
      <c r="J542" s="99">
        <v>3.6353420723522234</v>
      </c>
      <c r="K542" s="99">
        <v>3.8350109605519012</v>
      </c>
      <c r="L542" s="99">
        <v>0</v>
      </c>
      <c r="M542" s="99">
        <v>4.1803463166774097</v>
      </c>
      <c r="N542" s="99">
        <v>4.2982017633733429</v>
      </c>
      <c r="O542" s="99">
        <v>3.9826714264086229</v>
      </c>
      <c r="P542" s="99">
        <v>3.7011488155223815</v>
      </c>
      <c r="Q542" s="99">
        <v>4.1816144547133307</v>
      </c>
      <c r="R542" s="99">
        <v>4.1970818822092717</v>
      </c>
      <c r="S542" s="99">
        <v>4.3392471093906275</v>
      </c>
      <c r="T542" s="99">
        <v>4.0558255600001107</v>
      </c>
      <c r="U542" s="99">
        <v>4.0876922084016796</v>
      </c>
      <c r="V542" s="99">
        <v>0</v>
      </c>
      <c r="W542" s="99">
        <v>4.1222644973586373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10.713537596329232</v>
      </c>
      <c r="D543" s="102">
        <v>10.848011501790625</v>
      </c>
      <c r="E543" s="102">
        <v>10.490799053675282</v>
      </c>
      <c r="F543" s="102">
        <v>10.723047722055096</v>
      </c>
      <c r="G543" s="102">
        <v>10.911399911985015</v>
      </c>
      <c r="H543" s="102">
        <v>11.018010105958313</v>
      </c>
      <c r="I543" s="102">
        <v>10.402139750342439</v>
      </c>
      <c r="J543" s="102">
        <v>10.626591111087487</v>
      </c>
      <c r="K543" s="102">
        <v>10.061086436253051</v>
      </c>
      <c r="L543" s="102">
        <v>11.784932593633814</v>
      </c>
      <c r="M543" s="102">
        <v>12.129458135591006</v>
      </c>
      <c r="N543" s="102">
        <v>11.981298794383656</v>
      </c>
      <c r="O543" s="102">
        <v>12.739902437186812</v>
      </c>
      <c r="P543" s="102">
        <v>12.041522166781917</v>
      </c>
      <c r="Q543" s="102">
        <v>12.337858044969344</v>
      </c>
      <c r="R543" s="102">
        <v>12.092897571565077</v>
      </c>
      <c r="S543" s="102">
        <v>11.277600452867153</v>
      </c>
      <c r="T543" s="102">
        <v>11.17475489501696</v>
      </c>
      <c r="U543" s="102">
        <v>11.092970069800369</v>
      </c>
      <c r="V543" s="102">
        <v>10.903954068820632</v>
      </c>
      <c r="W543" s="102">
        <v>10.780736760402316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9.4747215581470599</v>
      </c>
      <c r="D544" s="105">
        <v>9.6191394654306723</v>
      </c>
      <c r="E544" s="105">
        <v>9.2883498782505267</v>
      </c>
      <c r="F544" s="105">
        <v>9.4935288717056849</v>
      </c>
      <c r="G544" s="105">
        <v>9.6926324962984438</v>
      </c>
      <c r="H544" s="105">
        <v>9.7966260507684364</v>
      </c>
      <c r="I544" s="105">
        <v>9.2343533786796446</v>
      </c>
      <c r="J544" s="105">
        <v>9.3967212462005687</v>
      </c>
      <c r="K544" s="105">
        <v>8.7864810575970367</v>
      </c>
      <c r="L544" s="105">
        <v>10.520889000369539</v>
      </c>
      <c r="M544" s="105">
        <v>10.833788960000458</v>
      </c>
      <c r="N544" s="105">
        <v>10.69918056546906</v>
      </c>
      <c r="O544" s="105">
        <v>11.516316909222837</v>
      </c>
      <c r="P544" s="105">
        <v>10.889949632054027</v>
      </c>
      <c r="Q544" s="105">
        <v>11.265692885707393</v>
      </c>
      <c r="R544" s="105">
        <v>11.096255429649288</v>
      </c>
      <c r="S544" s="105">
        <v>10.344366116909159</v>
      </c>
      <c r="T544" s="105">
        <v>10.302431315144451</v>
      </c>
      <c r="U544" s="105">
        <v>10.283421836965267</v>
      </c>
      <c r="V544" s="105">
        <v>10.145047247977825</v>
      </c>
      <c r="W544" s="105">
        <v>10.062502496494872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5.9938560782414676</v>
      </c>
      <c r="D545" s="99">
        <v>6.1423562581476228</v>
      </c>
      <c r="E545" s="99">
        <v>5.8608665622600711</v>
      </c>
      <c r="F545" s="99">
        <v>5.9672389700146118</v>
      </c>
      <c r="G545" s="99">
        <v>6.1724202835879272</v>
      </c>
      <c r="H545" s="99">
        <v>6.2458225047520264</v>
      </c>
      <c r="I545" s="99">
        <v>5.8076982277353491</v>
      </c>
      <c r="J545" s="99">
        <v>5.7509454944612228</v>
      </c>
      <c r="K545" s="99">
        <v>4.963877544870793</v>
      </c>
      <c r="L545" s="99">
        <v>6.6873833330629129</v>
      </c>
      <c r="M545" s="99">
        <v>6.823916876426674</v>
      </c>
      <c r="N545" s="99">
        <v>6.5972616519818912</v>
      </c>
      <c r="O545" s="99">
        <v>7.382176905000855</v>
      </c>
      <c r="P545" s="99">
        <v>6.7008416846977523</v>
      </c>
      <c r="Q545" s="99">
        <v>7.0302984990951254</v>
      </c>
      <c r="R545" s="99">
        <v>6.9046627773598352</v>
      </c>
      <c r="S545" s="99">
        <v>6.1634812363066924</v>
      </c>
      <c r="T545" s="99">
        <v>6.1511579956370497</v>
      </c>
      <c r="U545" s="99">
        <v>6.2022925075642181</v>
      </c>
      <c r="V545" s="99">
        <v>6.1233340085742665</v>
      </c>
      <c r="W545" s="99">
        <v>6.0996038676855768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3.4808654799055914</v>
      </c>
      <c r="D546" s="99">
        <v>3.4767832072830496</v>
      </c>
      <c r="E546" s="99">
        <v>3.4274833159904565</v>
      </c>
      <c r="F546" s="99">
        <v>3.5262899016910723</v>
      </c>
      <c r="G546" s="99">
        <v>3.5202122127105153</v>
      </c>
      <c r="H546" s="99">
        <v>3.5508035460164105</v>
      </c>
      <c r="I546" s="99">
        <v>3.4266551509442991</v>
      </c>
      <c r="J546" s="99">
        <v>3.645775751739345</v>
      </c>
      <c r="K546" s="99">
        <v>3.8226035127262441</v>
      </c>
      <c r="L546" s="99">
        <v>3.8335056673066266</v>
      </c>
      <c r="M546" s="99">
        <v>4.0098720835737858</v>
      </c>
      <c r="N546" s="99">
        <v>4.1019189134871681</v>
      </c>
      <c r="O546" s="99">
        <v>4.1341400042219822</v>
      </c>
      <c r="P546" s="99">
        <v>4.1891079473562751</v>
      </c>
      <c r="Q546" s="99">
        <v>4.235394386612267</v>
      </c>
      <c r="R546" s="99">
        <v>4.1915926522894544</v>
      </c>
      <c r="S546" s="99">
        <v>4.1808848806024681</v>
      </c>
      <c r="T546" s="99">
        <v>4.1512733195074016</v>
      </c>
      <c r="U546" s="99">
        <v>4.0811293294010484</v>
      </c>
      <c r="V546" s="99">
        <v>4.021713239403562</v>
      </c>
      <c r="W546" s="99">
        <v>3.9628986288092971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2.4049469360264859</v>
      </c>
      <c r="D547" s="123">
        <v>2.4388217714424916</v>
      </c>
      <c r="E547" s="123">
        <v>2.4219877849097933</v>
      </c>
      <c r="F547" s="123">
        <v>2.4305627385663673</v>
      </c>
      <c r="G547" s="123">
        <v>2.4645572452893418</v>
      </c>
      <c r="H547" s="123">
        <v>2.5406674018403774</v>
      </c>
      <c r="I547" s="123">
        <v>2.5106116504365001</v>
      </c>
      <c r="J547" s="123">
        <v>2.5584208600833422</v>
      </c>
      <c r="K547" s="123">
        <v>2.5674542649236294</v>
      </c>
      <c r="L547" s="123">
        <v>2.8556312628022709</v>
      </c>
      <c r="M547" s="123">
        <v>2.7850600046113745</v>
      </c>
      <c r="N547" s="123">
        <v>2.760521713716849</v>
      </c>
      <c r="O547" s="123">
        <v>2.9408050929321456</v>
      </c>
      <c r="P547" s="123">
        <v>2.960655754450245</v>
      </c>
      <c r="Q547" s="123">
        <v>2.9821551467853289</v>
      </c>
      <c r="R547" s="123">
        <v>3.0289347845728605</v>
      </c>
      <c r="S547" s="123">
        <v>2.9027194427913683</v>
      </c>
      <c r="T547" s="123">
        <v>2.8605818899100264</v>
      </c>
      <c r="U547" s="123">
        <v>2.8172925009912864</v>
      </c>
      <c r="V547" s="123">
        <v>2.9315996098625825</v>
      </c>
      <c r="W547" s="123">
        <v>2.9585950965121399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2.4049469360264859</v>
      </c>
      <c r="D550" s="110">
        <v>2.4388217714424916</v>
      </c>
      <c r="E550" s="110">
        <v>2.4219877849097933</v>
      </c>
      <c r="F550" s="110">
        <v>2.4305627385663673</v>
      </c>
      <c r="G550" s="110">
        <v>2.4645572452893418</v>
      </c>
      <c r="H550" s="110">
        <v>2.5406674018403774</v>
      </c>
      <c r="I550" s="110">
        <v>2.5106116504365001</v>
      </c>
      <c r="J550" s="110">
        <v>2.5584208600833422</v>
      </c>
      <c r="K550" s="110">
        <v>2.5674542649236294</v>
      </c>
      <c r="L550" s="110">
        <v>2.8556312628022709</v>
      </c>
      <c r="M550" s="110">
        <v>2.7850600046113745</v>
      </c>
      <c r="N550" s="110">
        <v>2.760521713716849</v>
      </c>
      <c r="O550" s="110">
        <v>2.9408050929321456</v>
      </c>
      <c r="P550" s="110">
        <v>2.960655754450245</v>
      </c>
      <c r="Q550" s="110">
        <v>2.9821551467853289</v>
      </c>
      <c r="R550" s="110">
        <v>3.0289347845728605</v>
      </c>
      <c r="S550" s="110">
        <v>2.9027194427913683</v>
      </c>
      <c r="T550" s="110">
        <v>2.8605818899100264</v>
      </c>
      <c r="U550" s="110">
        <v>2.8172925009912864</v>
      </c>
      <c r="V550" s="110">
        <v>2.9315996098625825</v>
      </c>
      <c r="W550" s="110">
        <v>2.9585950965121399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101.31110521881502</v>
      </c>
      <c r="D552" s="118">
        <f t="shared" si="268"/>
        <v>95.651025837028698</v>
      </c>
      <c r="E552" s="118">
        <f t="shared" si="268"/>
        <v>97.862903378424392</v>
      </c>
      <c r="F552" s="118">
        <f t="shared" si="268"/>
        <v>94.065578036266189</v>
      </c>
      <c r="G552" s="118">
        <f t="shared" si="268"/>
        <v>96.390575139521573</v>
      </c>
      <c r="H552" s="118">
        <f t="shared" si="268"/>
        <v>95.299788943147632</v>
      </c>
      <c r="I552" s="118">
        <f t="shared" si="268"/>
        <v>101.54740855954374</v>
      </c>
      <c r="J552" s="118">
        <f t="shared" si="268"/>
        <v>95.49548662354097</v>
      </c>
      <c r="K552" s="118">
        <f t="shared" si="268"/>
        <v>93.555301543619109</v>
      </c>
      <c r="L552" s="118">
        <f t="shared" si="268"/>
        <v>101.11419096382713</v>
      </c>
      <c r="M552" s="118">
        <f t="shared" si="268"/>
        <v>90.932744859355552</v>
      </c>
      <c r="N552" s="118">
        <f t="shared" si="268"/>
        <v>86.445747901005078</v>
      </c>
      <c r="O552" s="118">
        <f t="shared" si="268"/>
        <v>86.14975746766693</v>
      </c>
      <c r="P552" s="118">
        <f t="shared" si="268"/>
        <v>78.602418732872152</v>
      </c>
      <c r="Q552" s="118">
        <f t="shared" si="268"/>
        <v>84.721122179512989</v>
      </c>
      <c r="R552" s="118">
        <f t="shared" ref="R552:V552" si="269">R553+R556+R558+R571</f>
        <v>85.178343420398875</v>
      </c>
      <c r="S552" s="118">
        <f t="shared" si="269"/>
        <v>79.452454576268252</v>
      </c>
      <c r="T552" s="118">
        <f t="shared" si="269"/>
        <v>74.653877516454074</v>
      </c>
      <c r="U552" s="118">
        <f t="shared" si="269"/>
        <v>68.685987925134015</v>
      </c>
      <c r="V552" s="118">
        <f t="shared" si="269"/>
        <v>64.046935838044874</v>
      </c>
      <c r="W552" s="118">
        <f t="shared" ref="W552" si="270">W553+W556+W558+W571</f>
        <v>60.446847027840988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91.454515276283104</v>
      </c>
      <c r="D553" s="123">
        <f t="shared" si="271"/>
        <v>85.813832549239734</v>
      </c>
      <c r="E553" s="123">
        <f t="shared" si="271"/>
        <v>88.139661041785999</v>
      </c>
      <c r="F553" s="123">
        <f t="shared" si="271"/>
        <v>84.152330147646552</v>
      </c>
      <c r="G553" s="123">
        <f t="shared" si="271"/>
        <v>86.309540615279943</v>
      </c>
      <c r="H553" s="123">
        <f t="shared" si="271"/>
        <v>84.964892872615707</v>
      </c>
      <c r="I553" s="123">
        <f t="shared" si="271"/>
        <v>91.407872619710531</v>
      </c>
      <c r="J553" s="123">
        <f t="shared" si="271"/>
        <v>85.363041385823777</v>
      </c>
      <c r="K553" s="123">
        <f t="shared" si="271"/>
        <v>83.754737086033984</v>
      </c>
      <c r="L553" s="123">
        <f t="shared" si="271"/>
        <v>89.886949009870577</v>
      </c>
      <c r="M553" s="123">
        <f t="shared" si="271"/>
        <v>79.232262101419522</v>
      </c>
      <c r="N553" s="123">
        <f t="shared" si="271"/>
        <v>74.908301952216377</v>
      </c>
      <c r="O553" s="123">
        <f t="shared" si="271"/>
        <v>74.018870130212704</v>
      </c>
      <c r="P553" s="123">
        <f t="shared" si="271"/>
        <v>66.610691965041823</v>
      </c>
      <c r="Q553" s="123">
        <f t="shared" si="271"/>
        <v>72.38980659148811</v>
      </c>
      <c r="R553" s="123">
        <f t="shared" ref="R553:V553" si="272">SUM(R554:R555)</f>
        <v>72.662440638219266</v>
      </c>
      <c r="S553" s="123">
        <f t="shared" si="272"/>
        <v>67.54176274746662</v>
      </c>
      <c r="T553" s="123">
        <f t="shared" si="272"/>
        <v>63.119626952200186</v>
      </c>
      <c r="U553" s="123">
        <f t="shared" si="272"/>
        <v>56.979248622280934</v>
      </c>
      <c r="V553" s="123">
        <f t="shared" si="272"/>
        <v>52.038692744477771</v>
      </c>
      <c r="W553" s="123">
        <f t="shared" ref="W553" si="273">SUM(W554:W555)</f>
        <v>48.485273719328156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90.78596707434032</v>
      </c>
      <c r="D554" s="99">
        <v>85.20426913909985</v>
      </c>
      <c r="E554" s="99">
        <v>87.518741737963694</v>
      </c>
      <c r="F554" s="99">
        <v>83.569099163521088</v>
      </c>
      <c r="G554" s="99">
        <v>85.718975638314234</v>
      </c>
      <c r="H554" s="99">
        <v>84.391061837730177</v>
      </c>
      <c r="I554" s="99">
        <v>90.795731587929083</v>
      </c>
      <c r="J554" s="99">
        <v>84.802258409225033</v>
      </c>
      <c r="K554" s="99">
        <v>83.21100979591516</v>
      </c>
      <c r="L554" s="99">
        <v>89.282902363661023</v>
      </c>
      <c r="M554" s="99">
        <v>78.711701303350992</v>
      </c>
      <c r="N554" s="99">
        <v>74.416438082061248</v>
      </c>
      <c r="O554" s="99">
        <v>73.532526469996043</v>
      </c>
      <c r="P554" s="99">
        <v>66.188578973529417</v>
      </c>
      <c r="Q554" s="99">
        <v>71.925969807443209</v>
      </c>
      <c r="R554" s="99">
        <v>72.199665324374763</v>
      </c>
      <c r="S554" s="99">
        <v>67.112247708324091</v>
      </c>
      <c r="T554" s="99">
        <v>62.72026365105279</v>
      </c>
      <c r="U554" s="99">
        <v>56.623987584653065</v>
      </c>
      <c r="V554" s="99">
        <v>51.714169157556441</v>
      </c>
      <c r="W554" s="99">
        <v>48.182289762304308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0.66854820194277709</v>
      </c>
      <c r="D555" s="99">
        <v>0.6095634101398778</v>
      </c>
      <c r="E555" s="99">
        <v>0.62091930382229865</v>
      </c>
      <c r="F555" s="99">
        <v>0.58323098412546859</v>
      </c>
      <c r="G555" s="99">
        <v>0.59056497696570587</v>
      </c>
      <c r="H555" s="99">
        <v>0.57383103488552245</v>
      </c>
      <c r="I555" s="99">
        <v>0.61214103178145252</v>
      </c>
      <c r="J555" s="99">
        <v>0.56078297659873999</v>
      </c>
      <c r="K555" s="99">
        <v>0.5437272901188196</v>
      </c>
      <c r="L555" s="99">
        <v>0.60404664620955739</v>
      </c>
      <c r="M555" s="99">
        <v>0.52056079806852362</v>
      </c>
      <c r="N555" s="99">
        <v>0.49186387015512939</v>
      </c>
      <c r="O555" s="99">
        <v>0.48634366021665615</v>
      </c>
      <c r="P555" s="99">
        <v>0.42211299151241227</v>
      </c>
      <c r="Q555" s="99">
        <v>0.46383678404489809</v>
      </c>
      <c r="R555" s="99">
        <v>0.46277531384450282</v>
      </c>
      <c r="S555" s="99">
        <v>0.42951503914252787</v>
      </c>
      <c r="T555" s="99">
        <v>0.39936330114739477</v>
      </c>
      <c r="U555" s="99">
        <v>0.3552610376278702</v>
      </c>
      <c r="V555" s="99">
        <v>0.32452358692133371</v>
      </c>
      <c r="W555" s="99">
        <v>0.30298395702384878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7.2915119334619069E-2</v>
      </c>
      <c r="D556" s="123">
        <f t="shared" si="274"/>
        <v>3.7373611329157584E-2</v>
      </c>
      <c r="E556" s="123">
        <f t="shared" si="274"/>
        <v>8.1842091998620622E-2</v>
      </c>
      <c r="F556" s="123">
        <f t="shared" si="274"/>
        <v>0.13387550124903069</v>
      </c>
      <c r="G556" s="123">
        <f t="shared" si="274"/>
        <v>0.1374025955949118</v>
      </c>
      <c r="H556" s="123">
        <f t="shared" si="274"/>
        <v>0.23321376673305785</v>
      </c>
      <c r="I556" s="123">
        <f t="shared" si="274"/>
        <v>0.24105896620199443</v>
      </c>
      <c r="J556" s="123">
        <f t="shared" si="274"/>
        <v>0.1735728251050361</v>
      </c>
      <c r="K556" s="123">
        <f t="shared" si="274"/>
        <v>0.11470878742445044</v>
      </c>
      <c r="L556" s="123">
        <f t="shared" si="274"/>
        <v>0.12568326387189421</v>
      </c>
      <c r="M556" s="123">
        <f t="shared" si="274"/>
        <v>0.17410568674497678</v>
      </c>
      <c r="N556" s="123">
        <f t="shared" si="274"/>
        <v>0.17133922122074549</v>
      </c>
      <c r="O556" s="123">
        <f t="shared" si="274"/>
        <v>0.14397177568787164</v>
      </c>
      <c r="P556" s="123">
        <f t="shared" si="274"/>
        <v>0.11820808273583588</v>
      </c>
      <c r="Q556" s="123">
        <f t="shared" si="274"/>
        <v>0.15067815102642207</v>
      </c>
      <c r="R556" s="123">
        <f t="shared" si="274"/>
        <v>0.19224300276500883</v>
      </c>
      <c r="S556" s="123">
        <f t="shared" si="274"/>
        <v>0.17357766573404126</v>
      </c>
      <c r="T556" s="123">
        <f t="shared" si="274"/>
        <v>0.22072675509364942</v>
      </c>
      <c r="U556" s="123">
        <f t="shared" si="274"/>
        <v>0.10010319133359023</v>
      </c>
      <c r="V556" s="123">
        <f t="shared" si="274"/>
        <v>0.29366504384968256</v>
      </c>
      <c r="W556" s="123">
        <f t="shared" si="274"/>
        <v>0.1353254009339882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7.2915119334619069E-2</v>
      </c>
      <c r="D557" s="99">
        <f>RES_hhdet_in_tess!D86</f>
        <v>3.7373611329157584E-2</v>
      </c>
      <c r="E557" s="99">
        <f>RES_hhdet_in_tess!E86</f>
        <v>8.1842091998620622E-2</v>
      </c>
      <c r="F557" s="99">
        <f>RES_hhdet_in_tess!F86</f>
        <v>0.13387550124903069</v>
      </c>
      <c r="G557" s="99">
        <f>RES_hhdet_in_tess!G86</f>
        <v>0.1374025955949118</v>
      </c>
      <c r="H557" s="99">
        <f>RES_hhdet_in_tess!H86</f>
        <v>0.23321376673305785</v>
      </c>
      <c r="I557" s="99">
        <f>RES_hhdet_in_tess!I86</f>
        <v>0.24105896620199443</v>
      </c>
      <c r="J557" s="99">
        <f>RES_hhdet_in_tess!J86</f>
        <v>0.1735728251050361</v>
      </c>
      <c r="K557" s="99">
        <f>RES_hhdet_in_tess!K86</f>
        <v>0.11470878742445044</v>
      </c>
      <c r="L557" s="99">
        <f>RES_hhdet_in_tess!L86</f>
        <v>0.12568326387189421</v>
      </c>
      <c r="M557" s="99">
        <f>RES_hhdet_in_tess!M86</f>
        <v>0.17410568674497678</v>
      </c>
      <c r="N557" s="99">
        <f>RES_hhdet_in_tess!N86</f>
        <v>0.17133922122074549</v>
      </c>
      <c r="O557" s="99">
        <f>RES_hhdet_in_tess!O86</f>
        <v>0.14397177568787164</v>
      </c>
      <c r="P557" s="99">
        <f>RES_hhdet_in_tess!P86</f>
        <v>0.11820808273583588</v>
      </c>
      <c r="Q557" s="99">
        <f>RES_hhdet_in_tess!Q86</f>
        <v>0.15067815102642207</v>
      </c>
      <c r="R557" s="99">
        <f>RES_hhdet_in_tess!R86</f>
        <v>0.19224300276500883</v>
      </c>
      <c r="S557" s="99">
        <f>RES_hhdet_in_tess!S86</f>
        <v>0.17357766573404126</v>
      </c>
      <c r="T557" s="99">
        <f>RES_hhdet_in_tess!T86</f>
        <v>0.22072675509364942</v>
      </c>
      <c r="U557" s="99">
        <f>RES_hhdet_in_tess!U86</f>
        <v>0.10010319133359023</v>
      </c>
      <c r="V557" s="99">
        <f>RES_hhdet_in_tess!V86</f>
        <v>0.29366504384968256</v>
      </c>
      <c r="W557" s="99">
        <f>RES_hhdet_in_tess!W86</f>
        <v>0.1353254009339882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7.9241845364332999</v>
      </c>
      <c r="D558" s="123">
        <v>7.9107592891589453</v>
      </c>
      <c r="E558" s="123">
        <v>7.7619000870759534</v>
      </c>
      <c r="F558" s="123">
        <v>7.8897096137028315</v>
      </c>
      <c r="G558" s="123">
        <v>8.023866175411932</v>
      </c>
      <c r="H558" s="123">
        <v>8.1187361307364991</v>
      </c>
      <c r="I558" s="123">
        <v>7.9350094649221097</v>
      </c>
      <c r="J558" s="123">
        <v>7.9537225605894273</v>
      </c>
      <c r="K558" s="123">
        <v>7.6689918418526153</v>
      </c>
      <c r="L558" s="123">
        <v>8.8527735502393874</v>
      </c>
      <c r="M558" s="123">
        <v>9.3258099972070774</v>
      </c>
      <c r="N558" s="123">
        <v>9.1752635359761783</v>
      </c>
      <c r="O558" s="123">
        <v>9.639026862768441</v>
      </c>
      <c r="P558" s="123">
        <v>9.4914211327354412</v>
      </c>
      <c r="Q558" s="123">
        <v>9.7574058268095349</v>
      </c>
      <c r="R558" s="123">
        <v>9.8294822815807805</v>
      </c>
      <c r="S558" s="123">
        <v>9.3074770731275613</v>
      </c>
      <c r="T558" s="123">
        <v>8.8774191209912932</v>
      </c>
      <c r="U558" s="123">
        <v>9.1681436696539524</v>
      </c>
      <c r="V558" s="123">
        <v>9.1431470944924698</v>
      </c>
      <c r="W558" s="123">
        <v>9.2054763367684025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7.9361999857122747</v>
      </c>
      <c r="D559" s="99">
        <v>7.7526337795026343</v>
      </c>
      <c r="E559" s="99">
        <v>7.7582147328734674</v>
      </c>
      <c r="F559" s="99">
        <v>7.759566671385441</v>
      </c>
      <c r="G559" s="99">
        <v>7.9242012955039094</v>
      </c>
      <c r="H559" s="99">
        <v>7.9343951567748867</v>
      </c>
      <c r="I559" s="99">
        <v>8.0642850000267003</v>
      </c>
      <c r="J559" s="99">
        <v>7.9627022603626658</v>
      </c>
      <c r="K559" s="99">
        <v>7.8072213172221421</v>
      </c>
      <c r="L559" s="99">
        <v>8.8929753906911255</v>
      </c>
      <c r="M559" s="99">
        <v>9.5343896389775153</v>
      </c>
      <c r="N559" s="99">
        <v>9.1853049336974326</v>
      </c>
      <c r="O559" s="99">
        <v>9.3460059439962144</v>
      </c>
      <c r="P559" s="99">
        <v>9.64935659075004</v>
      </c>
      <c r="Q559" s="99">
        <v>9.67326555255557</v>
      </c>
      <c r="R559" s="99">
        <v>9.8790481514261046</v>
      </c>
      <c r="S559" s="99">
        <v>9.339159139634102</v>
      </c>
      <c r="T559" s="99">
        <v>8.7500265146909886</v>
      </c>
      <c r="U559" s="99">
        <v>9.1646133085013322</v>
      </c>
      <c r="V559" s="99">
        <v>9.1428871809215302</v>
      </c>
      <c r="W559" s="99">
        <v>9.2165746628604985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7.9364674647984232</v>
      </c>
      <c r="D560" s="99">
        <v>7.7528433320098689</v>
      </c>
      <c r="E560" s="99">
        <v>7.7587369319859825</v>
      </c>
      <c r="F560" s="99">
        <v>7.7599114276706835</v>
      </c>
      <c r="G560" s="99">
        <v>7.9247835038262551</v>
      </c>
      <c r="H560" s="99">
        <v>7.9350442445768588</v>
      </c>
      <c r="I560" s="99">
        <v>8.0667521407626364</v>
      </c>
      <c r="J560" s="99">
        <v>7.9648798478424148</v>
      </c>
      <c r="K560" s="99">
        <v>7.8098223594380825</v>
      </c>
      <c r="L560" s="99">
        <v>8.8947576863742057</v>
      </c>
      <c r="M560" s="99">
        <v>9.536119557258008</v>
      </c>
      <c r="N560" s="99">
        <v>9.1856905380807774</v>
      </c>
      <c r="O560" s="99">
        <v>9.3439975441462675</v>
      </c>
      <c r="P560" s="99">
        <v>9.6496828884133468</v>
      </c>
      <c r="Q560" s="99">
        <v>9.6697976541631547</v>
      </c>
      <c r="R560" s="99">
        <v>9.8783153537721642</v>
      </c>
      <c r="S560" s="99">
        <v>9.3403039092838505</v>
      </c>
      <c r="T560" s="99">
        <v>8.7496120697522581</v>
      </c>
      <c r="U560" s="99">
        <v>9.1683625201103869</v>
      </c>
      <c r="V560" s="99">
        <v>9.1467243666815836</v>
      </c>
      <c r="W560" s="99">
        <v>9.220213369425295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4.4407426383072286</v>
      </c>
      <c r="D561" s="102">
        <v>4.3869631516855305</v>
      </c>
      <c r="E561" s="102">
        <v>4.3347831646193136</v>
      </c>
      <c r="F561" s="102">
        <v>4.3190675992503671</v>
      </c>
      <c r="G561" s="102">
        <v>4.4802679615145831</v>
      </c>
      <c r="H561" s="102">
        <v>4.4950923107555152</v>
      </c>
      <c r="I561" s="102">
        <v>4.5005864724736835</v>
      </c>
      <c r="J561" s="102">
        <v>4.305991201287318</v>
      </c>
      <c r="K561" s="102">
        <v>3.8615363964622351</v>
      </c>
      <c r="L561" s="102">
        <v>5.0542384123913289</v>
      </c>
      <c r="M561" s="102">
        <v>5.3728980552526231</v>
      </c>
      <c r="N561" s="102">
        <v>5.0689921904933026</v>
      </c>
      <c r="O561" s="102">
        <v>5.4162763363944411</v>
      </c>
      <c r="P561" s="102">
        <v>5.378831728870761</v>
      </c>
      <c r="Q561" s="102">
        <v>5.5096797573017771</v>
      </c>
      <c r="R561" s="102">
        <v>5.6368599626245537</v>
      </c>
      <c r="S561" s="102">
        <v>5.1067063974096376</v>
      </c>
      <c r="T561" s="102">
        <v>4.8065784624501706</v>
      </c>
      <c r="U561" s="102">
        <v>5.1227035817694349</v>
      </c>
      <c r="V561" s="102">
        <v>5.1354585064969465</v>
      </c>
      <c r="W561" s="102">
        <v>5.2180586789491397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3.4957248264911951</v>
      </c>
      <c r="D562" s="105">
        <v>3.365880180324341</v>
      </c>
      <c r="E562" s="105">
        <v>3.4239537673666685</v>
      </c>
      <c r="F562" s="105">
        <v>3.4408438284203151</v>
      </c>
      <c r="G562" s="105">
        <v>3.4445155423116707</v>
      </c>
      <c r="H562" s="105">
        <v>3.4399519338213436</v>
      </c>
      <c r="I562" s="105">
        <v>3.566165668288952</v>
      </c>
      <c r="J562" s="105">
        <v>3.6588886465550972</v>
      </c>
      <c r="K562" s="105">
        <v>3.9482859629758473</v>
      </c>
      <c r="L562" s="105">
        <v>3.8405192739828795</v>
      </c>
      <c r="M562" s="105">
        <v>4.1632215020053849</v>
      </c>
      <c r="N562" s="105">
        <v>4.1166983475874721</v>
      </c>
      <c r="O562" s="105">
        <v>3.9277212077518251</v>
      </c>
      <c r="P562" s="105">
        <v>4.2708511595425849</v>
      </c>
      <c r="Q562" s="105">
        <v>4.1601178968613777</v>
      </c>
      <c r="R562" s="105">
        <v>4.2414553911476105</v>
      </c>
      <c r="S562" s="105">
        <v>4.233597511874212</v>
      </c>
      <c r="T562" s="105">
        <v>3.9430336073020884</v>
      </c>
      <c r="U562" s="105">
        <v>4.0456589383409511</v>
      </c>
      <c r="V562" s="105">
        <v>4.0112658601846389</v>
      </c>
      <c r="W562" s="105">
        <v>4.0021546904761554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8.1489175480328466</v>
      </c>
      <c r="D563" s="102">
        <v>7.5125359517363748</v>
      </c>
      <c r="E563" s="102">
        <v>7.7804298908523659</v>
      </c>
      <c r="F563" s="102">
        <v>7.9886501832428332</v>
      </c>
      <c r="G563" s="102">
        <v>7.8989968237600765</v>
      </c>
      <c r="H563" s="102">
        <v>8.3494906139155667</v>
      </c>
      <c r="I563" s="102">
        <v>8.3954337304264541</v>
      </c>
      <c r="J563" s="102">
        <v>7.9115667021166294</v>
      </c>
      <c r="K563" s="102">
        <v>7.5778528299915182</v>
      </c>
      <c r="L563" s="102">
        <v>8.4272984430246041</v>
      </c>
      <c r="M563" s="102">
        <v>9.5712769779817535</v>
      </c>
      <c r="N563" s="102">
        <v>9.5957178578504685</v>
      </c>
      <c r="O563" s="102">
        <v>9.4786404311541137</v>
      </c>
      <c r="P563" s="102">
        <v>8.3510966617864035</v>
      </c>
      <c r="Q563" s="102">
        <v>9.711380468556241</v>
      </c>
      <c r="R563" s="102">
        <v>9.7628463139933643</v>
      </c>
      <c r="S563" s="102">
        <v>9.5653115015848957</v>
      </c>
      <c r="T563" s="102">
        <v>8.9944816498597469</v>
      </c>
      <c r="U563" s="102">
        <v>9.2559091182576854</v>
      </c>
      <c r="V563" s="102">
        <v>9.0103920943336178</v>
      </c>
      <c r="W563" s="102">
        <v>9.4940747798952074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8.1491483842249774</v>
      </c>
      <c r="D564" s="105">
        <v>7.5125899047301035</v>
      </c>
      <c r="E564" s="105">
        <v>7.7808782099088063</v>
      </c>
      <c r="F564" s="105">
        <v>7.9889440306285326</v>
      </c>
      <c r="G564" s="105">
        <v>7.8991954625173735</v>
      </c>
      <c r="H564" s="105">
        <v>8.3496665860056201</v>
      </c>
      <c r="I564" s="105">
        <v>8.3971153781131473</v>
      </c>
      <c r="J564" s="105">
        <v>7.9127715863892396</v>
      </c>
      <c r="K564" s="105">
        <v>7.5801603216743452</v>
      </c>
      <c r="L564" s="105">
        <v>0</v>
      </c>
      <c r="M564" s="105">
        <v>9.572653425008351</v>
      </c>
      <c r="N564" s="105">
        <v>9.5951023589648443</v>
      </c>
      <c r="O564" s="105">
        <v>9.4741926375389092</v>
      </c>
      <c r="P564" s="105">
        <v>8.3462910776747385</v>
      </c>
      <c r="Q564" s="105">
        <v>9.7143542302570278</v>
      </c>
      <c r="R564" s="105">
        <v>9.768199387119159</v>
      </c>
      <c r="S564" s="105">
        <v>9.5715632670847111</v>
      </c>
      <c r="T564" s="105">
        <v>8.9981761053374729</v>
      </c>
      <c r="U564" s="105">
        <v>9.2618433990554312</v>
      </c>
      <c r="V564" s="105">
        <v>0</v>
      </c>
      <c r="W564" s="105">
        <v>9.4968156228030267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4.5603864640183538</v>
      </c>
      <c r="D565" s="99">
        <v>4.2500867538512352</v>
      </c>
      <c r="E565" s="99">
        <v>4.3468685794691009</v>
      </c>
      <c r="F565" s="99">
        <v>4.4472282664339557</v>
      </c>
      <c r="G565" s="99">
        <v>4.4654305210493019</v>
      </c>
      <c r="H565" s="99">
        <v>4.7316996065798609</v>
      </c>
      <c r="I565" s="99">
        <v>4.6868181577470791</v>
      </c>
      <c r="J565" s="99">
        <v>4.2774295140370162</v>
      </c>
      <c r="K565" s="99">
        <v>3.7451493611224431</v>
      </c>
      <c r="L565" s="99">
        <v>0</v>
      </c>
      <c r="M565" s="99">
        <v>5.3923071083309422</v>
      </c>
      <c r="N565" s="99">
        <v>5.2969005955915014</v>
      </c>
      <c r="O565" s="99">
        <v>5.4915212111302845</v>
      </c>
      <c r="P565" s="99">
        <v>4.6451422621523566</v>
      </c>
      <c r="Q565" s="99">
        <v>5.532739775543698</v>
      </c>
      <c r="R565" s="99">
        <v>5.5711175049098873</v>
      </c>
      <c r="S565" s="99">
        <v>5.2323161576940853</v>
      </c>
      <c r="T565" s="99">
        <v>4.9423505453373613</v>
      </c>
      <c r="U565" s="99">
        <v>5.1741511906537516</v>
      </c>
      <c r="V565" s="99">
        <v>0</v>
      </c>
      <c r="W565" s="99">
        <v>5.3745511254443921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3.5887619202066245</v>
      </c>
      <c r="D566" s="99">
        <v>3.2625031508788696</v>
      </c>
      <c r="E566" s="99">
        <v>3.4340096304397045</v>
      </c>
      <c r="F566" s="99">
        <v>3.5417157641945769</v>
      </c>
      <c r="G566" s="99">
        <v>3.4337649414680711</v>
      </c>
      <c r="H566" s="99">
        <v>3.6179669794257605</v>
      </c>
      <c r="I566" s="99">
        <v>3.7102972203660682</v>
      </c>
      <c r="J566" s="99">
        <v>3.6353420723522234</v>
      </c>
      <c r="K566" s="99">
        <v>3.8350109605519012</v>
      </c>
      <c r="L566" s="99">
        <v>0</v>
      </c>
      <c r="M566" s="99">
        <v>4.1803463166774097</v>
      </c>
      <c r="N566" s="99">
        <v>4.2982017633733429</v>
      </c>
      <c r="O566" s="99">
        <v>3.9826714264086229</v>
      </c>
      <c r="P566" s="99">
        <v>3.7011488155223815</v>
      </c>
      <c r="Q566" s="99">
        <v>4.1816144547133307</v>
      </c>
      <c r="R566" s="99">
        <v>4.1970818822092717</v>
      </c>
      <c r="S566" s="99">
        <v>4.3392471093906275</v>
      </c>
      <c r="T566" s="99">
        <v>4.0558255600001107</v>
      </c>
      <c r="U566" s="99">
        <v>4.0876922084016796</v>
      </c>
      <c r="V566" s="99">
        <v>0</v>
      </c>
      <c r="W566" s="99">
        <v>4.1222644973586373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7.8980626235798876</v>
      </c>
      <c r="D567" s="102">
        <v>8.0103422048159878</v>
      </c>
      <c r="E567" s="102">
        <v>7.7602606900794893</v>
      </c>
      <c r="F567" s="102">
        <v>7.9461870801783565</v>
      </c>
      <c r="G567" s="102">
        <v>8.1010833229179795</v>
      </c>
      <c r="H567" s="102">
        <v>8.1965674798045836</v>
      </c>
      <c r="I567" s="102">
        <v>7.7548406424881007</v>
      </c>
      <c r="J567" s="102">
        <v>7.9408159596068781</v>
      </c>
      <c r="K567" s="102">
        <v>7.5383375474258285</v>
      </c>
      <c r="L567" s="102">
        <v>8.8566327601967352</v>
      </c>
      <c r="M567" s="102">
        <v>9.1652987570825619</v>
      </c>
      <c r="N567" s="102">
        <v>9.1327513135462741</v>
      </c>
      <c r="O567" s="102">
        <v>9.8388773020261109</v>
      </c>
      <c r="P567" s="102">
        <v>9.4567624941213921</v>
      </c>
      <c r="Q567" s="102">
        <v>9.8475720506637483</v>
      </c>
      <c r="R567" s="102">
        <v>9.7631276280638701</v>
      </c>
      <c r="S567" s="102">
        <v>9.2074657419445227</v>
      </c>
      <c r="T567" s="102">
        <v>9.221983843493593</v>
      </c>
      <c r="U567" s="102">
        <v>9.2463278768910104</v>
      </c>
      <c r="V567" s="102">
        <v>9.1689894260879132</v>
      </c>
      <c r="W567" s="102">
        <v>9.1278065673730016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7.8995600742005765</v>
      </c>
      <c r="D568" s="105">
        <v>8.0123956154680833</v>
      </c>
      <c r="E568" s="105">
        <v>7.762887336237541</v>
      </c>
      <c r="F568" s="105">
        <v>7.9482414248891216</v>
      </c>
      <c r="G568" s="105">
        <v>8.1028772625444532</v>
      </c>
      <c r="H568" s="105">
        <v>8.1972238283319321</v>
      </c>
      <c r="I568" s="105">
        <v>7.7563195600641199</v>
      </c>
      <c r="J568" s="105">
        <v>7.9432215918826703</v>
      </c>
      <c r="K568" s="105">
        <v>7.5418225766327422</v>
      </c>
      <c r="L568" s="105">
        <v>8.8592194621902092</v>
      </c>
      <c r="M568" s="105">
        <v>9.1661813075142913</v>
      </c>
      <c r="N568" s="105">
        <v>9.1306850808236639</v>
      </c>
      <c r="O568" s="105">
        <v>9.8353086864990154</v>
      </c>
      <c r="P568" s="105">
        <v>9.4515878436026473</v>
      </c>
      <c r="Q568" s="105">
        <v>9.8466901848923385</v>
      </c>
      <c r="R568" s="105">
        <v>9.7660303356627711</v>
      </c>
      <c r="S568" s="105">
        <v>9.2129874605430402</v>
      </c>
      <c r="T568" s="105">
        <v>9.2275260147532236</v>
      </c>
      <c r="U568" s="105">
        <v>9.2509287386187236</v>
      </c>
      <c r="V568" s="105">
        <v>9.1707430704779114</v>
      </c>
      <c r="W568" s="105">
        <v>9.1272955971438119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4.4186945942949842</v>
      </c>
      <c r="D569" s="99">
        <v>4.535612408185032</v>
      </c>
      <c r="E569" s="99">
        <v>4.3354040202470863</v>
      </c>
      <c r="F569" s="99">
        <v>4.4219515231980502</v>
      </c>
      <c r="G569" s="99">
        <v>4.5826650498339383</v>
      </c>
      <c r="H569" s="99">
        <v>4.6464202823155203</v>
      </c>
      <c r="I569" s="99">
        <v>4.3296644091198182</v>
      </c>
      <c r="J569" s="99">
        <v>4.2974458401433244</v>
      </c>
      <c r="K569" s="99">
        <v>3.7192190639064981</v>
      </c>
      <c r="L569" s="99">
        <v>5.0257137948835835</v>
      </c>
      <c r="M569" s="99">
        <v>5.1563092239405073</v>
      </c>
      <c r="N569" s="99">
        <v>5.0287661673364967</v>
      </c>
      <c r="O569" s="99">
        <v>5.7011686822770313</v>
      </c>
      <c r="P569" s="99">
        <v>5.262479896246373</v>
      </c>
      <c r="Q569" s="99">
        <v>5.6112957982800715</v>
      </c>
      <c r="R569" s="99">
        <v>5.5744376833733149</v>
      </c>
      <c r="S569" s="99">
        <v>5.0321025799405703</v>
      </c>
      <c r="T569" s="99">
        <v>5.0762526952458238</v>
      </c>
      <c r="U569" s="99">
        <v>5.1697994092176742</v>
      </c>
      <c r="V569" s="99">
        <v>5.1490298310743503</v>
      </c>
      <c r="W569" s="99">
        <v>5.1643969683345139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3.4808654799055914</v>
      </c>
      <c r="D570" s="99">
        <v>3.4767832072830496</v>
      </c>
      <c r="E570" s="99">
        <v>3.4274833159904565</v>
      </c>
      <c r="F570" s="99">
        <v>3.5262899016910723</v>
      </c>
      <c r="G570" s="99">
        <v>3.5202122127105153</v>
      </c>
      <c r="H570" s="99">
        <v>3.5508035460164105</v>
      </c>
      <c r="I570" s="99">
        <v>3.4266551509442991</v>
      </c>
      <c r="J570" s="99">
        <v>3.645775751739345</v>
      </c>
      <c r="K570" s="99">
        <v>3.8226035127262441</v>
      </c>
      <c r="L570" s="99">
        <v>3.8335056673066266</v>
      </c>
      <c r="M570" s="99">
        <v>4.0098720835737858</v>
      </c>
      <c r="N570" s="99">
        <v>4.1019189134871681</v>
      </c>
      <c r="O570" s="99">
        <v>4.1341400042219822</v>
      </c>
      <c r="P570" s="99">
        <v>4.1891079473562751</v>
      </c>
      <c r="Q570" s="99">
        <v>4.235394386612267</v>
      </c>
      <c r="R570" s="99">
        <v>4.1915926522894544</v>
      </c>
      <c r="S570" s="99">
        <v>4.1808848806024681</v>
      </c>
      <c r="T570" s="99">
        <v>4.1512733195074016</v>
      </c>
      <c r="U570" s="99">
        <v>4.0811293294010484</v>
      </c>
      <c r="V570" s="99">
        <v>4.021713239403562</v>
      </c>
      <c r="W570" s="99">
        <v>3.9628986288092971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1.8594902867639802</v>
      </c>
      <c r="D571" s="123">
        <v>1.8890603873008656</v>
      </c>
      <c r="E571" s="123">
        <v>1.8795001575638108</v>
      </c>
      <c r="F571" s="123">
        <v>1.8896627736677678</v>
      </c>
      <c r="G571" s="123">
        <v>1.9197657532347916</v>
      </c>
      <c r="H571" s="123">
        <v>1.982946173062367</v>
      </c>
      <c r="I571" s="123">
        <v>1.9634675087091207</v>
      </c>
      <c r="J571" s="123">
        <v>2.0051498520227304</v>
      </c>
      <c r="K571" s="123">
        <v>2.0168638283080562</v>
      </c>
      <c r="L571" s="123">
        <v>2.248785139845261</v>
      </c>
      <c r="M571" s="123">
        <v>2.2005670739839691</v>
      </c>
      <c r="N571" s="123">
        <v>2.1908431915917759</v>
      </c>
      <c r="O571" s="123">
        <v>2.3478886989979095</v>
      </c>
      <c r="P571" s="123">
        <v>2.3820975523590495</v>
      </c>
      <c r="Q571" s="123">
        <v>2.4232316101889242</v>
      </c>
      <c r="R571" s="123">
        <v>2.4941774978338103</v>
      </c>
      <c r="S571" s="123">
        <v>2.429637089940023</v>
      </c>
      <c r="T571" s="123">
        <v>2.4361046881689328</v>
      </c>
      <c r="U571" s="123">
        <v>2.4384924418655394</v>
      </c>
      <c r="V571" s="123">
        <v>2.5714309552249479</v>
      </c>
      <c r="W571" s="123">
        <v>2.6207715708104447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1.8594902867639802</v>
      </c>
      <c r="D574" s="110">
        <v>1.8890603873008656</v>
      </c>
      <c r="E574" s="110">
        <v>1.8795001575638108</v>
      </c>
      <c r="F574" s="110">
        <v>1.8896627736677678</v>
      </c>
      <c r="G574" s="110">
        <v>1.9197657532347916</v>
      </c>
      <c r="H574" s="110">
        <v>1.982946173062367</v>
      </c>
      <c r="I574" s="110">
        <v>1.9634675087091207</v>
      </c>
      <c r="J574" s="110">
        <v>2.0051498520227304</v>
      </c>
      <c r="K574" s="110">
        <v>2.0168638283080562</v>
      </c>
      <c r="L574" s="110">
        <v>2.248785139845261</v>
      </c>
      <c r="M574" s="110">
        <v>2.2005670739839691</v>
      </c>
      <c r="N574" s="110">
        <v>2.1908431915917759</v>
      </c>
      <c r="O574" s="110">
        <v>2.3478886989979095</v>
      </c>
      <c r="P574" s="110">
        <v>2.3820975523590495</v>
      </c>
      <c r="Q574" s="110">
        <v>2.4232316101889242</v>
      </c>
      <c r="R574" s="110">
        <v>2.4941774978338103</v>
      </c>
      <c r="S574" s="110">
        <v>2.429637089940023</v>
      </c>
      <c r="T574" s="110">
        <v>2.4361046881689328</v>
      </c>
      <c r="U574" s="110">
        <v>2.4384924418655394</v>
      </c>
      <c r="V574" s="110">
        <v>2.5714309552249479</v>
      </c>
      <c r="W574" s="110">
        <v>2.6207715708104447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0.2302581844908507</v>
      </c>
      <c r="D576" s="118">
        <f t="shared" si="275"/>
        <v>0.16610571572018443</v>
      </c>
      <c r="E576" s="118">
        <f t="shared" si="275"/>
        <v>0.20313815973126012</v>
      </c>
      <c r="F576" s="118">
        <f t="shared" si="275"/>
        <v>0.20700210908509062</v>
      </c>
      <c r="G576" s="118">
        <f t="shared" si="275"/>
        <v>0.2016185101588242</v>
      </c>
      <c r="H576" s="118">
        <f t="shared" si="275"/>
        <v>0.21004878128141113</v>
      </c>
      <c r="I576" s="118">
        <f t="shared" si="275"/>
        <v>0.11395981015729632</v>
      </c>
      <c r="J576" s="118">
        <f t="shared" si="275"/>
        <v>7.4324106039165158E-2</v>
      </c>
      <c r="K576" s="118">
        <f t="shared" si="275"/>
        <v>7.6399743729376024E-2</v>
      </c>
      <c r="L576" s="118">
        <f t="shared" si="275"/>
        <v>0.12447708641292238</v>
      </c>
      <c r="M576" s="118">
        <f t="shared" si="275"/>
        <v>0.18827644535423987</v>
      </c>
      <c r="N576" s="118">
        <f t="shared" si="275"/>
        <v>0.16270755494507572</v>
      </c>
      <c r="O576" s="118">
        <f t="shared" si="275"/>
        <v>0.13016635567802309</v>
      </c>
      <c r="P576" s="118">
        <f t="shared" si="275"/>
        <v>0.10182681854148121</v>
      </c>
      <c r="Q576" s="118">
        <f t="shared" si="275"/>
        <v>0.15977652981559806</v>
      </c>
      <c r="R576" s="118">
        <f t="shared" ref="R576:V576" si="276">R577+R580+R582+R595</f>
        <v>0.14305389032140739</v>
      </c>
      <c r="S576" s="118">
        <f t="shared" si="276"/>
        <v>0.14045735619821087</v>
      </c>
      <c r="T576" s="118">
        <f t="shared" si="276"/>
        <v>8.2571696856877555E-2</v>
      </c>
      <c r="U576" s="118">
        <f t="shared" si="276"/>
        <v>1.4030262785756156E-2</v>
      </c>
      <c r="V576" s="118">
        <f t="shared" si="276"/>
        <v>9.8253724267194555E-3</v>
      </c>
      <c r="W576" s="118">
        <f t="shared" ref="W576" si="277">W577+W580+W582+W595</f>
        <v>8.8719719961730212E-2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0.2302581844908507</v>
      </c>
      <c r="D582" s="123">
        <v>0.16610571572018443</v>
      </c>
      <c r="E582" s="123">
        <v>0.20313815973126012</v>
      </c>
      <c r="F582" s="123">
        <v>0.20700210908509062</v>
      </c>
      <c r="G582" s="123">
        <v>0.2016185101588242</v>
      </c>
      <c r="H582" s="123">
        <v>0.21004878128141113</v>
      </c>
      <c r="I582" s="123">
        <v>0.11395981015729632</v>
      </c>
      <c r="J582" s="123">
        <v>7.4324106039165158E-2</v>
      </c>
      <c r="K582" s="123">
        <v>7.6399743729376024E-2</v>
      </c>
      <c r="L582" s="123">
        <v>0.12447708641292238</v>
      </c>
      <c r="M582" s="123">
        <v>0.18827644535423987</v>
      </c>
      <c r="N582" s="123">
        <v>0.16270755494507572</v>
      </c>
      <c r="O582" s="123">
        <v>0.13016635567802309</v>
      </c>
      <c r="P582" s="123">
        <v>0.10182681854148121</v>
      </c>
      <c r="Q582" s="123">
        <v>0.15977652981559806</v>
      </c>
      <c r="R582" s="123">
        <v>0.14305389032140739</v>
      </c>
      <c r="S582" s="123">
        <v>0.14045735619821087</v>
      </c>
      <c r="T582" s="123">
        <v>8.2571696856877555E-2</v>
      </c>
      <c r="U582" s="123">
        <v>1.4030262785756156E-2</v>
      </c>
      <c r="V582" s="123">
        <v>9.8253724267194555E-3</v>
      </c>
      <c r="W582" s="123">
        <v>8.8719719961730212E-2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2.8172863141738853</v>
      </c>
      <c r="D587" s="102">
        <v>2.5902458982653904</v>
      </c>
      <c r="E587" s="102">
        <v>2.6741799065054828</v>
      </c>
      <c r="F587" s="102">
        <v>2.7369758249828444</v>
      </c>
      <c r="G587" s="102">
        <v>2.6965411498277065</v>
      </c>
      <c r="H587" s="102">
        <v>2.8390953093510904</v>
      </c>
      <c r="I587" s="102">
        <v>2.8422366131772714</v>
      </c>
      <c r="J587" s="102">
        <v>2.6646543673583265</v>
      </c>
      <c r="K587" s="102">
        <v>2.5364603965122083</v>
      </c>
      <c r="L587" s="102">
        <v>2.8002114313226318</v>
      </c>
      <c r="M587" s="102">
        <v>3.1322771032875423</v>
      </c>
      <c r="N587" s="102">
        <v>3.06311087460614</v>
      </c>
      <c r="O587" s="102">
        <v>2.9201385736076397</v>
      </c>
      <c r="P587" s="102">
        <v>2.4678267155350446</v>
      </c>
      <c r="Q587" s="102">
        <v>2.7673149484193469</v>
      </c>
      <c r="R587" s="102">
        <v>2.7165080616437853</v>
      </c>
      <c r="S587" s="102">
        <v>2.6025223785650411</v>
      </c>
      <c r="T587" s="102">
        <v>2.3990300774236917</v>
      </c>
      <c r="U587" s="102">
        <v>2.4289078156802679</v>
      </c>
      <c r="V587" s="102">
        <v>2.3371285879023347</v>
      </c>
      <c r="W587" s="102">
        <v>2.4492598268318626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1.5766406147432723</v>
      </c>
      <c r="D588" s="105">
        <v>1.4653866353732086</v>
      </c>
      <c r="E588" s="105">
        <v>1.4940445161138556</v>
      </c>
      <c r="F588" s="105">
        <v>1.5236561839874108</v>
      </c>
      <c r="G588" s="105">
        <v>1.5243982774478655</v>
      </c>
      <c r="H588" s="105">
        <v>1.6089300269300393</v>
      </c>
      <c r="I588" s="105">
        <v>1.5867013658835873</v>
      </c>
      <c r="J588" s="105">
        <v>1.4406591848106138</v>
      </c>
      <c r="K588" s="105">
        <v>1.2535771341340114</v>
      </c>
      <c r="L588" s="105">
        <v>0</v>
      </c>
      <c r="M588" s="105">
        <v>1.764675719674055</v>
      </c>
      <c r="N588" s="105">
        <v>1.690857740548305</v>
      </c>
      <c r="O588" s="105">
        <v>1.6918041182044872</v>
      </c>
      <c r="P588" s="105">
        <v>1.3726827309346836</v>
      </c>
      <c r="Q588" s="105">
        <v>1.5765867207190769</v>
      </c>
      <c r="R588" s="105">
        <v>1.5501612058320076</v>
      </c>
      <c r="S588" s="105">
        <v>1.4236044367054894</v>
      </c>
      <c r="T588" s="105">
        <v>1.3182357886761158</v>
      </c>
      <c r="U588" s="105">
        <v>1.3577851841371529</v>
      </c>
      <c r="V588" s="105">
        <v>0</v>
      </c>
      <c r="W588" s="105">
        <v>1.3865144802398763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1.5766406147432723</v>
      </c>
      <c r="D589" s="99">
        <v>1.4653866353732086</v>
      </c>
      <c r="E589" s="99">
        <v>1.4940445161138556</v>
      </c>
      <c r="F589" s="99">
        <v>1.5236561839874108</v>
      </c>
      <c r="G589" s="99">
        <v>1.5243982774478655</v>
      </c>
      <c r="H589" s="99">
        <v>1.6089300269300393</v>
      </c>
      <c r="I589" s="99">
        <v>1.5867013658835873</v>
      </c>
      <c r="J589" s="99">
        <v>1.4406591848106138</v>
      </c>
      <c r="K589" s="99">
        <v>1.2535771341340114</v>
      </c>
      <c r="L589" s="99">
        <v>0</v>
      </c>
      <c r="M589" s="99">
        <v>1.764675719674055</v>
      </c>
      <c r="N589" s="99">
        <v>1.690857740548305</v>
      </c>
      <c r="O589" s="99">
        <v>1.6918041182044872</v>
      </c>
      <c r="P589" s="99">
        <v>1.3726827309346836</v>
      </c>
      <c r="Q589" s="99">
        <v>1.5765867207190769</v>
      </c>
      <c r="R589" s="99">
        <v>1.5501612058320076</v>
      </c>
      <c r="S589" s="99">
        <v>1.4236044367054894</v>
      </c>
      <c r="T589" s="99">
        <v>1.3182357886761158</v>
      </c>
      <c r="U589" s="99">
        <v>1.3577851841371529</v>
      </c>
      <c r="V589" s="99">
        <v>0</v>
      </c>
      <c r="W589" s="99">
        <v>1.3865144802398763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1276727</v>
      </c>
      <c r="C5" s="120">
        <v>1304063</v>
      </c>
      <c r="D5" s="120">
        <v>1320592</v>
      </c>
      <c r="E5" s="120">
        <v>1329935</v>
      </c>
      <c r="F5" s="120">
        <v>1327023</v>
      </c>
      <c r="G5" s="120">
        <v>1313708</v>
      </c>
      <c r="H5" s="120">
        <v>1291019</v>
      </c>
      <c r="I5" s="120">
        <v>1281267</v>
      </c>
      <c r="J5" s="120">
        <v>1299702</v>
      </c>
      <c r="K5" s="120">
        <v>1323730</v>
      </c>
      <c r="L5" s="120">
        <v>1351520</v>
      </c>
      <c r="M5" s="120">
        <v>1367053</v>
      </c>
      <c r="N5" s="120">
        <v>1384300</v>
      </c>
      <c r="O5" s="120">
        <v>1382522</v>
      </c>
      <c r="P5" s="120">
        <v>1375997</v>
      </c>
      <c r="Q5" s="120">
        <v>1373100</v>
      </c>
      <c r="R5" s="120">
        <v>1373320</v>
      </c>
      <c r="S5" s="120">
        <v>1386420</v>
      </c>
      <c r="T5" s="120">
        <v>1392124</v>
      </c>
      <c r="U5" s="120">
        <v>1413940</v>
      </c>
      <c r="V5" s="120">
        <v>1407955</v>
      </c>
      <c r="W5" s="120">
        <v>1446031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1276727</v>
      </c>
      <c r="C7" s="52">
        <v>1304063</v>
      </c>
      <c r="D7" s="52">
        <v>1320592</v>
      </c>
      <c r="E7" s="52">
        <v>1329935</v>
      </c>
      <c r="F7" s="52">
        <v>1327023</v>
      </c>
      <c r="G7" s="52">
        <v>1313708</v>
      </c>
      <c r="H7" s="52">
        <v>1291019</v>
      </c>
      <c r="I7" s="52">
        <v>1281267</v>
      </c>
      <c r="J7" s="52">
        <v>1299702</v>
      </c>
      <c r="K7" s="52">
        <v>1323730</v>
      </c>
      <c r="L7" s="52">
        <v>1351520</v>
      </c>
      <c r="M7" s="52">
        <v>1367053</v>
      </c>
      <c r="N7" s="52">
        <v>1384300</v>
      </c>
      <c r="O7" s="52">
        <v>1382522</v>
      </c>
      <c r="P7" s="52">
        <v>1375997</v>
      </c>
      <c r="Q7" s="52">
        <v>1373100</v>
      </c>
      <c r="R7" s="52">
        <v>1373320</v>
      </c>
      <c r="S7" s="52">
        <v>1386420</v>
      </c>
      <c r="T7" s="52">
        <v>1392124</v>
      </c>
      <c r="U7" s="52">
        <v>1413940</v>
      </c>
      <c r="V7" s="52">
        <v>1407955</v>
      </c>
      <c r="W7" s="52">
        <v>1446031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5071</v>
      </c>
      <c r="C9" s="52">
        <v>6372</v>
      </c>
      <c r="D9" s="52">
        <v>7016</v>
      </c>
      <c r="E9" s="52">
        <v>8821</v>
      </c>
      <c r="F9" s="52">
        <v>11258</v>
      </c>
      <c r="G9" s="52">
        <v>13416</v>
      </c>
      <c r="H9" s="52">
        <v>16152</v>
      </c>
      <c r="I9" s="52">
        <v>18979</v>
      </c>
      <c r="J9" s="52">
        <v>21375</v>
      </c>
      <c r="K9" s="52">
        <v>23148</v>
      </c>
      <c r="L9" s="52">
        <v>25216</v>
      </c>
      <c r="M9" s="52">
        <v>28589</v>
      </c>
      <c r="N9" s="52">
        <v>31625</v>
      </c>
      <c r="O9" s="52">
        <v>34121</v>
      </c>
      <c r="P9" s="52">
        <v>35087</v>
      </c>
      <c r="Q9" s="52">
        <v>35726</v>
      </c>
      <c r="R9" s="52">
        <v>36830</v>
      </c>
      <c r="S9" s="52">
        <v>38145</v>
      </c>
      <c r="T9" s="52">
        <v>40369</v>
      </c>
      <c r="U9" s="52">
        <v>40805</v>
      </c>
      <c r="V9" s="52">
        <v>45229</v>
      </c>
      <c r="W9" s="52">
        <v>46368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1244960</v>
      </c>
      <c r="C11" s="52">
        <v>1271572</v>
      </c>
      <c r="D11" s="52">
        <v>1288398</v>
      </c>
      <c r="E11" s="52">
        <v>1298000</v>
      </c>
      <c r="F11" s="52">
        <v>1294508</v>
      </c>
      <c r="G11" s="52">
        <v>1280243</v>
      </c>
      <c r="H11" s="52">
        <v>1258985</v>
      </c>
      <c r="I11" s="52">
        <v>1254189</v>
      </c>
      <c r="J11" s="52">
        <v>1276453</v>
      </c>
      <c r="K11" s="52">
        <v>1301394</v>
      </c>
      <c r="L11" s="52">
        <v>1322803</v>
      </c>
      <c r="M11" s="52">
        <v>1333104</v>
      </c>
      <c r="N11" s="52">
        <v>1344349</v>
      </c>
      <c r="O11" s="52">
        <v>1341855</v>
      </c>
      <c r="P11" s="52">
        <v>1334417</v>
      </c>
      <c r="Q11" s="52">
        <v>1327759</v>
      </c>
      <c r="R11" s="52">
        <v>1330598</v>
      </c>
      <c r="S11" s="52">
        <v>1344007</v>
      </c>
      <c r="T11" s="52">
        <v>1352522</v>
      </c>
      <c r="U11" s="52">
        <v>1371892</v>
      </c>
      <c r="V11" s="52">
        <v>1370597</v>
      </c>
      <c r="W11" s="52">
        <v>1406453</v>
      </c>
      <c r="DA11" s="63" t="s">
        <v>1113</v>
      </c>
    </row>
    <row r="12" spans="1:105" ht="12" customHeight="1" x14ac:dyDescent="0.25">
      <c r="A12" s="97" t="s">
        <v>127</v>
      </c>
      <c r="B12" s="52">
        <v>4220</v>
      </c>
      <c r="C12" s="52">
        <v>4889</v>
      </c>
      <c r="D12" s="52">
        <v>5121</v>
      </c>
      <c r="E12" s="52">
        <v>5619</v>
      </c>
      <c r="F12" s="52">
        <v>5777</v>
      </c>
      <c r="G12" s="52">
        <v>5919</v>
      </c>
      <c r="H12" s="52">
        <v>6235</v>
      </c>
      <c r="I12" s="52">
        <v>7033</v>
      </c>
      <c r="J12" s="52">
        <v>7838</v>
      </c>
      <c r="K12" s="52">
        <v>9396</v>
      </c>
      <c r="L12" s="52">
        <v>9686</v>
      </c>
      <c r="M12" s="52">
        <v>9663</v>
      </c>
      <c r="N12" s="52">
        <v>9861</v>
      </c>
      <c r="O12" s="52">
        <v>9233</v>
      </c>
      <c r="P12" s="52">
        <v>8832</v>
      </c>
      <c r="Q12" s="52">
        <v>8300</v>
      </c>
      <c r="R12" s="52">
        <v>8226</v>
      </c>
      <c r="S12" s="52">
        <v>8883</v>
      </c>
      <c r="T12" s="52">
        <v>8857</v>
      </c>
      <c r="U12" s="52">
        <v>9299</v>
      </c>
      <c r="V12" s="52">
        <v>9531</v>
      </c>
      <c r="W12" s="52">
        <v>9949</v>
      </c>
      <c r="DA12" s="63" t="s">
        <v>1114</v>
      </c>
    </row>
    <row r="13" spans="1:105" ht="12" customHeight="1" x14ac:dyDescent="0.25">
      <c r="A13" s="97" t="s">
        <v>122</v>
      </c>
      <c r="B13" s="52">
        <v>19291</v>
      </c>
      <c r="C13" s="52">
        <v>18529</v>
      </c>
      <c r="D13" s="52">
        <v>17775</v>
      </c>
      <c r="E13" s="52">
        <v>16788</v>
      </c>
      <c r="F13" s="52">
        <v>16930</v>
      </c>
      <c r="G13" s="52">
        <v>16803</v>
      </c>
      <c r="H13" s="52">
        <v>15256</v>
      </c>
      <c r="I13" s="52">
        <v>11885</v>
      </c>
      <c r="J13" s="52">
        <v>9142</v>
      </c>
      <c r="K13" s="52">
        <v>7681</v>
      </c>
      <c r="L13" s="52">
        <v>10212</v>
      </c>
      <c r="M13" s="52">
        <v>12824</v>
      </c>
      <c r="N13" s="52">
        <v>16120</v>
      </c>
      <c r="O13" s="52">
        <v>16750</v>
      </c>
      <c r="P13" s="52">
        <v>17483</v>
      </c>
      <c r="Q13" s="52">
        <v>19312</v>
      </c>
      <c r="R13" s="52">
        <v>17921</v>
      </c>
      <c r="S13" s="52">
        <v>17117</v>
      </c>
      <c r="T13" s="52">
        <v>15448</v>
      </c>
      <c r="U13" s="52">
        <v>15609</v>
      </c>
      <c r="V13" s="52">
        <v>12858</v>
      </c>
      <c r="W13" s="52">
        <v>13681</v>
      </c>
      <c r="DA13" s="63" t="s">
        <v>1115</v>
      </c>
    </row>
    <row r="14" spans="1:105" ht="12" customHeight="1" x14ac:dyDescent="0.25">
      <c r="A14" s="97" t="s">
        <v>121</v>
      </c>
      <c r="B14" s="52">
        <v>8256</v>
      </c>
      <c r="C14" s="52">
        <v>9073</v>
      </c>
      <c r="D14" s="52">
        <v>9298</v>
      </c>
      <c r="E14" s="52">
        <v>9528</v>
      </c>
      <c r="F14" s="52">
        <v>9808</v>
      </c>
      <c r="G14" s="52">
        <v>10743</v>
      </c>
      <c r="H14" s="52">
        <v>10543</v>
      </c>
      <c r="I14" s="52">
        <v>8160</v>
      </c>
      <c r="J14" s="52">
        <v>6269</v>
      </c>
      <c r="K14" s="52">
        <v>5259</v>
      </c>
      <c r="L14" s="52">
        <v>8819</v>
      </c>
      <c r="M14" s="52">
        <v>11462</v>
      </c>
      <c r="N14" s="52">
        <v>13970</v>
      </c>
      <c r="O14" s="52">
        <v>14684</v>
      </c>
      <c r="P14" s="52">
        <v>15265</v>
      </c>
      <c r="Q14" s="52">
        <v>17729</v>
      </c>
      <c r="R14" s="52">
        <v>16575</v>
      </c>
      <c r="S14" s="52">
        <v>16413</v>
      </c>
      <c r="T14" s="52">
        <v>15297</v>
      </c>
      <c r="U14" s="52">
        <v>17140</v>
      </c>
      <c r="V14" s="52">
        <v>14969</v>
      </c>
      <c r="W14" s="52">
        <v>15948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1276727</v>
      </c>
      <c r="C17" s="36">
        <v>1304063</v>
      </c>
      <c r="D17" s="36">
        <v>1320592</v>
      </c>
      <c r="E17" s="36">
        <v>1329935</v>
      </c>
      <c r="F17" s="36">
        <v>1327023</v>
      </c>
      <c r="G17" s="36">
        <v>1313708</v>
      </c>
      <c r="H17" s="36">
        <v>1291019</v>
      </c>
      <c r="I17" s="36">
        <v>1281267</v>
      </c>
      <c r="J17" s="36">
        <v>1299702</v>
      </c>
      <c r="K17" s="36">
        <v>1323730</v>
      </c>
      <c r="L17" s="36">
        <v>1351520</v>
      </c>
      <c r="M17" s="36">
        <v>1367053</v>
      </c>
      <c r="N17" s="36">
        <v>1384300</v>
      </c>
      <c r="O17" s="36">
        <v>1382522</v>
      </c>
      <c r="P17" s="36">
        <v>1375997</v>
      </c>
      <c r="Q17" s="36">
        <v>1373100</v>
      </c>
      <c r="R17" s="36">
        <v>1373320</v>
      </c>
      <c r="S17" s="36">
        <v>1386420</v>
      </c>
      <c r="T17" s="36">
        <v>1392124</v>
      </c>
      <c r="U17" s="36">
        <v>1413940</v>
      </c>
      <c r="V17" s="36">
        <v>1407955</v>
      </c>
      <c r="W17" s="36">
        <v>1446031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99744</v>
      </c>
      <c r="D21" s="52">
        <v>99776</v>
      </c>
      <c r="E21" s="52">
        <v>99989</v>
      </c>
      <c r="F21" s="52">
        <v>100560</v>
      </c>
      <c r="G21" s="52">
        <v>101641</v>
      </c>
      <c r="H21" s="52">
        <v>103383</v>
      </c>
      <c r="I21" s="52">
        <v>105910</v>
      </c>
      <c r="J21" s="52">
        <v>109350</v>
      </c>
      <c r="K21" s="52">
        <v>113846</v>
      </c>
      <c r="L21" s="52">
        <v>119575</v>
      </c>
      <c r="M21" s="52">
        <v>126749</v>
      </c>
      <c r="N21" s="52">
        <v>135576</v>
      </c>
      <c r="O21" s="52">
        <v>126313</v>
      </c>
      <c r="P21" s="52">
        <v>59282</v>
      </c>
      <c r="Q21" s="52">
        <v>74302</v>
      </c>
      <c r="R21" s="52">
        <v>91672</v>
      </c>
      <c r="S21" s="52">
        <v>111493</v>
      </c>
      <c r="T21" s="52">
        <v>108552</v>
      </c>
      <c r="U21" s="52">
        <v>107377</v>
      </c>
      <c r="V21" s="52">
        <v>107437</v>
      </c>
      <c r="W21" s="52">
        <v>109861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792</v>
      </c>
      <c r="D23" s="52">
        <v>797</v>
      </c>
      <c r="E23" s="52">
        <v>824</v>
      </c>
      <c r="F23" s="52">
        <v>894</v>
      </c>
      <c r="G23" s="52">
        <v>1041</v>
      </c>
      <c r="H23" s="52">
        <v>1292</v>
      </c>
      <c r="I23" s="52">
        <v>1224</v>
      </c>
      <c r="J23" s="52">
        <v>1514</v>
      </c>
      <c r="K23" s="52">
        <v>2354</v>
      </c>
      <c r="L23" s="52">
        <v>2601</v>
      </c>
      <c r="M23" s="52">
        <v>3247</v>
      </c>
      <c r="N23" s="52">
        <v>3600</v>
      </c>
      <c r="O23" s="52">
        <v>4726</v>
      </c>
      <c r="P23" s="52">
        <v>3934</v>
      </c>
      <c r="Q23" s="52">
        <v>4218</v>
      </c>
      <c r="R23" s="52">
        <v>4594</v>
      </c>
      <c r="S23" s="52">
        <v>5411</v>
      </c>
      <c r="T23" s="52">
        <v>5961</v>
      </c>
      <c r="U23" s="52">
        <v>6422</v>
      </c>
      <c r="V23" s="52">
        <v>6252</v>
      </c>
      <c r="W23" s="52">
        <v>6029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97262</v>
      </c>
      <c r="D25" s="52">
        <v>97294</v>
      </c>
      <c r="E25" s="52">
        <v>97501</v>
      </c>
      <c r="F25" s="52">
        <v>98058</v>
      </c>
      <c r="G25" s="52">
        <v>99117</v>
      </c>
      <c r="H25" s="52">
        <v>100815</v>
      </c>
      <c r="I25" s="52">
        <v>103598</v>
      </c>
      <c r="J25" s="52">
        <v>108738</v>
      </c>
      <c r="K25" s="52">
        <v>113193</v>
      </c>
      <c r="L25" s="52">
        <v>118884</v>
      </c>
      <c r="M25" s="52">
        <v>125654</v>
      </c>
      <c r="N25" s="52">
        <v>134528</v>
      </c>
      <c r="O25" s="52">
        <v>125303</v>
      </c>
      <c r="P25" s="52">
        <v>58596</v>
      </c>
      <c r="Q25" s="52">
        <v>73516</v>
      </c>
      <c r="R25" s="52">
        <v>90593</v>
      </c>
      <c r="S25" s="52">
        <v>110043</v>
      </c>
      <c r="T25" s="52">
        <v>106872</v>
      </c>
      <c r="U25" s="52">
        <v>105723</v>
      </c>
      <c r="V25" s="52">
        <v>105935</v>
      </c>
      <c r="W25" s="52">
        <v>108515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330</v>
      </c>
      <c r="D26" s="52">
        <v>329</v>
      </c>
      <c r="E26" s="52">
        <v>332</v>
      </c>
      <c r="F26" s="52">
        <v>335</v>
      </c>
      <c r="G26" s="52">
        <v>342</v>
      </c>
      <c r="H26" s="52">
        <v>355</v>
      </c>
      <c r="I26" s="52">
        <v>372</v>
      </c>
      <c r="J26" s="52">
        <v>402</v>
      </c>
      <c r="K26" s="52">
        <v>430</v>
      </c>
      <c r="L26" s="52">
        <v>469</v>
      </c>
      <c r="M26" s="52">
        <v>526</v>
      </c>
      <c r="N26" s="52">
        <v>593</v>
      </c>
      <c r="O26" s="52">
        <v>628</v>
      </c>
      <c r="P26" s="52">
        <v>429</v>
      </c>
      <c r="Q26" s="52">
        <v>532</v>
      </c>
      <c r="R26" s="52">
        <v>666</v>
      </c>
      <c r="S26" s="52">
        <v>813</v>
      </c>
      <c r="T26" s="52">
        <v>773</v>
      </c>
      <c r="U26" s="52">
        <v>797</v>
      </c>
      <c r="V26" s="52">
        <v>782</v>
      </c>
      <c r="W26" s="52">
        <v>831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3014</v>
      </c>
      <c r="D27" s="52">
        <v>3019</v>
      </c>
      <c r="E27" s="52">
        <v>3051</v>
      </c>
      <c r="F27" s="52">
        <v>3131</v>
      </c>
      <c r="G27" s="52">
        <v>3295</v>
      </c>
      <c r="H27" s="52">
        <v>3573</v>
      </c>
      <c r="I27" s="52">
        <v>3371</v>
      </c>
      <c r="J27" s="52">
        <v>2743</v>
      </c>
      <c r="K27" s="52">
        <v>1461</v>
      </c>
      <c r="L27" s="52">
        <v>1106</v>
      </c>
      <c r="M27" s="52">
        <v>2140</v>
      </c>
      <c r="N27" s="52">
        <v>2282</v>
      </c>
      <c r="O27" s="52">
        <v>1760</v>
      </c>
      <c r="P27" s="52">
        <v>1189</v>
      </c>
      <c r="Q27" s="52">
        <v>1015</v>
      </c>
      <c r="R27" s="52">
        <v>1737</v>
      </c>
      <c r="S27" s="52">
        <v>2697</v>
      </c>
      <c r="T27" s="52">
        <v>3905</v>
      </c>
      <c r="U27" s="52">
        <v>3859</v>
      </c>
      <c r="V27" s="52">
        <v>3245</v>
      </c>
      <c r="W27" s="52">
        <v>2092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1290</v>
      </c>
      <c r="D28" s="52">
        <v>1294</v>
      </c>
      <c r="E28" s="52">
        <v>1322</v>
      </c>
      <c r="F28" s="52">
        <v>1393</v>
      </c>
      <c r="G28" s="52">
        <v>1521</v>
      </c>
      <c r="H28" s="52">
        <v>1737</v>
      </c>
      <c r="I28" s="52">
        <v>2383</v>
      </c>
      <c r="J28" s="52">
        <v>1891</v>
      </c>
      <c r="K28" s="52">
        <v>1011</v>
      </c>
      <c r="L28" s="52">
        <v>701</v>
      </c>
      <c r="M28" s="52">
        <v>1430</v>
      </c>
      <c r="N28" s="52">
        <v>1501</v>
      </c>
      <c r="O28" s="52">
        <v>1412</v>
      </c>
      <c r="P28" s="52">
        <v>1023</v>
      </c>
      <c r="Q28" s="52">
        <v>983</v>
      </c>
      <c r="R28" s="52">
        <v>1640</v>
      </c>
      <c r="S28" s="52">
        <v>2522</v>
      </c>
      <c r="T28" s="52">
        <v>3637</v>
      </c>
      <c r="U28" s="52">
        <v>3212</v>
      </c>
      <c r="V28" s="52">
        <v>2712</v>
      </c>
      <c r="W28" s="52">
        <v>2107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199489</v>
      </c>
      <c r="D31" s="36">
        <v>199931</v>
      </c>
      <c r="E31" s="36">
        <v>203013</v>
      </c>
      <c r="F31" s="36">
        <v>211278</v>
      </c>
      <c r="G31" s="36">
        <v>227222</v>
      </c>
      <c r="H31" s="36">
        <v>253310</v>
      </c>
      <c r="I31" s="36">
        <v>172347</v>
      </c>
      <c r="J31" s="36">
        <v>178178</v>
      </c>
      <c r="K31" s="36">
        <v>216233</v>
      </c>
      <c r="L31" s="36">
        <v>214672</v>
      </c>
      <c r="M31" s="36">
        <v>216932</v>
      </c>
      <c r="N31" s="36">
        <v>222940</v>
      </c>
      <c r="O31" s="36">
        <v>217480</v>
      </c>
      <c r="P31" s="36">
        <v>162657</v>
      </c>
      <c r="Q31" s="36">
        <v>194956</v>
      </c>
      <c r="R31" s="36">
        <v>223473</v>
      </c>
      <c r="S31" s="36">
        <v>244197</v>
      </c>
      <c r="T31" s="36">
        <v>237270</v>
      </c>
      <c r="U31" s="36">
        <v>226743</v>
      </c>
      <c r="V31" s="36">
        <v>217218</v>
      </c>
      <c r="W31" s="36">
        <v>203546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127080</v>
      </c>
      <c r="D35" s="52">
        <v>116305</v>
      </c>
      <c r="E35" s="52">
        <v>109332</v>
      </c>
      <c r="F35" s="52">
        <v>97648</v>
      </c>
      <c r="G35" s="52">
        <v>88326</v>
      </c>
      <c r="H35" s="52">
        <v>80694</v>
      </c>
      <c r="I35" s="52">
        <v>96158</v>
      </c>
      <c r="J35" s="52">
        <v>127785</v>
      </c>
      <c r="K35" s="52">
        <v>137874</v>
      </c>
      <c r="L35" s="52">
        <v>147365</v>
      </c>
      <c r="M35" s="52">
        <v>142282</v>
      </c>
      <c r="N35" s="52">
        <v>152823</v>
      </c>
      <c r="O35" s="52">
        <v>124535</v>
      </c>
      <c r="P35" s="52">
        <v>52757</v>
      </c>
      <c r="Q35" s="52">
        <v>71405</v>
      </c>
      <c r="R35" s="52">
        <v>91892</v>
      </c>
      <c r="S35" s="52">
        <v>124593</v>
      </c>
      <c r="T35" s="52">
        <v>114256</v>
      </c>
      <c r="U35" s="52">
        <v>129193</v>
      </c>
      <c r="V35" s="52">
        <v>101452</v>
      </c>
      <c r="W35" s="52">
        <v>147937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2093</v>
      </c>
      <c r="D37" s="52">
        <v>1441</v>
      </c>
      <c r="E37" s="52">
        <v>2629</v>
      </c>
      <c r="F37" s="52">
        <v>3331</v>
      </c>
      <c r="G37" s="52">
        <v>3199</v>
      </c>
      <c r="H37" s="52">
        <v>4028</v>
      </c>
      <c r="I37" s="52">
        <v>4051</v>
      </c>
      <c r="J37" s="52">
        <v>3910</v>
      </c>
      <c r="K37" s="52">
        <v>4127</v>
      </c>
      <c r="L37" s="52">
        <v>4669</v>
      </c>
      <c r="M37" s="52">
        <v>6620</v>
      </c>
      <c r="N37" s="52">
        <v>6636</v>
      </c>
      <c r="O37" s="52">
        <v>7222</v>
      </c>
      <c r="P37" s="52">
        <v>4900</v>
      </c>
      <c r="Q37" s="52">
        <v>4857</v>
      </c>
      <c r="R37" s="52">
        <v>5698</v>
      </c>
      <c r="S37" s="52">
        <v>6726</v>
      </c>
      <c r="T37" s="52">
        <v>8185</v>
      </c>
      <c r="U37" s="52">
        <v>6858</v>
      </c>
      <c r="V37" s="52">
        <v>10676</v>
      </c>
      <c r="W37" s="52">
        <v>7168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123874</v>
      </c>
      <c r="D39" s="52">
        <v>114120</v>
      </c>
      <c r="E39" s="52">
        <v>107103</v>
      </c>
      <c r="F39" s="52">
        <v>94566</v>
      </c>
      <c r="G39" s="52">
        <v>84852</v>
      </c>
      <c r="H39" s="52">
        <v>79557</v>
      </c>
      <c r="I39" s="52">
        <v>98802</v>
      </c>
      <c r="J39" s="52">
        <v>131002</v>
      </c>
      <c r="K39" s="52">
        <v>138134</v>
      </c>
      <c r="L39" s="52">
        <v>140293</v>
      </c>
      <c r="M39" s="52">
        <v>135955</v>
      </c>
      <c r="N39" s="52">
        <v>145773</v>
      </c>
      <c r="O39" s="52">
        <v>122809</v>
      </c>
      <c r="P39" s="52">
        <v>51158</v>
      </c>
      <c r="Q39" s="52">
        <v>66858</v>
      </c>
      <c r="R39" s="52">
        <v>93432</v>
      </c>
      <c r="S39" s="52">
        <v>123452</v>
      </c>
      <c r="T39" s="52">
        <v>115387</v>
      </c>
      <c r="U39" s="52">
        <v>125093</v>
      </c>
      <c r="V39" s="52">
        <v>104640</v>
      </c>
      <c r="W39" s="52">
        <v>144371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999</v>
      </c>
      <c r="D40" s="52">
        <v>561</v>
      </c>
      <c r="E40" s="52">
        <v>830</v>
      </c>
      <c r="F40" s="52">
        <v>493</v>
      </c>
      <c r="G40" s="52">
        <v>484</v>
      </c>
      <c r="H40" s="52">
        <v>671</v>
      </c>
      <c r="I40" s="52">
        <v>1170</v>
      </c>
      <c r="J40" s="52">
        <v>1207</v>
      </c>
      <c r="K40" s="52">
        <v>1988</v>
      </c>
      <c r="L40" s="52">
        <v>759</v>
      </c>
      <c r="M40" s="52">
        <v>503</v>
      </c>
      <c r="N40" s="52">
        <v>791</v>
      </c>
      <c r="O40" s="52">
        <v>0</v>
      </c>
      <c r="P40" s="52">
        <v>28</v>
      </c>
      <c r="Q40" s="52">
        <v>0</v>
      </c>
      <c r="R40" s="52">
        <v>592</v>
      </c>
      <c r="S40" s="52">
        <v>1470</v>
      </c>
      <c r="T40" s="52">
        <v>747</v>
      </c>
      <c r="U40" s="52">
        <v>1239</v>
      </c>
      <c r="V40" s="52">
        <v>1014</v>
      </c>
      <c r="W40" s="52">
        <v>1249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2252</v>
      </c>
      <c r="D41" s="52">
        <v>2265</v>
      </c>
      <c r="E41" s="52">
        <v>2064</v>
      </c>
      <c r="F41" s="52">
        <v>3273</v>
      </c>
      <c r="G41" s="52">
        <v>3168</v>
      </c>
      <c r="H41" s="52">
        <v>2026</v>
      </c>
      <c r="I41" s="52">
        <v>0</v>
      </c>
      <c r="J41" s="52">
        <v>0</v>
      </c>
      <c r="K41" s="52">
        <v>0</v>
      </c>
      <c r="L41" s="52">
        <v>3637</v>
      </c>
      <c r="M41" s="52">
        <v>4752</v>
      </c>
      <c r="N41" s="52">
        <v>5578</v>
      </c>
      <c r="O41" s="52">
        <v>2390</v>
      </c>
      <c r="P41" s="52">
        <v>1922</v>
      </c>
      <c r="Q41" s="52">
        <v>2844</v>
      </c>
      <c r="R41" s="52">
        <v>346</v>
      </c>
      <c r="S41" s="52">
        <v>1893</v>
      </c>
      <c r="T41" s="52">
        <v>2236</v>
      </c>
      <c r="U41" s="52">
        <v>4020</v>
      </c>
      <c r="V41" s="52">
        <v>494</v>
      </c>
      <c r="W41" s="52">
        <v>2915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2107</v>
      </c>
      <c r="D42" s="52">
        <v>1519</v>
      </c>
      <c r="E42" s="52">
        <v>1552</v>
      </c>
      <c r="F42" s="52">
        <v>1673</v>
      </c>
      <c r="G42" s="52">
        <v>2456</v>
      </c>
      <c r="H42" s="52">
        <v>1537</v>
      </c>
      <c r="I42" s="52">
        <v>0</v>
      </c>
      <c r="J42" s="52">
        <v>0</v>
      </c>
      <c r="K42" s="52">
        <v>1</v>
      </c>
      <c r="L42" s="52">
        <v>4261</v>
      </c>
      <c r="M42" s="52">
        <v>4073</v>
      </c>
      <c r="N42" s="52">
        <v>4009</v>
      </c>
      <c r="O42" s="52">
        <v>2126</v>
      </c>
      <c r="P42" s="52">
        <v>1604</v>
      </c>
      <c r="Q42" s="52">
        <v>3447</v>
      </c>
      <c r="R42" s="52">
        <v>486</v>
      </c>
      <c r="S42" s="52">
        <v>2360</v>
      </c>
      <c r="T42" s="52">
        <v>2521</v>
      </c>
      <c r="U42" s="52">
        <v>5055</v>
      </c>
      <c r="V42" s="52">
        <v>541</v>
      </c>
      <c r="W42" s="52">
        <v>3086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226825</v>
      </c>
      <c r="D45" s="36">
        <v>216460</v>
      </c>
      <c r="E45" s="36">
        <v>212356</v>
      </c>
      <c r="F45" s="36">
        <v>208366</v>
      </c>
      <c r="G45" s="36">
        <v>213907</v>
      </c>
      <c r="H45" s="36">
        <v>230621</v>
      </c>
      <c r="I45" s="36">
        <v>162595</v>
      </c>
      <c r="J45" s="36">
        <v>196613</v>
      </c>
      <c r="K45" s="36">
        <v>240261</v>
      </c>
      <c r="L45" s="36">
        <v>242462</v>
      </c>
      <c r="M45" s="36">
        <v>232465</v>
      </c>
      <c r="N45" s="36">
        <v>240187</v>
      </c>
      <c r="O45" s="36">
        <v>215702</v>
      </c>
      <c r="P45" s="36">
        <v>156132</v>
      </c>
      <c r="Q45" s="36">
        <v>192059</v>
      </c>
      <c r="R45" s="36">
        <v>223693</v>
      </c>
      <c r="S45" s="36">
        <v>257297</v>
      </c>
      <c r="T45" s="36">
        <v>242974</v>
      </c>
      <c r="U45" s="36">
        <v>248559</v>
      </c>
      <c r="V45" s="36">
        <v>211233</v>
      </c>
      <c r="W45" s="36">
        <v>241622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45305</v>
      </c>
      <c r="D49" s="52">
        <v>42047</v>
      </c>
      <c r="E49" s="52">
        <v>39569</v>
      </c>
      <c r="F49" s="52">
        <v>33391</v>
      </c>
      <c r="G49" s="52">
        <v>29306</v>
      </c>
      <c r="H49" s="52">
        <v>22715</v>
      </c>
      <c r="I49" s="52">
        <v>29915</v>
      </c>
      <c r="J49" s="52">
        <v>41275</v>
      </c>
      <c r="K49" s="52">
        <v>42768</v>
      </c>
      <c r="L49" s="52">
        <v>41866</v>
      </c>
      <c r="M49" s="52">
        <v>39525</v>
      </c>
      <c r="N49" s="52">
        <v>39828</v>
      </c>
      <c r="O49" s="52">
        <v>34669</v>
      </c>
      <c r="P49" s="52">
        <v>24990</v>
      </c>
      <c r="Q49" s="52">
        <v>31174</v>
      </c>
      <c r="R49" s="52">
        <v>35113</v>
      </c>
      <c r="S49" s="52">
        <v>41031</v>
      </c>
      <c r="T49" s="52">
        <v>35962</v>
      </c>
      <c r="U49" s="52">
        <v>44750</v>
      </c>
      <c r="V49" s="52">
        <v>28382</v>
      </c>
      <c r="W49" s="52">
        <v>49930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881</v>
      </c>
      <c r="D51" s="52">
        <v>410</v>
      </c>
      <c r="E51" s="52">
        <v>812</v>
      </c>
      <c r="F51" s="52">
        <v>1082</v>
      </c>
      <c r="G51" s="52">
        <v>945</v>
      </c>
      <c r="H51" s="52">
        <v>1206</v>
      </c>
      <c r="I51" s="52">
        <v>1614</v>
      </c>
      <c r="J51" s="52">
        <v>1584</v>
      </c>
      <c r="K51" s="52">
        <v>1071</v>
      </c>
      <c r="L51" s="52">
        <v>1124</v>
      </c>
      <c r="M51" s="52">
        <v>1482</v>
      </c>
      <c r="N51" s="52">
        <v>1452</v>
      </c>
      <c r="O51" s="52">
        <v>1052</v>
      </c>
      <c r="P51" s="52">
        <v>611</v>
      </c>
      <c r="Q51" s="52">
        <v>980</v>
      </c>
      <c r="R51" s="52">
        <v>1382</v>
      </c>
      <c r="S51" s="52">
        <v>1486</v>
      </c>
      <c r="T51" s="52">
        <v>1435</v>
      </c>
      <c r="U51" s="52">
        <v>959</v>
      </c>
      <c r="V51" s="52">
        <v>1877</v>
      </c>
      <c r="W51" s="52">
        <v>1629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43401</v>
      </c>
      <c r="D53" s="52">
        <v>40480</v>
      </c>
      <c r="E53" s="52">
        <v>37966</v>
      </c>
      <c r="F53" s="52">
        <v>31535</v>
      </c>
      <c r="G53" s="52">
        <v>27284</v>
      </c>
      <c r="H53" s="52">
        <v>21530</v>
      </c>
      <c r="I53" s="52">
        <v>29565</v>
      </c>
      <c r="J53" s="52">
        <v>40898</v>
      </c>
      <c r="K53" s="52">
        <v>42161</v>
      </c>
      <c r="L53" s="52">
        <v>39409</v>
      </c>
      <c r="M53" s="52">
        <v>36937</v>
      </c>
      <c r="N53" s="52">
        <v>37127</v>
      </c>
      <c r="O53" s="52">
        <v>33412</v>
      </c>
      <c r="P53" s="52">
        <v>23305</v>
      </c>
      <c r="Q53" s="52">
        <v>28428</v>
      </c>
      <c r="R53" s="52">
        <v>34575</v>
      </c>
      <c r="S53" s="52">
        <v>39162</v>
      </c>
      <c r="T53" s="52">
        <v>34241</v>
      </c>
      <c r="U53" s="52">
        <v>41197</v>
      </c>
      <c r="V53" s="52">
        <v>27821</v>
      </c>
      <c r="W53" s="52">
        <v>47491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350</v>
      </c>
      <c r="D54" s="52">
        <v>199</v>
      </c>
      <c r="E54" s="52">
        <v>294</v>
      </c>
      <c r="F54" s="52">
        <v>165</v>
      </c>
      <c r="G54" s="52">
        <v>156</v>
      </c>
      <c r="H54" s="52">
        <v>182</v>
      </c>
      <c r="I54" s="52">
        <v>350</v>
      </c>
      <c r="J54" s="52">
        <v>377</v>
      </c>
      <c r="K54" s="52">
        <v>607</v>
      </c>
      <c r="L54" s="52">
        <v>213</v>
      </c>
      <c r="M54" s="52">
        <v>137</v>
      </c>
      <c r="N54" s="52">
        <v>202</v>
      </c>
      <c r="O54" s="52">
        <v>0</v>
      </c>
      <c r="P54" s="52">
        <v>14</v>
      </c>
      <c r="Q54" s="52">
        <v>0</v>
      </c>
      <c r="R54" s="52">
        <v>220</v>
      </c>
      <c r="S54" s="52">
        <v>468</v>
      </c>
      <c r="T54" s="52">
        <v>223</v>
      </c>
      <c r="U54" s="52">
        <v>410</v>
      </c>
      <c r="V54" s="52">
        <v>271</v>
      </c>
      <c r="W54" s="52">
        <v>413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803</v>
      </c>
      <c r="D55" s="52">
        <v>819</v>
      </c>
      <c r="E55" s="52">
        <v>747</v>
      </c>
      <c r="F55" s="52">
        <v>1119</v>
      </c>
      <c r="G55" s="52">
        <v>1051</v>
      </c>
      <c r="H55" s="52">
        <v>570</v>
      </c>
      <c r="I55" s="52">
        <v>0</v>
      </c>
      <c r="J55" s="52">
        <v>0</v>
      </c>
      <c r="K55" s="52">
        <v>0</v>
      </c>
      <c r="L55" s="52">
        <v>1033</v>
      </c>
      <c r="M55" s="52">
        <v>1320</v>
      </c>
      <c r="N55" s="52">
        <v>1454</v>
      </c>
      <c r="O55" s="52">
        <v>665</v>
      </c>
      <c r="P55" s="52">
        <v>911</v>
      </c>
      <c r="Q55" s="52">
        <v>1241</v>
      </c>
      <c r="R55" s="52">
        <v>133</v>
      </c>
      <c r="S55" s="52">
        <v>624</v>
      </c>
      <c r="T55" s="52">
        <v>704</v>
      </c>
      <c r="U55" s="52">
        <v>1392</v>
      </c>
      <c r="V55" s="52">
        <v>139</v>
      </c>
      <c r="W55" s="52">
        <v>984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751</v>
      </c>
      <c r="D56" s="52">
        <v>549</v>
      </c>
      <c r="E56" s="52">
        <v>562</v>
      </c>
      <c r="F56" s="52">
        <v>572</v>
      </c>
      <c r="G56" s="52">
        <v>815</v>
      </c>
      <c r="H56" s="52">
        <v>433</v>
      </c>
      <c r="I56" s="52">
        <v>0</v>
      </c>
      <c r="J56" s="52">
        <v>0</v>
      </c>
      <c r="K56" s="52">
        <v>0</v>
      </c>
      <c r="L56" s="52">
        <v>1211</v>
      </c>
      <c r="M56" s="52">
        <v>1131</v>
      </c>
      <c r="N56" s="52">
        <v>1045</v>
      </c>
      <c r="O56" s="52">
        <v>592</v>
      </c>
      <c r="P56" s="52">
        <v>760</v>
      </c>
      <c r="Q56" s="52">
        <v>1505</v>
      </c>
      <c r="R56" s="52">
        <v>185</v>
      </c>
      <c r="S56" s="52">
        <v>777</v>
      </c>
      <c r="T56" s="52">
        <v>794</v>
      </c>
      <c r="U56" s="52">
        <v>1751</v>
      </c>
      <c r="V56" s="52">
        <v>151</v>
      </c>
      <c r="W56" s="52">
        <v>1042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45305</v>
      </c>
      <c r="D59" s="36">
        <v>42047</v>
      </c>
      <c r="E59" s="36">
        <v>39569</v>
      </c>
      <c r="F59" s="36">
        <v>33391</v>
      </c>
      <c r="G59" s="36">
        <v>29306</v>
      </c>
      <c r="H59" s="36">
        <v>22715</v>
      </c>
      <c r="I59" s="36">
        <v>29915</v>
      </c>
      <c r="J59" s="36">
        <v>41275</v>
      </c>
      <c r="K59" s="36">
        <v>42768</v>
      </c>
      <c r="L59" s="36">
        <v>41866</v>
      </c>
      <c r="M59" s="36">
        <v>39525</v>
      </c>
      <c r="N59" s="36">
        <v>39828</v>
      </c>
      <c r="O59" s="36">
        <v>34669</v>
      </c>
      <c r="P59" s="36">
        <v>24990</v>
      </c>
      <c r="Q59" s="36">
        <v>31174</v>
      </c>
      <c r="R59" s="36">
        <v>35113</v>
      </c>
      <c r="S59" s="36">
        <v>41031</v>
      </c>
      <c r="T59" s="36">
        <v>35962</v>
      </c>
      <c r="U59" s="36">
        <v>44750</v>
      </c>
      <c r="V59" s="36">
        <v>28382</v>
      </c>
      <c r="W59" s="36">
        <v>49930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81775</v>
      </c>
      <c r="D63" s="52">
        <v>74258</v>
      </c>
      <c r="E63" s="52">
        <v>69763</v>
      </c>
      <c r="F63" s="52">
        <v>64257</v>
      </c>
      <c r="G63" s="52">
        <v>59020</v>
      </c>
      <c r="H63" s="52">
        <v>57979</v>
      </c>
      <c r="I63" s="52">
        <v>66243</v>
      </c>
      <c r="J63" s="52">
        <v>86510</v>
      </c>
      <c r="K63" s="52">
        <v>95106</v>
      </c>
      <c r="L63" s="52">
        <v>105499</v>
      </c>
      <c r="M63" s="52">
        <v>102757</v>
      </c>
      <c r="N63" s="52">
        <v>112995</v>
      </c>
      <c r="O63" s="52">
        <v>89866</v>
      </c>
      <c r="P63" s="52">
        <v>27767</v>
      </c>
      <c r="Q63" s="52">
        <v>40231</v>
      </c>
      <c r="R63" s="52">
        <v>56779</v>
      </c>
      <c r="S63" s="52">
        <v>83562</v>
      </c>
      <c r="T63" s="52">
        <v>78294</v>
      </c>
      <c r="U63" s="52">
        <v>84443</v>
      </c>
      <c r="V63" s="52">
        <v>73070</v>
      </c>
      <c r="W63" s="52">
        <v>98007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1212</v>
      </c>
      <c r="D65" s="52">
        <v>1031</v>
      </c>
      <c r="E65" s="52">
        <v>1817</v>
      </c>
      <c r="F65" s="52">
        <v>2249</v>
      </c>
      <c r="G65" s="52">
        <v>2254</v>
      </c>
      <c r="H65" s="52">
        <v>2822</v>
      </c>
      <c r="I65" s="52">
        <v>2437</v>
      </c>
      <c r="J65" s="52">
        <v>2326</v>
      </c>
      <c r="K65" s="52">
        <v>3056</v>
      </c>
      <c r="L65" s="52">
        <v>3545</v>
      </c>
      <c r="M65" s="52">
        <v>5138</v>
      </c>
      <c r="N65" s="52">
        <v>5184</v>
      </c>
      <c r="O65" s="52">
        <v>6170</v>
      </c>
      <c r="P65" s="52">
        <v>4289</v>
      </c>
      <c r="Q65" s="52">
        <v>3877</v>
      </c>
      <c r="R65" s="52">
        <v>4316</v>
      </c>
      <c r="S65" s="52">
        <v>5240</v>
      </c>
      <c r="T65" s="52">
        <v>6750</v>
      </c>
      <c r="U65" s="52">
        <v>5899</v>
      </c>
      <c r="V65" s="52">
        <v>8799</v>
      </c>
      <c r="W65" s="52">
        <v>5539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80473</v>
      </c>
      <c r="D67" s="52">
        <f t="shared" si="0"/>
        <v>73640</v>
      </c>
      <c r="E67" s="52">
        <f t="shared" si="0"/>
        <v>69137</v>
      </c>
      <c r="F67" s="52">
        <f t="shared" si="0"/>
        <v>63031</v>
      </c>
      <c r="G67" s="52">
        <f t="shared" si="0"/>
        <v>57568</v>
      </c>
      <c r="H67" s="52">
        <f t="shared" si="0"/>
        <v>58027</v>
      </c>
      <c r="I67" s="52">
        <f t="shared" si="0"/>
        <v>69237</v>
      </c>
      <c r="J67" s="52">
        <f t="shared" si="0"/>
        <v>90104</v>
      </c>
      <c r="K67" s="52">
        <f t="shared" si="0"/>
        <v>95973</v>
      </c>
      <c r="L67" s="52">
        <f t="shared" si="0"/>
        <v>100884</v>
      </c>
      <c r="M67" s="52">
        <f t="shared" si="0"/>
        <v>99018</v>
      </c>
      <c r="N67" s="52">
        <f t="shared" si="0"/>
        <v>108646</v>
      </c>
      <c r="O67" s="52">
        <f t="shared" si="0"/>
        <v>89397</v>
      </c>
      <c r="P67" s="52">
        <f t="shared" si="0"/>
        <v>27853</v>
      </c>
      <c r="Q67" s="52">
        <f t="shared" si="0"/>
        <v>38430</v>
      </c>
      <c r="R67" s="52">
        <f t="shared" ref="R67:V67" si="1">R39-R53</f>
        <v>58857</v>
      </c>
      <c r="S67" s="52">
        <f t="shared" si="1"/>
        <v>84290</v>
      </c>
      <c r="T67" s="52">
        <f t="shared" si="1"/>
        <v>81146</v>
      </c>
      <c r="U67" s="52">
        <f t="shared" si="1"/>
        <v>83896</v>
      </c>
      <c r="V67" s="52">
        <f t="shared" si="1"/>
        <v>76819</v>
      </c>
      <c r="W67" s="52">
        <f t="shared" ref="W67" si="2">W39-W53</f>
        <v>96880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649</v>
      </c>
      <c r="D68" s="52">
        <f t="shared" si="3"/>
        <v>362</v>
      </c>
      <c r="E68" s="52">
        <f t="shared" si="3"/>
        <v>536</v>
      </c>
      <c r="F68" s="52">
        <f t="shared" si="3"/>
        <v>328</v>
      </c>
      <c r="G68" s="52">
        <f t="shared" si="3"/>
        <v>328</v>
      </c>
      <c r="H68" s="52">
        <f t="shared" si="3"/>
        <v>489</v>
      </c>
      <c r="I68" s="52">
        <f t="shared" si="3"/>
        <v>820</v>
      </c>
      <c r="J68" s="52">
        <f t="shared" si="3"/>
        <v>830</v>
      </c>
      <c r="K68" s="52">
        <f t="shared" si="3"/>
        <v>1381</v>
      </c>
      <c r="L68" s="52">
        <f t="shared" si="3"/>
        <v>546</v>
      </c>
      <c r="M68" s="52">
        <f t="shared" si="3"/>
        <v>366</v>
      </c>
      <c r="N68" s="52">
        <f t="shared" si="3"/>
        <v>589</v>
      </c>
      <c r="O68" s="52">
        <f t="shared" si="3"/>
        <v>0</v>
      </c>
      <c r="P68" s="52">
        <f t="shared" si="3"/>
        <v>14</v>
      </c>
      <c r="Q68" s="52">
        <f t="shared" si="3"/>
        <v>0</v>
      </c>
      <c r="R68" s="52">
        <f t="shared" ref="R68:V68" si="4">R40-R54</f>
        <v>372</v>
      </c>
      <c r="S68" s="52">
        <f t="shared" si="4"/>
        <v>1002</v>
      </c>
      <c r="T68" s="52">
        <f t="shared" si="4"/>
        <v>524</v>
      </c>
      <c r="U68" s="52">
        <f t="shared" si="4"/>
        <v>829</v>
      </c>
      <c r="V68" s="52">
        <f t="shared" si="4"/>
        <v>743</v>
      </c>
      <c r="W68" s="52">
        <f t="shared" ref="W68" si="5">W40-W54</f>
        <v>836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1449</v>
      </c>
      <c r="D69" s="52">
        <f t="shared" si="6"/>
        <v>1446</v>
      </c>
      <c r="E69" s="52">
        <f t="shared" si="6"/>
        <v>1317</v>
      </c>
      <c r="F69" s="52">
        <f t="shared" si="6"/>
        <v>2154</v>
      </c>
      <c r="G69" s="52">
        <f t="shared" si="6"/>
        <v>2117</v>
      </c>
      <c r="H69" s="52">
        <f t="shared" si="6"/>
        <v>1456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2604</v>
      </c>
      <c r="M69" s="52">
        <f t="shared" si="6"/>
        <v>3432</v>
      </c>
      <c r="N69" s="52">
        <f t="shared" si="6"/>
        <v>4124</v>
      </c>
      <c r="O69" s="52">
        <f t="shared" si="6"/>
        <v>1725</v>
      </c>
      <c r="P69" s="52">
        <f t="shared" si="6"/>
        <v>1011</v>
      </c>
      <c r="Q69" s="52">
        <f t="shared" si="6"/>
        <v>1603</v>
      </c>
      <c r="R69" s="52">
        <f t="shared" ref="R69:V69" si="7">R41-R55</f>
        <v>213</v>
      </c>
      <c r="S69" s="52">
        <f t="shared" si="7"/>
        <v>1269</v>
      </c>
      <c r="T69" s="52">
        <f t="shared" si="7"/>
        <v>1532</v>
      </c>
      <c r="U69" s="52">
        <f t="shared" si="7"/>
        <v>2628</v>
      </c>
      <c r="V69" s="52">
        <f t="shared" si="7"/>
        <v>355</v>
      </c>
      <c r="W69" s="52">
        <f t="shared" ref="W69" si="8">W41-W55</f>
        <v>1931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1356</v>
      </c>
      <c r="D70" s="52">
        <f t="shared" si="9"/>
        <v>970</v>
      </c>
      <c r="E70" s="52">
        <f t="shared" si="9"/>
        <v>990</v>
      </c>
      <c r="F70" s="52">
        <f t="shared" si="9"/>
        <v>1101</v>
      </c>
      <c r="G70" s="52">
        <f t="shared" si="9"/>
        <v>1641</v>
      </c>
      <c r="H70" s="52">
        <f t="shared" si="9"/>
        <v>1104</v>
      </c>
      <c r="I70" s="52">
        <f t="shared" si="9"/>
        <v>0</v>
      </c>
      <c r="J70" s="52">
        <f t="shared" si="9"/>
        <v>0</v>
      </c>
      <c r="K70" s="52">
        <f t="shared" si="9"/>
        <v>1</v>
      </c>
      <c r="L70" s="52">
        <f t="shared" si="9"/>
        <v>3050</v>
      </c>
      <c r="M70" s="52">
        <f t="shared" si="9"/>
        <v>2942</v>
      </c>
      <c r="N70" s="52">
        <f t="shared" si="9"/>
        <v>2964</v>
      </c>
      <c r="O70" s="52">
        <f t="shared" si="9"/>
        <v>1534</v>
      </c>
      <c r="P70" s="52">
        <f t="shared" si="9"/>
        <v>844</v>
      </c>
      <c r="Q70" s="52">
        <f t="shared" si="9"/>
        <v>1942</v>
      </c>
      <c r="R70" s="52">
        <f t="shared" ref="R70:V70" si="10">R42-R56</f>
        <v>301</v>
      </c>
      <c r="S70" s="52">
        <f t="shared" si="10"/>
        <v>1583</v>
      </c>
      <c r="T70" s="52">
        <f t="shared" si="10"/>
        <v>1727</v>
      </c>
      <c r="U70" s="52">
        <f t="shared" si="10"/>
        <v>3304</v>
      </c>
      <c r="V70" s="52">
        <f t="shared" si="10"/>
        <v>390</v>
      </c>
      <c r="W70" s="52">
        <f t="shared" ref="W70" si="11">W42-W56</f>
        <v>2044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181520</v>
      </c>
      <c r="D73" s="36">
        <v>174413</v>
      </c>
      <c r="E73" s="36">
        <v>172787</v>
      </c>
      <c r="F73" s="36">
        <v>174975</v>
      </c>
      <c r="G73" s="36">
        <v>184601</v>
      </c>
      <c r="H73" s="36">
        <v>207906</v>
      </c>
      <c r="I73" s="36">
        <v>132680</v>
      </c>
      <c r="J73" s="36">
        <v>155338</v>
      </c>
      <c r="K73" s="36">
        <v>197493</v>
      </c>
      <c r="L73" s="36">
        <v>200596</v>
      </c>
      <c r="M73" s="36">
        <v>192940</v>
      </c>
      <c r="N73" s="36">
        <v>200359</v>
      </c>
      <c r="O73" s="36">
        <v>181033</v>
      </c>
      <c r="P73" s="36">
        <v>131142</v>
      </c>
      <c r="Q73" s="36">
        <v>160885</v>
      </c>
      <c r="R73" s="36">
        <v>188580</v>
      </c>
      <c r="S73" s="36">
        <v>216266</v>
      </c>
      <c r="T73" s="36">
        <v>207012</v>
      </c>
      <c r="U73" s="36">
        <v>203809</v>
      </c>
      <c r="V73" s="36">
        <v>182851</v>
      </c>
      <c r="W73" s="36">
        <v>191692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14204</v>
      </c>
      <c r="I79" s="52">
        <f>RES_hhdet_numvin!I126</f>
        <v>31739</v>
      </c>
      <c r="J79" s="52">
        <f>RES_hhdet_numvin!J126</f>
        <v>59243</v>
      </c>
      <c r="K79" s="52">
        <f>RES_hhdet_numvin!K126</f>
        <v>79707</v>
      </c>
      <c r="L79" s="52">
        <f>RES_hhdet_numvin!L126</f>
        <v>99479</v>
      </c>
      <c r="M79" s="52">
        <f>RES_hhdet_numvin!M126</f>
        <v>107544</v>
      </c>
      <c r="N79" s="52">
        <f>RES_hhdet_numvin!N126</f>
        <v>125625</v>
      </c>
      <c r="O79" s="52">
        <f>RES_hhdet_numvin!O126</f>
        <v>108970</v>
      </c>
      <c r="P79" s="52">
        <f>RES_hhdet_numvin!P126</f>
        <v>48339</v>
      </c>
      <c r="Q79" s="52">
        <f>RES_hhdet_numvin!Q126</f>
        <v>67640</v>
      </c>
      <c r="R79" s="52">
        <f>RES_hhdet_numvin!R126</f>
        <v>89087</v>
      </c>
      <c r="S79" s="52">
        <f>RES_hhdet_numvin!S126</f>
        <v>122646</v>
      </c>
      <c r="T79" s="52">
        <f>RES_hhdet_numvin!T126</f>
        <v>113503</v>
      </c>
      <c r="U79" s="52">
        <f>RES_hhdet_numvin!U126</f>
        <v>128940</v>
      </c>
      <c r="V79" s="52">
        <f>RES_hhdet_numvin!V126</f>
        <v>101428</v>
      </c>
      <c r="W79" s="52">
        <f>RES_hhdet_numvin!W126</f>
        <v>147937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1539</v>
      </c>
      <c r="Q82" s="138">
        <f>RES_hhdet_numvin!Q129</f>
        <v>2693</v>
      </c>
      <c r="R82" s="138">
        <f>RES_hhdet_numvin!R129</f>
        <v>4170</v>
      </c>
      <c r="S82" s="138">
        <f>RES_hhdet_numvin!S129</f>
        <v>5778</v>
      </c>
      <c r="T82" s="138">
        <f>RES_hhdet_numvin!T129</f>
        <v>7670</v>
      </c>
      <c r="U82" s="138">
        <f>RES_hhdet_numvin!U129</f>
        <v>6717</v>
      </c>
      <c r="V82" s="138">
        <f>RES_hhdet_numvin!V129</f>
        <v>10633</v>
      </c>
      <c r="W82" s="138">
        <f>RES_hhdet_numvin!W129</f>
        <v>7168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11840</v>
      </c>
      <c r="I84" s="138">
        <f>RES_hhdet_numvin!I131</f>
        <v>31364</v>
      </c>
      <c r="J84" s="138">
        <f>RES_hhdet_numvin!J131</f>
        <v>58715</v>
      </c>
      <c r="K84" s="138">
        <f>RES_hhdet_numvin!K131</f>
        <v>78628</v>
      </c>
      <c r="L84" s="138">
        <f>RES_hhdet_numvin!L131</f>
        <v>92479</v>
      </c>
      <c r="M84" s="138">
        <f>RES_hhdet_numvin!M131</f>
        <v>99876</v>
      </c>
      <c r="N84" s="138">
        <f>RES_hhdet_numvin!N131</f>
        <v>117159</v>
      </c>
      <c r="O84" s="138">
        <f>RES_hhdet_numvin!O131</f>
        <v>105940</v>
      </c>
      <c r="P84" s="138">
        <f>RES_hhdet_numvin!P131</f>
        <v>46717</v>
      </c>
      <c r="Q84" s="138">
        <f>RES_hhdet_numvin!Q131</f>
        <v>63319</v>
      </c>
      <c r="R84" s="138">
        <f>RES_hhdet_numvin!R131</f>
        <v>90557</v>
      </c>
      <c r="S84" s="138">
        <f>RES_hhdet_numvin!S131</f>
        <v>121494</v>
      </c>
      <c r="T84" s="138">
        <f>RES_hhdet_numvin!T131</f>
        <v>114569</v>
      </c>
      <c r="U84" s="138">
        <f>RES_hhdet_numvin!U131</f>
        <v>124820</v>
      </c>
      <c r="V84" s="138">
        <f>RES_hhdet_numvin!V131</f>
        <v>104605</v>
      </c>
      <c r="W84" s="138">
        <f>RES_hhdet_numvin!W131</f>
        <v>144371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99</v>
      </c>
      <c r="I85" s="138">
        <f>RES_hhdet_numvin!I132</f>
        <v>372</v>
      </c>
      <c r="J85" s="138">
        <f>RES_hhdet_numvin!J132</f>
        <v>540</v>
      </c>
      <c r="K85" s="138">
        <f>RES_hhdet_numvin!K132</f>
        <v>1133</v>
      </c>
      <c r="L85" s="138">
        <f>RES_hhdet_numvin!L132</f>
        <v>501</v>
      </c>
      <c r="M85" s="138">
        <f>RES_hhdet_numvin!M132</f>
        <v>372</v>
      </c>
      <c r="N85" s="138">
        <f>RES_hhdet_numvin!N132</f>
        <v>636</v>
      </c>
      <c r="O85" s="138">
        <f>RES_hhdet_numvin!O132</f>
        <v>0</v>
      </c>
      <c r="P85" s="138">
        <f>RES_hhdet_numvin!P132</f>
        <v>26</v>
      </c>
      <c r="Q85" s="138">
        <f>RES_hhdet_numvin!Q132</f>
        <v>0</v>
      </c>
      <c r="R85" s="138">
        <f>RES_hhdet_numvin!R132</f>
        <v>576</v>
      </c>
      <c r="S85" s="138">
        <f>RES_hhdet_numvin!S132</f>
        <v>1450</v>
      </c>
      <c r="T85" s="138">
        <f>RES_hhdet_numvin!T132</f>
        <v>744</v>
      </c>
      <c r="U85" s="138">
        <f>RES_hhdet_numvin!U132</f>
        <v>1237</v>
      </c>
      <c r="V85" s="138">
        <f>RES_hhdet_numvin!V132</f>
        <v>1014</v>
      </c>
      <c r="W85" s="138">
        <f>RES_hhdet_numvin!W132</f>
        <v>1249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633</v>
      </c>
      <c r="Q88" s="138">
        <f>RES_hhdet_numvin!Q135</f>
        <v>1643</v>
      </c>
      <c r="R88" s="138">
        <f>RES_hhdet_numvin!R135</f>
        <v>264</v>
      </c>
      <c r="S88" s="138">
        <f>RES_hhdet_numvin!S135</f>
        <v>1658</v>
      </c>
      <c r="T88" s="138">
        <f>RES_hhdet_numvin!T135</f>
        <v>2118</v>
      </c>
      <c r="U88" s="138">
        <f>RES_hhdet_numvin!U135</f>
        <v>3956</v>
      </c>
      <c r="V88" s="138">
        <f>RES_hhdet_numvin!V135</f>
        <v>494</v>
      </c>
      <c r="W88" s="138">
        <f>RES_hhdet_numvin!W135</f>
        <v>2915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529</v>
      </c>
      <c r="Q89" s="138">
        <f>RES_hhdet_numvin!Q136</f>
        <v>1994</v>
      </c>
      <c r="R89" s="138">
        <f>RES_hhdet_numvin!R136</f>
        <v>368</v>
      </c>
      <c r="S89" s="138">
        <f>RES_hhdet_numvin!S136</f>
        <v>2066</v>
      </c>
      <c r="T89" s="138">
        <f>RES_hhdet_numvin!T136</f>
        <v>2387</v>
      </c>
      <c r="U89" s="138">
        <f>RES_hhdet_numvin!U136</f>
        <v>4977</v>
      </c>
      <c r="V89" s="138">
        <f>RES_hhdet_numvin!V136</f>
        <v>541</v>
      </c>
      <c r="W89" s="138">
        <f>RES_hhdet_numvin!W136</f>
        <v>3086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49260</v>
      </c>
      <c r="Q94" s="39">
        <f>RES_hhdet_numvin!Q141</f>
        <v>105204</v>
      </c>
      <c r="R94" s="39">
        <f>RES_hhdet_numvin!R141</f>
        <v>161674</v>
      </c>
      <c r="S94" s="39">
        <f>RES_hhdet_numvin!S141</f>
        <v>216721</v>
      </c>
      <c r="T94" s="39">
        <f>RES_hhdet_numvin!T141</f>
        <v>222108</v>
      </c>
      <c r="U94" s="39">
        <f>RES_hhdet_numvin!U141</f>
        <v>239699</v>
      </c>
      <c r="V94" s="39">
        <f>RES_hhdet_numvin!V141</f>
        <v>209743</v>
      </c>
      <c r="W94" s="39">
        <f>RES_hhdet_numvin!W141</f>
        <v>241622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1457.0956437956711</v>
      </c>
      <c r="C98" s="117">
        <f t="shared" si="12"/>
        <v>1577.0585291575053</v>
      </c>
      <c r="D98" s="117">
        <f t="shared" si="12"/>
        <v>1543.004126092274</v>
      </c>
      <c r="E98" s="117">
        <f t="shared" si="12"/>
        <v>1580.1151617167736</v>
      </c>
      <c r="F98" s="117">
        <f t="shared" si="12"/>
        <v>1575.5535948312729</v>
      </c>
      <c r="G98" s="117">
        <f t="shared" si="12"/>
        <v>1556.1528921583408</v>
      </c>
      <c r="H98" s="117">
        <f t="shared" si="12"/>
        <v>1548.9386828552538</v>
      </c>
      <c r="I98" s="117">
        <f t="shared" si="12"/>
        <v>1518.2850907981167</v>
      </c>
      <c r="J98" s="117">
        <f t="shared" si="12"/>
        <v>1560.6287695016963</v>
      </c>
      <c r="K98" s="117">
        <f t="shared" si="12"/>
        <v>1604.2843143225114</v>
      </c>
      <c r="L98" s="117">
        <f t="shared" si="12"/>
        <v>1877.5036219825347</v>
      </c>
      <c r="M98" s="117">
        <f t="shared" si="12"/>
        <v>1658.4736336204853</v>
      </c>
      <c r="N98" s="117">
        <f t="shared" si="12"/>
        <v>1696.9684297796402</v>
      </c>
      <c r="O98" s="117">
        <f t="shared" si="12"/>
        <v>1696.7352798286963</v>
      </c>
      <c r="P98" s="117">
        <f t="shared" si="12"/>
        <v>1560.8713675178908</v>
      </c>
      <c r="Q98" s="117">
        <f t="shared" si="12"/>
        <v>1672.2299022039874</v>
      </c>
      <c r="R98" s="117">
        <f t="shared" ref="R98:V98" si="13">R99+R102+R104+R113</f>
        <v>1716.8953536840695</v>
      </c>
      <c r="S98" s="117">
        <f t="shared" si="13"/>
        <v>1729.9186769269136</v>
      </c>
      <c r="T98" s="117">
        <f t="shared" si="13"/>
        <v>1725.9904415717513</v>
      </c>
      <c r="U98" s="117">
        <f t="shared" si="13"/>
        <v>1690.5367525222316</v>
      </c>
      <c r="V98" s="117">
        <f t="shared" si="13"/>
        <v>1640.9294757871935</v>
      </c>
      <c r="W98" s="117">
        <f t="shared" ref="W98" si="14">W99+W102+W104+W113</f>
        <v>1812.6978373571128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1300.0900913369067</v>
      </c>
      <c r="C99" s="122">
        <f t="shared" si="15"/>
        <v>1422.2309101578358</v>
      </c>
      <c r="D99" s="122">
        <f t="shared" si="15"/>
        <v>1385.9437977403845</v>
      </c>
      <c r="E99" s="122">
        <f t="shared" si="15"/>
        <v>1424.0592166117276</v>
      </c>
      <c r="F99" s="122">
        <f t="shared" si="15"/>
        <v>1415.312207571375</v>
      </c>
      <c r="G99" s="122">
        <f t="shared" si="15"/>
        <v>1398.7146212320961</v>
      </c>
      <c r="H99" s="122">
        <f t="shared" si="15"/>
        <v>1391.3702900881569</v>
      </c>
      <c r="I99" s="122">
        <f t="shared" si="15"/>
        <v>1372.1808826502249</v>
      </c>
      <c r="J99" s="122">
        <f t="shared" si="15"/>
        <v>1406.6422925219299</v>
      </c>
      <c r="K99" s="122">
        <f t="shared" si="15"/>
        <v>1448.5356878885959</v>
      </c>
      <c r="L99" s="122">
        <f t="shared" si="15"/>
        <v>1691.2631960080089</v>
      </c>
      <c r="M99" s="122">
        <f t="shared" si="15"/>
        <v>1469.4701154560203</v>
      </c>
      <c r="N99" s="122">
        <f t="shared" si="15"/>
        <v>1502.2261984264276</v>
      </c>
      <c r="O99" s="122">
        <f t="shared" si="15"/>
        <v>1495.6150438845514</v>
      </c>
      <c r="P99" s="122">
        <f t="shared" si="15"/>
        <v>1361.893956699269</v>
      </c>
      <c r="Q99" s="122">
        <f t="shared" si="15"/>
        <v>1473.0817976063115</v>
      </c>
      <c r="R99" s="122">
        <f t="shared" ref="R99:V99" si="16">SUM(R100:R101)</f>
        <v>1516.8683914835749</v>
      </c>
      <c r="S99" s="122">
        <f t="shared" si="16"/>
        <v>1531.9240918157784</v>
      </c>
      <c r="T99" s="122">
        <f t="shared" si="16"/>
        <v>1530.9470937423571</v>
      </c>
      <c r="U99" s="122">
        <f t="shared" si="16"/>
        <v>1492.3451723932205</v>
      </c>
      <c r="V99" s="122">
        <f t="shared" si="16"/>
        <v>1442.3337889498694</v>
      </c>
      <c r="W99" s="122">
        <f t="shared" ref="W99" si="17">SUM(W100:W101)</f>
        <v>1605.8301368653804</v>
      </c>
      <c r="DA99" s="130" t="s">
        <v>1687</v>
      </c>
    </row>
    <row r="100" spans="1:105" ht="12" customHeight="1" x14ac:dyDescent="0.25">
      <c r="A100" s="97" t="s">
        <v>203</v>
      </c>
      <c r="B100" s="98">
        <v>1296.063211388398</v>
      </c>
      <c r="C100" s="98">
        <v>1417.8293670374512</v>
      </c>
      <c r="D100" s="98">
        <v>1381.7643239344104</v>
      </c>
      <c r="E100" s="98">
        <v>1419.7882101709672</v>
      </c>
      <c r="F100" s="98">
        <v>1411.1249826483033</v>
      </c>
      <c r="G100" s="98">
        <v>1394.6183177901555</v>
      </c>
      <c r="H100" s="98">
        <v>1387.3374443876605</v>
      </c>
      <c r="I100" s="98">
        <v>1368.224562033977</v>
      </c>
      <c r="J100" s="98">
        <v>1402.6483371708866</v>
      </c>
      <c r="K100" s="98">
        <v>1444.4543529253474</v>
      </c>
      <c r="L100" s="98">
        <v>1686.3078666820441</v>
      </c>
      <c r="M100" s="98">
        <v>1465.2417042767217</v>
      </c>
      <c r="N100" s="98">
        <v>1497.8837684919315</v>
      </c>
      <c r="O100" s="98">
        <v>1491.2684132722957</v>
      </c>
      <c r="P100" s="98">
        <v>1358.0722759901478</v>
      </c>
      <c r="Q100" s="98">
        <v>1468.8938073211091</v>
      </c>
      <c r="R100" s="98">
        <v>1512.5701306334593</v>
      </c>
      <c r="S100" s="98">
        <v>1527.5723684597201</v>
      </c>
      <c r="T100" s="98">
        <v>1526.6034105970889</v>
      </c>
      <c r="U100" s="98">
        <v>1488.155239657714</v>
      </c>
      <c r="V100" s="98">
        <v>1438.2679977961971</v>
      </c>
      <c r="W100" s="98">
        <v>1601.2726978076478</v>
      </c>
      <c r="DA100" s="63" t="s">
        <v>1688</v>
      </c>
    </row>
    <row r="101" spans="1:105" ht="12" customHeight="1" x14ac:dyDescent="0.25">
      <c r="A101" s="97" t="s">
        <v>53</v>
      </c>
      <c r="B101" s="98">
        <v>4.0268799485086797</v>
      </c>
      <c r="C101" s="98">
        <v>4.4015431203846083</v>
      </c>
      <c r="D101" s="98">
        <v>4.179473805974073</v>
      </c>
      <c r="E101" s="98">
        <v>4.2710064407604484</v>
      </c>
      <c r="F101" s="98">
        <v>4.1872249230717031</v>
      </c>
      <c r="G101" s="98">
        <v>4.0963034419406119</v>
      </c>
      <c r="H101" s="98">
        <v>4.0328457004964662</v>
      </c>
      <c r="I101" s="98">
        <v>3.956320616247949</v>
      </c>
      <c r="J101" s="98">
        <v>3.9939553510431676</v>
      </c>
      <c r="K101" s="98">
        <v>4.0813349632486267</v>
      </c>
      <c r="L101" s="98">
        <v>4.9553293259649234</v>
      </c>
      <c r="M101" s="98">
        <v>4.228411179298587</v>
      </c>
      <c r="N101" s="98">
        <v>4.3424299344959953</v>
      </c>
      <c r="O101" s="98">
        <v>4.3466306122557246</v>
      </c>
      <c r="P101" s="98">
        <v>3.8216807091212397</v>
      </c>
      <c r="Q101" s="98">
        <v>4.1879902852024014</v>
      </c>
      <c r="R101" s="98">
        <v>4.2982608501156419</v>
      </c>
      <c r="S101" s="98">
        <v>4.3517233560583239</v>
      </c>
      <c r="T101" s="98">
        <v>4.3436831452682387</v>
      </c>
      <c r="U101" s="98">
        <v>4.1899327355066518</v>
      </c>
      <c r="V101" s="98">
        <v>4.0657911536722153</v>
      </c>
      <c r="W101" s="98">
        <v>4.557439057732517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7.8806059983527313E-2</v>
      </c>
      <c r="C102" s="122">
        <f t="shared" si="18"/>
        <v>9.7007053946177979E-2</v>
      </c>
      <c r="D102" s="122">
        <f t="shared" si="18"/>
        <v>0.10428954425410554</v>
      </c>
      <c r="E102" s="122">
        <f t="shared" si="18"/>
        <v>0.12711552313747171</v>
      </c>
      <c r="F102" s="122">
        <f t="shared" si="18"/>
        <v>0.15862586997916855</v>
      </c>
      <c r="G102" s="122">
        <f t="shared" si="18"/>
        <v>0.18623455346611825</v>
      </c>
      <c r="H102" s="122">
        <f t="shared" si="18"/>
        <v>0.22123764043630628</v>
      </c>
      <c r="I102" s="122">
        <f t="shared" si="18"/>
        <v>0.25784736910873418</v>
      </c>
      <c r="J102" s="122">
        <f t="shared" si="18"/>
        <v>0.28918956446050381</v>
      </c>
      <c r="K102" s="122">
        <f t="shared" si="18"/>
        <v>0.31065344641113624</v>
      </c>
      <c r="L102" s="122">
        <f t="shared" si="18"/>
        <v>0.34090811093301543</v>
      </c>
      <c r="M102" s="122">
        <f t="shared" si="18"/>
        <v>0.37055818367598103</v>
      </c>
      <c r="N102" s="122">
        <f t="shared" si="18"/>
        <v>0.40285823874178317</v>
      </c>
      <c r="O102" s="122">
        <f t="shared" si="18"/>
        <v>0.42591645911719184</v>
      </c>
      <c r="P102" s="122">
        <f t="shared" si="18"/>
        <v>0.44021118218240668</v>
      </c>
      <c r="Q102" s="122">
        <f t="shared" si="18"/>
        <v>0.43862884672184177</v>
      </c>
      <c r="R102" s="122">
        <f t="shared" si="18"/>
        <v>0.4547348862697132</v>
      </c>
      <c r="S102" s="122">
        <f t="shared" si="18"/>
        <v>0.45386679319351059</v>
      </c>
      <c r="T102" s="122">
        <f t="shared" si="18"/>
        <v>0.542549516403111</v>
      </c>
      <c r="U102" s="122">
        <f t="shared" si="18"/>
        <v>0.45812481860028043</v>
      </c>
      <c r="V102" s="122">
        <f t="shared" si="18"/>
        <v>0.47754621693228128</v>
      </c>
      <c r="W102" s="122">
        <f t="shared" si="18"/>
        <v>0.47795632804920257</v>
      </c>
      <c r="DA102" s="130" t="s">
        <v>1690</v>
      </c>
    </row>
    <row r="103" spans="1:105" ht="12" customHeight="1" x14ac:dyDescent="0.25">
      <c r="A103" s="97" t="s">
        <v>53</v>
      </c>
      <c r="B103" s="98">
        <v>7.8806059983527313E-2</v>
      </c>
      <c r="C103" s="98">
        <v>9.7007053946177979E-2</v>
      </c>
      <c r="D103" s="98">
        <v>0.10428954425410554</v>
      </c>
      <c r="E103" s="98">
        <v>0.12711552313747171</v>
      </c>
      <c r="F103" s="98">
        <v>0.15862586997916855</v>
      </c>
      <c r="G103" s="98">
        <v>0.18623455346611825</v>
      </c>
      <c r="H103" s="98">
        <v>0.22123764043630628</v>
      </c>
      <c r="I103" s="98">
        <v>0.25784736910873418</v>
      </c>
      <c r="J103" s="98">
        <v>0.28918956446050381</v>
      </c>
      <c r="K103" s="98">
        <v>0.31065344641113624</v>
      </c>
      <c r="L103" s="98">
        <v>0.34090811093301543</v>
      </c>
      <c r="M103" s="98">
        <v>0.37055818367598103</v>
      </c>
      <c r="N103" s="98">
        <v>0.40285823874178317</v>
      </c>
      <c r="O103" s="98">
        <v>0.42591645911719184</v>
      </c>
      <c r="P103" s="98">
        <v>0.44021118218240668</v>
      </c>
      <c r="Q103" s="98">
        <v>0.43862884672184177</v>
      </c>
      <c r="R103" s="98">
        <v>0.4547348862697132</v>
      </c>
      <c r="S103" s="98">
        <v>0.45386679319351059</v>
      </c>
      <c r="T103" s="98">
        <v>0.542549516403111</v>
      </c>
      <c r="U103" s="98">
        <v>0.45812481860028043</v>
      </c>
      <c r="V103" s="98">
        <v>0.47754621693228128</v>
      </c>
      <c r="W103" s="98">
        <v>0.47795632804920257</v>
      </c>
      <c r="DA103" s="63" t="s">
        <v>1691</v>
      </c>
    </row>
    <row r="104" spans="1:105" ht="12" customHeight="1" x14ac:dyDescent="0.25">
      <c r="A104" s="121" t="s">
        <v>55</v>
      </c>
      <c r="B104" s="122">
        <v>125.19959286798489</v>
      </c>
      <c r="C104" s="122">
        <v>122.99605582169177</v>
      </c>
      <c r="D104" s="122">
        <v>124.3871295872658</v>
      </c>
      <c r="E104" s="122">
        <v>123.38751121646341</v>
      </c>
      <c r="F104" s="122">
        <v>127.48564536011872</v>
      </c>
      <c r="G104" s="122">
        <v>124.53493087077604</v>
      </c>
      <c r="H104" s="122">
        <v>124.23679810259031</v>
      </c>
      <c r="I104" s="122">
        <v>113.36937399298185</v>
      </c>
      <c r="J104" s="122">
        <v>120.07678386804423</v>
      </c>
      <c r="K104" s="122">
        <v>121.02669429296496</v>
      </c>
      <c r="L104" s="122">
        <v>146.7750261604489</v>
      </c>
      <c r="M104" s="122">
        <v>149.94122073289967</v>
      </c>
      <c r="N104" s="122">
        <v>155.392684127894</v>
      </c>
      <c r="O104" s="122">
        <v>159.11698204143175</v>
      </c>
      <c r="P104" s="122">
        <v>156.64747518517018</v>
      </c>
      <c r="Q104" s="122">
        <v>156.35261810683713</v>
      </c>
      <c r="R104" s="122">
        <v>156.26164812722632</v>
      </c>
      <c r="S104" s="122">
        <v>155.36825981863595</v>
      </c>
      <c r="T104" s="122">
        <v>152.5132798015203</v>
      </c>
      <c r="U104" s="122">
        <v>155.60554080355601</v>
      </c>
      <c r="V104" s="122">
        <v>154.45508482207239</v>
      </c>
      <c r="W104" s="122">
        <v>161.20775853879567</v>
      </c>
      <c r="DA104" s="130" t="s">
        <v>1692</v>
      </c>
    </row>
    <row r="105" spans="1:105" ht="12" customHeight="1" x14ac:dyDescent="0.25">
      <c r="A105" s="97" t="s">
        <v>128</v>
      </c>
      <c r="B105" s="98">
        <v>121.68201503668017</v>
      </c>
      <c r="C105" s="98">
        <v>119.65176548655054</v>
      </c>
      <c r="D105" s="98">
        <v>121.04554428328845</v>
      </c>
      <c r="E105" s="98">
        <v>120.19207887111773</v>
      </c>
      <c r="F105" s="98">
        <v>124.15631571385755</v>
      </c>
      <c r="G105" s="98">
        <v>121.06969961269418</v>
      </c>
      <c r="H105" s="98">
        <v>120.90006501853107</v>
      </c>
      <c r="I105" s="98">
        <v>110.74791567801132</v>
      </c>
      <c r="J105" s="98">
        <v>117.79119965294481</v>
      </c>
      <c r="K105" s="98">
        <v>118.9444065946129</v>
      </c>
      <c r="L105" s="98">
        <v>143.56556515811394</v>
      </c>
      <c r="M105" s="98">
        <v>146.01584149936602</v>
      </c>
      <c r="N105" s="98">
        <v>150.7373801015909</v>
      </c>
      <c r="O105" s="98">
        <v>154.02587264040056</v>
      </c>
      <c r="P105" s="98">
        <v>151.61238219141757</v>
      </c>
      <c r="Q105" s="98">
        <v>150.65467965765581</v>
      </c>
      <c r="R105" s="98">
        <v>150.91658335831173</v>
      </c>
      <c r="S105" s="98">
        <v>150.36012723202285</v>
      </c>
      <c r="T105" s="98">
        <v>147.88298928222625</v>
      </c>
      <c r="U105" s="98">
        <v>150.73240305318313</v>
      </c>
      <c r="V105" s="98">
        <v>150.18229357121234</v>
      </c>
      <c r="W105" s="98">
        <v>156.66278227151241</v>
      </c>
      <c r="DA105" s="63" t="s">
        <v>1693</v>
      </c>
    </row>
    <row r="106" spans="1:105" ht="12" customHeight="1" x14ac:dyDescent="0.25">
      <c r="A106" s="97" t="s">
        <v>127</v>
      </c>
      <c r="B106" s="98">
        <v>0.38510194979105627</v>
      </c>
      <c r="C106" s="98">
        <v>0.4284249931359041</v>
      </c>
      <c r="D106" s="98">
        <v>0.44890682375257429</v>
      </c>
      <c r="E106" s="98">
        <v>0.48502255673515426</v>
      </c>
      <c r="F106" s="98">
        <v>0.51692056275710541</v>
      </c>
      <c r="G106" s="98">
        <v>0.52343980979918625</v>
      </c>
      <c r="H106" s="98">
        <v>0.56040897958730129</v>
      </c>
      <c r="I106" s="98">
        <v>0.58081701921586448</v>
      </c>
      <c r="J106" s="98">
        <v>0.67613928278383106</v>
      </c>
      <c r="K106" s="98">
        <v>0.79927746220897666</v>
      </c>
      <c r="L106" s="98">
        <v>0.99104489152687369</v>
      </c>
      <c r="M106" s="98">
        <v>1.0010435922588807</v>
      </c>
      <c r="N106" s="98">
        <v>1.048571882792297</v>
      </c>
      <c r="O106" s="98">
        <v>1.0132002115085794</v>
      </c>
      <c r="P106" s="98">
        <v>0.95842989031772374</v>
      </c>
      <c r="Q106" s="98">
        <v>0.90332494698836263</v>
      </c>
      <c r="R106" s="98">
        <v>0.89619562300913214</v>
      </c>
      <c r="S106" s="98">
        <v>0.95141338373055073</v>
      </c>
      <c r="T106" s="98">
        <v>0.92930604351668689</v>
      </c>
      <c r="U106" s="98">
        <v>0.98178268924942702</v>
      </c>
      <c r="V106" s="98">
        <v>1.0046325367829223</v>
      </c>
      <c r="W106" s="98">
        <v>1.0678547953440112</v>
      </c>
      <c r="DA106" s="63" t="s">
        <v>1694</v>
      </c>
    </row>
    <row r="107" spans="1:105" ht="12" customHeight="1" x14ac:dyDescent="0.25">
      <c r="A107" s="100" t="s">
        <v>203</v>
      </c>
      <c r="B107" s="101">
        <v>0.23508311920376901</v>
      </c>
      <c r="C107" s="101">
        <v>0.25652869697805686</v>
      </c>
      <c r="D107" s="101">
        <v>0.27121518728859989</v>
      </c>
      <c r="E107" s="101">
        <v>0.28910046780286869</v>
      </c>
      <c r="F107" s="101">
        <v>0.30674978917113377</v>
      </c>
      <c r="G107" s="101">
        <v>0.3146481173563106</v>
      </c>
      <c r="H107" s="101">
        <v>0.33703917506310888</v>
      </c>
      <c r="I107" s="101">
        <v>0.34342942472624816</v>
      </c>
      <c r="J107" s="101">
        <v>0.38780625441522432</v>
      </c>
      <c r="K107" s="101">
        <v>0.42084495123440269</v>
      </c>
      <c r="L107" s="101">
        <v>0.59372207213902906</v>
      </c>
      <c r="M107" s="101">
        <v>0.593958953060717</v>
      </c>
      <c r="N107" s="101">
        <v>0.60980583468150851</v>
      </c>
      <c r="O107" s="101">
        <v>0.61663412169722043</v>
      </c>
      <c r="P107" s="101">
        <v>0.56185944526186737</v>
      </c>
      <c r="Q107" s="101">
        <v>0.54050700231877402</v>
      </c>
      <c r="R107" s="101">
        <v>0.53598592224382702</v>
      </c>
      <c r="S107" s="101">
        <v>0.54480439424034699</v>
      </c>
      <c r="T107" s="101">
        <v>0.53363451449401733</v>
      </c>
      <c r="U107" s="101">
        <v>0.57082676459847614</v>
      </c>
      <c r="V107" s="101">
        <v>0.58522024050160681</v>
      </c>
      <c r="W107" s="101">
        <v>0.62488105583607301</v>
      </c>
      <c r="DA107" s="131" t="s">
        <v>1695</v>
      </c>
    </row>
    <row r="108" spans="1:105" ht="12" customHeight="1" x14ac:dyDescent="0.25">
      <c r="A108" s="103" t="s">
        <v>52</v>
      </c>
      <c r="B108" s="104">
        <v>0.15001883058728724</v>
      </c>
      <c r="C108" s="104">
        <v>0.17189629615784721</v>
      </c>
      <c r="D108" s="104">
        <v>0.17769163646397437</v>
      </c>
      <c r="E108" s="104">
        <v>0.19592208893228558</v>
      </c>
      <c r="F108" s="104">
        <v>0.21017077358597167</v>
      </c>
      <c r="G108" s="104">
        <v>0.20879169244287568</v>
      </c>
      <c r="H108" s="104">
        <v>0.22336980452419239</v>
      </c>
      <c r="I108" s="104">
        <v>0.23738759448961633</v>
      </c>
      <c r="J108" s="104">
        <v>0.28833302836860675</v>
      </c>
      <c r="K108" s="104">
        <v>0.37843251097457392</v>
      </c>
      <c r="L108" s="104">
        <v>0.39732281938784464</v>
      </c>
      <c r="M108" s="104">
        <v>0.40708463919816362</v>
      </c>
      <c r="N108" s="104">
        <v>0.43876604811078851</v>
      </c>
      <c r="O108" s="104">
        <v>0.39656608981135893</v>
      </c>
      <c r="P108" s="104">
        <v>0.39657044505585642</v>
      </c>
      <c r="Q108" s="104">
        <v>0.36281794466958867</v>
      </c>
      <c r="R108" s="104">
        <v>0.36020970076530517</v>
      </c>
      <c r="S108" s="104">
        <v>0.40660898949020369</v>
      </c>
      <c r="T108" s="104">
        <v>0.3956715290226695</v>
      </c>
      <c r="U108" s="104">
        <v>0.41095592465095082</v>
      </c>
      <c r="V108" s="104">
        <v>0.41941229628131543</v>
      </c>
      <c r="W108" s="104">
        <v>0.44297373950793806</v>
      </c>
      <c r="DA108" s="132" t="s">
        <v>1696</v>
      </c>
    </row>
    <row r="109" spans="1:105" ht="12" customHeight="1" x14ac:dyDescent="0.25">
      <c r="A109" s="106" t="s">
        <v>122</v>
      </c>
      <c r="B109" s="101">
        <v>2.2782111786092001</v>
      </c>
      <c r="C109" s="101">
        <v>2.0431549925693955</v>
      </c>
      <c r="D109" s="101">
        <v>1.984284874233013</v>
      </c>
      <c r="E109" s="101">
        <v>1.8114888117634318</v>
      </c>
      <c r="F109" s="101">
        <v>1.8649417279413614</v>
      </c>
      <c r="G109" s="101">
        <v>1.8808737300470537</v>
      </c>
      <c r="H109" s="101">
        <v>1.7219198152865585</v>
      </c>
      <c r="I109" s="101">
        <v>1.2689316596260813</v>
      </c>
      <c r="J109" s="101">
        <v>1.0030140947853607</v>
      </c>
      <c r="K109" s="101">
        <v>0.80420678575839277</v>
      </c>
      <c r="L109" s="101">
        <v>1.2552430283785585</v>
      </c>
      <c r="M109" s="101">
        <v>1.6288450016735041</v>
      </c>
      <c r="N109" s="101">
        <v>2.0359523979195746</v>
      </c>
      <c r="O109" s="101">
        <v>2.2807462540147267</v>
      </c>
      <c r="P109" s="101">
        <v>2.2885152887549736</v>
      </c>
      <c r="Q109" s="101">
        <v>2.6271964719593863</v>
      </c>
      <c r="R109" s="101">
        <v>2.4286385469734006</v>
      </c>
      <c r="S109" s="101">
        <v>2.1824899653649736</v>
      </c>
      <c r="T109" s="101">
        <v>1.9564793219043806</v>
      </c>
      <c r="U109" s="101">
        <v>1.9460639832768203</v>
      </c>
      <c r="V109" s="101">
        <v>1.5802291581875461</v>
      </c>
      <c r="W109" s="101">
        <v>1.6735955471665875</v>
      </c>
      <c r="DA109" s="131" t="s">
        <v>1697</v>
      </c>
    </row>
    <row r="110" spans="1:105" ht="12" customHeight="1" x14ac:dyDescent="0.25">
      <c r="A110" s="107" t="s">
        <v>121</v>
      </c>
      <c r="B110" s="104">
        <v>0.85426470290447387</v>
      </c>
      <c r="C110" s="104">
        <v>0.87271034943591341</v>
      </c>
      <c r="D110" s="104">
        <v>0.90839360599176611</v>
      </c>
      <c r="E110" s="104">
        <v>0.89892097684709082</v>
      </c>
      <c r="F110" s="104">
        <v>0.94746735556271211</v>
      </c>
      <c r="G110" s="104">
        <v>1.0609177182356115</v>
      </c>
      <c r="H110" s="104">
        <v>1.0544042891853835</v>
      </c>
      <c r="I110" s="104">
        <v>0.77170963612858112</v>
      </c>
      <c r="J110" s="104">
        <v>0.60643083753023119</v>
      </c>
      <c r="K110" s="104">
        <v>0.47880345038469319</v>
      </c>
      <c r="L110" s="104">
        <v>0.96317308242950483</v>
      </c>
      <c r="M110" s="104">
        <v>1.2954906396012766</v>
      </c>
      <c r="N110" s="104">
        <v>1.5707797455912327</v>
      </c>
      <c r="O110" s="104">
        <v>1.7971629355078915</v>
      </c>
      <c r="P110" s="104">
        <v>1.7881478146799046</v>
      </c>
      <c r="Q110" s="104">
        <v>2.1674170302335667</v>
      </c>
      <c r="R110" s="104">
        <v>2.020230598932069</v>
      </c>
      <c r="S110" s="104">
        <v>1.8742292375175826</v>
      </c>
      <c r="T110" s="104">
        <v>1.7445051538730083</v>
      </c>
      <c r="U110" s="104">
        <v>1.9452910778466284</v>
      </c>
      <c r="V110" s="104">
        <v>1.6879295558895737</v>
      </c>
      <c r="W110" s="104">
        <v>1.8035259247726454</v>
      </c>
      <c r="DA110" s="132" t="s">
        <v>1698</v>
      </c>
    </row>
    <row r="111" spans="1:105" ht="12" customHeight="1" x14ac:dyDescent="0.25">
      <c r="A111" s="108" t="s">
        <v>53</v>
      </c>
      <c r="B111" s="98">
        <v>0.5559637182994992</v>
      </c>
      <c r="C111" s="98">
        <v>0.55754158829787803</v>
      </c>
      <c r="D111" s="98">
        <v>0.58484405774282766</v>
      </c>
      <c r="E111" s="98">
        <v>0.57115240976701198</v>
      </c>
      <c r="F111" s="98">
        <v>0.59879055871883458</v>
      </c>
      <c r="G111" s="98">
        <v>0.67804907956039306</v>
      </c>
      <c r="H111" s="98">
        <v>0.6737859969882265</v>
      </c>
      <c r="I111" s="98">
        <v>0.4863524825592046</v>
      </c>
      <c r="J111" s="98">
        <v>0.37215206532433293</v>
      </c>
      <c r="K111" s="98">
        <v>0.27159252716676185</v>
      </c>
      <c r="L111" s="98">
        <v>0.61364353646716596</v>
      </c>
      <c r="M111" s="98">
        <v>0.81803620887850859</v>
      </c>
      <c r="N111" s="98">
        <v>0.97224478832733485</v>
      </c>
      <c r="O111" s="98">
        <v>1.1595957872168805</v>
      </c>
      <c r="P111" s="98">
        <v>1.1132481957256235</v>
      </c>
      <c r="Q111" s="98">
        <v>1.3715910826933619</v>
      </c>
      <c r="R111" s="98">
        <v>1.2788037605554405</v>
      </c>
      <c r="S111" s="98">
        <v>1.1375899247995858</v>
      </c>
      <c r="T111" s="98">
        <v>1.0589020660037003</v>
      </c>
      <c r="U111" s="98">
        <v>1.1871972756942437</v>
      </c>
      <c r="V111" s="98">
        <v>1.0305988440841185</v>
      </c>
      <c r="W111" s="98">
        <v>1.1039621878080104</v>
      </c>
      <c r="DA111" s="63" t="s">
        <v>1699</v>
      </c>
    </row>
    <row r="112" spans="1:105" ht="12" customHeight="1" x14ac:dyDescent="0.25">
      <c r="A112" s="108" t="s">
        <v>52</v>
      </c>
      <c r="B112" s="98">
        <v>0.29830098460497462</v>
      </c>
      <c r="C112" s="98">
        <v>0.31516876113803544</v>
      </c>
      <c r="D112" s="98">
        <v>0.32354954824893845</v>
      </c>
      <c r="E112" s="98">
        <v>0.32776856708007884</v>
      </c>
      <c r="F112" s="98">
        <v>0.34867679684387753</v>
      </c>
      <c r="G112" s="98">
        <v>0.38286863867521848</v>
      </c>
      <c r="H112" s="98">
        <v>0.38061829219715693</v>
      </c>
      <c r="I112" s="98">
        <v>0.28535715356937652</v>
      </c>
      <c r="J112" s="98">
        <v>0.23427877220589821</v>
      </c>
      <c r="K112" s="98">
        <v>0.2072109232179313</v>
      </c>
      <c r="L112" s="98">
        <v>0.34952954596233887</v>
      </c>
      <c r="M112" s="98">
        <v>0.477454430722768</v>
      </c>
      <c r="N112" s="98">
        <v>0.59853495726389794</v>
      </c>
      <c r="O112" s="98">
        <v>0.63756714829101102</v>
      </c>
      <c r="P112" s="98">
        <v>0.67489961895428108</v>
      </c>
      <c r="Q112" s="98">
        <v>0.79582594754020475</v>
      </c>
      <c r="R112" s="98">
        <v>0.74142683837662837</v>
      </c>
      <c r="S112" s="98">
        <v>0.73663931271799687</v>
      </c>
      <c r="T112" s="98">
        <v>0.6856030878693079</v>
      </c>
      <c r="U112" s="98">
        <v>0.75809380215238464</v>
      </c>
      <c r="V112" s="98">
        <v>0.65733071180545521</v>
      </c>
      <c r="W112" s="98">
        <v>0.69956373696463503</v>
      </c>
      <c r="DA112" s="63" t="s">
        <v>1700</v>
      </c>
    </row>
    <row r="113" spans="1:105" ht="12" customHeight="1" x14ac:dyDescent="0.25">
      <c r="A113" s="121" t="s">
        <v>54</v>
      </c>
      <c r="B113" s="122">
        <v>31.727153530796148</v>
      </c>
      <c r="C113" s="122">
        <v>31.734556124031883</v>
      </c>
      <c r="D113" s="122">
        <v>32.568909220369783</v>
      </c>
      <c r="E113" s="122">
        <v>32.541318365445029</v>
      </c>
      <c r="F113" s="122">
        <v>32.597116029799906</v>
      </c>
      <c r="G113" s="122">
        <v>32.717105502002589</v>
      </c>
      <c r="H113" s="122">
        <v>33.110357024070311</v>
      </c>
      <c r="I113" s="122">
        <v>32.476986785801238</v>
      </c>
      <c r="J113" s="122">
        <v>33.620503547261684</v>
      </c>
      <c r="K113" s="122">
        <v>34.411278694539362</v>
      </c>
      <c r="L113" s="122">
        <v>39.124491703143697</v>
      </c>
      <c r="M113" s="122">
        <v>38.691739247889416</v>
      </c>
      <c r="N113" s="122">
        <v>38.946688986576795</v>
      </c>
      <c r="O113" s="122">
        <v>41.577337443595923</v>
      </c>
      <c r="P113" s="122">
        <v>41.889724451269274</v>
      </c>
      <c r="Q113" s="122">
        <v>42.356857644116914</v>
      </c>
      <c r="R113" s="122">
        <v>43.310579186998375</v>
      </c>
      <c r="S113" s="122">
        <v>42.172458499305556</v>
      </c>
      <c r="T113" s="122">
        <v>41.987518511470839</v>
      </c>
      <c r="U113" s="122">
        <v>42.127914506854665</v>
      </c>
      <c r="V113" s="122">
        <v>43.663055798319355</v>
      </c>
      <c r="W113" s="122">
        <v>45.181985624887623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31.727153530796148</v>
      </c>
      <c r="C115" s="33">
        <v>31.734556124031883</v>
      </c>
      <c r="D115" s="33">
        <v>32.568909220369783</v>
      </c>
      <c r="E115" s="33">
        <v>32.541318365445029</v>
      </c>
      <c r="F115" s="33">
        <v>32.597116029799906</v>
      </c>
      <c r="G115" s="33">
        <v>32.717105502002589</v>
      </c>
      <c r="H115" s="33">
        <v>33.110357024070311</v>
      </c>
      <c r="I115" s="33">
        <v>32.476986785801238</v>
      </c>
      <c r="J115" s="33">
        <v>33.620503547261684</v>
      </c>
      <c r="K115" s="33">
        <v>34.411278694539362</v>
      </c>
      <c r="L115" s="33">
        <v>39.124491703143697</v>
      </c>
      <c r="M115" s="33">
        <v>38.691739247889416</v>
      </c>
      <c r="N115" s="33">
        <v>38.946688986576795</v>
      </c>
      <c r="O115" s="33">
        <v>41.577337443595923</v>
      </c>
      <c r="P115" s="33">
        <v>41.889724451269274</v>
      </c>
      <c r="Q115" s="33">
        <v>42.356857644116914</v>
      </c>
      <c r="R115" s="33">
        <v>43.310579186998375</v>
      </c>
      <c r="S115" s="33">
        <v>42.172458499305556</v>
      </c>
      <c r="T115" s="33">
        <v>41.987518511470839</v>
      </c>
      <c r="U115" s="33">
        <v>42.127914506854665</v>
      </c>
      <c r="V115" s="33">
        <v>43.663055798319355</v>
      </c>
      <c r="W115" s="33">
        <v>45.181985624887623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1223.2476903230402</v>
      </c>
      <c r="C117" s="117">
        <f t="shared" si="19"/>
        <v>1328.294865650628</v>
      </c>
      <c r="D117" s="117">
        <f t="shared" si="19"/>
        <v>1303.3149323205355</v>
      </c>
      <c r="E117" s="117">
        <f t="shared" si="19"/>
        <v>1338.643889338126</v>
      </c>
      <c r="F117" s="117">
        <f t="shared" si="19"/>
        <v>1338.5719164411478</v>
      </c>
      <c r="G117" s="117">
        <f t="shared" si="19"/>
        <v>1325.7567766054478</v>
      </c>
      <c r="H117" s="117">
        <f t="shared" si="19"/>
        <v>1323.403363373005</v>
      </c>
      <c r="I117" s="117">
        <f t="shared" si="19"/>
        <v>1301.564417116786</v>
      </c>
      <c r="J117" s="117">
        <f t="shared" si="19"/>
        <v>1343.2664505781772</v>
      </c>
      <c r="K117" s="117">
        <f t="shared" si="19"/>
        <v>1386.7593460934743</v>
      </c>
      <c r="L117" s="117">
        <f t="shared" si="19"/>
        <v>1630.2010965706556</v>
      </c>
      <c r="M117" s="117">
        <f t="shared" si="19"/>
        <v>1446.6055151065004</v>
      </c>
      <c r="N117" s="117">
        <f t="shared" si="19"/>
        <v>1487.9852248769162</v>
      </c>
      <c r="O117" s="117">
        <f t="shared" si="19"/>
        <v>1494.7004968502415</v>
      </c>
      <c r="P117" s="117">
        <f t="shared" si="19"/>
        <v>1376.8136289890672</v>
      </c>
      <c r="Q117" s="117">
        <f t="shared" si="19"/>
        <v>1478.1302891395881</v>
      </c>
      <c r="R117" s="117">
        <f t="shared" ref="R117:V117" si="20">R118+R121+R123+R132</f>
        <v>1522.1906774541696</v>
      </c>
      <c r="S117" s="117">
        <f t="shared" si="20"/>
        <v>1540.4750436082109</v>
      </c>
      <c r="T117" s="117">
        <f t="shared" si="20"/>
        <v>1543.8568870904769</v>
      </c>
      <c r="U117" s="117">
        <f t="shared" si="20"/>
        <v>1518.8214658593936</v>
      </c>
      <c r="V117" s="117">
        <f t="shared" si="20"/>
        <v>1480.4838917597178</v>
      </c>
      <c r="W117" s="117">
        <f t="shared" ref="W117" si="21">W118+W121+W123+W132</f>
        <v>1643.5865273653162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1093.4217623522104</v>
      </c>
      <c r="C118" s="122">
        <f t="shared" si="22"/>
        <v>1199.8227487785784</v>
      </c>
      <c r="D118" s="122">
        <f t="shared" si="22"/>
        <v>1172.5862551195567</v>
      </c>
      <c r="E118" s="122">
        <f t="shared" si="22"/>
        <v>1208.2700038920275</v>
      </c>
      <c r="F118" s="122">
        <f t="shared" si="22"/>
        <v>1204.1324416225618</v>
      </c>
      <c r="G118" s="122">
        <f t="shared" si="22"/>
        <v>1193.2319570695693</v>
      </c>
      <c r="H118" s="122">
        <f t="shared" si="22"/>
        <v>1190.2221948371027</v>
      </c>
      <c r="I118" s="122">
        <f t="shared" si="22"/>
        <v>1177.5977074817731</v>
      </c>
      <c r="J118" s="122">
        <f t="shared" si="22"/>
        <v>1211.9351657220536</v>
      </c>
      <c r="K118" s="122">
        <f t="shared" si="22"/>
        <v>1253.2811076400171</v>
      </c>
      <c r="L118" s="122">
        <f t="shared" si="22"/>
        <v>1469.8295643413355</v>
      </c>
      <c r="M118" s="122">
        <f t="shared" si="22"/>
        <v>1282.9472043254902</v>
      </c>
      <c r="N118" s="122">
        <f t="shared" si="22"/>
        <v>1318.3164294648645</v>
      </c>
      <c r="O118" s="122">
        <f t="shared" si="22"/>
        <v>1318.7206286555545</v>
      </c>
      <c r="P118" s="122">
        <f t="shared" si="22"/>
        <v>1202.3236008749548</v>
      </c>
      <c r="Q118" s="122">
        <f t="shared" si="22"/>
        <v>1303.0296223804087</v>
      </c>
      <c r="R118" s="122">
        <f t="shared" ref="R118:V118" si="23">SUM(R119:R120)</f>
        <v>1345.4804093840244</v>
      </c>
      <c r="S118" s="122">
        <f t="shared" si="23"/>
        <v>1364.2758667012324</v>
      </c>
      <c r="T118" s="122">
        <f t="shared" si="23"/>
        <v>1368.7001540835361</v>
      </c>
      <c r="U118" s="122">
        <f t="shared" si="23"/>
        <v>1339.8314698993759</v>
      </c>
      <c r="V118" s="122">
        <f t="shared" si="23"/>
        <v>1299.8668974767661</v>
      </c>
      <c r="W118" s="122">
        <f t="shared" ref="W118" si="24">SUM(W119:W120)</f>
        <v>1454.0589335307675</v>
      </c>
      <c r="DA118" s="130" t="s">
        <v>1855</v>
      </c>
    </row>
    <row r="119" spans="1:105" ht="12" customHeight="1" x14ac:dyDescent="0.25">
      <c r="A119" s="97" t="s">
        <v>203</v>
      </c>
      <c r="B119" s="98">
        <v>1089.3948824037018</v>
      </c>
      <c r="C119" s="98">
        <v>1195.4212056581939</v>
      </c>
      <c r="D119" s="98">
        <v>1168.4067813135825</v>
      </c>
      <c r="E119" s="98">
        <v>1203.9989974512671</v>
      </c>
      <c r="F119" s="98">
        <v>1199.9452166994902</v>
      </c>
      <c r="G119" s="98">
        <v>1189.1356536276287</v>
      </c>
      <c r="H119" s="98">
        <v>1186.1893491366063</v>
      </c>
      <c r="I119" s="98">
        <v>1173.6413868655252</v>
      </c>
      <c r="J119" s="98">
        <v>1207.9412103710104</v>
      </c>
      <c r="K119" s="98">
        <v>1249.1997726767686</v>
      </c>
      <c r="L119" s="98">
        <v>1464.8742350153707</v>
      </c>
      <c r="M119" s="98">
        <v>1278.7187931461917</v>
      </c>
      <c r="N119" s="98">
        <v>1313.9739995303685</v>
      </c>
      <c r="O119" s="98">
        <v>1314.3739980432988</v>
      </c>
      <c r="P119" s="98">
        <v>1198.5019201658336</v>
      </c>
      <c r="Q119" s="98">
        <v>1298.8416320952063</v>
      </c>
      <c r="R119" s="98">
        <v>1341.1821485339087</v>
      </c>
      <c r="S119" s="98">
        <v>1359.9241433451741</v>
      </c>
      <c r="T119" s="98">
        <v>1364.3564709382679</v>
      </c>
      <c r="U119" s="98">
        <v>1335.6415371638693</v>
      </c>
      <c r="V119" s="98">
        <v>1295.8011063230938</v>
      </c>
      <c r="W119" s="98">
        <v>1449.5014944730349</v>
      </c>
      <c r="DA119" s="63" t="s">
        <v>1856</v>
      </c>
    </row>
    <row r="120" spans="1:105" ht="12" customHeight="1" x14ac:dyDescent="0.25">
      <c r="A120" s="97" t="s">
        <v>53</v>
      </c>
      <c r="B120" s="98">
        <v>4.0268799485086797</v>
      </c>
      <c r="C120" s="98">
        <v>4.4015431203846083</v>
      </c>
      <c r="D120" s="98">
        <v>4.179473805974073</v>
      </c>
      <c r="E120" s="98">
        <v>4.2710064407604484</v>
      </c>
      <c r="F120" s="98">
        <v>4.1872249230717031</v>
      </c>
      <c r="G120" s="98">
        <v>4.0963034419406119</v>
      </c>
      <c r="H120" s="98">
        <v>4.0328457004964662</v>
      </c>
      <c r="I120" s="98">
        <v>3.956320616247949</v>
      </c>
      <c r="J120" s="98">
        <v>3.9939553510431676</v>
      </c>
      <c r="K120" s="98">
        <v>4.0813349632486267</v>
      </c>
      <c r="L120" s="98">
        <v>4.9553293259649234</v>
      </c>
      <c r="M120" s="98">
        <v>4.228411179298587</v>
      </c>
      <c r="N120" s="98">
        <v>4.3424299344959953</v>
      </c>
      <c r="O120" s="98">
        <v>4.3466306122557246</v>
      </c>
      <c r="P120" s="98">
        <v>3.8216807091212397</v>
      </c>
      <c r="Q120" s="98">
        <v>4.1879902852024014</v>
      </c>
      <c r="R120" s="98">
        <v>4.2982608501156419</v>
      </c>
      <c r="S120" s="98">
        <v>4.3517233560583239</v>
      </c>
      <c r="T120" s="98">
        <v>4.3436831452682387</v>
      </c>
      <c r="U120" s="98">
        <v>4.1899327355066518</v>
      </c>
      <c r="V120" s="98">
        <v>4.0657911536722153</v>
      </c>
      <c r="W120" s="98">
        <v>4.557439057732517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0.17798521571924569</v>
      </c>
      <c r="C121" s="122">
        <f t="shared" si="25"/>
        <v>0.23861544292403344</v>
      </c>
      <c r="D121" s="122">
        <f t="shared" si="25"/>
        <v>0.27107623369171596</v>
      </c>
      <c r="E121" s="122">
        <f t="shared" si="25"/>
        <v>0.35605510019596787</v>
      </c>
      <c r="F121" s="122">
        <f t="shared" si="25"/>
        <v>0.47538808172324509</v>
      </c>
      <c r="G121" s="122">
        <f t="shared" si="25"/>
        <v>0.58877302689958166</v>
      </c>
      <c r="H121" s="122">
        <f t="shared" si="25"/>
        <v>0.73684146775191306</v>
      </c>
      <c r="I121" s="122">
        <f t="shared" si="25"/>
        <v>0.88832222427724428</v>
      </c>
      <c r="J121" s="122">
        <f t="shared" si="25"/>
        <v>1.0215538093852594</v>
      </c>
      <c r="K121" s="122">
        <f t="shared" si="25"/>
        <v>1.1308251741613617</v>
      </c>
      <c r="L121" s="122">
        <f t="shared" si="25"/>
        <v>1.2788067707322615</v>
      </c>
      <c r="M121" s="122">
        <f t="shared" si="25"/>
        <v>1.4444846118670165</v>
      </c>
      <c r="N121" s="122">
        <f t="shared" si="25"/>
        <v>1.6306838700519135</v>
      </c>
      <c r="O121" s="122">
        <f t="shared" si="25"/>
        <v>1.7966875799860913</v>
      </c>
      <c r="P121" s="122">
        <f t="shared" si="25"/>
        <v>1.9183714789617854</v>
      </c>
      <c r="Q121" s="122">
        <f t="shared" si="25"/>
        <v>1.9753770845980503</v>
      </c>
      <c r="R121" s="122">
        <f t="shared" si="25"/>
        <v>2.1199360383221242</v>
      </c>
      <c r="S121" s="122">
        <f t="shared" si="25"/>
        <v>2.1945511873075838</v>
      </c>
      <c r="T121" s="122">
        <f t="shared" si="25"/>
        <v>2.7249006838504748</v>
      </c>
      <c r="U121" s="122">
        <f t="shared" si="25"/>
        <v>2.3780084187793111</v>
      </c>
      <c r="V121" s="122">
        <f t="shared" si="25"/>
        <v>2.5586301731748953</v>
      </c>
      <c r="W121" s="122">
        <f t="shared" si="25"/>
        <v>2.6131361804894397</v>
      </c>
      <c r="DA121" s="130" t="s">
        <v>1858</v>
      </c>
    </row>
    <row r="122" spans="1:105" ht="12" customHeight="1" x14ac:dyDescent="0.25">
      <c r="A122" s="97" t="s">
        <v>53</v>
      </c>
      <c r="B122" s="98">
        <v>0.17798521571924569</v>
      </c>
      <c r="C122" s="98">
        <v>0.23861544292403344</v>
      </c>
      <c r="D122" s="98">
        <v>0.27107623369171596</v>
      </c>
      <c r="E122" s="98">
        <v>0.35605510019596787</v>
      </c>
      <c r="F122" s="98">
        <v>0.47538808172324509</v>
      </c>
      <c r="G122" s="98">
        <v>0.58877302689958166</v>
      </c>
      <c r="H122" s="98">
        <v>0.73684146775191306</v>
      </c>
      <c r="I122" s="98">
        <v>0.88832222427724428</v>
      </c>
      <c r="J122" s="98">
        <v>1.0215538093852594</v>
      </c>
      <c r="K122" s="98">
        <v>1.1308251741613617</v>
      </c>
      <c r="L122" s="98">
        <v>1.2788067707322615</v>
      </c>
      <c r="M122" s="98">
        <v>1.4444846118670165</v>
      </c>
      <c r="N122" s="98">
        <v>1.6306838700519135</v>
      </c>
      <c r="O122" s="98">
        <v>1.7966875799860913</v>
      </c>
      <c r="P122" s="98">
        <v>1.9183714789617854</v>
      </c>
      <c r="Q122" s="98">
        <v>1.9753770845980503</v>
      </c>
      <c r="R122" s="98">
        <v>2.1199360383221242</v>
      </c>
      <c r="S122" s="98">
        <v>2.1945511873075838</v>
      </c>
      <c r="T122" s="98">
        <v>2.7249006838504748</v>
      </c>
      <c r="U122" s="98">
        <v>2.3780084187793111</v>
      </c>
      <c r="V122" s="98">
        <v>2.5586301731748953</v>
      </c>
      <c r="W122" s="98">
        <v>2.6131361804894397</v>
      </c>
      <c r="DA122" s="63" t="s">
        <v>1859</v>
      </c>
    </row>
    <row r="123" spans="1:105" ht="12" customHeight="1" x14ac:dyDescent="0.25">
      <c r="A123" s="121" t="s">
        <v>55</v>
      </c>
      <c r="B123" s="122">
        <v>105.57795007693474</v>
      </c>
      <c r="C123" s="122">
        <v>104.0788962151799</v>
      </c>
      <c r="D123" s="122">
        <v>105.58502611555235</v>
      </c>
      <c r="E123" s="122">
        <v>105.07908294108897</v>
      </c>
      <c r="F123" s="122">
        <v>108.89018973229793</v>
      </c>
      <c r="G123" s="122">
        <v>106.66830210732586</v>
      </c>
      <c r="H123" s="122">
        <v>106.75610423498756</v>
      </c>
      <c r="I123" s="122">
        <v>97.817518547088966</v>
      </c>
      <c r="J123" s="122">
        <v>104.11864060043207</v>
      </c>
      <c r="K123" s="122">
        <v>105.47937116137726</v>
      </c>
      <c r="L123" s="122">
        <v>128.47361176433967</v>
      </c>
      <c r="M123" s="122">
        <v>131.85847518553726</v>
      </c>
      <c r="N123" s="122">
        <v>137.39296107003767</v>
      </c>
      <c r="O123" s="122">
        <v>141.35936721907007</v>
      </c>
      <c r="P123" s="122">
        <v>139.4034240177179</v>
      </c>
      <c r="Q123" s="122">
        <v>139.42900698277001</v>
      </c>
      <c r="R123" s="122">
        <v>139.88528681374956</v>
      </c>
      <c r="S123" s="122">
        <v>139.85804163027134</v>
      </c>
      <c r="T123" s="122">
        <v>138.0219190015122</v>
      </c>
      <c r="U123" s="122">
        <v>141.6126470496767</v>
      </c>
      <c r="V123" s="122">
        <v>141.30998707496977</v>
      </c>
      <c r="W123" s="122">
        <v>148.3822322831449</v>
      </c>
      <c r="DA123" s="130" t="s">
        <v>1860</v>
      </c>
    </row>
    <row r="124" spans="1:105" ht="12" customHeight="1" x14ac:dyDescent="0.25">
      <c r="A124" s="97" t="s">
        <v>128</v>
      </c>
      <c r="B124" s="98">
        <v>102.91327879137866</v>
      </c>
      <c r="C124" s="98">
        <v>101.51282421136858</v>
      </c>
      <c r="D124" s="98">
        <v>103.00475741427054</v>
      </c>
      <c r="E124" s="98">
        <v>102.58486231817045</v>
      </c>
      <c r="F124" s="98">
        <v>106.27368208194102</v>
      </c>
      <c r="G124" s="98">
        <v>103.92828162995291</v>
      </c>
      <c r="H124" s="98">
        <v>104.09063071735818</v>
      </c>
      <c r="I124" s="98">
        <v>95.694579171078445</v>
      </c>
      <c r="J124" s="98">
        <v>102.23655318099134</v>
      </c>
      <c r="K124" s="98">
        <v>103.72528066514995</v>
      </c>
      <c r="L124" s="98">
        <v>125.80936065820759</v>
      </c>
      <c r="M124" s="98">
        <v>128.6135971724469</v>
      </c>
      <c r="N124" s="98">
        <v>133.54352154541985</v>
      </c>
      <c r="O124" s="98">
        <v>137.16766110125133</v>
      </c>
      <c r="P124" s="98">
        <v>135.24025997307425</v>
      </c>
      <c r="Q124" s="98">
        <v>134.71858749164878</v>
      </c>
      <c r="R124" s="98">
        <v>135.45048673901655</v>
      </c>
      <c r="S124" s="98">
        <v>135.64375670764593</v>
      </c>
      <c r="T124" s="98">
        <v>134.07902753495668</v>
      </c>
      <c r="U124" s="98">
        <v>137.39672494298628</v>
      </c>
      <c r="V124" s="98">
        <v>137.56692359745966</v>
      </c>
      <c r="W124" s="98">
        <v>144.3685171732198</v>
      </c>
      <c r="DA124" s="63" t="s">
        <v>1861</v>
      </c>
    </row>
    <row r="125" spans="1:105" ht="12" customHeight="1" x14ac:dyDescent="0.25">
      <c r="A125" s="97" t="s">
        <v>127</v>
      </c>
      <c r="B125" s="98">
        <v>0.34884175917267862</v>
      </c>
      <c r="C125" s="98">
        <v>0.39028589748892695</v>
      </c>
      <c r="D125" s="98">
        <v>0.40939113757026424</v>
      </c>
      <c r="E125" s="98">
        <v>0.44403113477616585</v>
      </c>
      <c r="F125" s="98">
        <v>0.47420291361410583</v>
      </c>
      <c r="G125" s="98">
        <v>0.48042022814680374</v>
      </c>
      <c r="H125" s="98">
        <v>0.51538384443996477</v>
      </c>
      <c r="I125" s="98">
        <v>0.53640117732676273</v>
      </c>
      <c r="J125" s="98">
        <v>0.62747640571405949</v>
      </c>
      <c r="K125" s="98">
        <v>0.74841059000980592</v>
      </c>
      <c r="L125" s="98">
        <v>0.92071100481575119</v>
      </c>
      <c r="M125" s="98">
        <v>0.93199874377896463</v>
      </c>
      <c r="N125" s="98">
        <v>0.97951155012284641</v>
      </c>
      <c r="O125" s="98">
        <v>0.94424887105442945</v>
      </c>
      <c r="P125" s="98">
        <v>0.89587222691985202</v>
      </c>
      <c r="Q125" s="98">
        <v>0.84342172374681557</v>
      </c>
      <c r="R125" s="98">
        <v>0.83861646785067889</v>
      </c>
      <c r="S125" s="98">
        <v>0.89706742022241936</v>
      </c>
      <c r="T125" s="98">
        <v>0.87853217515896753</v>
      </c>
      <c r="U125" s="98">
        <v>0.93131736106828233</v>
      </c>
      <c r="V125" s="98">
        <v>0.95630349878963905</v>
      </c>
      <c r="W125" s="98">
        <v>1.0204506544277367</v>
      </c>
      <c r="DA125" s="63" t="s">
        <v>1862</v>
      </c>
    </row>
    <row r="126" spans="1:105" ht="12" customHeight="1" x14ac:dyDescent="0.25">
      <c r="A126" s="100" t="s">
        <v>203</v>
      </c>
      <c r="B126" s="101">
        <v>0.19882292858539138</v>
      </c>
      <c r="C126" s="101">
        <v>0.21838960133107971</v>
      </c>
      <c r="D126" s="101">
        <v>0.23169950110628984</v>
      </c>
      <c r="E126" s="101">
        <v>0.24810904584388027</v>
      </c>
      <c r="F126" s="101">
        <v>0.26403214002813419</v>
      </c>
      <c r="G126" s="101">
        <v>0.27162853570392809</v>
      </c>
      <c r="H126" s="101">
        <v>0.29201403991577235</v>
      </c>
      <c r="I126" s="101">
        <v>0.29901358283714646</v>
      </c>
      <c r="J126" s="101">
        <v>0.33914337734545275</v>
      </c>
      <c r="K126" s="101">
        <v>0.369978079035232</v>
      </c>
      <c r="L126" s="101">
        <v>0.52338818542790655</v>
      </c>
      <c r="M126" s="101">
        <v>0.52491410458080101</v>
      </c>
      <c r="N126" s="101">
        <v>0.54074550201205795</v>
      </c>
      <c r="O126" s="101">
        <v>0.54768278124307057</v>
      </c>
      <c r="P126" s="101">
        <v>0.4993017818639956</v>
      </c>
      <c r="Q126" s="101">
        <v>0.48060377907722684</v>
      </c>
      <c r="R126" s="101">
        <v>0.47840676708537372</v>
      </c>
      <c r="S126" s="101">
        <v>0.49045843073221562</v>
      </c>
      <c r="T126" s="101">
        <v>0.48286064613629803</v>
      </c>
      <c r="U126" s="101">
        <v>0.52036143641733157</v>
      </c>
      <c r="V126" s="101">
        <v>0.53689120250832367</v>
      </c>
      <c r="W126" s="101">
        <v>0.57747691491979869</v>
      </c>
      <c r="DA126" s="131" t="s">
        <v>1863</v>
      </c>
    </row>
    <row r="127" spans="1:105" ht="12" customHeight="1" x14ac:dyDescent="0.25">
      <c r="A127" s="103" t="s">
        <v>52</v>
      </c>
      <c r="B127" s="104">
        <v>0.15001883058728724</v>
      </c>
      <c r="C127" s="104">
        <v>0.17189629615784721</v>
      </c>
      <c r="D127" s="104">
        <v>0.17769163646397437</v>
      </c>
      <c r="E127" s="104">
        <v>0.19592208893228558</v>
      </c>
      <c r="F127" s="104">
        <v>0.21017077358597167</v>
      </c>
      <c r="G127" s="104">
        <v>0.20879169244287568</v>
      </c>
      <c r="H127" s="104">
        <v>0.22336980452419239</v>
      </c>
      <c r="I127" s="104">
        <v>0.23738759448961633</v>
      </c>
      <c r="J127" s="104">
        <v>0.28833302836860675</v>
      </c>
      <c r="K127" s="104">
        <v>0.37843251097457392</v>
      </c>
      <c r="L127" s="104">
        <v>0.39732281938784464</v>
      </c>
      <c r="M127" s="104">
        <v>0.40708463919816362</v>
      </c>
      <c r="N127" s="104">
        <v>0.43876604811078851</v>
      </c>
      <c r="O127" s="104">
        <v>0.39656608981135893</v>
      </c>
      <c r="P127" s="104">
        <v>0.39657044505585642</v>
      </c>
      <c r="Q127" s="104">
        <v>0.36281794466958867</v>
      </c>
      <c r="R127" s="104">
        <v>0.36020970076530517</v>
      </c>
      <c r="S127" s="104">
        <v>0.40660898949020369</v>
      </c>
      <c r="T127" s="104">
        <v>0.3956715290226695</v>
      </c>
      <c r="U127" s="104">
        <v>0.41095592465095082</v>
      </c>
      <c r="V127" s="104">
        <v>0.41941229628131543</v>
      </c>
      <c r="W127" s="104">
        <v>0.44297373950793806</v>
      </c>
      <c r="DA127" s="132" t="s">
        <v>1864</v>
      </c>
    </row>
    <row r="128" spans="1:105" ht="12" customHeight="1" x14ac:dyDescent="0.25">
      <c r="A128" s="106" t="s">
        <v>122</v>
      </c>
      <c r="B128" s="101">
        <v>1.6217616217178761</v>
      </c>
      <c r="C128" s="101">
        <v>1.4605345183211187</v>
      </c>
      <c r="D128" s="101">
        <v>1.4252437904161674</v>
      </c>
      <c r="E128" s="101">
        <v>1.3078283374018116</v>
      </c>
      <c r="F128" s="101">
        <v>1.3563888200613212</v>
      </c>
      <c r="G128" s="101">
        <v>1.3783074749834314</v>
      </c>
      <c r="H128" s="101">
        <v>1.2714115672722783</v>
      </c>
      <c r="I128" s="101">
        <v>0.9406251510213971</v>
      </c>
      <c r="J128" s="101">
        <v>0.74417693093432713</v>
      </c>
      <c r="K128" s="101">
        <v>0.59686219503002969</v>
      </c>
      <c r="L128" s="101">
        <v>0.93577842703249781</v>
      </c>
      <c r="M128" s="101">
        <v>1.2214644344071168</v>
      </c>
      <c r="N128" s="101">
        <v>1.5376163613444185</v>
      </c>
      <c r="O128" s="101">
        <v>1.7306557583267703</v>
      </c>
      <c r="P128" s="101">
        <v>1.7445635628489009</v>
      </c>
      <c r="Q128" s="101">
        <v>2.0168155101337502</v>
      </c>
      <c r="R128" s="101">
        <v>1.868726385745699</v>
      </c>
      <c r="S128" s="101">
        <v>1.6939609562825411</v>
      </c>
      <c r="T128" s="101">
        <v>1.5403882487334573</v>
      </c>
      <c r="U128" s="101">
        <v>1.5661902640282381</v>
      </c>
      <c r="V128" s="101">
        <v>1.2878437926434623</v>
      </c>
      <c r="W128" s="101">
        <v>1.3820385286213894</v>
      </c>
      <c r="DA128" s="131" t="s">
        <v>1865</v>
      </c>
    </row>
    <row r="129" spans="1:105" ht="12" customHeight="1" x14ac:dyDescent="0.25">
      <c r="A129" s="107" t="s">
        <v>121</v>
      </c>
      <c r="B129" s="104">
        <v>0.69406790466553236</v>
      </c>
      <c r="C129" s="104">
        <v>0.71525158800127153</v>
      </c>
      <c r="D129" s="104">
        <v>0.74563377329537994</v>
      </c>
      <c r="E129" s="104">
        <v>0.74236115074053788</v>
      </c>
      <c r="F129" s="104">
        <v>0.78591591668147198</v>
      </c>
      <c r="G129" s="104">
        <v>0.88129277424272623</v>
      </c>
      <c r="H129" s="104">
        <v>0.87867810591713336</v>
      </c>
      <c r="I129" s="104">
        <v>0.64591304766236535</v>
      </c>
      <c r="J129" s="104">
        <v>0.51043408279234703</v>
      </c>
      <c r="K129" s="104">
        <v>0.40881771118746535</v>
      </c>
      <c r="L129" s="104">
        <v>0.80776167428380607</v>
      </c>
      <c r="M129" s="104">
        <v>1.0914148349042674</v>
      </c>
      <c r="N129" s="104">
        <v>1.3323116131505652</v>
      </c>
      <c r="O129" s="104">
        <v>1.5168014884375172</v>
      </c>
      <c r="P129" s="104">
        <v>1.5227282548748877</v>
      </c>
      <c r="Q129" s="104">
        <v>1.8501822572406783</v>
      </c>
      <c r="R129" s="104">
        <v>1.7274572211366381</v>
      </c>
      <c r="S129" s="104">
        <v>1.6232565461204436</v>
      </c>
      <c r="T129" s="104">
        <v>1.5239710426630939</v>
      </c>
      <c r="U129" s="104">
        <v>1.7184144815938676</v>
      </c>
      <c r="V129" s="104">
        <v>1.4989161860770071</v>
      </c>
      <c r="W129" s="104">
        <v>1.6112259268759739</v>
      </c>
      <c r="DA129" s="132" t="s">
        <v>1866</v>
      </c>
    </row>
    <row r="130" spans="1:105" ht="12" customHeight="1" x14ac:dyDescent="0.25">
      <c r="A130" s="108" t="s">
        <v>53</v>
      </c>
      <c r="B130" s="98">
        <v>0.39576692006055775</v>
      </c>
      <c r="C130" s="98">
        <v>0.40008282686323615</v>
      </c>
      <c r="D130" s="98">
        <v>0.42208422504644144</v>
      </c>
      <c r="E130" s="98">
        <v>0.41459258366045904</v>
      </c>
      <c r="F130" s="98">
        <v>0.43723911983759439</v>
      </c>
      <c r="G130" s="98">
        <v>0.49842413556750775</v>
      </c>
      <c r="H130" s="98">
        <v>0.49805981371997643</v>
      </c>
      <c r="I130" s="98">
        <v>0.36055589409298888</v>
      </c>
      <c r="J130" s="98">
        <v>0.27615531058644882</v>
      </c>
      <c r="K130" s="98">
        <v>0.20160678796953402</v>
      </c>
      <c r="L130" s="98">
        <v>0.45823212832146726</v>
      </c>
      <c r="M130" s="98">
        <v>0.61396040418149944</v>
      </c>
      <c r="N130" s="98">
        <v>0.73377665588666741</v>
      </c>
      <c r="O130" s="98">
        <v>0.87923434014650603</v>
      </c>
      <c r="P130" s="98">
        <v>0.84782863592060653</v>
      </c>
      <c r="Q130" s="98">
        <v>1.0543563097004736</v>
      </c>
      <c r="R130" s="98">
        <v>0.98603038276000965</v>
      </c>
      <c r="S130" s="98">
        <v>0.8866172334024468</v>
      </c>
      <c r="T130" s="98">
        <v>0.83836795479378612</v>
      </c>
      <c r="U130" s="98">
        <v>0.96032067944148281</v>
      </c>
      <c r="V130" s="98">
        <v>0.84158547427155195</v>
      </c>
      <c r="W130" s="98">
        <v>0.91166218991133874</v>
      </c>
      <c r="DA130" s="63" t="s">
        <v>1867</v>
      </c>
    </row>
    <row r="131" spans="1:105" ht="12" customHeight="1" x14ac:dyDescent="0.25">
      <c r="A131" s="108" t="s">
        <v>52</v>
      </c>
      <c r="B131" s="98">
        <v>0.29830098460497462</v>
      </c>
      <c r="C131" s="98">
        <v>0.31516876113803544</v>
      </c>
      <c r="D131" s="98">
        <v>0.32354954824893845</v>
      </c>
      <c r="E131" s="98">
        <v>0.32776856708007884</v>
      </c>
      <c r="F131" s="98">
        <v>0.34867679684387753</v>
      </c>
      <c r="G131" s="98">
        <v>0.38286863867521848</v>
      </c>
      <c r="H131" s="98">
        <v>0.38061829219715693</v>
      </c>
      <c r="I131" s="98">
        <v>0.28535715356937652</v>
      </c>
      <c r="J131" s="98">
        <v>0.23427877220589821</v>
      </c>
      <c r="K131" s="98">
        <v>0.2072109232179313</v>
      </c>
      <c r="L131" s="98">
        <v>0.34952954596233887</v>
      </c>
      <c r="M131" s="98">
        <v>0.477454430722768</v>
      </c>
      <c r="N131" s="98">
        <v>0.59853495726389794</v>
      </c>
      <c r="O131" s="98">
        <v>0.63756714829101102</v>
      </c>
      <c r="P131" s="98">
        <v>0.67489961895428108</v>
      </c>
      <c r="Q131" s="98">
        <v>0.79582594754020475</v>
      </c>
      <c r="R131" s="98">
        <v>0.74142683837662837</v>
      </c>
      <c r="S131" s="98">
        <v>0.73663931271799687</v>
      </c>
      <c r="T131" s="98">
        <v>0.6856030878693079</v>
      </c>
      <c r="U131" s="98">
        <v>0.75809380215238464</v>
      </c>
      <c r="V131" s="98">
        <v>0.65733071180545521</v>
      </c>
      <c r="W131" s="98">
        <v>0.69956373696463503</v>
      </c>
      <c r="DA131" s="63" t="s">
        <v>1868</v>
      </c>
    </row>
    <row r="132" spans="1:105" ht="12" customHeight="1" x14ac:dyDescent="0.25">
      <c r="A132" s="121" t="s">
        <v>54</v>
      </c>
      <c r="B132" s="122">
        <v>24.069992678175819</v>
      </c>
      <c r="C132" s="122">
        <v>24.154605213945633</v>
      </c>
      <c r="D132" s="122">
        <v>24.872574851734655</v>
      </c>
      <c r="E132" s="122">
        <v>24.938747404813412</v>
      </c>
      <c r="F132" s="122">
        <v>25.073897004564689</v>
      </c>
      <c r="G132" s="122">
        <v>25.267744401653001</v>
      </c>
      <c r="H132" s="122">
        <v>25.688222833162786</v>
      </c>
      <c r="I132" s="122">
        <v>25.260868863646724</v>
      </c>
      <c r="J132" s="122">
        <v>26.191090446306109</v>
      </c>
      <c r="K132" s="122">
        <v>26.868042117918517</v>
      </c>
      <c r="L132" s="122">
        <v>30.619113694248099</v>
      </c>
      <c r="M132" s="122">
        <v>30.355350983605831</v>
      </c>
      <c r="N132" s="122">
        <v>30.645150471962026</v>
      </c>
      <c r="O132" s="122">
        <v>32.823813395630843</v>
      </c>
      <c r="P132" s="122">
        <v>33.168232617432849</v>
      </c>
      <c r="Q132" s="122">
        <v>33.696282691811412</v>
      </c>
      <c r="R132" s="122">
        <v>34.705045218073622</v>
      </c>
      <c r="S132" s="122">
        <v>34.146584089399553</v>
      </c>
      <c r="T132" s="122">
        <v>34.409913321578159</v>
      </c>
      <c r="U132" s="122">
        <v>34.999340491561696</v>
      </c>
      <c r="V132" s="122">
        <v>36.74837703480712</v>
      </c>
      <c r="W132" s="122">
        <v>38.532225370914354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24.069992678175819</v>
      </c>
      <c r="C134" s="33">
        <v>24.154605213945633</v>
      </c>
      <c r="D134" s="33">
        <v>24.872574851734655</v>
      </c>
      <c r="E134" s="33">
        <v>24.938747404813412</v>
      </c>
      <c r="F134" s="33">
        <v>25.073897004564689</v>
      </c>
      <c r="G134" s="33">
        <v>25.267744401653001</v>
      </c>
      <c r="H134" s="33">
        <v>25.688222833162786</v>
      </c>
      <c r="I134" s="33">
        <v>25.260868863646724</v>
      </c>
      <c r="J134" s="33">
        <v>26.191090446306109</v>
      </c>
      <c r="K134" s="33">
        <v>26.868042117918517</v>
      </c>
      <c r="L134" s="33">
        <v>30.619113694248099</v>
      </c>
      <c r="M134" s="33">
        <v>30.355350983605831</v>
      </c>
      <c r="N134" s="33">
        <v>30.645150471962026</v>
      </c>
      <c r="O134" s="33">
        <v>32.823813395630843</v>
      </c>
      <c r="P134" s="33">
        <v>33.168232617432849</v>
      </c>
      <c r="Q134" s="33">
        <v>33.696282691811412</v>
      </c>
      <c r="R134" s="33">
        <v>34.705045218073622</v>
      </c>
      <c r="S134" s="33">
        <v>34.146584089399553</v>
      </c>
      <c r="T134" s="33">
        <v>34.409913321578159</v>
      </c>
      <c r="U134" s="33">
        <v>34.999340491561696</v>
      </c>
      <c r="V134" s="33">
        <v>36.74837703480712</v>
      </c>
      <c r="W134" s="33">
        <v>38.532225370914354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0.83951091030409841</v>
      </c>
      <c r="C136" s="119">
        <f t="shared" si="26"/>
        <v>0.84226098213376299</v>
      </c>
      <c r="D136" s="119">
        <f t="shared" si="26"/>
        <v>0.8446606916218935</v>
      </c>
      <c r="E136" s="119">
        <f t="shared" si="26"/>
        <v>0.84718121930031198</v>
      </c>
      <c r="F136" s="119">
        <f t="shared" si="26"/>
        <v>0.84958831031355453</v>
      </c>
      <c r="G136" s="119">
        <f t="shared" si="26"/>
        <v>0.85194506483656629</v>
      </c>
      <c r="H136" s="119">
        <f t="shared" si="26"/>
        <v>0.85439364257692529</v>
      </c>
      <c r="I136" s="119">
        <f t="shared" si="26"/>
        <v>0.85725956541705406</v>
      </c>
      <c r="J136" s="119">
        <f t="shared" si="26"/>
        <v>0.86072131747710756</v>
      </c>
      <c r="K136" s="119">
        <f t="shared" si="26"/>
        <v>0.86440996381561097</v>
      </c>
      <c r="L136" s="119">
        <f t="shared" si="26"/>
        <v>0.8682811992923124</v>
      </c>
      <c r="M136" s="119">
        <f t="shared" si="26"/>
        <v>0.87225113850530622</v>
      </c>
      <c r="N136" s="119">
        <f t="shared" si="26"/>
        <v>0.87684909086384033</v>
      </c>
      <c r="O136" s="119">
        <f t="shared" si="26"/>
        <v>0.88092734006282203</v>
      </c>
      <c r="P136" s="119">
        <f t="shared" si="26"/>
        <v>0.8820801365448111</v>
      </c>
      <c r="Q136" s="119">
        <f t="shared" si="26"/>
        <v>0.88392767477212464</v>
      </c>
      <c r="R136" s="119">
        <f t="shared" ref="R136:V136" si="27">IF(R117=0,"",R117/R98)</f>
        <v>0.88659490759753778</v>
      </c>
      <c r="S136" s="119">
        <f t="shared" si="27"/>
        <v>0.89048986183833978</v>
      </c>
      <c r="T136" s="119">
        <f t="shared" si="27"/>
        <v>0.89447591939419047</v>
      </c>
      <c r="U136" s="119">
        <f t="shared" si="27"/>
        <v>0.8984255820486341</v>
      </c>
      <c r="V136" s="119">
        <f t="shared" si="27"/>
        <v>0.90222274241828337</v>
      </c>
      <c r="W136" s="119">
        <f t="shared" ref="W136" si="28">IF(W117=0,"",W117/W98)</f>
        <v>0.90670739132211997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0.84103537873119594</v>
      </c>
      <c r="C137" s="124">
        <f t="shared" si="29"/>
        <v>0.84362021680813071</v>
      </c>
      <c r="D137" s="124">
        <f t="shared" si="29"/>
        <v>0.84605613664227808</v>
      </c>
      <c r="E137" s="124">
        <f t="shared" si="29"/>
        <v>0.84846893289091685</v>
      </c>
      <c r="F137" s="124">
        <f t="shared" si="29"/>
        <v>0.85078927121586123</v>
      </c>
      <c r="G137" s="124">
        <f t="shared" si="29"/>
        <v>0.85309178795777385</v>
      </c>
      <c r="H137" s="124">
        <f t="shared" si="29"/>
        <v>0.85543165849954328</v>
      </c>
      <c r="I137" s="124">
        <f t="shared" si="29"/>
        <v>0.8581942237872936</v>
      </c>
      <c r="J137" s="124">
        <f t="shared" si="29"/>
        <v>0.86158021279824359</v>
      </c>
      <c r="K137" s="124">
        <f t="shared" si="29"/>
        <v>0.86520554385982418</v>
      </c>
      <c r="L137" s="124">
        <f t="shared" si="29"/>
        <v>0.86907204497245816</v>
      </c>
      <c r="M137" s="124">
        <f t="shared" si="29"/>
        <v>0.87306791123639393</v>
      </c>
      <c r="N137" s="124">
        <f t="shared" si="29"/>
        <v>0.8775751819837736</v>
      </c>
      <c r="O137" s="124">
        <f t="shared" si="29"/>
        <v>0.88172463499059883</v>
      </c>
      <c r="P137" s="124">
        <f t="shared" si="29"/>
        <v>0.88283202591554621</v>
      </c>
      <c r="Q137" s="124">
        <f t="shared" si="29"/>
        <v>0.88456026304701507</v>
      </c>
      <c r="R137" s="124">
        <f t="shared" ref="R137:V137" si="30">IF(R118=0,"",R118/R99)</f>
        <v>0.88701196289552564</v>
      </c>
      <c r="S137" s="124">
        <f t="shared" si="30"/>
        <v>0.89056362125891386</v>
      </c>
      <c r="T137" s="124">
        <f t="shared" si="30"/>
        <v>0.89402185070797391</v>
      </c>
      <c r="U137" s="124">
        <f t="shared" si="30"/>
        <v>0.89780266300639822</v>
      </c>
      <c r="V137" s="124">
        <f t="shared" si="30"/>
        <v>0.9012247424524179</v>
      </c>
      <c r="W137" s="124">
        <f t="shared" ref="W137" si="31">IF(W118=0,"",W118/W99)</f>
        <v>0.90548738633659354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0.84054147423619541</v>
      </c>
      <c r="C138" s="111">
        <f t="shared" si="32"/>
        <v>0.84313474769959218</v>
      </c>
      <c r="D138" s="111">
        <f t="shared" si="32"/>
        <v>0.84559049692836363</v>
      </c>
      <c r="E138" s="111">
        <f t="shared" si="32"/>
        <v>0.84801309718319517</v>
      </c>
      <c r="F138" s="111">
        <f t="shared" si="32"/>
        <v>0.85034651887993273</v>
      </c>
      <c r="G138" s="111">
        <f t="shared" si="32"/>
        <v>0.85266028594251886</v>
      </c>
      <c r="H138" s="111">
        <f t="shared" si="32"/>
        <v>0.85501141336249564</v>
      </c>
      <c r="I138" s="111">
        <f t="shared" si="32"/>
        <v>0.85778418209421115</v>
      </c>
      <c r="J138" s="111">
        <f t="shared" si="32"/>
        <v>0.86118607092024457</v>
      </c>
      <c r="K138" s="111">
        <f t="shared" si="32"/>
        <v>0.86482467940011809</v>
      </c>
      <c r="L138" s="111">
        <f t="shared" si="32"/>
        <v>0.86868730435186603</v>
      </c>
      <c r="M138" s="111">
        <f t="shared" si="32"/>
        <v>0.87270160917061657</v>
      </c>
      <c r="N138" s="111">
        <f t="shared" si="32"/>
        <v>0.87722026713279411</v>
      </c>
      <c r="O138" s="111">
        <f t="shared" si="32"/>
        <v>0.88137989535979189</v>
      </c>
      <c r="P138" s="111">
        <f t="shared" si="32"/>
        <v>0.88250230960058873</v>
      </c>
      <c r="Q138" s="111">
        <f t="shared" si="32"/>
        <v>0.88423113067919112</v>
      </c>
      <c r="R138" s="111">
        <f t="shared" ref="R138:V138" si="33">IF(R119=0,"",R119/R100)</f>
        <v>0.88669088551433062</v>
      </c>
      <c r="S138" s="111">
        <f t="shared" si="33"/>
        <v>0.89025186068036255</v>
      </c>
      <c r="T138" s="111">
        <f t="shared" si="33"/>
        <v>0.89372030840979022</v>
      </c>
      <c r="U138" s="111">
        <f t="shared" si="33"/>
        <v>0.89751492422999912</v>
      </c>
      <c r="V138" s="111">
        <f t="shared" si="33"/>
        <v>0.90094551801792166</v>
      </c>
      <c r="W138" s="111">
        <f t="shared" ref="W138" si="34">IF(W119=0,"",W119/W100)</f>
        <v>0.90521839063239662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2.4597741423672494</v>
      </c>
      <c r="D140" s="124">
        <f t="shared" si="38"/>
        <v>2.5992656850741254</v>
      </c>
      <c r="E140" s="124">
        <f t="shared" si="38"/>
        <v>2.8010355573245347</v>
      </c>
      <c r="F140" s="124">
        <f t="shared" si="38"/>
        <v>2.9969139446527553</v>
      </c>
      <c r="G140" s="124">
        <f t="shared" si="38"/>
        <v>3.1614596536549673</v>
      </c>
      <c r="H140" s="124">
        <f t="shared" si="38"/>
        <v>3.3305429686321744</v>
      </c>
      <c r="I140" s="124">
        <f t="shared" si="38"/>
        <v>3.4451475202085113</v>
      </c>
      <c r="J140" s="124">
        <f t="shared" si="38"/>
        <v>3.5324712054911598</v>
      </c>
      <c r="K140" s="124">
        <f t="shared" si="38"/>
        <v>3.6401501004587735</v>
      </c>
      <c r="L140" s="124">
        <f t="shared" si="38"/>
        <v>3.7511773106024235</v>
      </c>
      <c r="M140" s="124">
        <f t="shared" si="38"/>
        <v>3.898131725327338</v>
      </c>
      <c r="N140" s="124">
        <f t="shared" si="38"/>
        <v>4.0477858294394222</v>
      </c>
      <c r="O140" s="124">
        <f t="shared" si="38"/>
        <v>4.2184037304173039</v>
      </c>
      <c r="P140" s="124">
        <f t="shared" si="38"/>
        <v>4.3578435910037507</v>
      </c>
      <c r="Q140" s="124">
        <f t="shared" si="38"/>
        <v>4.5035275252900631</v>
      </c>
      <c r="R140" s="124">
        <f t="shared" ref="R140:V140" si="39">IF(R121=0,"",R121/R102)</f>
        <v>4.6619164315991002</v>
      </c>
      <c r="S140" s="124">
        <f t="shared" si="39"/>
        <v>4.8352318790855344</v>
      </c>
      <c r="T140" s="124">
        <f t="shared" si="39"/>
        <v>5.0223999864850866</v>
      </c>
      <c r="U140" s="124">
        <f t="shared" si="39"/>
        <v>5.1907434878662464</v>
      </c>
      <c r="V140" s="124">
        <f t="shared" si="39"/>
        <v>5.3578692123483478</v>
      </c>
      <c r="W140" s="124">
        <f t="shared" ref="W140" si="40">IF(W121=0,"",W121/W102)</f>
        <v>5.4673116080606299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2.4597741423672494</v>
      </c>
      <c r="D141" s="111">
        <f t="shared" si="41"/>
        <v>2.5992656850741254</v>
      </c>
      <c r="E141" s="111">
        <f t="shared" si="41"/>
        <v>2.8010355573245347</v>
      </c>
      <c r="F141" s="111">
        <f t="shared" si="41"/>
        <v>2.9969139446527553</v>
      </c>
      <c r="G141" s="111">
        <f t="shared" si="41"/>
        <v>3.1614596536549673</v>
      </c>
      <c r="H141" s="111">
        <f t="shared" si="41"/>
        <v>3.3305429686321744</v>
      </c>
      <c r="I141" s="111">
        <f t="shared" si="41"/>
        <v>3.4451475202085113</v>
      </c>
      <c r="J141" s="111">
        <f t="shared" si="41"/>
        <v>3.5324712054911598</v>
      </c>
      <c r="K141" s="111">
        <f t="shared" si="41"/>
        <v>3.6401501004587735</v>
      </c>
      <c r="L141" s="111">
        <f t="shared" si="41"/>
        <v>3.7511773106024235</v>
      </c>
      <c r="M141" s="111">
        <f t="shared" si="41"/>
        <v>3.898131725327338</v>
      </c>
      <c r="N141" s="111">
        <f t="shared" si="41"/>
        <v>4.0477858294394222</v>
      </c>
      <c r="O141" s="111">
        <f t="shared" si="41"/>
        <v>4.2184037304173039</v>
      </c>
      <c r="P141" s="111">
        <f t="shared" si="41"/>
        <v>4.3578435910037507</v>
      </c>
      <c r="Q141" s="111">
        <f t="shared" si="41"/>
        <v>4.5035275252900631</v>
      </c>
      <c r="R141" s="111">
        <f t="shared" ref="R141:V141" si="42">IF(R122=0,"",R122/R103)</f>
        <v>4.6619164315991002</v>
      </c>
      <c r="S141" s="111">
        <f t="shared" si="42"/>
        <v>4.8352318790855344</v>
      </c>
      <c r="T141" s="111">
        <f t="shared" si="42"/>
        <v>5.0223999864850866</v>
      </c>
      <c r="U141" s="111">
        <f t="shared" si="42"/>
        <v>5.1907434878662464</v>
      </c>
      <c r="V141" s="111">
        <f t="shared" si="42"/>
        <v>5.3578692123483478</v>
      </c>
      <c r="W141" s="111">
        <f t="shared" ref="W141" si="43">IF(W122=0,"",W122/W103)</f>
        <v>5.4673116080606299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0.8432771038501703</v>
      </c>
      <c r="C142" s="124">
        <f t="shared" si="44"/>
        <v>0.84619702249691475</v>
      </c>
      <c r="D142" s="124">
        <f t="shared" si="44"/>
        <v>0.84884205034635407</v>
      </c>
      <c r="E142" s="124">
        <f t="shared" si="44"/>
        <v>0.85161846531408458</v>
      </c>
      <c r="F142" s="124">
        <f t="shared" si="44"/>
        <v>0.85413686713282311</v>
      </c>
      <c r="G142" s="124">
        <f t="shared" si="44"/>
        <v>0.85653319403220674</v>
      </c>
      <c r="H142" s="124">
        <f t="shared" si="44"/>
        <v>0.85929536067753598</v>
      </c>
      <c r="I142" s="124">
        <f t="shared" si="44"/>
        <v>0.86282136966853484</v>
      </c>
      <c r="J142" s="124">
        <f t="shared" si="44"/>
        <v>0.86710051057705695</v>
      </c>
      <c r="K142" s="124">
        <f t="shared" si="44"/>
        <v>0.87153806668508305</v>
      </c>
      <c r="L142" s="124">
        <f t="shared" si="44"/>
        <v>0.87530975210930761</v>
      </c>
      <c r="M142" s="124">
        <f t="shared" si="44"/>
        <v>0.87940110491981116</v>
      </c>
      <c r="N142" s="124">
        <f t="shared" si="44"/>
        <v>0.88416621310793575</v>
      </c>
      <c r="O142" s="124">
        <f t="shared" si="44"/>
        <v>0.88839899679760226</v>
      </c>
      <c r="P142" s="124">
        <f t="shared" si="44"/>
        <v>0.88991810339063304</v>
      </c>
      <c r="Q142" s="124">
        <f t="shared" si="44"/>
        <v>0.89175997607853885</v>
      </c>
      <c r="R142" s="124">
        <f t="shared" ref="R142:V142" si="45">IF(R123=0,"",R123/R104)</f>
        <v>0.89519910029271332</v>
      </c>
      <c r="S142" s="124">
        <f t="shared" si="45"/>
        <v>0.90017125630119077</v>
      </c>
      <c r="T142" s="124">
        <f t="shared" si="45"/>
        <v>0.90498295742595625</v>
      </c>
      <c r="U142" s="124">
        <f t="shared" si="45"/>
        <v>0.91007457908234368</v>
      </c>
      <c r="V142" s="124">
        <f t="shared" si="45"/>
        <v>0.91489371967102684</v>
      </c>
      <c r="W142" s="124">
        <f t="shared" ref="W142" si="46">IF(W123=0,"",W123/W104)</f>
        <v>0.92044101120254562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0.84575587247101547</v>
      </c>
      <c r="C143" s="111">
        <f t="shared" si="47"/>
        <v>0.84840222623191575</v>
      </c>
      <c r="D143" s="111">
        <f t="shared" si="47"/>
        <v>0.85095868686586085</v>
      </c>
      <c r="E143" s="111">
        <f t="shared" si="47"/>
        <v>0.85350767938852656</v>
      </c>
      <c r="F143" s="111">
        <f t="shared" si="47"/>
        <v>0.85596678244600499</v>
      </c>
      <c r="G143" s="111">
        <f t="shared" si="47"/>
        <v>0.85841694463951579</v>
      </c>
      <c r="H143" s="111">
        <f t="shared" si="47"/>
        <v>0.86096422447253107</v>
      </c>
      <c r="I143" s="111">
        <f t="shared" si="47"/>
        <v>0.86407566756652132</v>
      </c>
      <c r="J143" s="111">
        <f t="shared" si="47"/>
        <v>0.86794729557230887</v>
      </c>
      <c r="K143" s="111">
        <f t="shared" si="47"/>
        <v>0.87204841013387979</v>
      </c>
      <c r="L143" s="111">
        <f t="shared" si="47"/>
        <v>0.87631989272392163</v>
      </c>
      <c r="M143" s="111">
        <f t="shared" si="47"/>
        <v>0.88081947720039211</v>
      </c>
      <c r="N143" s="111">
        <f t="shared" si="47"/>
        <v>0.88593500467778408</v>
      </c>
      <c r="O143" s="111">
        <f t="shared" si="47"/>
        <v>0.89054948204378892</v>
      </c>
      <c r="P143" s="111">
        <f t="shared" si="47"/>
        <v>0.89201329085593573</v>
      </c>
      <c r="Q143" s="111">
        <f t="shared" si="47"/>
        <v>0.89422106102366128</v>
      </c>
      <c r="R143" s="111">
        <f t="shared" ref="R143:V143" si="48">IF(R124=0,"",R124/R105)</f>
        <v>0.89751890564223158</v>
      </c>
      <c r="S143" s="111">
        <f t="shared" si="48"/>
        <v>0.90212584416300823</v>
      </c>
      <c r="T143" s="111">
        <f t="shared" si="48"/>
        <v>0.90665618936789616</v>
      </c>
      <c r="U143" s="111">
        <f t="shared" si="48"/>
        <v>0.91152746297362752</v>
      </c>
      <c r="V143" s="111">
        <f t="shared" si="48"/>
        <v>0.91599961837198329</v>
      </c>
      <c r="W143" s="111">
        <f t="shared" ref="W143" si="49">IF(W124=0,"",W124/W105)</f>
        <v>0.92152402172338921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0.90584262001776095</v>
      </c>
      <c r="C144" s="111">
        <f t="shared" si="50"/>
        <v>0.91097835967081697</v>
      </c>
      <c r="D144" s="111">
        <f t="shared" si="50"/>
        <v>0.91197352303093959</v>
      </c>
      <c r="E144" s="111">
        <f t="shared" si="50"/>
        <v>0.91548553486890361</v>
      </c>
      <c r="F144" s="111">
        <f t="shared" si="50"/>
        <v>0.9173612887149315</v>
      </c>
      <c r="G144" s="111">
        <f t="shared" si="50"/>
        <v>0.91781369921235711</v>
      </c>
      <c r="H144" s="111">
        <f t="shared" si="50"/>
        <v>0.91965664936258851</v>
      </c>
      <c r="I144" s="111">
        <f t="shared" si="50"/>
        <v>0.92352868387178866</v>
      </c>
      <c r="J144" s="111">
        <f t="shared" si="50"/>
        <v>0.9280283244756693</v>
      </c>
      <c r="K144" s="111">
        <f t="shared" si="50"/>
        <v>0.93635893090418298</v>
      </c>
      <c r="L144" s="111">
        <f t="shared" si="50"/>
        <v>0.92903057438421266</v>
      </c>
      <c r="M144" s="111">
        <f t="shared" si="50"/>
        <v>0.93102713107216983</v>
      </c>
      <c r="N144" s="111">
        <f t="shared" si="50"/>
        <v>0.93413867584781485</v>
      </c>
      <c r="O144" s="111">
        <f t="shared" si="50"/>
        <v>0.9319469738843752</v>
      </c>
      <c r="P144" s="111">
        <f t="shared" si="50"/>
        <v>0.93472901457911173</v>
      </c>
      <c r="Q144" s="111">
        <f t="shared" si="50"/>
        <v>0.9336858530905614</v>
      </c>
      <c r="R144" s="111">
        <f t="shared" ref="R144:V144" si="51">IF(R125=0,"",R125/R106)</f>
        <v>0.93575157735637982</v>
      </c>
      <c r="S144" s="111">
        <f t="shared" si="51"/>
        <v>0.94287870610455626</v>
      </c>
      <c r="T144" s="111">
        <f t="shared" si="51"/>
        <v>0.94536367355841089</v>
      </c>
      <c r="U144" s="111">
        <f t="shared" si="51"/>
        <v>0.94859827054016865</v>
      </c>
      <c r="V144" s="111">
        <f t="shared" si="51"/>
        <v>0.95189381567508791</v>
      </c>
      <c r="W144" s="111">
        <f t="shared" ref="W144" si="52">IF(W125=0,"",W125/W106)</f>
        <v>0.95560806476408333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0.84575587247101547</v>
      </c>
      <c r="C145" s="112">
        <f t="shared" si="53"/>
        <v>0.8513262021120408</v>
      </c>
      <c r="D145" s="112">
        <f t="shared" si="53"/>
        <v>0.85430135171500765</v>
      </c>
      <c r="E145" s="112">
        <f t="shared" si="53"/>
        <v>0.85821046133021284</v>
      </c>
      <c r="F145" s="112">
        <f t="shared" si="53"/>
        <v>0.8607410643755401</v>
      </c>
      <c r="G145" s="112">
        <f t="shared" si="53"/>
        <v>0.86327716811454269</v>
      </c>
      <c r="H145" s="112">
        <f t="shared" si="53"/>
        <v>0.86640978711478922</v>
      </c>
      <c r="I145" s="112">
        <f t="shared" si="53"/>
        <v>0.87066966692063119</v>
      </c>
      <c r="J145" s="112">
        <f t="shared" si="53"/>
        <v>0.87451755479511117</v>
      </c>
      <c r="K145" s="112">
        <f t="shared" si="53"/>
        <v>0.87913156127934922</v>
      </c>
      <c r="L145" s="112">
        <f t="shared" si="53"/>
        <v>0.88153735558840274</v>
      </c>
      <c r="M145" s="112">
        <f t="shared" si="53"/>
        <v>0.88375484850573849</v>
      </c>
      <c r="N145" s="112">
        <f t="shared" si="53"/>
        <v>0.88675029207367351</v>
      </c>
      <c r="O145" s="112">
        <f t="shared" si="53"/>
        <v>0.88818111416804413</v>
      </c>
      <c r="P145" s="112">
        <f t="shared" si="53"/>
        <v>0.88865958572839265</v>
      </c>
      <c r="Q145" s="112">
        <f t="shared" si="53"/>
        <v>0.88917216061112536</v>
      </c>
      <c r="R145" s="112">
        <f t="shared" ref="R145:V145" si="54">IF(R126=0,"",R126/R107)</f>
        <v>0.89257338155933919</v>
      </c>
      <c r="S145" s="112">
        <f t="shared" si="54"/>
        <v>0.90024683339070866</v>
      </c>
      <c r="T145" s="112">
        <f t="shared" si="54"/>
        <v>0.90485272789024496</v>
      </c>
      <c r="U145" s="112">
        <f t="shared" si="54"/>
        <v>0.91159256833963931</v>
      </c>
      <c r="V145" s="112">
        <f t="shared" si="54"/>
        <v>0.91741735051429674</v>
      </c>
      <c r="W145" s="112">
        <f t="shared" ref="W145" si="55">IF(W126=0,"",W126/W107)</f>
        <v>0.9241389373648895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0.71484274253927504</v>
      </c>
      <c r="D147" s="112">
        <f t="shared" si="59"/>
        <v>0.7182657132167416</v>
      </c>
      <c r="E147" s="112">
        <f t="shared" si="59"/>
        <v>0.72196324311198956</v>
      </c>
      <c r="F147" s="112">
        <f t="shared" si="59"/>
        <v>0.7273089554163108</v>
      </c>
      <c r="G147" s="112">
        <f t="shared" si="59"/>
        <v>0.73280170431693481</v>
      </c>
      <c r="H147" s="112">
        <f t="shared" si="59"/>
        <v>0.73836862552202676</v>
      </c>
      <c r="I147" s="112">
        <f t="shared" si="59"/>
        <v>0.74127329386562313</v>
      </c>
      <c r="J147" s="112">
        <f t="shared" si="59"/>
        <v>0.74194065148563715</v>
      </c>
      <c r="K147" s="112">
        <f t="shared" si="59"/>
        <v>0.74217502960655757</v>
      </c>
      <c r="L147" s="112">
        <f t="shared" si="59"/>
        <v>0.74549581704610279</v>
      </c>
      <c r="M147" s="112">
        <f t="shared" si="59"/>
        <v>0.74989605097609824</v>
      </c>
      <c r="N147" s="112">
        <f t="shared" si="59"/>
        <v>0.75523198033294991</v>
      </c>
      <c r="O147" s="112">
        <f t="shared" si="59"/>
        <v>0.75881118089324961</v>
      </c>
      <c r="P147" s="112">
        <f t="shared" si="59"/>
        <v>0.76231239154098029</v>
      </c>
      <c r="Q147" s="112">
        <f t="shared" si="59"/>
        <v>0.76766832311920374</v>
      </c>
      <c r="R147" s="112">
        <f t="shared" ref="R147:V147" si="60">IF(R128=0,"",R128/R109)</f>
        <v>0.76945430520096492</v>
      </c>
      <c r="S147" s="112">
        <f t="shared" si="60"/>
        <v>0.77615979141478586</v>
      </c>
      <c r="T147" s="112">
        <f t="shared" si="60"/>
        <v>0.78732661852724706</v>
      </c>
      <c r="U147" s="112">
        <f t="shared" si="60"/>
        <v>0.80479895701633442</v>
      </c>
      <c r="V147" s="112">
        <f t="shared" si="60"/>
        <v>0.81497280693172558</v>
      </c>
      <c r="W147" s="112">
        <f t="shared" ref="W147" si="61">IF(W128=0,"",W128/W109)</f>
        <v>0.82579003688268249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0.81957500385274773</v>
      </c>
      <c r="D148" s="113">
        <f t="shared" si="62"/>
        <v>0.82082675216687795</v>
      </c>
      <c r="E148" s="113">
        <f t="shared" si="62"/>
        <v>0.82583582969030633</v>
      </c>
      <c r="F148" s="113">
        <f t="shared" si="62"/>
        <v>0.82949128755439516</v>
      </c>
      <c r="G148" s="113">
        <f t="shared" si="62"/>
        <v>0.83068909029852422</v>
      </c>
      <c r="H148" s="113">
        <f t="shared" si="62"/>
        <v>0.83334079245446402</v>
      </c>
      <c r="I148" s="113">
        <f t="shared" si="62"/>
        <v>0.83698973995284442</v>
      </c>
      <c r="J148" s="113">
        <f t="shared" si="62"/>
        <v>0.84170205603520509</v>
      </c>
      <c r="K148" s="113">
        <f t="shared" si="62"/>
        <v>0.85383200739051068</v>
      </c>
      <c r="L148" s="113">
        <f t="shared" si="62"/>
        <v>0.83864643750872947</v>
      </c>
      <c r="M148" s="113">
        <f t="shared" si="62"/>
        <v>0.84247218894625187</v>
      </c>
      <c r="N148" s="113">
        <f t="shared" si="62"/>
        <v>0.84818486926000602</v>
      </c>
      <c r="O148" s="113">
        <f t="shared" si="62"/>
        <v>0.84399775806018273</v>
      </c>
      <c r="P148" s="113">
        <f t="shared" si="62"/>
        <v>0.851567327026301</v>
      </c>
      <c r="Q148" s="113">
        <f t="shared" si="62"/>
        <v>0.85363464041864512</v>
      </c>
      <c r="R148" s="113">
        <f t="shared" ref="R148:V148" si="63">IF(R129=0,"",R129/R110)</f>
        <v>0.85507922810881276</v>
      </c>
      <c r="S148" s="113">
        <f t="shared" si="63"/>
        <v>0.86609285226520505</v>
      </c>
      <c r="T148" s="113">
        <f t="shared" si="63"/>
        <v>0.87358357140974763</v>
      </c>
      <c r="U148" s="113">
        <f t="shared" si="63"/>
        <v>0.88337138907566182</v>
      </c>
      <c r="V148" s="113">
        <f t="shared" si="63"/>
        <v>0.88802058169249087</v>
      </c>
      <c r="W148" s="113">
        <f t="shared" ref="W148" si="64">IF(W129=0,"",W129/W110)</f>
        <v>0.89337552887080729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0.71758382739599991</v>
      </c>
      <c r="D149" s="111">
        <f t="shared" si="65"/>
        <v>0.72170387893732135</v>
      </c>
      <c r="E149" s="111">
        <f t="shared" si="65"/>
        <v>0.72588783058725459</v>
      </c>
      <c r="F149" s="111">
        <f t="shared" si="65"/>
        <v>0.73020376402244247</v>
      </c>
      <c r="G149" s="111">
        <f t="shared" si="65"/>
        <v>0.73508563110307068</v>
      </c>
      <c r="H149" s="111">
        <f t="shared" si="65"/>
        <v>0.73919585142206412</v>
      </c>
      <c r="I149" s="111">
        <f t="shared" si="65"/>
        <v>0.74134687705453983</v>
      </c>
      <c r="J149" s="111">
        <f t="shared" si="65"/>
        <v>0.74204965205762785</v>
      </c>
      <c r="K149" s="111">
        <f t="shared" si="65"/>
        <v>0.74231345785793457</v>
      </c>
      <c r="L149" s="111">
        <f t="shared" si="65"/>
        <v>0.7467399248749127</v>
      </c>
      <c r="M149" s="111">
        <f t="shared" si="65"/>
        <v>0.75052961900453274</v>
      </c>
      <c r="N149" s="111">
        <f t="shared" si="65"/>
        <v>0.75472418540712183</v>
      </c>
      <c r="O149" s="111">
        <f t="shared" si="65"/>
        <v>0.75822484855411243</v>
      </c>
      <c r="P149" s="111">
        <f t="shared" si="65"/>
        <v>0.7615809656605691</v>
      </c>
      <c r="Q149" s="111">
        <f t="shared" si="65"/>
        <v>0.76871038533588176</v>
      </c>
      <c r="R149" s="111">
        <f t="shared" ref="R149:V149" si="66">IF(R130=0,"",R130/R111)</f>
        <v>0.77105683700189731</v>
      </c>
      <c r="S149" s="111">
        <f t="shared" si="66"/>
        <v>0.77938210780008976</v>
      </c>
      <c r="T149" s="111">
        <f t="shared" si="66"/>
        <v>0.7917332317215976</v>
      </c>
      <c r="U149" s="111">
        <f t="shared" si="66"/>
        <v>0.80889730721451569</v>
      </c>
      <c r="V149" s="111">
        <f t="shared" si="66"/>
        <v>0.81659850396927181</v>
      </c>
      <c r="W149" s="111">
        <f t="shared" ref="W149" si="67">IF(W130=0,"",W130/W111)</f>
        <v>0.82580925323312393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0.75865591455634807</v>
      </c>
      <c r="C151" s="124">
        <f t="shared" si="71"/>
        <v>0.76114520460092017</v>
      </c>
      <c r="D151" s="124">
        <f t="shared" si="71"/>
        <v>0.76369075437682876</v>
      </c>
      <c r="E151" s="124">
        <f t="shared" si="71"/>
        <v>0.76637175927375356</v>
      </c>
      <c r="F151" s="124">
        <f t="shared" si="71"/>
        <v>0.76920599299773706</v>
      </c>
      <c r="G151" s="124">
        <f t="shared" si="71"/>
        <v>0.77230989764991231</v>
      </c>
      <c r="H151" s="124">
        <f t="shared" si="71"/>
        <v>0.77583647963953273</v>
      </c>
      <c r="I151" s="124">
        <f t="shared" si="71"/>
        <v>0.7778082686750557</v>
      </c>
      <c r="J151" s="124">
        <f t="shared" si="71"/>
        <v>0.77902136145844003</v>
      </c>
      <c r="K151" s="124">
        <f t="shared" si="71"/>
        <v>0.78079173855815298</v>
      </c>
      <c r="L151" s="124">
        <f t="shared" si="71"/>
        <v>0.78260732245596998</v>
      </c>
      <c r="M151" s="124">
        <f t="shared" si="71"/>
        <v>0.78454346001677022</v>
      </c>
      <c r="N151" s="124">
        <f t="shared" si="71"/>
        <v>0.7868486710776379</v>
      </c>
      <c r="O151" s="124">
        <f t="shared" si="71"/>
        <v>0.7894640545503866</v>
      </c>
      <c r="P151" s="124">
        <f t="shared" si="71"/>
        <v>0.79179877766963536</v>
      </c>
      <c r="Q151" s="124">
        <f t="shared" si="71"/>
        <v>0.79553311000849469</v>
      </c>
      <c r="R151" s="124">
        <f t="shared" ref="R151:V151" si="72">IF(R132=0,"",R132/R113)</f>
        <v>0.80130642142259567</v>
      </c>
      <c r="S151" s="124">
        <f t="shared" si="72"/>
        <v>0.80968919774885395</v>
      </c>
      <c r="T151" s="124">
        <f t="shared" si="72"/>
        <v>0.81952719621135728</v>
      </c>
      <c r="U151" s="124">
        <f t="shared" si="72"/>
        <v>0.83078739836188487</v>
      </c>
      <c r="V151" s="124">
        <f t="shared" si="72"/>
        <v>0.84163548251292142</v>
      </c>
      <c r="W151" s="124">
        <f t="shared" ref="W151" si="73">IF(W132=0,"",W132/W113)</f>
        <v>0.85282275309497735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0.75865591455634807</v>
      </c>
      <c r="C153" s="45">
        <f t="shared" si="77"/>
        <v>0.76114520460092017</v>
      </c>
      <c r="D153" s="45">
        <f t="shared" si="77"/>
        <v>0.76369075437682876</v>
      </c>
      <c r="E153" s="45">
        <f t="shared" si="77"/>
        <v>0.76637175927375356</v>
      </c>
      <c r="F153" s="45">
        <f t="shared" si="77"/>
        <v>0.76920599299773706</v>
      </c>
      <c r="G153" s="45">
        <f t="shared" si="77"/>
        <v>0.77230989764991231</v>
      </c>
      <c r="H153" s="45">
        <f t="shared" si="77"/>
        <v>0.77583647963953273</v>
      </c>
      <c r="I153" s="45">
        <f t="shared" si="77"/>
        <v>0.7778082686750557</v>
      </c>
      <c r="J153" s="45">
        <f t="shared" si="77"/>
        <v>0.77902136145844003</v>
      </c>
      <c r="K153" s="45">
        <f t="shared" si="77"/>
        <v>0.78079173855815298</v>
      </c>
      <c r="L153" s="45">
        <f t="shared" si="77"/>
        <v>0.78260732245596998</v>
      </c>
      <c r="M153" s="45">
        <f t="shared" si="77"/>
        <v>0.78454346001677022</v>
      </c>
      <c r="N153" s="45">
        <f t="shared" si="77"/>
        <v>0.7868486710776379</v>
      </c>
      <c r="O153" s="45">
        <f t="shared" si="77"/>
        <v>0.7894640545503866</v>
      </c>
      <c r="P153" s="45">
        <f t="shared" si="77"/>
        <v>0.79179877766963536</v>
      </c>
      <c r="Q153" s="45">
        <f t="shared" si="77"/>
        <v>0.79553311000849469</v>
      </c>
      <c r="R153" s="45">
        <f t="shared" ref="R153:V153" si="78">IF(R134=0,"",R134/R115)</f>
        <v>0.80130642142259567</v>
      </c>
      <c r="S153" s="45">
        <f t="shared" si="78"/>
        <v>0.80968919774885395</v>
      </c>
      <c r="T153" s="45">
        <f t="shared" si="78"/>
        <v>0.81952719621135728</v>
      </c>
      <c r="U153" s="45">
        <f t="shared" si="78"/>
        <v>0.83078739836188487</v>
      </c>
      <c r="V153" s="45">
        <f t="shared" si="78"/>
        <v>0.84163548251292142</v>
      </c>
      <c r="W153" s="45">
        <f t="shared" ref="W153" si="79">IF(W134=0,"",W134/W115)</f>
        <v>0.85282275309497735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13273.019476633342</v>
      </c>
      <c r="C174" s="117">
        <f t="shared" si="87"/>
        <v>14064.65078305403</v>
      </c>
      <c r="D174" s="117">
        <f t="shared" si="87"/>
        <v>13588.70717560999</v>
      </c>
      <c r="E174" s="117">
        <f t="shared" si="87"/>
        <v>13817.772545850794</v>
      </c>
      <c r="F174" s="117">
        <f t="shared" si="87"/>
        <v>13808.116594729483</v>
      </c>
      <c r="G174" s="117">
        <f t="shared" si="87"/>
        <v>13776.317214937801</v>
      </c>
      <c r="H174" s="117">
        <f t="shared" si="87"/>
        <v>13953.440562537502</v>
      </c>
      <c r="I174" s="117">
        <f t="shared" si="87"/>
        <v>13781.402007530123</v>
      </c>
      <c r="J174" s="117">
        <f t="shared" si="87"/>
        <v>13964.826236556324</v>
      </c>
      <c r="K174" s="117">
        <f t="shared" si="87"/>
        <v>14094.888365127941</v>
      </c>
      <c r="L174" s="117">
        <f t="shared" si="87"/>
        <v>16156.155383314252</v>
      </c>
      <c r="M174" s="117">
        <f t="shared" si="87"/>
        <v>14109.217681396585</v>
      </c>
      <c r="N174" s="117">
        <f t="shared" si="87"/>
        <v>14256.839441116244</v>
      </c>
      <c r="O174" s="117">
        <f t="shared" si="87"/>
        <v>14273.213232344757</v>
      </c>
      <c r="P174" s="117">
        <f t="shared" si="87"/>
        <v>13192.568010128707</v>
      </c>
      <c r="Q174" s="117">
        <f t="shared" si="87"/>
        <v>14163.596069210089</v>
      </c>
      <c r="R174" s="117">
        <f t="shared" ref="R174:V174" si="88">R175+R178+R180+R189</f>
        <v>14539.577784744799</v>
      </c>
      <c r="S174" s="117">
        <f t="shared" si="88"/>
        <v>14511.442573433736</v>
      </c>
      <c r="T174" s="117">
        <f t="shared" si="88"/>
        <v>14419.16728357493</v>
      </c>
      <c r="U174" s="117">
        <f t="shared" si="88"/>
        <v>13905.075485405006</v>
      </c>
      <c r="V174" s="117">
        <f t="shared" si="88"/>
        <v>13554.417437634767</v>
      </c>
      <c r="W174" s="117">
        <f t="shared" ref="W174" si="89">W175+W178+W180+W189</f>
        <v>14578.993014992913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11842.81977450796</v>
      </c>
      <c r="C175" s="122">
        <f t="shared" si="90"/>
        <v>12683.854602987454</v>
      </c>
      <c r="D175" s="122">
        <f t="shared" si="90"/>
        <v>12205.530828386565</v>
      </c>
      <c r="E175" s="122">
        <f t="shared" si="90"/>
        <v>12453.096346208193</v>
      </c>
      <c r="F175" s="122">
        <f t="shared" si="90"/>
        <v>12403.764647677615</v>
      </c>
      <c r="G175" s="122">
        <f t="shared" si="90"/>
        <v>12382.546992885238</v>
      </c>
      <c r="H175" s="122">
        <f t="shared" si="90"/>
        <v>12534.003352177826</v>
      </c>
      <c r="I175" s="122">
        <f t="shared" si="90"/>
        <v>12455.221015777443</v>
      </c>
      <c r="J175" s="122">
        <f t="shared" si="90"/>
        <v>12586.92366560184</v>
      </c>
      <c r="K175" s="122">
        <f t="shared" si="90"/>
        <v>12726.515263795769</v>
      </c>
      <c r="L175" s="122">
        <f t="shared" si="90"/>
        <v>14553.533036561164</v>
      </c>
      <c r="M175" s="122">
        <f t="shared" si="90"/>
        <v>12501.298371572657</v>
      </c>
      <c r="N175" s="122">
        <f t="shared" si="90"/>
        <v>12620.740220833168</v>
      </c>
      <c r="O175" s="122">
        <f t="shared" si="90"/>
        <v>12581.357085368141</v>
      </c>
      <c r="P175" s="122">
        <f t="shared" si="90"/>
        <v>11510.800326172586</v>
      </c>
      <c r="Q175" s="122">
        <f t="shared" si="90"/>
        <v>12476.834393825215</v>
      </c>
      <c r="R175" s="122">
        <f t="shared" ref="R175:V175" si="91">SUM(R176:R177)</f>
        <v>12845.64369043921</v>
      </c>
      <c r="S175" s="122">
        <f t="shared" si="91"/>
        <v>12850.562735547308</v>
      </c>
      <c r="T175" s="122">
        <f t="shared" si="91"/>
        <v>12789.74768068334</v>
      </c>
      <c r="U175" s="122">
        <f t="shared" si="91"/>
        <v>12274.901590543557</v>
      </c>
      <c r="V175" s="122">
        <f t="shared" si="91"/>
        <v>11913.975919320561</v>
      </c>
      <c r="W175" s="122">
        <f t="shared" ref="W175" si="92">SUM(W176:W177)</f>
        <v>12915.217233755273</v>
      </c>
      <c r="DA175" s="130" t="s">
        <v>2359</v>
      </c>
    </row>
    <row r="176" spans="1:105" ht="12" customHeight="1" x14ac:dyDescent="0.25">
      <c r="A176" s="97" t="s">
        <v>203</v>
      </c>
      <c r="B176" s="98">
        <v>11806.137998528322</v>
      </c>
      <c r="C176" s="98">
        <v>12644.600405536816</v>
      </c>
      <c r="D176" s="98">
        <v>12168.723638608437</v>
      </c>
      <c r="E176" s="98">
        <v>12415.747299144958</v>
      </c>
      <c r="F176" s="98">
        <v>12367.06790176189</v>
      </c>
      <c r="G176" s="98">
        <v>12346.283219634432</v>
      </c>
      <c r="H176" s="98">
        <v>12497.673913574077</v>
      </c>
      <c r="I176" s="98">
        <v>12419.309680538992</v>
      </c>
      <c r="J176" s="98">
        <v>12551.184934159839</v>
      </c>
      <c r="K176" s="98">
        <v>12690.657554427105</v>
      </c>
      <c r="L176" s="98">
        <v>14510.891802942</v>
      </c>
      <c r="M176" s="98">
        <v>12465.325792590538</v>
      </c>
      <c r="N176" s="98">
        <v>12584.257911985238</v>
      </c>
      <c r="O176" s="98">
        <v>12544.792521462081</v>
      </c>
      <c r="P176" s="98">
        <v>11478.499277080851</v>
      </c>
      <c r="Q176" s="98">
        <v>12441.362594963584</v>
      </c>
      <c r="R176" s="98">
        <v>12809.243744551257</v>
      </c>
      <c r="S176" s="98">
        <v>12814.058254487487</v>
      </c>
      <c r="T176" s="98">
        <v>12753.45993980719</v>
      </c>
      <c r="U176" s="98">
        <v>12240.438375899412</v>
      </c>
      <c r="V176" s="98">
        <v>11880.391642040955</v>
      </c>
      <c r="W176" s="98">
        <v>12878.563098234368</v>
      </c>
      <c r="DA176" s="63" t="s">
        <v>2360</v>
      </c>
    </row>
    <row r="177" spans="1:105" ht="12" customHeight="1" x14ac:dyDescent="0.25">
      <c r="A177" s="97" t="s">
        <v>53</v>
      </c>
      <c r="B177" s="98">
        <v>36.681775979638516</v>
      </c>
      <c r="C177" s="98">
        <v>39.254197450639268</v>
      </c>
      <c r="D177" s="98">
        <v>36.807189778128652</v>
      </c>
      <c r="E177" s="98">
        <v>37.349047063235432</v>
      </c>
      <c r="F177" s="98">
        <v>36.696745915725579</v>
      </c>
      <c r="G177" s="98">
        <v>36.263773250805592</v>
      </c>
      <c r="H177" s="98">
        <v>36.329438603749367</v>
      </c>
      <c r="I177" s="98">
        <v>35.911335238450413</v>
      </c>
      <c r="J177" s="98">
        <v>35.738731442001352</v>
      </c>
      <c r="K177" s="98">
        <v>35.857709368663947</v>
      </c>
      <c r="L177" s="98">
        <v>42.641233619163657</v>
      </c>
      <c r="M177" s="98">
        <v>35.972578982118883</v>
      </c>
      <c r="N177" s="98">
        <v>36.482308847929225</v>
      </c>
      <c r="O177" s="98">
        <v>36.564563906060137</v>
      </c>
      <c r="P177" s="98">
        <v>32.301049091734946</v>
      </c>
      <c r="Q177" s="98">
        <v>35.471798861629829</v>
      </c>
      <c r="R177" s="98">
        <v>36.399945887953947</v>
      </c>
      <c r="S177" s="98">
        <v>36.50448105982192</v>
      </c>
      <c r="T177" s="98">
        <v>36.287740876150124</v>
      </c>
      <c r="U177" s="98">
        <v>34.46321464414499</v>
      </c>
      <c r="V177" s="98">
        <v>33.584277279606141</v>
      </c>
      <c r="W177" s="98">
        <v>36.654135520904582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0.71786253256054167</v>
      </c>
      <c r="C178" s="122">
        <f t="shared" si="93"/>
        <v>0.86513614556509144</v>
      </c>
      <c r="D178" s="122">
        <f t="shared" si="93"/>
        <v>0.91844218325966498</v>
      </c>
      <c r="E178" s="122">
        <f t="shared" si="93"/>
        <v>1.1115983368275864</v>
      </c>
      <c r="F178" s="122">
        <f t="shared" si="93"/>
        <v>1.3901935896044983</v>
      </c>
      <c r="G178" s="122">
        <f t="shared" si="93"/>
        <v>1.6486980796424742</v>
      </c>
      <c r="H178" s="122">
        <f t="shared" si="93"/>
        <v>1.9929944937094204</v>
      </c>
      <c r="I178" s="122">
        <f t="shared" si="93"/>
        <v>2.3404683822611356</v>
      </c>
      <c r="J178" s="122">
        <f t="shared" si="93"/>
        <v>2.5877275211361215</v>
      </c>
      <c r="K178" s="122">
        <f t="shared" si="93"/>
        <v>2.7293327051298335</v>
      </c>
      <c r="L178" s="122">
        <f t="shared" si="93"/>
        <v>2.9335572763636275</v>
      </c>
      <c r="M178" s="122">
        <f t="shared" si="93"/>
        <v>3.1524686139832614</v>
      </c>
      <c r="N178" s="122">
        <f t="shared" si="93"/>
        <v>3.3845563220161372</v>
      </c>
      <c r="O178" s="122">
        <f t="shared" si="93"/>
        <v>3.582878550600237</v>
      </c>
      <c r="P178" s="122">
        <f t="shared" si="93"/>
        <v>3.7206883799756754</v>
      </c>
      <c r="Q178" s="122">
        <f t="shared" si="93"/>
        <v>3.7151361789928048</v>
      </c>
      <c r="R178" s="122">
        <f t="shared" si="93"/>
        <v>3.8509354901383253</v>
      </c>
      <c r="S178" s="122">
        <f t="shared" si="93"/>
        <v>3.8072667769078117</v>
      </c>
      <c r="T178" s="122">
        <f t="shared" si="93"/>
        <v>4.532535087225118</v>
      </c>
      <c r="U178" s="122">
        <f t="shared" si="93"/>
        <v>3.7681879289936355</v>
      </c>
      <c r="V178" s="122">
        <f t="shared" si="93"/>
        <v>3.9446306898462171</v>
      </c>
      <c r="W178" s="122">
        <f t="shared" si="93"/>
        <v>3.8440615002114242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0.71786253256054167</v>
      </c>
      <c r="C179" s="98">
        <f>RES_hhdet_fech!C129</f>
        <v>0.86513614556509144</v>
      </c>
      <c r="D179" s="98">
        <f>RES_hhdet_fech!D129</f>
        <v>0.91844218325966498</v>
      </c>
      <c r="E179" s="98">
        <f>RES_hhdet_fech!E129</f>
        <v>1.1115983368275864</v>
      </c>
      <c r="F179" s="98">
        <f>RES_hhdet_fech!F129</f>
        <v>1.3901935896044983</v>
      </c>
      <c r="G179" s="98">
        <f>RES_hhdet_fech!G129</f>
        <v>1.6486980796424742</v>
      </c>
      <c r="H179" s="98">
        <f>RES_hhdet_fech!H129</f>
        <v>1.9929944937094204</v>
      </c>
      <c r="I179" s="98">
        <f>RES_hhdet_fech!I129</f>
        <v>2.3404683822611356</v>
      </c>
      <c r="J179" s="98">
        <f>RES_hhdet_fech!J129</f>
        <v>2.5877275211361215</v>
      </c>
      <c r="K179" s="98">
        <f>RES_hhdet_fech!K129</f>
        <v>2.7293327051298335</v>
      </c>
      <c r="L179" s="98">
        <f>RES_hhdet_fech!L129</f>
        <v>2.9335572763636275</v>
      </c>
      <c r="M179" s="98">
        <f>RES_hhdet_fech!M129</f>
        <v>3.1524686139832614</v>
      </c>
      <c r="N179" s="98">
        <f>RES_hhdet_fech!N129</f>
        <v>3.3845563220161372</v>
      </c>
      <c r="O179" s="98">
        <f>RES_hhdet_fech!O129</f>
        <v>3.582878550600237</v>
      </c>
      <c r="P179" s="98">
        <f>RES_hhdet_fech!P129</f>
        <v>3.7206883799756754</v>
      </c>
      <c r="Q179" s="98">
        <f>RES_hhdet_fech!Q129</f>
        <v>3.7151361789928048</v>
      </c>
      <c r="R179" s="98">
        <f>RES_hhdet_fech!R129</f>
        <v>3.8509354901383253</v>
      </c>
      <c r="S179" s="98">
        <f>RES_hhdet_fech!S129</f>
        <v>3.8072667769078117</v>
      </c>
      <c r="T179" s="98">
        <f>RES_hhdet_fech!T129</f>
        <v>4.532535087225118</v>
      </c>
      <c r="U179" s="98">
        <f>RES_hhdet_fech!U129</f>
        <v>3.7681879289936355</v>
      </c>
      <c r="V179" s="98">
        <f>RES_hhdet_fech!V129</f>
        <v>3.9446306898462171</v>
      </c>
      <c r="W179" s="98">
        <f>RES_hhdet_fech!W129</f>
        <v>3.8440615002114242</v>
      </c>
      <c r="DA179" s="63" t="s">
        <v>2363</v>
      </c>
    </row>
    <row r="180" spans="1:105" ht="12" customHeight="1" x14ac:dyDescent="0.25">
      <c r="A180" s="121" t="s">
        <v>55</v>
      </c>
      <c r="B180" s="122">
        <v>1140.4718981071633</v>
      </c>
      <c r="C180" s="122">
        <v>1096.9133617058956</v>
      </c>
      <c r="D180" s="122">
        <v>1095.4347119321496</v>
      </c>
      <c r="E180" s="122">
        <v>1078.9976618763094</v>
      </c>
      <c r="F180" s="122">
        <v>1117.2813549864477</v>
      </c>
      <c r="G180" s="122">
        <v>1102.4833875009708</v>
      </c>
      <c r="H180" s="122">
        <v>1119.1732747024832</v>
      </c>
      <c r="I180" s="122">
        <v>1029.0484493383337</v>
      </c>
      <c r="J180" s="122">
        <v>1074.4716838054833</v>
      </c>
      <c r="K180" s="122">
        <v>1063.3138590401234</v>
      </c>
      <c r="L180" s="122">
        <v>1263.0176055448833</v>
      </c>
      <c r="M180" s="122">
        <v>1275.6026263236488</v>
      </c>
      <c r="N180" s="122">
        <v>1305.5095834771416</v>
      </c>
      <c r="O180" s="122">
        <v>1338.5179412275907</v>
      </c>
      <c r="P180" s="122">
        <v>1323.992811324101</v>
      </c>
      <c r="Q180" s="122">
        <v>1324.2887980354787</v>
      </c>
      <c r="R180" s="122">
        <v>1323.3062707305232</v>
      </c>
      <c r="S180" s="122">
        <v>1303.3084214673304</v>
      </c>
      <c r="T180" s="122">
        <v>1274.1174235137682</v>
      </c>
      <c r="U180" s="122">
        <v>1279.8933756350032</v>
      </c>
      <c r="V180" s="122">
        <v>1275.8310006219672</v>
      </c>
      <c r="W180" s="122">
        <v>1296.5463615968081</v>
      </c>
      <c r="DA180" s="130" t="s">
        <v>2364</v>
      </c>
    </row>
    <row r="181" spans="1:105" ht="12" customHeight="1" x14ac:dyDescent="0.25">
      <c r="A181" s="97" t="s">
        <v>128</v>
      </c>
      <c r="B181" s="98">
        <v>1136.7126934813894</v>
      </c>
      <c r="C181" s="98">
        <v>1094.3541007576314</v>
      </c>
      <c r="D181" s="98">
        <v>1092.6434844005073</v>
      </c>
      <c r="E181" s="98">
        <v>1076.9136188529271</v>
      </c>
      <c r="F181" s="98">
        <v>1115.4337800555602</v>
      </c>
      <c r="G181" s="98">
        <v>1099.8229293154764</v>
      </c>
      <c r="H181" s="98">
        <v>1116.8264563640682</v>
      </c>
      <c r="I181" s="98">
        <v>1026.9570689387897</v>
      </c>
      <c r="J181" s="98">
        <v>1073.2174643044032</v>
      </c>
      <c r="K181" s="98">
        <v>1062.9551455557257</v>
      </c>
      <c r="L181" s="98">
        <v>1262.2193348434084</v>
      </c>
      <c r="M181" s="98">
        <v>1273.8422783500964</v>
      </c>
      <c r="N181" s="98">
        <v>1304.033201632539</v>
      </c>
      <c r="O181" s="98">
        <v>1334.9586198269251</v>
      </c>
      <c r="P181" s="98">
        <v>1321.3650642087039</v>
      </c>
      <c r="Q181" s="98">
        <v>1319.6023709261522</v>
      </c>
      <c r="R181" s="98">
        <v>1319.075982721427</v>
      </c>
      <c r="S181" s="98">
        <v>1301.1005744080394</v>
      </c>
      <c r="T181" s="98">
        <v>1271.609012904996</v>
      </c>
      <c r="U181" s="98">
        <v>1277.810387048339</v>
      </c>
      <c r="V181" s="98">
        <v>1274.3498447998934</v>
      </c>
      <c r="W181" s="98">
        <v>1295.4490180743255</v>
      </c>
      <c r="DA181" s="63" t="s">
        <v>2365</v>
      </c>
    </row>
    <row r="182" spans="1:105" ht="12" customHeight="1" x14ac:dyDescent="0.25">
      <c r="A182" s="97" t="s">
        <v>127</v>
      </c>
      <c r="B182" s="98">
        <v>1061.3117715805649</v>
      </c>
      <c r="C182" s="98">
        <v>1019.1414747740978</v>
      </c>
      <c r="D182" s="98">
        <v>1019.4857176806167</v>
      </c>
      <c r="E182" s="98">
        <v>1003.8818890958969</v>
      </c>
      <c r="F182" s="98">
        <v>1040.6415345101498</v>
      </c>
      <c r="G182" s="98">
        <v>1028.4853840115791</v>
      </c>
      <c r="H182" s="98">
        <v>1045.3177919166501</v>
      </c>
      <c r="I182" s="98">
        <v>960.45811651933798</v>
      </c>
      <c r="J182" s="98">
        <v>1003.2533629466644</v>
      </c>
      <c r="K182" s="98">
        <v>989.31427048641967</v>
      </c>
      <c r="L182" s="98">
        <v>1189.9496271378837</v>
      </c>
      <c r="M182" s="98">
        <v>1204.8159968923505</v>
      </c>
      <c r="N182" s="98">
        <v>1236.6789369104974</v>
      </c>
      <c r="O182" s="98">
        <v>1276.2394086260997</v>
      </c>
      <c r="P182" s="98">
        <v>1262.062910370825</v>
      </c>
      <c r="Q182" s="98">
        <v>1265.7432690933322</v>
      </c>
      <c r="R182" s="98">
        <v>1267.0502182830303</v>
      </c>
      <c r="S182" s="98">
        <v>1245.630716288</v>
      </c>
      <c r="T182" s="98">
        <v>1220.258471954281</v>
      </c>
      <c r="U182" s="98">
        <v>1227.8882327100587</v>
      </c>
      <c r="V182" s="98">
        <v>1225.8814817737264</v>
      </c>
      <c r="W182" s="98">
        <v>1248.2813619309327</v>
      </c>
      <c r="DA182" s="63" t="s">
        <v>2366</v>
      </c>
    </row>
    <row r="183" spans="1:105" ht="12" customHeight="1" x14ac:dyDescent="0.25">
      <c r="A183" s="100" t="s">
        <v>203</v>
      </c>
      <c r="B183" s="101">
        <v>647.87125031749622</v>
      </c>
      <c r="C183" s="101">
        <v>610.23291999484582</v>
      </c>
      <c r="D183" s="101">
        <v>615.94075925921049</v>
      </c>
      <c r="E183" s="101">
        <v>598.36953916130312</v>
      </c>
      <c r="F183" s="101">
        <v>617.53506111481488</v>
      </c>
      <c r="G183" s="101">
        <v>618.23916284066433</v>
      </c>
      <c r="H183" s="101">
        <v>628.67130809686546</v>
      </c>
      <c r="I183" s="101">
        <v>567.90618648745431</v>
      </c>
      <c r="J183" s="101">
        <v>575.42571304529963</v>
      </c>
      <c r="K183" s="101">
        <v>520.90536216007911</v>
      </c>
      <c r="L183" s="101">
        <v>712.88330569656284</v>
      </c>
      <c r="M183" s="101">
        <v>714.86522033489996</v>
      </c>
      <c r="N183" s="101">
        <v>719.20108075711823</v>
      </c>
      <c r="O183" s="101">
        <v>776.71989985255857</v>
      </c>
      <c r="P183" s="101">
        <v>739.85794252666631</v>
      </c>
      <c r="Q183" s="101">
        <v>757.36101650208946</v>
      </c>
      <c r="R183" s="101">
        <v>757.78218766055284</v>
      </c>
      <c r="S183" s="101">
        <v>713.28099797537277</v>
      </c>
      <c r="T183" s="101">
        <v>700.70784730331059</v>
      </c>
      <c r="U183" s="101">
        <v>713.91711713950724</v>
      </c>
      <c r="V183" s="101">
        <v>714.102549263843</v>
      </c>
      <c r="W183" s="101">
        <v>730.46202426108437</v>
      </c>
      <c r="DA183" s="131" t="s">
        <v>2367</v>
      </c>
    </row>
    <row r="184" spans="1:105" ht="12" customHeight="1" x14ac:dyDescent="0.25">
      <c r="A184" s="103" t="s">
        <v>52</v>
      </c>
      <c r="B184" s="104">
        <v>413.44052126306883</v>
      </c>
      <c r="C184" s="104">
        <v>408.90855477925203</v>
      </c>
      <c r="D184" s="104">
        <v>403.54495842140636</v>
      </c>
      <c r="E184" s="104">
        <v>405.51234993459366</v>
      </c>
      <c r="F184" s="104">
        <v>423.106473395335</v>
      </c>
      <c r="G184" s="104">
        <v>410.24622117091468</v>
      </c>
      <c r="H184" s="104">
        <v>416.64648381978469</v>
      </c>
      <c r="I184" s="104">
        <v>392.55193003188367</v>
      </c>
      <c r="J184" s="104">
        <v>427.82764990136468</v>
      </c>
      <c r="K184" s="104">
        <v>468.40890832634034</v>
      </c>
      <c r="L184" s="104">
        <v>477.06632144132072</v>
      </c>
      <c r="M184" s="104">
        <v>489.9507765574503</v>
      </c>
      <c r="N184" s="104">
        <v>517.47785615337898</v>
      </c>
      <c r="O184" s="104">
        <v>499.51950877354096</v>
      </c>
      <c r="P184" s="104">
        <v>522.20496784415877</v>
      </c>
      <c r="Q184" s="104">
        <v>508.38225259124289</v>
      </c>
      <c r="R184" s="104">
        <v>509.2680306224774</v>
      </c>
      <c r="S184" s="104">
        <v>532.34971831262737</v>
      </c>
      <c r="T184" s="104">
        <v>519.55062465097058</v>
      </c>
      <c r="U184" s="104">
        <v>513.97111557055143</v>
      </c>
      <c r="V184" s="104">
        <v>511.77893250988336</v>
      </c>
      <c r="W184" s="104">
        <v>517.81933766984821</v>
      </c>
      <c r="DA184" s="132" t="s">
        <v>2368</v>
      </c>
    </row>
    <row r="185" spans="1:105" ht="12" customHeight="1" x14ac:dyDescent="0.25">
      <c r="A185" s="106" t="s">
        <v>122</v>
      </c>
      <c r="B185" s="101">
        <v>1373.4692865701622</v>
      </c>
      <c r="C185" s="101">
        <v>1282.416350778891</v>
      </c>
      <c r="D185" s="101">
        <v>1298.2972201029502</v>
      </c>
      <c r="E185" s="101">
        <v>1254.921067477288</v>
      </c>
      <c r="F185" s="101">
        <v>1281.1147251008879</v>
      </c>
      <c r="G185" s="101">
        <v>1301.8247622714537</v>
      </c>
      <c r="H185" s="101">
        <v>1312.6591145636257</v>
      </c>
      <c r="I185" s="101">
        <v>1241.7059487969143</v>
      </c>
      <c r="J185" s="101">
        <v>1275.9848963414729</v>
      </c>
      <c r="K185" s="101">
        <v>1217.6702146035814</v>
      </c>
      <c r="L185" s="101">
        <v>1429.5413650648879</v>
      </c>
      <c r="M185" s="101">
        <v>1477.1886595027177</v>
      </c>
      <c r="N185" s="101">
        <v>1468.8664012285765</v>
      </c>
      <c r="O185" s="101">
        <v>1583.5868020412699</v>
      </c>
      <c r="P185" s="101">
        <v>1522.3607394737942</v>
      </c>
      <c r="Q185" s="101">
        <v>1582.1403774279029</v>
      </c>
      <c r="R185" s="101">
        <v>1576.0876235310891</v>
      </c>
      <c r="S185" s="101">
        <v>1482.8742359756172</v>
      </c>
      <c r="T185" s="101">
        <v>1472.93206329285</v>
      </c>
      <c r="U185" s="101">
        <v>1449.9791226542006</v>
      </c>
      <c r="V185" s="101">
        <v>1429.3097767709719</v>
      </c>
      <c r="W185" s="101">
        <v>1422.6968944921728</v>
      </c>
      <c r="DA185" s="131" t="s">
        <v>2369</v>
      </c>
    </row>
    <row r="186" spans="1:105" ht="12" customHeight="1" x14ac:dyDescent="0.25">
      <c r="A186" s="107" t="s">
        <v>121</v>
      </c>
      <c r="B186" s="104">
        <v>1203.379178146685</v>
      </c>
      <c r="C186" s="104">
        <v>1118.6621143987297</v>
      </c>
      <c r="D186" s="104">
        <v>1136.224740555414</v>
      </c>
      <c r="E186" s="104">
        <v>1097.2345676670516</v>
      </c>
      <c r="F186" s="104">
        <v>1123.4752595018701</v>
      </c>
      <c r="G186" s="104">
        <v>1148.5128049036732</v>
      </c>
      <c r="H186" s="104">
        <v>1163.1150415655895</v>
      </c>
      <c r="I186" s="104">
        <v>1099.8753760018872</v>
      </c>
      <c r="J186" s="104">
        <v>1125.0264221529094</v>
      </c>
      <c r="K186" s="104">
        <v>1058.8484746099984</v>
      </c>
      <c r="L186" s="104">
        <v>1270.1783590719062</v>
      </c>
      <c r="M186" s="104">
        <v>1314.4788116003183</v>
      </c>
      <c r="N186" s="104">
        <v>1307.6713272173254</v>
      </c>
      <c r="O186" s="104">
        <v>1423.3863347832184</v>
      </c>
      <c r="P186" s="104">
        <v>1362.3425538635629</v>
      </c>
      <c r="Q186" s="104">
        <v>1421.7981872421672</v>
      </c>
      <c r="R186" s="104">
        <v>1417.5132347257895</v>
      </c>
      <c r="S186" s="104">
        <v>1328.0500842216222</v>
      </c>
      <c r="T186" s="104">
        <v>1326.312018012884</v>
      </c>
      <c r="U186" s="104">
        <v>1319.9378783755128</v>
      </c>
      <c r="V186" s="104">
        <v>1311.4183135143126</v>
      </c>
      <c r="W186" s="104">
        <v>1315.2123466958783</v>
      </c>
      <c r="DA186" s="132" t="s">
        <v>2370</v>
      </c>
    </row>
    <row r="187" spans="1:105" ht="12" customHeight="1" x14ac:dyDescent="0.25">
      <c r="A187" s="108" t="s">
        <v>53</v>
      </c>
      <c r="B187" s="98">
        <v>783.17079019176072</v>
      </c>
      <c r="C187" s="98">
        <v>714.67085549480009</v>
      </c>
      <c r="D187" s="98">
        <v>731.52682206378643</v>
      </c>
      <c r="E187" s="98">
        <v>697.15601653970919</v>
      </c>
      <c r="F187" s="98">
        <v>710.0259174041646</v>
      </c>
      <c r="G187" s="98">
        <v>734.03246721468599</v>
      </c>
      <c r="H187" s="98">
        <v>743.25440054757416</v>
      </c>
      <c r="I187" s="98">
        <v>693.1714916867096</v>
      </c>
      <c r="J187" s="98">
        <v>690.40174186026354</v>
      </c>
      <c r="K187" s="98">
        <v>600.61249114840086</v>
      </c>
      <c r="L187" s="98">
        <v>809.23849972935022</v>
      </c>
      <c r="M187" s="98">
        <v>830.02627021960006</v>
      </c>
      <c r="N187" s="98">
        <v>809.3920464027849</v>
      </c>
      <c r="O187" s="98">
        <v>918.4213433214602</v>
      </c>
      <c r="P187" s="98">
        <v>848.15437381519826</v>
      </c>
      <c r="Q187" s="98">
        <v>899.74642065112516</v>
      </c>
      <c r="R187" s="98">
        <v>897.28432791914167</v>
      </c>
      <c r="S187" s="98">
        <v>806.07876837989284</v>
      </c>
      <c r="T187" s="98">
        <v>805.06184399706046</v>
      </c>
      <c r="U187" s="98">
        <v>805.54867656499732</v>
      </c>
      <c r="V187" s="98">
        <v>800.71244282839859</v>
      </c>
      <c r="W187" s="98">
        <v>805.05895687278405</v>
      </c>
      <c r="DA187" s="63" t="s">
        <v>2371</v>
      </c>
    </row>
    <row r="188" spans="1:105" ht="12" customHeight="1" x14ac:dyDescent="0.25">
      <c r="A188" s="108" t="s">
        <v>52</v>
      </c>
      <c r="B188" s="98">
        <v>420.20838795492426</v>
      </c>
      <c r="C188" s="98">
        <v>403.99125890392946</v>
      </c>
      <c r="D188" s="98">
        <v>404.69791849162766</v>
      </c>
      <c r="E188" s="98">
        <v>400.07855112734228</v>
      </c>
      <c r="F188" s="98">
        <v>413.44934209770554</v>
      </c>
      <c r="G188" s="98">
        <v>414.48033768898733</v>
      </c>
      <c r="H188" s="98">
        <v>419.86064101801526</v>
      </c>
      <c r="I188" s="98">
        <v>406.70388431517756</v>
      </c>
      <c r="J188" s="98">
        <v>434.62468029264579</v>
      </c>
      <c r="K188" s="98">
        <v>458.23598346159741</v>
      </c>
      <c r="L188" s="98">
        <v>460.93985934255596</v>
      </c>
      <c r="M188" s="98">
        <v>484.45254138071823</v>
      </c>
      <c r="N188" s="98">
        <v>498.27928081454064</v>
      </c>
      <c r="O188" s="98">
        <v>504.9649914617583</v>
      </c>
      <c r="P188" s="98">
        <v>514.18818004836476</v>
      </c>
      <c r="Q188" s="98">
        <v>522.051766591042</v>
      </c>
      <c r="R188" s="98">
        <v>520.22890680664784</v>
      </c>
      <c r="S188" s="98">
        <v>521.97131584172939</v>
      </c>
      <c r="T188" s="98">
        <v>521.2501740158234</v>
      </c>
      <c r="U188" s="98">
        <v>514.38920181051537</v>
      </c>
      <c r="V188" s="98">
        <v>510.70587068591385</v>
      </c>
      <c r="W188" s="98">
        <v>510.15338982309413</v>
      </c>
      <c r="DA188" s="63" t="s">
        <v>2372</v>
      </c>
    </row>
    <row r="189" spans="1:105" ht="12" customHeight="1" x14ac:dyDescent="0.25">
      <c r="A189" s="121" t="s">
        <v>54</v>
      </c>
      <c r="B189" s="122">
        <v>289.00994148565763</v>
      </c>
      <c r="C189" s="122">
        <v>283.017682215116</v>
      </c>
      <c r="D189" s="122">
        <v>286.82319310801569</v>
      </c>
      <c r="E189" s="122">
        <v>284.56693942946509</v>
      </c>
      <c r="F189" s="122">
        <v>285.68039847581611</v>
      </c>
      <c r="G189" s="122">
        <v>289.6381364719482</v>
      </c>
      <c r="H189" s="122">
        <v>298.27094116348229</v>
      </c>
      <c r="I189" s="122">
        <v>294.79207403208574</v>
      </c>
      <c r="J189" s="122">
        <v>300.84315962786349</v>
      </c>
      <c r="K189" s="122">
        <v>302.32990958691937</v>
      </c>
      <c r="L189" s="122">
        <v>336.67118393184057</v>
      </c>
      <c r="M189" s="122">
        <v>329.16421488629476</v>
      </c>
      <c r="N189" s="122">
        <v>327.20508048391832</v>
      </c>
      <c r="O189" s="122">
        <v>349.75532719842477</v>
      </c>
      <c r="P189" s="122">
        <v>354.05418425204533</v>
      </c>
      <c r="Q189" s="122">
        <v>358.75774117040254</v>
      </c>
      <c r="R189" s="122">
        <v>366.77688808492638</v>
      </c>
      <c r="S189" s="122">
        <v>353.76414964218901</v>
      </c>
      <c r="T189" s="122">
        <v>350.76964429059899</v>
      </c>
      <c r="U189" s="122">
        <v>346.51233129745236</v>
      </c>
      <c r="V189" s="122">
        <v>360.66588700239288</v>
      </c>
      <c r="W189" s="122">
        <v>363.38535814062288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289.00994148565763</v>
      </c>
      <c r="C191" s="33">
        <v>283.017682215116</v>
      </c>
      <c r="D191" s="33">
        <v>286.82319310801569</v>
      </c>
      <c r="E191" s="33">
        <v>284.56693942946509</v>
      </c>
      <c r="F191" s="33">
        <v>285.68039847581611</v>
      </c>
      <c r="G191" s="33">
        <v>289.6381364719482</v>
      </c>
      <c r="H191" s="33">
        <v>298.27094116348229</v>
      </c>
      <c r="I191" s="33">
        <v>294.79207403208574</v>
      </c>
      <c r="J191" s="33">
        <v>300.84315962786349</v>
      </c>
      <c r="K191" s="33">
        <v>302.32990958691937</v>
      </c>
      <c r="L191" s="33">
        <v>336.67118393184057</v>
      </c>
      <c r="M191" s="33">
        <v>329.16421488629476</v>
      </c>
      <c r="N191" s="33">
        <v>327.20508048391832</v>
      </c>
      <c r="O191" s="33">
        <v>349.75532719842477</v>
      </c>
      <c r="P191" s="33">
        <v>354.05418425204533</v>
      </c>
      <c r="Q191" s="33">
        <v>358.75774117040254</v>
      </c>
      <c r="R191" s="33">
        <v>366.77688808492638</v>
      </c>
      <c r="S191" s="33">
        <v>353.76414964218901</v>
      </c>
      <c r="T191" s="33">
        <v>350.76964429059899</v>
      </c>
      <c r="U191" s="33">
        <v>346.51233129745236</v>
      </c>
      <c r="V191" s="33">
        <v>360.66588700239288</v>
      </c>
      <c r="W191" s="33">
        <v>363.38535814062288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11142.844663312486</v>
      </c>
      <c r="C193" s="117">
        <f t="shared" si="94"/>
        <v>11846.106581903485</v>
      </c>
      <c r="D193" s="117">
        <f t="shared" si="94"/>
        <v>11477.84680119812</v>
      </c>
      <c r="E193" s="117">
        <f t="shared" si="94"/>
        <v>11706.157393408253</v>
      </c>
      <c r="F193" s="117">
        <f t="shared" si="94"/>
        <v>11731.214446328775</v>
      </c>
      <c r="G193" s="117">
        <f t="shared" si="94"/>
        <v>11736.665462889287</v>
      </c>
      <c r="H193" s="117">
        <f t="shared" si="94"/>
        <v>11921.730908707033</v>
      </c>
      <c r="I193" s="117">
        <f t="shared" si="94"/>
        <v>11814.23869581299</v>
      </c>
      <c r="J193" s="117">
        <f t="shared" si="94"/>
        <v>12019.823636667636</v>
      </c>
      <c r="K193" s="117">
        <f t="shared" si="94"/>
        <v>12183.761941685318</v>
      </c>
      <c r="L193" s="117">
        <f t="shared" si="94"/>
        <v>14028.085972177052</v>
      </c>
      <c r="M193" s="117">
        <f t="shared" si="94"/>
        <v>12306.781186017368</v>
      </c>
      <c r="N193" s="117">
        <f t="shared" si="94"/>
        <v>12501.096702534518</v>
      </c>
      <c r="O193" s="117">
        <f t="shared" si="94"/>
        <v>12573.663766918942</v>
      </c>
      <c r="P193" s="117">
        <f t="shared" si="94"/>
        <v>11636.902191751038</v>
      </c>
      <c r="Q193" s="117">
        <f t="shared" si="94"/>
        <v>12519.59453986848</v>
      </c>
      <c r="R193" s="117">
        <f t="shared" ref="R193:V193" si="95">R194+R197+R199+R208</f>
        <v>12890.715622573029</v>
      </c>
      <c r="S193" s="117">
        <f t="shared" si="95"/>
        <v>12922.292492292012</v>
      </c>
      <c r="T193" s="117">
        <f t="shared" si="95"/>
        <v>12897.59791287432</v>
      </c>
      <c r="U193" s="117">
        <f t="shared" si="95"/>
        <v>12492.675536405186</v>
      </c>
      <c r="V193" s="117">
        <f t="shared" si="95"/>
        <v>12229.103672465042</v>
      </c>
      <c r="W193" s="117">
        <f t="shared" ref="W193" si="96">W194+W197+W199+W208</f>
        <v>13218.880724727633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9960.2304142985995</v>
      </c>
      <c r="C194" s="122">
        <f t="shared" si="97"/>
        <v>10700.356170135083</v>
      </c>
      <c r="D194" s="122">
        <f t="shared" si="97"/>
        <v>10326.564258332963</v>
      </c>
      <c r="E194" s="122">
        <f t="shared" si="97"/>
        <v>10566.06536805504</v>
      </c>
      <c r="F194" s="122">
        <f t="shared" si="97"/>
        <v>10552.989884930703</v>
      </c>
      <c r="G194" s="122">
        <f t="shared" si="97"/>
        <v>10563.449153631624</v>
      </c>
      <c r="H194" s="122">
        <f t="shared" si="97"/>
        <v>10721.983275192311</v>
      </c>
      <c r="I194" s="122">
        <f t="shared" si="97"/>
        <v>10688.998731734308</v>
      </c>
      <c r="J194" s="122">
        <f t="shared" si="97"/>
        <v>10844.644370284483</v>
      </c>
      <c r="K194" s="122">
        <f t="shared" si="97"/>
        <v>11011.05156025277</v>
      </c>
      <c r="L194" s="122">
        <f t="shared" si="97"/>
        <v>12648.068717658442</v>
      </c>
      <c r="M194" s="122">
        <f t="shared" si="97"/>
        <v>10914.482457011874</v>
      </c>
      <c r="N194" s="122">
        <f t="shared" si="97"/>
        <v>11075.648396067596</v>
      </c>
      <c r="O194" s="122">
        <f t="shared" si="97"/>
        <v>11093.292483782609</v>
      </c>
      <c r="P194" s="122">
        <f t="shared" si="97"/>
        <v>10162.103171864273</v>
      </c>
      <c r="Q194" s="122">
        <f t="shared" si="97"/>
        <v>11036.511913396076</v>
      </c>
      <c r="R194" s="122">
        <f t="shared" ref="R194:V194" si="98">SUM(R195:R196)</f>
        <v>11394.239624513006</v>
      </c>
      <c r="S194" s="122">
        <f t="shared" si="98"/>
        <v>11444.243684983867</v>
      </c>
      <c r="T194" s="122">
        <f t="shared" si="98"/>
        <v>11434.313891572538</v>
      </c>
      <c r="U194" s="122">
        <f t="shared" si="98"/>
        <v>11020.439336131478</v>
      </c>
      <c r="V194" s="122">
        <f t="shared" si="98"/>
        <v>10737.16987947398</v>
      </c>
      <c r="W194" s="122">
        <f t="shared" ref="W194" si="99">SUM(W195:W196)</f>
        <v>11694.56629696239</v>
      </c>
      <c r="DA194" s="130" t="s">
        <v>2527</v>
      </c>
    </row>
    <row r="195" spans="1:105" ht="12" customHeight="1" x14ac:dyDescent="0.25">
      <c r="A195" s="97" t="s">
        <v>203</v>
      </c>
      <c r="B195" s="98">
        <v>9923.5486383189618</v>
      </c>
      <c r="C195" s="98">
        <v>10661.101972684444</v>
      </c>
      <c r="D195" s="98">
        <v>10289.757068554834</v>
      </c>
      <c r="E195" s="98">
        <v>10528.716320991805</v>
      </c>
      <c r="F195" s="98">
        <v>10516.293139014977</v>
      </c>
      <c r="G195" s="98">
        <v>10527.185380380817</v>
      </c>
      <c r="H195" s="98">
        <v>10685.653836588563</v>
      </c>
      <c r="I195" s="98">
        <v>10653.087396495857</v>
      </c>
      <c r="J195" s="98">
        <v>10808.905638842481</v>
      </c>
      <c r="K195" s="98">
        <v>10975.193850884107</v>
      </c>
      <c r="L195" s="98">
        <v>12605.427484039277</v>
      </c>
      <c r="M195" s="98">
        <v>10878.509878029756</v>
      </c>
      <c r="N195" s="98">
        <v>11039.166087219666</v>
      </c>
      <c r="O195" s="98">
        <v>11056.727919876548</v>
      </c>
      <c r="P195" s="98">
        <v>10129.802122772538</v>
      </c>
      <c r="Q195" s="98">
        <v>11001.040114534446</v>
      </c>
      <c r="R195" s="98">
        <v>11357.839678625052</v>
      </c>
      <c r="S195" s="98">
        <v>11407.739203924046</v>
      </c>
      <c r="T195" s="98">
        <v>11398.026150696387</v>
      </c>
      <c r="U195" s="98">
        <v>10985.976121487332</v>
      </c>
      <c r="V195" s="98">
        <v>10703.585602194375</v>
      </c>
      <c r="W195" s="98">
        <v>11657.912161441485</v>
      </c>
      <c r="DA195" s="63" t="s">
        <v>2528</v>
      </c>
    </row>
    <row r="196" spans="1:105" ht="12" customHeight="1" x14ac:dyDescent="0.25">
      <c r="A196" s="97" t="s">
        <v>53</v>
      </c>
      <c r="B196" s="98">
        <v>36.681775979638516</v>
      </c>
      <c r="C196" s="98">
        <v>39.254197450639268</v>
      </c>
      <c r="D196" s="98">
        <v>36.807189778128652</v>
      </c>
      <c r="E196" s="98">
        <v>37.349047063235432</v>
      </c>
      <c r="F196" s="98">
        <v>36.696745915725579</v>
      </c>
      <c r="G196" s="98">
        <v>36.263773250805592</v>
      </c>
      <c r="H196" s="98">
        <v>36.329438603749367</v>
      </c>
      <c r="I196" s="98">
        <v>35.911335238450413</v>
      </c>
      <c r="J196" s="98">
        <v>35.738731442001352</v>
      </c>
      <c r="K196" s="98">
        <v>35.857709368663947</v>
      </c>
      <c r="L196" s="98">
        <v>42.641233619163657</v>
      </c>
      <c r="M196" s="98">
        <v>35.972578982118883</v>
      </c>
      <c r="N196" s="98">
        <v>36.482308847929225</v>
      </c>
      <c r="O196" s="98">
        <v>36.564563906060137</v>
      </c>
      <c r="P196" s="98">
        <v>32.301049091734946</v>
      </c>
      <c r="Q196" s="98">
        <v>35.471798861629829</v>
      </c>
      <c r="R196" s="98">
        <v>36.399945887953947</v>
      </c>
      <c r="S196" s="98">
        <v>36.50448105982192</v>
      </c>
      <c r="T196" s="98">
        <v>36.287740876150124</v>
      </c>
      <c r="U196" s="98">
        <v>34.46321464414499</v>
      </c>
      <c r="V196" s="98">
        <v>33.584277279606141</v>
      </c>
      <c r="W196" s="98">
        <v>36.654135520904582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1.621308281891765</v>
      </c>
      <c r="C197" s="122">
        <f t="shared" si="100"/>
        <v>2.1280395204882807</v>
      </c>
      <c r="D197" s="122">
        <f t="shared" si="100"/>
        <v>2.3872752506714088</v>
      </c>
      <c r="E197" s="122">
        <f t="shared" si="100"/>
        <v>3.1136264669168838</v>
      </c>
      <c r="F197" s="122">
        <f t="shared" si="100"/>
        <v>4.1662905544525906</v>
      </c>
      <c r="G197" s="122">
        <f t="shared" si="100"/>
        <v>5.2122924598481051</v>
      </c>
      <c r="H197" s="122">
        <f t="shared" si="100"/>
        <v>6.6377537975465506</v>
      </c>
      <c r="I197" s="122">
        <f t="shared" si="100"/>
        <v>8.0632588432733776</v>
      </c>
      <c r="J197" s="122">
        <f t="shared" si="100"/>
        <v>9.1410729560703672</v>
      </c>
      <c r="K197" s="122">
        <f t="shared" si="100"/>
        <v>9.9351807207637783</v>
      </c>
      <c r="L197" s="122">
        <f t="shared" si="100"/>
        <v>11.004293494447881</v>
      </c>
      <c r="M197" s="122">
        <f t="shared" si="100"/>
        <v>12.288737917266852</v>
      </c>
      <c r="N197" s="122">
        <f t="shared" si="100"/>
        <v>13.69995911919653</v>
      </c>
      <c r="O197" s="122">
        <f t="shared" si="100"/>
        <v>15.114028243484185</v>
      </c>
      <c r="P197" s="122">
        <f t="shared" si="100"/>
        <v>16.214178010799127</v>
      </c>
      <c r="Q197" s="122">
        <f t="shared" si="100"/>
        <v>16.731218042295044</v>
      </c>
      <c r="R197" s="122">
        <f t="shared" si="100"/>
        <v>17.952739438503993</v>
      </c>
      <c r="S197" s="122">
        <f t="shared" si="100"/>
        <v>18.409017691887886</v>
      </c>
      <c r="T197" s="122">
        <f t="shared" si="100"/>
        <v>22.764204160822615</v>
      </c>
      <c r="U197" s="122">
        <f t="shared" si="100"/>
        <v>19.559696953479914</v>
      </c>
      <c r="V197" s="122">
        <f t="shared" si="100"/>
        <v>21.134815327211474</v>
      </c>
      <c r="W197" s="122">
        <f t="shared" si="100"/>
        <v>21.016682062204879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1.621308281891765</v>
      </c>
      <c r="C198" s="98">
        <f>RES_hhdet_tesh!C129</f>
        <v>2.1280395204882807</v>
      </c>
      <c r="D198" s="98">
        <f>RES_hhdet_tesh!D129</f>
        <v>2.3872752506714088</v>
      </c>
      <c r="E198" s="98">
        <f>RES_hhdet_tesh!E129</f>
        <v>3.1136264669168838</v>
      </c>
      <c r="F198" s="98">
        <f>RES_hhdet_tesh!F129</f>
        <v>4.1662905544525906</v>
      </c>
      <c r="G198" s="98">
        <f>RES_hhdet_tesh!G129</f>
        <v>5.2122924598481051</v>
      </c>
      <c r="H198" s="98">
        <f>RES_hhdet_tesh!H129</f>
        <v>6.6377537975465506</v>
      </c>
      <c r="I198" s="98">
        <f>RES_hhdet_tesh!I129</f>
        <v>8.0632588432733776</v>
      </c>
      <c r="J198" s="98">
        <f>RES_hhdet_tesh!J129</f>
        <v>9.1410729560703672</v>
      </c>
      <c r="K198" s="98">
        <f>RES_hhdet_tesh!K129</f>
        <v>9.9351807207637783</v>
      </c>
      <c r="L198" s="98">
        <f>RES_hhdet_tesh!L129</f>
        <v>11.004293494447881</v>
      </c>
      <c r="M198" s="98">
        <f>RES_hhdet_tesh!M129</f>
        <v>12.288737917266852</v>
      </c>
      <c r="N198" s="98">
        <f>RES_hhdet_tesh!N129</f>
        <v>13.69995911919653</v>
      </c>
      <c r="O198" s="98">
        <f>RES_hhdet_tesh!O129</f>
        <v>15.114028243484185</v>
      </c>
      <c r="P198" s="98">
        <f>RES_hhdet_tesh!P129</f>
        <v>16.214178010799127</v>
      </c>
      <c r="Q198" s="98">
        <f>RES_hhdet_tesh!Q129</f>
        <v>16.731218042295044</v>
      </c>
      <c r="R198" s="98">
        <f>RES_hhdet_tesh!R129</f>
        <v>17.952739438503993</v>
      </c>
      <c r="S198" s="98">
        <f>RES_hhdet_tesh!S129</f>
        <v>18.409017691887886</v>
      </c>
      <c r="T198" s="98">
        <f>RES_hhdet_tesh!T129</f>
        <v>22.764204160822615</v>
      </c>
      <c r="U198" s="98">
        <f>RES_hhdet_tesh!U129</f>
        <v>19.559696953479914</v>
      </c>
      <c r="V198" s="98">
        <f>RES_hhdet_tesh!V129</f>
        <v>21.134815327211474</v>
      </c>
      <c r="W198" s="98">
        <f>RES_hhdet_tesh!W129</f>
        <v>21.016682062204879</v>
      </c>
      <c r="DA198" s="63" t="s">
        <v>2531</v>
      </c>
    </row>
    <row r="199" spans="1:105" ht="12" customHeight="1" x14ac:dyDescent="0.25">
      <c r="A199" s="121" t="s">
        <v>55</v>
      </c>
      <c r="B199" s="122">
        <v>961.73383925831524</v>
      </c>
      <c r="C199" s="122">
        <v>928.20482061261021</v>
      </c>
      <c r="D199" s="122">
        <v>929.85104689705361</v>
      </c>
      <c r="E199" s="122">
        <v>918.89433288458804</v>
      </c>
      <c r="F199" s="122">
        <v>954.31119625403994</v>
      </c>
      <c r="G199" s="122">
        <v>944.31361726365344</v>
      </c>
      <c r="H199" s="122">
        <v>961.7004027461295</v>
      </c>
      <c r="I199" s="122">
        <v>887.88499251338294</v>
      </c>
      <c r="J199" s="122">
        <v>931.67494562832474</v>
      </c>
      <c r="K199" s="122">
        <v>926.71850498728406</v>
      </c>
      <c r="L199" s="122">
        <v>1105.5316272191831</v>
      </c>
      <c r="M199" s="122">
        <v>1121.7663590276297</v>
      </c>
      <c r="N199" s="122">
        <v>1154.2874645991028</v>
      </c>
      <c r="O199" s="122">
        <v>1189.1379961821835</v>
      </c>
      <c r="P199" s="122">
        <v>1178.2451715563764</v>
      </c>
      <c r="Q199" s="122">
        <v>1180.9477468571956</v>
      </c>
      <c r="R199" s="122">
        <v>1184.62258296967</v>
      </c>
      <c r="S199" s="122">
        <v>1173.2007791001686</v>
      </c>
      <c r="T199" s="122">
        <v>1153.0545540394296</v>
      </c>
      <c r="U199" s="122">
        <v>1164.7984251013054</v>
      </c>
      <c r="V199" s="122">
        <v>1167.2497698306397</v>
      </c>
      <c r="W199" s="122">
        <v>1193.3944441391473</v>
      </c>
      <c r="DA199" s="130" t="s">
        <v>2532</v>
      </c>
    </row>
    <row r="200" spans="1:105" ht="12" customHeight="1" x14ac:dyDescent="0.25">
      <c r="A200" s="97" t="s">
        <v>128</v>
      </c>
      <c r="B200" s="98">
        <v>961.38143582423038</v>
      </c>
      <c r="C200" s="98">
        <v>928.45245536880066</v>
      </c>
      <c r="D200" s="98">
        <v>929.79446469799416</v>
      </c>
      <c r="E200" s="98">
        <v>919.15404372906187</v>
      </c>
      <c r="F200" s="98">
        <v>954.7742637457427</v>
      </c>
      <c r="G200" s="98">
        <v>944.10663862747333</v>
      </c>
      <c r="H200" s="98">
        <v>961.54762387389485</v>
      </c>
      <c r="I200" s="98">
        <v>887.36861490544277</v>
      </c>
      <c r="J200" s="98">
        <v>931.49619570397738</v>
      </c>
      <c r="K200" s="98">
        <v>926.94834472549724</v>
      </c>
      <c r="L200" s="98">
        <v>1106.1079121040354</v>
      </c>
      <c r="M200" s="98">
        <v>1122.0250896520881</v>
      </c>
      <c r="N200" s="98">
        <v>1155.2886605883093</v>
      </c>
      <c r="O200" s="98">
        <v>1188.8467074367595</v>
      </c>
      <c r="P200" s="98">
        <v>1178.6751993468711</v>
      </c>
      <c r="Q200" s="98">
        <v>1180.0162322589229</v>
      </c>
      <c r="R200" s="98">
        <v>1183.8956324710862</v>
      </c>
      <c r="S200" s="98">
        <v>1173.7564540288274</v>
      </c>
      <c r="T200" s="98">
        <v>1152.9121820063158</v>
      </c>
      <c r="U200" s="98">
        <v>1164.7592602675215</v>
      </c>
      <c r="V200" s="98">
        <v>1167.3039715090986</v>
      </c>
      <c r="W200" s="98">
        <v>1193.7873890734679</v>
      </c>
      <c r="DA200" s="63" t="s">
        <v>2533</v>
      </c>
    </row>
    <row r="201" spans="1:105" ht="12" customHeight="1" x14ac:dyDescent="0.25">
      <c r="A201" s="97" t="s">
        <v>127</v>
      </c>
      <c r="B201" s="98">
        <v>961.38143582423049</v>
      </c>
      <c r="C201" s="98">
        <v>928.41582896220518</v>
      </c>
      <c r="D201" s="98">
        <v>929.74398163291812</v>
      </c>
      <c r="E201" s="98">
        <v>919.03934818416246</v>
      </c>
      <c r="F201" s="98">
        <v>954.64425918851498</v>
      </c>
      <c r="G201" s="98">
        <v>943.95797488550886</v>
      </c>
      <c r="H201" s="98">
        <v>961.33345803316604</v>
      </c>
      <c r="I201" s="98">
        <v>887.01062026308125</v>
      </c>
      <c r="J201" s="98">
        <v>931.04753743997344</v>
      </c>
      <c r="K201" s="98">
        <v>926.35325264091568</v>
      </c>
      <c r="L201" s="98">
        <v>1105.4995855881878</v>
      </c>
      <c r="M201" s="98">
        <v>1121.7163810565412</v>
      </c>
      <c r="N201" s="98">
        <v>1155.2296245744553</v>
      </c>
      <c r="O201" s="98">
        <v>1189.3874548210783</v>
      </c>
      <c r="P201" s="98">
        <v>1179.6868205477672</v>
      </c>
      <c r="Q201" s="98">
        <v>1181.8065839970438</v>
      </c>
      <c r="R201" s="98">
        <v>1185.6442403480908</v>
      </c>
      <c r="S201" s="98">
        <v>1174.4786780577213</v>
      </c>
      <c r="T201" s="98">
        <v>1153.5880317374722</v>
      </c>
      <c r="U201" s="98">
        <v>1164.7726539653859</v>
      </c>
      <c r="V201" s="98">
        <v>1166.9090012510233</v>
      </c>
      <c r="W201" s="98">
        <v>1192.8677365558931</v>
      </c>
      <c r="DA201" s="63" t="s">
        <v>2534</v>
      </c>
    </row>
    <row r="202" spans="1:105" ht="12" customHeight="1" x14ac:dyDescent="0.25">
      <c r="A202" s="100" t="s">
        <v>203</v>
      </c>
      <c r="B202" s="101">
        <v>547.94091456116166</v>
      </c>
      <c r="C202" s="101">
        <v>519.50727418295287</v>
      </c>
      <c r="D202" s="101">
        <v>526.19902321151153</v>
      </c>
      <c r="E202" s="101">
        <v>513.52699824956881</v>
      </c>
      <c r="F202" s="101">
        <v>531.53778579317998</v>
      </c>
      <c r="G202" s="101">
        <v>533.71175371459435</v>
      </c>
      <c r="H202" s="101">
        <v>544.6869742133814</v>
      </c>
      <c r="I202" s="101">
        <v>494.45869023119775</v>
      </c>
      <c r="J202" s="101">
        <v>503.21988753860882</v>
      </c>
      <c r="K202" s="101">
        <v>457.94434431457518</v>
      </c>
      <c r="L202" s="101">
        <v>628.43326414686703</v>
      </c>
      <c r="M202" s="101">
        <v>631.76560449909095</v>
      </c>
      <c r="N202" s="101">
        <v>637.75176842107635</v>
      </c>
      <c r="O202" s="101">
        <v>689.8679460475372</v>
      </c>
      <c r="P202" s="101">
        <v>657.4818527036083</v>
      </c>
      <c r="Q202" s="101">
        <v>673.42433140580101</v>
      </c>
      <c r="R202" s="101">
        <v>676.37620972561342</v>
      </c>
      <c r="S202" s="101">
        <v>642.12895974509377</v>
      </c>
      <c r="T202" s="101">
        <v>634.03740708650184</v>
      </c>
      <c r="U202" s="101">
        <v>650.80153839483444</v>
      </c>
      <c r="V202" s="101">
        <v>655.13006874113989</v>
      </c>
      <c r="W202" s="101">
        <v>675.04839888604477</v>
      </c>
      <c r="DA202" s="131" t="s">
        <v>2535</v>
      </c>
    </row>
    <row r="203" spans="1:105" ht="12" customHeight="1" x14ac:dyDescent="0.25">
      <c r="A203" s="103" t="s">
        <v>52</v>
      </c>
      <c r="B203" s="104">
        <v>413.44052126306883</v>
      </c>
      <c r="C203" s="104">
        <v>408.90855477925203</v>
      </c>
      <c r="D203" s="104">
        <v>403.54495842140636</v>
      </c>
      <c r="E203" s="104">
        <v>405.51234993459366</v>
      </c>
      <c r="F203" s="104">
        <v>423.106473395335</v>
      </c>
      <c r="G203" s="104">
        <v>410.24622117091468</v>
      </c>
      <c r="H203" s="104">
        <v>416.64648381978469</v>
      </c>
      <c r="I203" s="104">
        <v>392.55193003188367</v>
      </c>
      <c r="J203" s="104">
        <v>427.82764990136468</v>
      </c>
      <c r="K203" s="104">
        <v>468.40890832634034</v>
      </c>
      <c r="L203" s="104">
        <v>477.06632144132072</v>
      </c>
      <c r="M203" s="104">
        <v>489.9507765574503</v>
      </c>
      <c r="N203" s="104">
        <v>517.47785615337898</v>
      </c>
      <c r="O203" s="104">
        <v>499.51950877354096</v>
      </c>
      <c r="P203" s="104">
        <v>522.20496784415877</v>
      </c>
      <c r="Q203" s="104">
        <v>508.38225259124289</v>
      </c>
      <c r="R203" s="104">
        <v>509.2680306224774</v>
      </c>
      <c r="S203" s="104">
        <v>532.34971831262737</v>
      </c>
      <c r="T203" s="104">
        <v>519.55062465097058</v>
      </c>
      <c r="U203" s="104">
        <v>513.97111557055143</v>
      </c>
      <c r="V203" s="104">
        <v>511.77893250988336</v>
      </c>
      <c r="W203" s="104">
        <v>517.81933766984821</v>
      </c>
      <c r="DA203" s="132" t="s">
        <v>2536</v>
      </c>
    </row>
    <row r="204" spans="1:105" ht="12" customHeight="1" x14ac:dyDescent="0.25">
      <c r="A204" s="106" t="s">
        <v>122</v>
      </c>
      <c r="B204" s="101">
        <v>977.71435698402877</v>
      </c>
      <c r="C204" s="101">
        <v>916.7260212679912</v>
      </c>
      <c r="D204" s="101">
        <v>932.52237876455854</v>
      </c>
      <c r="E204" s="101">
        <v>906.00688372546267</v>
      </c>
      <c r="F204" s="101">
        <v>931.76621248158085</v>
      </c>
      <c r="G204" s="101">
        <v>953.97940451450972</v>
      </c>
      <c r="H204" s="101">
        <v>969.2263061993051</v>
      </c>
      <c r="I204" s="101">
        <v>920.44345867722745</v>
      </c>
      <c r="J204" s="101">
        <v>946.70506527742566</v>
      </c>
      <c r="K204" s="101">
        <v>903.72442757443628</v>
      </c>
      <c r="L204" s="101">
        <v>1065.7171079502496</v>
      </c>
      <c r="M204" s="101">
        <v>1107.7379423077643</v>
      </c>
      <c r="N204" s="101">
        <v>1109.3348810443911</v>
      </c>
      <c r="O204" s="101">
        <v>1201.6433713039009</v>
      </c>
      <c r="P204" s="101">
        <v>1160.5144560963631</v>
      </c>
      <c r="Q204" s="101">
        <v>1214.5590504792624</v>
      </c>
      <c r="R204" s="101">
        <v>1212.7274072999542</v>
      </c>
      <c r="S204" s="101">
        <v>1150.9473576891949</v>
      </c>
      <c r="T204" s="101">
        <v>1159.6786207127207</v>
      </c>
      <c r="U204" s="101">
        <v>1166.9416856075602</v>
      </c>
      <c r="V204" s="101">
        <v>1164.8486007499973</v>
      </c>
      <c r="W204" s="101">
        <v>1174.8489209755692</v>
      </c>
      <c r="DA204" s="131" t="s">
        <v>2537</v>
      </c>
    </row>
    <row r="205" spans="1:105" ht="12" customHeight="1" x14ac:dyDescent="0.25">
      <c r="A205" s="107" t="s">
        <v>121</v>
      </c>
      <c r="B205" s="104">
        <v>977.71435698402877</v>
      </c>
      <c r="C205" s="104">
        <v>916.82750671826159</v>
      </c>
      <c r="D205" s="104">
        <v>932.64366352175409</v>
      </c>
      <c r="E205" s="104">
        <v>906.13561955420403</v>
      </c>
      <c r="F205" s="104">
        <v>931.91293953971433</v>
      </c>
      <c r="G205" s="104">
        <v>954.05705710163875</v>
      </c>
      <c r="H205" s="104">
        <v>969.27121045397519</v>
      </c>
      <c r="I205" s="104">
        <v>920.58440494035654</v>
      </c>
      <c r="J205" s="104">
        <v>946.93705262003436</v>
      </c>
      <c r="K205" s="104">
        <v>904.07871859863508</v>
      </c>
      <c r="L205" s="104">
        <v>1065.230555836338</v>
      </c>
      <c r="M205" s="104">
        <v>1107.411841732388</v>
      </c>
      <c r="N205" s="104">
        <v>1109.1470337108858</v>
      </c>
      <c r="O205" s="104">
        <v>1201.3348754105368</v>
      </c>
      <c r="P205" s="104">
        <v>1160.1264070877787</v>
      </c>
      <c r="Q205" s="104">
        <v>1213.6961843143488</v>
      </c>
      <c r="R205" s="104">
        <v>1212.0861225833544</v>
      </c>
      <c r="S205" s="104">
        <v>1150.2146853945505</v>
      </c>
      <c r="T205" s="104">
        <v>1158.6443894993647</v>
      </c>
      <c r="U205" s="104">
        <v>1165.9953571141589</v>
      </c>
      <c r="V205" s="104">
        <v>1164.5664536091651</v>
      </c>
      <c r="W205" s="104">
        <v>1174.9785258068457</v>
      </c>
      <c r="DA205" s="132" t="s">
        <v>2538</v>
      </c>
    </row>
    <row r="206" spans="1:105" ht="12" customHeight="1" x14ac:dyDescent="0.25">
      <c r="A206" s="108" t="s">
        <v>53</v>
      </c>
      <c r="B206" s="98">
        <v>557.50596902910445</v>
      </c>
      <c r="C206" s="98">
        <v>512.8362478143323</v>
      </c>
      <c r="D206" s="98">
        <v>527.94574503012632</v>
      </c>
      <c r="E206" s="98">
        <v>506.05706842686175</v>
      </c>
      <c r="F206" s="98">
        <v>518.46359744200879</v>
      </c>
      <c r="G206" s="98">
        <v>539.57671941265153</v>
      </c>
      <c r="H206" s="98">
        <v>549.41056943595993</v>
      </c>
      <c r="I206" s="98">
        <v>513.88052062517897</v>
      </c>
      <c r="J206" s="98">
        <v>512.31237232738874</v>
      </c>
      <c r="K206" s="98">
        <v>445.84273513703761</v>
      </c>
      <c r="L206" s="98">
        <v>604.29069649378198</v>
      </c>
      <c r="M206" s="98">
        <v>622.95930035166975</v>
      </c>
      <c r="N206" s="98">
        <v>610.86775289634511</v>
      </c>
      <c r="O206" s="98">
        <v>696.36988394877858</v>
      </c>
      <c r="P206" s="98">
        <v>645.93822703941407</v>
      </c>
      <c r="Q206" s="98">
        <v>691.6444177233069</v>
      </c>
      <c r="R206" s="98">
        <v>691.85721577670665</v>
      </c>
      <c r="S206" s="98">
        <v>628.24336955282126</v>
      </c>
      <c r="T206" s="98">
        <v>637.3942154835413</v>
      </c>
      <c r="U206" s="98">
        <v>651.60615530364316</v>
      </c>
      <c r="V206" s="98">
        <v>653.86058292325129</v>
      </c>
      <c r="W206" s="98">
        <v>664.82513598375158</v>
      </c>
      <c r="DA206" s="63" t="s">
        <v>2539</v>
      </c>
    </row>
    <row r="207" spans="1:105" ht="12" customHeight="1" x14ac:dyDescent="0.25">
      <c r="A207" s="108" t="s">
        <v>52</v>
      </c>
      <c r="B207" s="98">
        <v>420.20838795492426</v>
      </c>
      <c r="C207" s="98">
        <v>403.99125890392946</v>
      </c>
      <c r="D207" s="98">
        <v>404.69791849162766</v>
      </c>
      <c r="E207" s="98">
        <v>400.07855112734228</v>
      </c>
      <c r="F207" s="98">
        <v>413.44934209770554</v>
      </c>
      <c r="G207" s="98">
        <v>414.48033768898733</v>
      </c>
      <c r="H207" s="98">
        <v>419.86064101801526</v>
      </c>
      <c r="I207" s="98">
        <v>406.70388431517756</v>
      </c>
      <c r="J207" s="98">
        <v>434.62468029264579</v>
      </c>
      <c r="K207" s="98">
        <v>458.23598346159741</v>
      </c>
      <c r="L207" s="98">
        <v>460.93985934255596</v>
      </c>
      <c r="M207" s="98">
        <v>484.45254138071823</v>
      </c>
      <c r="N207" s="98">
        <v>498.27928081454064</v>
      </c>
      <c r="O207" s="98">
        <v>504.9649914617583</v>
      </c>
      <c r="P207" s="98">
        <v>514.18818004836476</v>
      </c>
      <c r="Q207" s="98">
        <v>522.051766591042</v>
      </c>
      <c r="R207" s="98">
        <v>520.22890680664784</v>
      </c>
      <c r="S207" s="98">
        <v>521.97131584172939</v>
      </c>
      <c r="T207" s="98">
        <v>521.2501740158234</v>
      </c>
      <c r="U207" s="98">
        <v>514.38920181051537</v>
      </c>
      <c r="V207" s="98">
        <v>510.70587068591385</v>
      </c>
      <c r="W207" s="98">
        <v>510.15338982309413</v>
      </c>
      <c r="DA207" s="63" t="s">
        <v>2540</v>
      </c>
    </row>
    <row r="208" spans="1:105" ht="12" customHeight="1" x14ac:dyDescent="0.25">
      <c r="A208" s="121" t="s">
        <v>54</v>
      </c>
      <c r="B208" s="122">
        <v>219.25910147367821</v>
      </c>
      <c r="C208" s="122">
        <v>215.41755163530266</v>
      </c>
      <c r="D208" s="122">
        <v>219.04422071743127</v>
      </c>
      <c r="E208" s="122">
        <v>218.08406600170684</v>
      </c>
      <c r="F208" s="122">
        <v>219.74707458957937</v>
      </c>
      <c r="G208" s="122">
        <v>223.69039953416166</v>
      </c>
      <c r="H208" s="122">
        <v>231.4094769710463</v>
      </c>
      <c r="I208" s="122">
        <v>229.29171272202549</v>
      </c>
      <c r="J208" s="122">
        <v>234.36324779875699</v>
      </c>
      <c r="K208" s="122">
        <v>236.05669572449997</v>
      </c>
      <c r="L208" s="122">
        <v>263.4813338049791</v>
      </c>
      <c r="M208" s="122">
        <v>258.24363206059735</v>
      </c>
      <c r="N208" s="122">
        <v>257.46088274862268</v>
      </c>
      <c r="O208" s="122">
        <v>276.11925871066552</v>
      </c>
      <c r="P208" s="122">
        <v>280.33967031958935</v>
      </c>
      <c r="Q208" s="122">
        <v>285.40366157291294</v>
      </c>
      <c r="R208" s="122">
        <v>293.90067565184825</v>
      </c>
      <c r="S208" s="122">
        <v>286.43901051608947</v>
      </c>
      <c r="T208" s="122">
        <v>287.46526310152973</v>
      </c>
      <c r="U208" s="122">
        <v>287.87807821892198</v>
      </c>
      <c r="V208" s="122">
        <v>303.54920783320972</v>
      </c>
      <c r="W208" s="122">
        <v>309.90330156389035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219.25910147367821</v>
      </c>
      <c r="C210" s="33">
        <v>215.41755163530266</v>
      </c>
      <c r="D210" s="33">
        <v>219.04422071743127</v>
      </c>
      <c r="E210" s="33">
        <v>218.08406600170684</v>
      </c>
      <c r="F210" s="33">
        <v>219.74707458957937</v>
      </c>
      <c r="G210" s="33">
        <v>223.69039953416166</v>
      </c>
      <c r="H210" s="33">
        <v>231.4094769710463</v>
      </c>
      <c r="I210" s="33">
        <v>229.29171272202549</v>
      </c>
      <c r="J210" s="33">
        <v>234.36324779875699</v>
      </c>
      <c r="K210" s="33">
        <v>236.05669572449997</v>
      </c>
      <c r="L210" s="33">
        <v>263.4813338049791</v>
      </c>
      <c r="M210" s="33">
        <v>258.24363206059735</v>
      </c>
      <c r="N210" s="33">
        <v>257.46088274862268</v>
      </c>
      <c r="O210" s="33">
        <v>276.11925871066552</v>
      </c>
      <c r="P210" s="33">
        <v>280.33967031958935</v>
      </c>
      <c r="Q210" s="33">
        <v>285.40366157291294</v>
      </c>
      <c r="R210" s="33">
        <v>293.90067565184825</v>
      </c>
      <c r="S210" s="33">
        <v>286.43901051608947</v>
      </c>
      <c r="T210" s="33">
        <v>287.46526310152973</v>
      </c>
      <c r="U210" s="33">
        <v>287.87807821892198</v>
      </c>
      <c r="V210" s="33">
        <v>303.54920783320972</v>
      </c>
      <c r="W210" s="33">
        <v>309.90330156389035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115.3231956625977</v>
      </c>
      <c r="C231" s="118">
        <f t="shared" si="108"/>
        <v>122.17565185410145</v>
      </c>
      <c r="D231" s="118">
        <f t="shared" si="108"/>
        <v>118.0132272049735</v>
      </c>
      <c r="E231" s="118">
        <f t="shared" si="108"/>
        <v>119.97238645692798</v>
      </c>
      <c r="F231" s="118">
        <f t="shared" si="108"/>
        <v>119.85410086139292</v>
      </c>
      <c r="G231" s="118">
        <f t="shared" si="108"/>
        <v>119.53862532228543</v>
      </c>
      <c r="H231" s="118">
        <f t="shared" si="108"/>
        <v>121.03895611184633</v>
      </c>
      <c r="I231" s="118">
        <f t="shared" si="108"/>
        <v>119.50250758443022</v>
      </c>
      <c r="J231" s="118">
        <f t="shared" si="108"/>
        <v>121.04181205896958</v>
      </c>
      <c r="K231" s="118">
        <f t="shared" si="108"/>
        <v>122.11328874458623</v>
      </c>
      <c r="L231" s="118">
        <f t="shared" si="108"/>
        <v>139.90741204902704</v>
      </c>
      <c r="M231" s="118">
        <f t="shared" si="108"/>
        <v>122.11873823316418</v>
      </c>
      <c r="N231" s="118">
        <f t="shared" si="108"/>
        <v>123.32906090931007</v>
      </c>
      <c r="O231" s="118">
        <f t="shared" si="108"/>
        <v>123.40147520174386</v>
      </c>
      <c r="P231" s="118">
        <f t="shared" si="108"/>
        <v>113.99687540221136</v>
      </c>
      <c r="Q231" s="118">
        <f t="shared" si="108"/>
        <v>122.31421224069547</v>
      </c>
      <c r="R231" s="118">
        <f t="shared" ref="R231:V231" si="109">R232+R235+R237+R246</f>
        <v>125.48351576685033</v>
      </c>
      <c r="S231" s="118">
        <f t="shared" si="109"/>
        <v>125.16128526628614</v>
      </c>
      <c r="T231" s="118">
        <f t="shared" si="109"/>
        <v>124.28844714590726</v>
      </c>
      <c r="U231" s="118">
        <f t="shared" si="109"/>
        <v>119.77442975635731</v>
      </c>
      <c r="V231" s="118">
        <f t="shared" si="109"/>
        <v>116.68956027689917</v>
      </c>
      <c r="W231" s="118">
        <f t="shared" ref="W231" si="110">W232+W235+W237+W246</f>
        <v>125.42054437412658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102.89684456930226</v>
      </c>
      <c r="C232" s="123">
        <f t="shared" si="111"/>
        <v>110.18106514310062</v>
      </c>
      <c r="D232" s="123">
        <f t="shared" si="111"/>
        <v>106.0008184879466</v>
      </c>
      <c r="E232" s="123">
        <f t="shared" si="111"/>
        <v>108.12362719643075</v>
      </c>
      <c r="F232" s="123">
        <f t="shared" si="111"/>
        <v>107.66436167776709</v>
      </c>
      <c r="G232" s="123">
        <f t="shared" si="111"/>
        <v>107.44472723908483</v>
      </c>
      <c r="H232" s="123">
        <f t="shared" si="111"/>
        <v>108.72606471862838</v>
      </c>
      <c r="I232" s="123">
        <f t="shared" si="111"/>
        <v>108.00281009801644</v>
      </c>
      <c r="J232" s="123">
        <f t="shared" si="111"/>
        <v>109.0986756959516</v>
      </c>
      <c r="K232" s="123">
        <f t="shared" si="111"/>
        <v>110.25817252765238</v>
      </c>
      <c r="L232" s="123">
        <f t="shared" si="111"/>
        <v>126.02918794765874</v>
      </c>
      <c r="M232" s="123">
        <f t="shared" si="111"/>
        <v>108.20180238807188</v>
      </c>
      <c r="N232" s="123">
        <f t="shared" si="111"/>
        <v>109.17595346741494</v>
      </c>
      <c r="O232" s="123">
        <f t="shared" si="111"/>
        <v>108.77424719306124</v>
      </c>
      <c r="P232" s="123">
        <f t="shared" si="111"/>
        <v>99.464734201482301</v>
      </c>
      <c r="Q232" s="123">
        <f t="shared" si="111"/>
        <v>107.74764845602219</v>
      </c>
      <c r="R232" s="123">
        <f t="shared" ref="R232:V232" si="112">SUM(R233:R234)</f>
        <v>110.86405371797134</v>
      </c>
      <c r="S232" s="123">
        <f t="shared" si="112"/>
        <v>110.83618601231601</v>
      </c>
      <c r="T232" s="123">
        <f t="shared" si="112"/>
        <v>110.24338974351565</v>
      </c>
      <c r="U232" s="123">
        <f t="shared" si="112"/>
        <v>105.73256792930927</v>
      </c>
      <c r="V232" s="123">
        <f t="shared" si="112"/>
        <v>102.56705000946738</v>
      </c>
      <c r="W232" s="123">
        <f t="shared" ref="W232" si="113">SUM(W233:W234)</f>
        <v>111.10737034456798</v>
      </c>
      <c r="DA232" s="130" t="s">
        <v>2863</v>
      </c>
    </row>
    <row r="233" spans="1:105" ht="12" customHeight="1" x14ac:dyDescent="0.25">
      <c r="A233" s="97" t="s">
        <v>203</v>
      </c>
      <c r="B233" s="99">
        <v>102.57813339465217</v>
      </c>
      <c r="C233" s="99">
        <v>109.8400750086481</v>
      </c>
      <c r="D233" s="99">
        <v>105.68116076084073</v>
      </c>
      <c r="E233" s="99">
        <v>107.79934524047874</v>
      </c>
      <c r="F233" s="99">
        <v>107.34583485652435</v>
      </c>
      <c r="G233" s="99">
        <v>107.13006247521746</v>
      </c>
      <c r="H233" s="99">
        <v>108.41092543057829</v>
      </c>
      <c r="I233" s="99">
        <v>107.69141256318254</v>
      </c>
      <c r="J233" s="99">
        <v>108.78890594005556</v>
      </c>
      <c r="K233" s="99">
        <v>109.94751360617497</v>
      </c>
      <c r="L233" s="99">
        <v>125.659927780206</v>
      </c>
      <c r="M233" s="99">
        <v>107.89045089747285</v>
      </c>
      <c r="N233" s="99">
        <v>108.86036256042594</v>
      </c>
      <c r="O233" s="99">
        <v>108.45812208145068</v>
      </c>
      <c r="P233" s="99">
        <v>99.185621092810493</v>
      </c>
      <c r="Q233" s="99">
        <v>107.44132052113054</v>
      </c>
      <c r="R233" s="99">
        <v>110.54990476183481</v>
      </c>
      <c r="S233" s="99">
        <v>110.52133462905033</v>
      </c>
      <c r="T233" s="99">
        <v>109.93060143367563</v>
      </c>
      <c r="U233" s="99">
        <v>105.43571144076262</v>
      </c>
      <c r="V233" s="99">
        <v>102.27792400563828</v>
      </c>
      <c r="W233" s="99">
        <v>110.79204118391421</v>
      </c>
      <c r="DA233" s="63" t="s">
        <v>2864</v>
      </c>
    </row>
    <row r="234" spans="1:105" ht="12" customHeight="1" x14ac:dyDescent="0.25">
      <c r="A234" s="97" t="s">
        <v>53</v>
      </c>
      <c r="B234" s="99">
        <v>0.31871117465009707</v>
      </c>
      <c r="C234" s="99">
        <v>0.3409901344525289</v>
      </c>
      <c r="D234" s="99">
        <v>0.31965772710588169</v>
      </c>
      <c r="E234" s="99">
        <v>0.32428195595200943</v>
      </c>
      <c r="F234" s="99">
        <v>0.31852682124273801</v>
      </c>
      <c r="G234" s="99">
        <v>0.31466476386736852</v>
      </c>
      <c r="H234" s="99">
        <v>0.31513928805008423</v>
      </c>
      <c r="I234" s="99">
        <v>0.31139753483390697</v>
      </c>
      <c r="J234" s="99">
        <v>0.30976975589604344</v>
      </c>
      <c r="K234" s="99">
        <v>0.31065892147740815</v>
      </c>
      <c r="L234" s="99">
        <v>0.36926016745274293</v>
      </c>
      <c r="M234" s="99">
        <v>0.31135149059904299</v>
      </c>
      <c r="N234" s="99">
        <v>0.31559090698900716</v>
      </c>
      <c r="O234" s="99">
        <v>0.31612511161055656</v>
      </c>
      <c r="P234" s="99">
        <v>0.27911310867180417</v>
      </c>
      <c r="Q234" s="99">
        <v>0.30632793489165233</v>
      </c>
      <c r="R234" s="99">
        <v>0.31414895613653748</v>
      </c>
      <c r="S234" s="99">
        <v>0.31485138326568141</v>
      </c>
      <c r="T234" s="99">
        <v>0.31278830984000938</v>
      </c>
      <c r="U234" s="99">
        <v>0.29685648854664809</v>
      </c>
      <c r="V234" s="99">
        <v>0.28912600382909165</v>
      </c>
      <c r="W234" s="99">
        <v>0.31532916065376798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6.2371792226380215E-3</v>
      </c>
      <c r="C235" s="123">
        <f t="shared" si="114"/>
        <v>7.5151935271874715E-3</v>
      </c>
      <c r="D235" s="123">
        <f t="shared" si="114"/>
        <v>7.9763530589722388E-3</v>
      </c>
      <c r="E235" s="123">
        <f t="shared" si="114"/>
        <v>9.6514184763305654E-3</v>
      </c>
      <c r="F235" s="123">
        <f t="shared" si="114"/>
        <v>1.2066845001071178E-2</v>
      </c>
      <c r="G235" s="123">
        <f t="shared" si="114"/>
        <v>1.4305935246486197E-2</v>
      </c>
      <c r="H235" s="123">
        <f t="shared" si="114"/>
        <v>1.7288207304433957E-2</v>
      </c>
      <c r="I235" s="123">
        <f t="shared" si="114"/>
        <v>2.0294875691853238E-2</v>
      </c>
      <c r="J235" s="123">
        <f t="shared" si="114"/>
        <v>2.2429439720004812E-2</v>
      </c>
      <c r="K235" s="123">
        <f t="shared" si="114"/>
        <v>2.3646004428537853E-2</v>
      </c>
      <c r="L235" s="123">
        <f t="shared" si="114"/>
        <v>2.5403717462231613E-2</v>
      </c>
      <c r="M235" s="123">
        <f t="shared" si="114"/>
        <v>2.7285388754536635E-2</v>
      </c>
      <c r="N235" s="123">
        <f t="shared" si="114"/>
        <v>2.9278168875572122E-2</v>
      </c>
      <c r="O235" s="123">
        <f t="shared" si="114"/>
        <v>3.0976381520793905E-2</v>
      </c>
      <c r="P235" s="123">
        <f t="shared" si="114"/>
        <v>3.2150438742244901E-2</v>
      </c>
      <c r="Q235" s="123">
        <f t="shared" si="114"/>
        <v>3.2083233161968823E-2</v>
      </c>
      <c r="R235" s="123">
        <f t="shared" si="114"/>
        <v>3.3235416560782736E-2</v>
      </c>
      <c r="S235" s="123">
        <f t="shared" si="114"/>
        <v>3.2837700369072027E-2</v>
      </c>
      <c r="T235" s="123">
        <f t="shared" si="114"/>
        <v>3.9068951524493328E-2</v>
      </c>
      <c r="U235" s="123">
        <f t="shared" si="114"/>
        <v>3.2458116526136643E-2</v>
      </c>
      <c r="V235" s="123">
        <f t="shared" si="114"/>
        <v>3.3959203541634314E-2</v>
      </c>
      <c r="W235" s="123">
        <f t="shared" si="114"/>
        <v>3.3069793329918322E-2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6.2371792226380215E-3</v>
      </c>
      <c r="C236" s="99">
        <f>RES_hhdet_fecs!C129</f>
        <v>7.5151935271874715E-3</v>
      </c>
      <c r="D236" s="99">
        <f>RES_hhdet_fecs!D129</f>
        <v>7.9763530589722388E-3</v>
      </c>
      <c r="E236" s="99">
        <f>RES_hhdet_fecs!E129</f>
        <v>9.6514184763305654E-3</v>
      </c>
      <c r="F236" s="99">
        <f>RES_hhdet_fecs!F129</f>
        <v>1.2066845001071178E-2</v>
      </c>
      <c r="G236" s="99">
        <f>RES_hhdet_fecs!G129</f>
        <v>1.4305935246486197E-2</v>
      </c>
      <c r="H236" s="99">
        <f>RES_hhdet_fecs!H129</f>
        <v>1.7288207304433957E-2</v>
      </c>
      <c r="I236" s="99">
        <f>RES_hhdet_fecs!I129</f>
        <v>2.0294875691853238E-2</v>
      </c>
      <c r="J236" s="99">
        <f>RES_hhdet_fecs!J129</f>
        <v>2.2429439720004812E-2</v>
      </c>
      <c r="K236" s="99">
        <f>RES_hhdet_fecs!K129</f>
        <v>2.3646004428537853E-2</v>
      </c>
      <c r="L236" s="99">
        <f>RES_hhdet_fecs!L129</f>
        <v>2.5403717462231613E-2</v>
      </c>
      <c r="M236" s="99">
        <f>RES_hhdet_fecs!M129</f>
        <v>2.7285388754536635E-2</v>
      </c>
      <c r="N236" s="99">
        <f>RES_hhdet_fecs!N129</f>
        <v>2.9278168875572122E-2</v>
      </c>
      <c r="O236" s="99">
        <f>RES_hhdet_fecs!O129</f>
        <v>3.0976381520793905E-2</v>
      </c>
      <c r="P236" s="99">
        <f>RES_hhdet_fecs!P129</f>
        <v>3.2150438742244901E-2</v>
      </c>
      <c r="Q236" s="99">
        <f>RES_hhdet_fecs!Q129</f>
        <v>3.2083233161968823E-2</v>
      </c>
      <c r="R236" s="99">
        <f>RES_hhdet_fecs!R129</f>
        <v>3.3235416560782736E-2</v>
      </c>
      <c r="S236" s="99">
        <f>RES_hhdet_fecs!S129</f>
        <v>3.2837700369072027E-2</v>
      </c>
      <c r="T236" s="99">
        <f>RES_hhdet_fecs!T129</f>
        <v>3.9068951524493328E-2</v>
      </c>
      <c r="U236" s="99">
        <f>RES_hhdet_fecs!U129</f>
        <v>3.2458116526136643E-2</v>
      </c>
      <c r="V236" s="99">
        <f>RES_hhdet_fecs!V129</f>
        <v>3.3959203541634314E-2</v>
      </c>
      <c r="W236" s="99">
        <f>RES_hhdet_fecs!W129</f>
        <v>3.3069793329918322E-2</v>
      </c>
      <c r="DA236" s="63" t="s">
        <v>2867</v>
      </c>
    </row>
    <row r="237" spans="1:105" ht="12" customHeight="1" x14ac:dyDescent="0.25">
      <c r="A237" s="121" t="s">
        <v>55</v>
      </c>
      <c r="B237" s="123">
        <v>9.909038714562854</v>
      </c>
      <c r="C237" s="123">
        <v>9.5285767887932575</v>
      </c>
      <c r="D237" s="123">
        <v>9.5134720232618708</v>
      </c>
      <c r="E237" s="123">
        <v>9.3683641156488395</v>
      </c>
      <c r="F237" s="123">
        <v>9.6979737455441821</v>
      </c>
      <c r="G237" s="123">
        <v>9.5663700629383044</v>
      </c>
      <c r="H237" s="123">
        <v>9.7082554135043004</v>
      </c>
      <c r="I237" s="123">
        <v>8.9231755995948578</v>
      </c>
      <c r="J237" s="123">
        <v>9.3131126310340164</v>
      </c>
      <c r="K237" s="123">
        <v>9.2121873498717992</v>
      </c>
      <c r="L237" s="123">
        <v>10.93734990606994</v>
      </c>
      <c r="M237" s="123">
        <v>11.040653474284991</v>
      </c>
      <c r="N237" s="123">
        <v>11.293335497207108</v>
      </c>
      <c r="O237" s="123">
        <v>11.572382885528528</v>
      </c>
      <c r="P237" s="123">
        <v>11.440611367707824</v>
      </c>
      <c r="Q237" s="123">
        <v>11.436314642085154</v>
      </c>
      <c r="R237" s="123">
        <v>11.42076652747177</v>
      </c>
      <c r="S237" s="123">
        <v>11.241043494039538</v>
      </c>
      <c r="T237" s="123">
        <v>10.982470272777702</v>
      </c>
      <c r="U237" s="123">
        <v>11.024643438759201</v>
      </c>
      <c r="V237" s="123">
        <v>10.983589603552328</v>
      </c>
      <c r="W237" s="123">
        <v>11.153963124238718</v>
      </c>
      <c r="DA237" s="130" t="s">
        <v>2868</v>
      </c>
    </row>
    <row r="238" spans="1:105" ht="12" customHeight="1" x14ac:dyDescent="0.25">
      <c r="A238" s="97" t="s">
        <v>128</v>
      </c>
      <c r="B238" s="99">
        <v>9.8763767048854731</v>
      </c>
      <c r="C238" s="99">
        <v>9.5063452112417082</v>
      </c>
      <c r="D238" s="99">
        <v>9.4892311764605122</v>
      </c>
      <c r="E238" s="99">
        <v>9.3502694759980258</v>
      </c>
      <c r="F238" s="99">
        <v>9.6819368421333216</v>
      </c>
      <c r="G238" s="99">
        <v>9.5432849735592225</v>
      </c>
      <c r="H238" s="99">
        <v>9.6878979654188058</v>
      </c>
      <c r="I238" s="99">
        <v>8.9050406375698135</v>
      </c>
      <c r="J238" s="99">
        <v>9.302241532564274</v>
      </c>
      <c r="K238" s="99">
        <v>9.2090795790145847</v>
      </c>
      <c r="L238" s="99">
        <v>10.930437123584991</v>
      </c>
      <c r="M238" s="99">
        <v>11.025417230983919</v>
      </c>
      <c r="N238" s="99">
        <v>11.280564027963141</v>
      </c>
      <c r="O238" s="99">
        <v>11.541610171325399</v>
      </c>
      <c r="P238" s="99">
        <v>11.417905025752834</v>
      </c>
      <c r="Q238" s="99">
        <v>11.395843518981973</v>
      </c>
      <c r="R238" s="99">
        <v>11.384257117092281</v>
      </c>
      <c r="S238" s="99">
        <v>11.22200079899293</v>
      </c>
      <c r="T238" s="99">
        <v>10.960848603978301</v>
      </c>
      <c r="U238" s="99">
        <v>11.006701157869136</v>
      </c>
      <c r="V238" s="99">
        <v>10.970838378914708</v>
      </c>
      <c r="W238" s="99">
        <v>11.144522868535622</v>
      </c>
      <c r="DA238" s="63" t="s">
        <v>2869</v>
      </c>
    </row>
    <row r="239" spans="1:105" ht="12" customHeight="1" x14ac:dyDescent="0.25">
      <c r="A239" s="97" t="s">
        <v>127</v>
      </c>
      <c r="B239" s="99">
        <v>9.2212525799780192</v>
      </c>
      <c r="C239" s="99">
        <v>8.8529943567527649</v>
      </c>
      <c r="D239" s="99">
        <v>8.8538812469823718</v>
      </c>
      <c r="E239" s="99">
        <v>8.7161737216385902</v>
      </c>
      <c r="F239" s="99">
        <v>9.0327420529850837</v>
      </c>
      <c r="G239" s="99">
        <v>8.9242812175882449</v>
      </c>
      <c r="H239" s="99">
        <v>9.0675968963831295</v>
      </c>
      <c r="I239" s="99">
        <v>8.3284090610785331</v>
      </c>
      <c r="J239" s="99">
        <v>8.695819263932707</v>
      </c>
      <c r="K239" s="99">
        <v>8.5710802413972313</v>
      </c>
      <c r="L239" s="99">
        <v>10.304603344772607</v>
      </c>
      <c r="M239" s="99">
        <v>10.427977841579532</v>
      </c>
      <c r="N239" s="99">
        <v>10.697914679156552</v>
      </c>
      <c r="O239" s="99">
        <v>11.033943315452731</v>
      </c>
      <c r="P239" s="99">
        <v>10.905475585408148</v>
      </c>
      <c r="Q239" s="99">
        <v>10.930726215404411</v>
      </c>
      <c r="R239" s="99">
        <v>10.93524986744314</v>
      </c>
      <c r="S239" s="99">
        <v>10.74357291694675</v>
      </c>
      <c r="T239" s="99">
        <v>10.518223945469982</v>
      </c>
      <c r="U239" s="99">
        <v>10.576685688024872</v>
      </c>
      <c r="V239" s="99">
        <v>10.553575741483979</v>
      </c>
      <c r="W239" s="99">
        <v>10.7387477162825</v>
      </c>
      <c r="DA239" s="63" t="s">
        <v>2870</v>
      </c>
    </row>
    <row r="240" spans="1:105" ht="12" customHeight="1" x14ac:dyDescent="0.25">
      <c r="A240" s="100" t="s">
        <v>203</v>
      </c>
      <c r="B240" s="102">
        <v>5.6290569825553769</v>
      </c>
      <c r="C240" s="102">
        <v>5.3009211485742167</v>
      </c>
      <c r="D240" s="102">
        <v>5.3492326994674615</v>
      </c>
      <c r="E240" s="102">
        <v>5.1953251769128466</v>
      </c>
      <c r="F240" s="102">
        <v>5.3601886247507808</v>
      </c>
      <c r="G240" s="102">
        <v>5.3645294670072872</v>
      </c>
      <c r="H240" s="102">
        <v>5.4534018709200351</v>
      </c>
      <c r="I240" s="102">
        <v>4.9244781714429289</v>
      </c>
      <c r="J240" s="102">
        <v>4.9875716197599687</v>
      </c>
      <c r="K240" s="102">
        <v>4.5129457751104081</v>
      </c>
      <c r="L240" s="102">
        <v>6.1733535006706202</v>
      </c>
      <c r="M240" s="102">
        <v>6.1873337477226977</v>
      </c>
      <c r="N240" s="102">
        <v>6.2214626363072512</v>
      </c>
      <c r="O240" s="102">
        <v>6.7152630525516805</v>
      </c>
      <c r="P240" s="102">
        <v>6.3931066055369143</v>
      </c>
      <c r="Q240" s="102">
        <v>6.5404305278547668</v>
      </c>
      <c r="R240" s="102">
        <v>6.5400229979793973</v>
      </c>
      <c r="S240" s="102">
        <v>6.1520531822283457</v>
      </c>
      <c r="T240" s="102">
        <v>6.039869607691231</v>
      </c>
      <c r="U240" s="102">
        <v>6.1494823015120392</v>
      </c>
      <c r="V240" s="102">
        <v>6.1476867485904494</v>
      </c>
      <c r="W240" s="102">
        <v>6.2840379053090709</v>
      </c>
      <c r="DA240" s="131" t="s">
        <v>2871</v>
      </c>
    </row>
    <row r="241" spans="1:105" ht="12" customHeight="1" x14ac:dyDescent="0.25">
      <c r="A241" s="103" t="s">
        <v>52</v>
      </c>
      <c r="B241" s="105">
        <v>3.5921955974226423</v>
      </c>
      <c r="C241" s="105">
        <v>3.5520732081785487</v>
      </c>
      <c r="D241" s="105">
        <v>3.5046485475149116</v>
      </c>
      <c r="E241" s="105">
        <v>3.5208485447257423</v>
      </c>
      <c r="F241" s="105">
        <v>3.6725534282343038</v>
      </c>
      <c r="G241" s="105">
        <v>3.5597517505809573</v>
      </c>
      <c r="H241" s="105">
        <v>3.6141950254630948</v>
      </c>
      <c r="I241" s="105">
        <v>3.4039308896356033</v>
      </c>
      <c r="J241" s="105">
        <v>3.7082476441727379</v>
      </c>
      <c r="K241" s="105">
        <v>4.0581344662868215</v>
      </c>
      <c r="L241" s="105">
        <v>4.1312498441019851</v>
      </c>
      <c r="M241" s="105">
        <v>4.2406440938568304</v>
      </c>
      <c r="N241" s="105">
        <v>4.4764520428492993</v>
      </c>
      <c r="O241" s="105">
        <v>4.3186802629010499</v>
      </c>
      <c r="P241" s="105">
        <v>4.5123689798712343</v>
      </c>
      <c r="Q241" s="105">
        <v>4.3902956875496439</v>
      </c>
      <c r="R241" s="105">
        <v>4.3952268694637429</v>
      </c>
      <c r="S241" s="105">
        <v>4.5915197347184051</v>
      </c>
      <c r="T241" s="105">
        <v>4.4783543377787511</v>
      </c>
      <c r="U241" s="105">
        <v>4.4272033865128329</v>
      </c>
      <c r="V241" s="105">
        <v>4.4058889928935301</v>
      </c>
      <c r="W241" s="105">
        <v>4.4547098109734291</v>
      </c>
      <c r="DA241" s="132" t="s">
        <v>2872</v>
      </c>
    </row>
    <row r="242" spans="1:105" ht="12" customHeight="1" x14ac:dyDescent="0.25">
      <c r="A242" s="106" t="s">
        <v>122</v>
      </c>
      <c r="B242" s="102">
        <v>11.933446458851662</v>
      </c>
      <c r="C242" s="102">
        <v>11.139988899941045</v>
      </c>
      <c r="D242" s="102">
        <v>11.275262821955478</v>
      </c>
      <c r="E242" s="102">
        <v>10.895813690719258</v>
      </c>
      <c r="F242" s="102">
        <v>11.120043231374934</v>
      </c>
      <c r="G242" s="102">
        <v>11.296077178282601</v>
      </c>
      <c r="H242" s="102">
        <v>11.386646056604416</v>
      </c>
      <c r="I242" s="102">
        <v>10.767190049507089</v>
      </c>
      <c r="J242" s="102">
        <v>11.059752652614071</v>
      </c>
      <c r="K242" s="102">
        <v>10.549477985185851</v>
      </c>
      <c r="L242" s="102">
        <v>12.379395224795953</v>
      </c>
      <c r="M242" s="102">
        <v>12.785430014923064</v>
      </c>
      <c r="N242" s="102">
        <v>12.706456758032669</v>
      </c>
      <c r="O242" s="102">
        <v>13.691167104479824</v>
      </c>
      <c r="P242" s="102">
        <v>13.154707059442277</v>
      </c>
      <c r="Q242" s="102">
        <v>13.663073485975458</v>
      </c>
      <c r="R242" s="102">
        <v>13.602390597944893</v>
      </c>
      <c r="S242" s="102">
        <v>12.789799795834741</v>
      </c>
      <c r="T242" s="102">
        <v>12.696186631153189</v>
      </c>
      <c r="U242" s="102">
        <v>12.489714475611258</v>
      </c>
      <c r="V242" s="102">
        <v>12.304883637992894</v>
      </c>
      <c r="W242" s="102">
        <v>12.239214244981538</v>
      </c>
      <c r="DA242" s="131" t="s">
        <v>2873</v>
      </c>
    </row>
    <row r="243" spans="1:105" ht="12" customHeight="1" x14ac:dyDescent="0.25">
      <c r="A243" s="107" t="s">
        <v>121</v>
      </c>
      <c r="B243" s="105">
        <v>10.455611299449901</v>
      </c>
      <c r="C243" s="105">
        <v>9.7175020652361095</v>
      </c>
      <c r="D243" s="105">
        <v>9.8677193297499191</v>
      </c>
      <c r="E243" s="105">
        <v>9.5267054910076716</v>
      </c>
      <c r="F243" s="105">
        <v>9.7517366792089106</v>
      </c>
      <c r="G243" s="105">
        <v>9.9657723991982845</v>
      </c>
      <c r="H243" s="105">
        <v>10.089427753543514</v>
      </c>
      <c r="I243" s="105">
        <v>9.5373362877576788</v>
      </c>
      <c r="J243" s="105">
        <v>9.7513019098752345</v>
      </c>
      <c r="K243" s="105">
        <v>9.1735007874708856</v>
      </c>
      <c r="L243" s="105">
        <v>10.999359862678887</v>
      </c>
      <c r="M243" s="105">
        <v>11.377136389249534</v>
      </c>
      <c r="N243" s="105">
        <v>11.31203570257202</v>
      </c>
      <c r="O243" s="105">
        <v>12.306126913049527</v>
      </c>
      <c r="P243" s="105">
        <v>11.771991188423659</v>
      </c>
      <c r="Q243" s="105">
        <v>12.278387804056697</v>
      </c>
      <c r="R243" s="105">
        <v>12.233817719663222</v>
      </c>
      <c r="S243" s="105">
        <v>11.454440493978145</v>
      </c>
      <c r="T243" s="105">
        <v>11.432370393368927</v>
      </c>
      <c r="U243" s="105">
        <v>11.369575581389833</v>
      </c>
      <c r="V243" s="105">
        <v>11.289959678987223</v>
      </c>
      <c r="W243" s="105">
        <v>11.314543351556006</v>
      </c>
      <c r="DA243" s="132" t="s">
        <v>2874</v>
      </c>
    </row>
    <row r="244" spans="1:105" ht="12" customHeight="1" x14ac:dyDescent="0.25">
      <c r="A244" s="108" t="s">
        <v>53</v>
      </c>
      <c r="B244" s="99">
        <v>6.8046128037042921</v>
      </c>
      <c r="C244" s="99">
        <v>6.2081440185069194</v>
      </c>
      <c r="D244" s="99">
        <v>6.3530577223488178</v>
      </c>
      <c r="E244" s="99">
        <v>6.0530357378179422</v>
      </c>
      <c r="F244" s="99">
        <v>6.1630069050288885</v>
      </c>
      <c r="G244" s="99">
        <v>6.3692807521611128</v>
      </c>
      <c r="H244" s="99">
        <v>6.4473515592525885</v>
      </c>
      <c r="I244" s="99">
        <v>6.0106897249888354</v>
      </c>
      <c r="J244" s="99">
        <v>5.9841401867698929</v>
      </c>
      <c r="K244" s="99">
        <v>5.2035010604742853</v>
      </c>
      <c r="L244" s="99">
        <v>7.0077602957755891</v>
      </c>
      <c r="M244" s="99">
        <v>7.1840808688666975</v>
      </c>
      <c r="N244" s="99">
        <v>7.0016613010621533</v>
      </c>
      <c r="O244" s="99">
        <v>7.9403668100330931</v>
      </c>
      <c r="P244" s="99">
        <v>7.3288952082278076</v>
      </c>
      <c r="Q244" s="99">
        <v>7.7700447062004816</v>
      </c>
      <c r="R244" s="99">
        <v>7.7439932422195579</v>
      </c>
      <c r="S244" s="99">
        <v>6.9524345471340379</v>
      </c>
      <c r="T244" s="99">
        <v>6.9393665028628133</v>
      </c>
      <c r="U244" s="99">
        <v>6.9387709169815137</v>
      </c>
      <c r="V244" s="99">
        <v>6.8933086421301688</v>
      </c>
      <c r="W244" s="99">
        <v>6.9257823582474725</v>
      </c>
      <c r="DA244" s="63" t="s">
        <v>2875</v>
      </c>
    </row>
    <row r="245" spans="1:105" ht="12" customHeight="1" x14ac:dyDescent="0.25">
      <c r="A245" s="108" t="s">
        <v>52</v>
      </c>
      <c r="B245" s="99">
        <v>3.6509984957456085</v>
      </c>
      <c r="C245" s="99">
        <v>3.5093580467291887</v>
      </c>
      <c r="D245" s="99">
        <v>3.5146616074011021</v>
      </c>
      <c r="E245" s="99">
        <v>3.473669753189728</v>
      </c>
      <c r="F245" s="99">
        <v>3.5887297741800217</v>
      </c>
      <c r="G245" s="99">
        <v>3.5964916470371722</v>
      </c>
      <c r="H245" s="99">
        <v>3.6420761942909254</v>
      </c>
      <c r="I245" s="99">
        <v>3.5266465627688426</v>
      </c>
      <c r="J245" s="99">
        <v>3.7671617231053398</v>
      </c>
      <c r="K245" s="99">
        <v>3.9699997269965999</v>
      </c>
      <c r="L245" s="99">
        <v>3.9915995669032975</v>
      </c>
      <c r="M245" s="99">
        <v>4.1930555203828366</v>
      </c>
      <c r="N245" s="99">
        <v>4.3103744015098675</v>
      </c>
      <c r="O245" s="99">
        <v>4.3657601030164344</v>
      </c>
      <c r="P245" s="99">
        <v>4.4430959801958521</v>
      </c>
      <c r="Q245" s="99">
        <v>4.5083430978562156</v>
      </c>
      <c r="R245" s="99">
        <v>4.4898244774436629</v>
      </c>
      <c r="S245" s="99">
        <v>4.5020059468441076</v>
      </c>
      <c r="T245" s="99">
        <v>4.4930038905061123</v>
      </c>
      <c r="U245" s="99">
        <v>4.4308046644083188</v>
      </c>
      <c r="V245" s="99">
        <v>4.3966510368570528</v>
      </c>
      <c r="W245" s="99">
        <v>4.3887609933085328</v>
      </c>
      <c r="DA245" s="63" t="s">
        <v>2876</v>
      </c>
    </row>
    <row r="246" spans="1:105" ht="12" customHeight="1" x14ac:dyDescent="0.25">
      <c r="A246" s="121" t="s">
        <v>54</v>
      </c>
      <c r="B246" s="123">
        <v>2.5110751995099414</v>
      </c>
      <c r="C246" s="123">
        <v>2.4584947286803813</v>
      </c>
      <c r="D246" s="123">
        <v>2.4909603407060525</v>
      </c>
      <c r="E246" s="123">
        <v>2.4707437263720649</v>
      </c>
      <c r="F246" s="123">
        <v>2.4796985930805855</v>
      </c>
      <c r="G246" s="123">
        <v>2.5132220850158111</v>
      </c>
      <c r="H246" s="123">
        <v>2.5873477724092178</v>
      </c>
      <c r="I246" s="123">
        <v>2.5562270111270635</v>
      </c>
      <c r="J246" s="123">
        <v>2.6075942922639728</v>
      </c>
      <c r="K246" s="123">
        <v>2.6192828626335145</v>
      </c>
      <c r="L246" s="123">
        <v>2.9154704778361191</v>
      </c>
      <c r="M246" s="123">
        <v>2.848996982052769</v>
      </c>
      <c r="N246" s="123">
        <v>2.8304937758124424</v>
      </c>
      <c r="O246" s="123">
        <v>3.0238687416333088</v>
      </c>
      <c r="P246" s="123">
        <v>3.0593793942789937</v>
      </c>
      <c r="Q246" s="123">
        <v>3.0981659094261635</v>
      </c>
      <c r="R246" s="123">
        <v>3.1654601048464346</v>
      </c>
      <c r="S246" s="123">
        <v>3.051218059561537</v>
      </c>
      <c r="T246" s="123">
        <v>3.0235181780894025</v>
      </c>
      <c r="U246" s="123">
        <v>2.9847602717627009</v>
      </c>
      <c r="V246" s="123">
        <v>3.1049614603378326</v>
      </c>
      <c r="W246" s="123">
        <v>3.126141111989964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2.5110751995099414</v>
      </c>
      <c r="C248" s="110">
        <v>2.4584947286803813</v>
      </c>
      <c r="D248" s="110">
        <v>2.4909603407060525</v>
      </c>
      <c r="E248" s="110">
        <v>2.4707437263720649</v>
      </c>
      <c r="F248" s="110">
        <v>2.4796985930805855</v>
      </c>
      <c r="G248" s="110">
        <v>2.5132220850158111</v>
      </c>
      <c r="H248" s="110">
        <v>2.5873477724092178</v>
      </c>
      <c r="I248" s="110">
        <v>2.5562270111270635</v>
      </c>
      <c r="J248" s="110">
        <v>2.6075942922639728</v>
      </c>
      <c r="K248" s="110">
        <v>2.6192828626335145</v>
      </c>
      <c r="L248" s="110">
        <v>2.9154704778361191</v>
      </c>
      <c r="M248" s="110">
        <v>2.848996982052769</v>
      </c>
      <c r="N248" s="110">
        <v>2.8304937758124424</v>
      </c>
      <c r="O248" s="110">
        <v>3.0238687416333088</v>
      </c>
      <c r="P248" s="110">
        <v>3.0593793942789937</v>
      </c>
      <c r="Q248" s="110">
        <v>3.0981659094261635</v>
      </c>
      <c r="R248" s="110">
        <v>3.1654601048464346</v>
      </c>
      <c r="S248" s="110">
        <v>3.051218059561537</v>
      </c>
      <c r="T248" s="110">
        <v>3.0235181780894025</v>
      </c>
      <c r="U248" s="110">
        <v>2.9847602717627009</v>
      </c>
      <c r="V248" s="110">
        <v>3.1049614603378326</v>
      </c>
      <c r="W248" s="110">
        <v>3.126141111989964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96.815080969885059</v>
      </c>
      <c r="C250" s="118">
        <f t="shared" si="115"/>
        <v>102.90378452346818</v>
      </c>
      <c r="D250" s="118">
        <f t="shared" si="115"/>
        <v>99.681134111484553</v>
      </c>
      <c r="E250" s="118">
        <f t="shared" si="115"/>
        <v>101.63835264094847</v>
      </c>
      <c r="F250" s="118">
        <f t="shared" si="115"/>
        <v>101.82664303498116</v>
      </c>
      <c r="G250" s="118">
        <f t="shared" si="115"/>
        <v>101.84034190066845</v>
      </c>
      <c r="H250" s="118">
        <f t="shared" si="115"/>
        <v>103.41491460610897</v>
      </c>
      <c r="I250" s="118">
        <f t="shared" si="115"/>
        <v>102.44466771807686</v>
      </c>
      <c r="J250" s="118">
        <f t="shared" si="115"/>
        <v>104.18326794521273</v>
      </c>
      <c r="K250" s="118">
        <f t="shared" si="115"/>
        <v>105.55594350511302</v>
      </c>
      <c r="L250" s="118">
        <f t="shared" si="115"/>
        <v>121.47897552381295</v>
      </c>
      <c r="M250" s="118">
        <f t="shared" si="115"/>
        <v>106.51820845670893</v>
      </c>
      <c r="N250" s="118">
        <f t="shared" si="115"/>
        <v>108.14097493541971</v>
      </c>
      <c r="O250" s="118">
        <f t="shared" si="115"/>
        <v>108.70773330930054</v>
      </c>
      <c r="P250" s="118">
        <f t="shared" si="115"/>
        <v>100.55437942046441</v>
      </c>
      <c r="Q250" s="118">
        <f t="shared" si="115"/>
        <v>108.11691721750212</v>
      </c>
      <c r="R250" s="118">
        <f t="shared" ref="R250:V250" si="116">R251+R254+R256+R265</f>
        <v>111.25304606632487</v>
      </c>
      <c r="S250" s="118">
        <f t="shared" si="116"/>
        <v>111.45485562428422</v>
      </c>
      <c r="T250" s="118">
        <f t="shared" si="116"/>
        <v>111.17302303091164</v>
      </c>
      <c r="U250" s="118">
        <f t="shared" si="116"/>
        <v>107.60841176839855</v>
      </c>
      <c r="V250" s="118">
        <f t="shared" si="116"/>
        <v>105.27997508460757</v>
      </c>
      <c r="W250" s="118">
        <f t="shared" ref="W250" si="117">W251+W254+W256+W265</f>
        <v>113.71973460766448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86.539886642588144</v>
      </c>
      <c r="C251" s="123">
        <f t="shared" si="118"/>
        <v>92.950974064173323</v>
      </c>
      <c r="D251" s="123">
        <f t="shared" si="118"/>
        <v>89.682642970831481</v>
      </c>
      <c r="E251" s="123">
        <f t="shared" si="118"/>
        <v>91.739538587650898</v>
      </c>
      <c r="F251" s="123">
        <f t="shared" si="118"/>
        <v>91.599683807748377</v>
      </c>
      <c r="G251" s="123">
        <f t="shared" si="118"/>
        <v>91.660214467026194</v>
      </c>
      <c r="H251" s="123">
        <f t="shared" si="118"/>
        <v>93.007717864384944</v>
      </c>
      <c r="I251" s="123">
        <f t="shared" si="118"/>
        <v>92.687387778913688</v>
      </c>
      <c r="J251" s="123">
        <f t="shared" si="118"/>
        <v>93.997260222124552</v>
      </c>
      <c r="K251" s="123">
        <f t="shared" si="118"/>
        <v>95.395982126777781</v>
      </c>
      <c r="L251" s="123">
        <f t="shared" si="118"/>
        <v>109.52844409589008</v>
      </c>
      <c r="M251" s="123">
        <f t="shared" si="118"/>
        <v>94.467521602966997</v>
      </c>
      <c r="N251" s="123">
        <f t="shared" si="118"/>
        <v>95.810107232418645</v>
      </c>
      <c r="O251" s="123">
        <f t="shared" si="118"/>
        <v>95.908933402679097</v>
      </c>
      <c r="P251" s="123">
        <f t="shared" si="118"/>
        <v>87.810652802245926</v>
      </c>
      <c r="Q251" s="123">
        <f t="shared" si="118"/>
        <v>95.309288260956293</v>
      </c>
      <c r="R251" s="123">
        <f t="shared" ref="R251:V251" si="119">SUM(R252:R253)</f>
        <v>98.337741902932748</v>
      </c>
      <c r="S251" s="123">
        <f t="shared" si="119"/>
        <v>98.706675181654745</v>
      </c>
      <c r="T251" s="123">
        <f t="shared" si="119"/>
        <v>98.559999326818343</v>
      </c>
      <c r="U251" s="123">
        <f t="shared" si="119"/>
        <v>94.926981053438752</v>
      </c>
      <c r="V251" s="123">
        <f t="shared" si="119"/>
        <v>92.435963228886507</v>
      </c>
      <c r="W251" s="123">
        <f t="shared" ref="W251" si="120">SUM(W252:W253)</f>
        <v>100.60632237603478</v>
      </c>
      <c r="DA251" s="130" t="s">
        <v>3031</v>
      </c>
    </row>
    <row r="252" spans="1:105" ht="12" customHeight="1" x14ac:dyDescent="0.25">
      <c r="A252" s="97" t="s">
        <v>203</v>
      </c>
      <c r="B252" s="99">
        <v>86.221175467938053</v>
      </c>
      <c r="C252" s="99">
        <v>92.609983929720798</v>
      </c>
      <c r="D252" s="99">
        <v>89.362985243725603</v>
      </c>
      <c r="E252" s="99">
        <v>91.415256631698895</v>
      </c>
      <c r="F252" s="99">
        <v>91.281156986505636</v>
      </c>
      <c r="G252" s="99">
        <v>91.345549703158824</v>
      </c>
      <c r="H252" s="99">
        <v>92.692578576334853</v>
      </c>
      <c r="I252" s="99">
        <v>92.375990244079787</v>
      </c>
      <c r="J252" s="99">
        <v>93.68749046622851</v>
      </c>
      <c r="K252" s="99">
        <v>95.085323205300369</v>
      </c>
      <c r="L252" s="99">
        <v>109.15918392843734</v>
      </c>
      <c r="M252" s="99">
        <v>94.15617011236796</v>
      </c>
      <c r="N252" s="99">
        <v>95.494516325429643</v>
      </c>
      <c r="O252" s="99">
        <v>95.592808291068536</v>
      </c>
      <c r="P252" s="99">
        <v>87.531539693574118</v>
      </c>
      <c r="Q252" s="99">
        <v>95.002960326064638</v>
      </c>
      <c r="R252" s="99">
        <v>98.023592946796214</v>
      </c>
      <c r="S252" s="99">
        <v>98.391823798389069</v>
      </c>
      <c r="T252" s="99">
        <v>98.247211016978326</v>
      </c>
      <c r="U252" s="99">
        <v>94.6301245648921</v>
      </c>
      <c r="V252" s="99">
        <v>92.146837225057411</v>
      </c>
      <c r="W252" s="99">
        <v>100.29099321538101</v>
      </c>
      <c r="DA252" s="63" t="s">
        <v>3032</v>
      </c>
    </row>
    <row r="253" spans="1:105" ht="12" customHeight="1" x14ac:dyDescent="0.25">
      <c r="A253" s="97" t="s">
        <v>53</v>
      </c>
      <c r="B253" s="99">
        <v>0.31871117465009707</v>
      </c>
      <c r="C253" s="99">
        <v>0.3409901344525289</v>
      </c>
      <c r="D253" s="99">
        <v>0.31965772710588169</v>
      </c>
      <c r="E253" s="99">
        <v>0.32428195595200943</v>
      </c>
      <c r="F253" s="99">
        <v>0.31852682124273801</v>
      </c>
      <c r="G253" s="99">
        <v>0.31466476386736852</v>
      </c>
      <c r="H253" s="99">
        <v>0.31513928805008423</v>
      </c>
      <c r="I253" s="99">
        <v>0.31139753483390697</v>
      </c>
      <c r="J253" s="99">
        <v>0.30976975589604344</v>
      </c>
      <c r="K253" s="99">
        <v>0.31065892147740815</v>
      </c>
      <c r="L253" s="99">
        <v>0.36926016745274293</v>
      </c>
      <c r="M253" s="99">
        <v>0.31135149059904299</v>
      </c>
      <c r="N253" s="99">
        <v>0.31559090698900716</v>
      </c>
      <c r="O253" s="99">
        <v>0.31612511161055656</v>
      </c>
      <c r="P253" s="99">
        <v>0.27911310867180417</v>
      </c>
      <c r="Q253" s="99">
        <v>0.30632793489165233</v>
      </c>
      <c r="R253" s="99">
        <v>0.31414895613653748</v>
      </c>
      <c r="S253" s="99">
        <v>0.31485138326568141</v>
      </c>
      <c r="T253" s="99">
        <v>0.31278830984000938</v>
      </c>
      <c r="U253" s="99">
        <v>0.29685648854664809</v>
      </c>
      <c r="V253" s="99">
        <v>0.28912600382909165</v>
      </c>
      <c r="W253" s="99">
        <v>0.31532916065376798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1.4086806137153322E-2</v>
      </c>
      <c r="C254" s="123">
        <f t="shared" si="121"/>
        <v>1.8485678713061466E-2</v>
      </c>
      <c r="D254" s="123">
        <f t="shared" si="121"/>
        <v>2.0732660798222571E-2</v>
      </c>
      <c r="E254" s="123">
        <f t="shared" si="121"/>
        <v>2.7033966330820891E-2</v>
      </c>
      <c r="F254" s="123">
        <f t="shared" si="121"/>
        <v>3.61632960516736E-2</v>
      </c>
      <c r="G254" s="123">
        <f t="shared" si="121"/>
        <v>4.5227637089566633E-2</v>
      </c>
      <c r="H254" s="123">
        <f t="shared" si="121"/>
        <v>5.7579117278037918E-2</v>
      </c>
      <c r="I254" s="123">
        <f t="shared" si="121"/>
        <v>6.9918840662728174E-2</v>
      </c>
      <c r="J254" s="123">
        <f t="shared" si="121"/>
        <v>7.923134996621671E-2</v>
      </c>
      <c r="K254" s="123">
        <f t="shared" si="121"/>
        <v>8.6075005395990653E-2</v>
      </c>
      <c r="L254" s="123">
        <f t="shared" si="121"/>
        <v>9.529384854927779E-2</v>
      </c>
      <c r="M254" s="123">
        <f t="shared" si="121"/>
        <v>0.10636203954194903</v>
      </c>
      <c r="N254" s="123">
        <f t="shared" si="121"/>
        <v>0.11851175708647518</v>
      </c>
      <c r="O254" s="123">
        <f t="shared" si="121"/>
        <v>0.13067088336214666</v>
      </c>
      <c r="P254" s="123">
        <f t="shared" si="121"/>
        <v>0.14010658342085064</v>
      </c>
      <c r="Q254" s="123">
        <f t="shared" si="121"/>
        <v>0.1444877236452255</v>
      </c>
      <c r="R254" s="123">
        <f t="shared" si="121"/>
        <v>0.15494073457575391</v>
      </c>
      <c r="S254" s="123">
        <f t="shared" si="121"/>
        <v>0.15877789566039588</v>
      </c>
      <c r="T254" s="123">
        <f t="shared" si="121"/>
        <v>0.19621990160860181</v>
      </c>
      <c r="U254" s="123">
        <f t="shared" si="121"/>
        <v>0.16848175698644757</v>
      </c>
      <c r="V254" s="123">
        <f t="shared" si="121"/>
        <v>0.1819489711315935</v>
      </c>
      <c r="W254" s="123">
        <f t="shared" si="121"/>
        <v>0.18080286494882841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1.4086806137153322E-2</v>
      </c>
      <c r="C255" s="99">
        <f>RES_hhdet_tess!C129</f>
        <v>1.8485678713061466E-2</v>
      </c>
      <c r="D255" s="99">
        <f>RES_hhdet_tess!D129</f>
        <v>2.0732660798222571E-2</v>
      </c>
      <c r="E255" s="99">
        <f>RES_hhdet_tess!E129</f>
        <v>2.7033966330820891E-2</v>
      </c>
      <c r="F255" s="99">
        <f>RES_hhdet_tess!F129</f>
        <v>3.61632960516736E-2</v>
      </c>
      <c r="G255" s="99">
        <f>RES_hhdet_tess!G129</f>
        <v>4.5227637089566633E-2</v>
      </c>
      <c r="H255" s="99">
        <f>RES_hhdet_tess!H129</f>
        <v>5.7579117278037918E-2</v>
      </c>
      <c r="I255" s="99">
        <f>RES_hhdet_tess!I129</f>
        <v>6.9918840662728174E-2</v>
      </c>
      <c r="J255" s="99">
        <f>RES_hhdet_tess!J129</f>
        <v>7.923134996621671E-2</v>
      </c>
      <c r="K255" s="99">
        <f>RES_hhdet_tess!K129</f>
        <v>8.6075005395990653E-2</v>
      </c>
      <c r="L255" s="99">
        <f>RES_hhdet_tess!L129</f>
        <v>9.529384854927779E-2</v>
      </c>
      <c r="M255" s="99">
        <f>RES_hhdet_tess!M129</f>
        <v>0.10636203954194903</v>
      </c>
      <c r="N255" s="99">
        <f>RES_hhdet_tess!N129</f>
        <v>0.11851175708647518</v>
      </c>
      <c r="O255" s="99">
        <f>RES_hhdet_tess!O129</f>
        <v>0.13067088336214666</v>
      </c>
      <c r="P255" s="99">
        <f>RES_hhdet_tess!P129</f>
        <v>0.14010658342085064</v>
      </c>
      <c r="Q255" s="99">
        <f>RES_hhdet_tess!Q129</f>
        <v>0.1444877236452255</v>
      </c>
      <c r="R255" s="99">
        <f>RES_hhdet_tess!R129</f>
        <v>0.15494073457575391</v>
      </c>
      <c r="S255" s="99">
        <f>RES_hhdet_tess!S129</f>
        <v>0.15877789566039588</v>
      </c>
      <c r="T255" s="99">
        <f>RES_hhdet_tess!T129</f>
        <v>0.19621990160860181</v>
      </c>
      <c r="U255" s="99">
        <f>RES_hhdet_tess!U129</f>
        <v>0.16848175698644757</v>
      </c>
      <c r="V255" s="99">
        <f>RES_hhdet_tess!V129</f>
        <v>0.1819489711315935</v>
      </c>
      <c r="W255" s="99">
        <f>RES_hhdet_tess!W129</f>
        <v>0.18080286494882841</v>
      </c>
      <c r="DA255" s="63" t="s">
        <v>3035</v>
      </c>
    </row>
    <row r="256" spans="1:105" ht="12" customHeight="1" x14ac:dyDescent="0.25">
      <c r="A256" s="121" t="s">
        <v>55</v>
      </c>
      <c r="B256" s="123">
        <v>8.3560654691557783</v>
      </c>
      <c r="C256" s="123">
        <v>8.063053307310069</v>
      </c>
      <c r="D256" s="123">
        <v>8.0754350981382839</v>
      </c>
      <c r="E256" s="123">
        <v>7.9782718706724047</v>
      </c>
      <c r="F256" s="123">
        <v>8.2833969125554763</v>
      </c>
      <c r="G256" s="123">
        <v>8.1939135053026266</v>
      </c>
      <c r="H256" s="123">
        <v>8.3422588370968196</v>
      </c>
      <c r="I256" s="123">
        <v>7.6991065926352844</v>
      </c>
      <c r="J256" s="123">
        <v>8.0754047174312333</v>
      </c>
      <c r="K256" s="123">
        <v>8.0287719528480466</v>
      </c>
      <c r="L256" s="123">
        <v>9.5735690350148381</v>
      </c>
      <c r="M256" s="123">
        <v>9.7091628643229715</v>
      </c>
      <c r="N256" s="123">
        <v>9.9851856799230347</v>
      </c>
      <c r="O256" s="123">
        <v>10.280893346061287</v>
      </c>
      <c r="P256" s="123">
        <v>10.181207169979864</v>
      </c>
      <c r="Q256" s="123">
        <v>10.198447671652501</v>
      </c>
      <c r="R256" s="123">
        <v>10.223859920045863</v>
      </c>
      <c r="S256" s="123">
        <v>10.118864244165897</v>
      </c>
      <c r="T256" s="123">
        <v>9.938948427301014</v>
      </c>
      <c r="U256" s="123">
        <v>10.033247737061702</v>
      </c>
      <c r="V256" s="123">
        <v>10.04881714773401</v>
      </c>
      <c r="W256" s="123">
        <v>10.26656509699019</v>
      </c>
      <c r="DA256" s="130" t="s">
        <v>3036</v>
      </c>
    </row>
    <row r="257" spans="1:105" ht="12" customHeight="1" x14ac:dyDescent="0.25">
      <c r="A257" s="97" t="s">
        <v>128</v>
      </c>
      <c r="B257" s="99">
        <v>8.353003596892826</v>
      </c>
      <c r="C257" s="99">
        <v>8.0652044405465766</v>
      </c>
      <c r="D257" s="99">
        <v>8.0749437012874221</v>
      </c>
      <c r="E257" s="99">
        <v>7.9805268021164482</v>
      </c>
      <c r="F257" s="99">
        <v>8.2874163266062943</v>
      </c>
      <c r="G257" s="99">
        <v>8.192117528826909</v>
      </c>
      <c r="H257" s="99">
        <v>8.340933558565812</v>
      </c>
      <c r="I257" s="99">
        <v>7.694628933615137</v>
      </c>
      <c r="J257" s="99">
        <v>8.0738553809495688</v>
      </c>
      <c r="K257" s="99">
        <v>8.0307632056760472</v>
      </c>
      <c r="L257" s="99">
        <v>9.5785594875655704</v>
      </c>
      <c r="M257" s="99">
        <v>9.7114022413114505</v>
      </c>
      <c r="N257" s="99">
        <v>9.9938465448815688</v>
      </c>
      <c r="O257" s="99">
        <v>10.278374960025161</v>
      </c>
      <c r="P257" s="99">
        <v>10.184923036702315</v>
      </c>
      <c r="Q257" s="99">
        <v>10.190403282803674</v>
      </c>
      <c r="R257" s="99">
        <v>10.217585989282449</v>
      </c>
      <c r="S257" s="99">
        <v>10.123656943989449</v>
      </c>
      <c r="T257" s="99">
        <v>9.9377212275213918</v>
      </c>
      <c r="U257" s="99">
        <v>10.032910382141342</v>
      </c>
      <c r="V257" s="99">
        <v>10.049283768306582</v>
      </c>
      <c r="W257" s="99">
        <v>10.269945534001227</v>
      </c>
      <c r="DA257" s="63" t="s">
        <v>3037</v>
      </c>
    </row>
    <row r="258" spans="1:105" ht="12" customHeight="1" x14ac:dyDescent="0.25">
      <c r="A258" s="97" t="s">
        <v>127</v>
      </c>
      <c r="B258" s="99">
        <v>8.3530035968928278</v>
      </c>
      <c r="C258" s="99">
        <v>8.0648862772896361</v>
      </c>
      <c r="D258" s="99">
        <v>8.074505273308084</v>
      </c>
      <c r="E258" s="99">
        <v>7.9795309615645866</v>
      </c>
      <c r="F258" s="99">
        <v>8.286287890355954</v>
      </c>
      <c r="G258" s="99">
        <v>8.1908275571260241</v>
      </c>
      <c r="H258" s="99">
        <v>8.3390757794983159</v>
      </c>
      <c r="I258" s="99">
        <v>7.6915246589237363</v>
      </c>
      <c r="J258" s="99">
        <v>8.0699665814507178</v>
      </c>
      <c r="K258" s="99">
        <v>8.0256075315286797</v>
      </c>
      <c r="L258" s="99">
        <v>9.5732915641955731</v>
      </c>
      <c r="M258" s="99">
        <v>9.7087302927299461</v>
      </c>
      <c r="N258" s="99">
        <v>9.9933358527202021</v>
      </c>
      <c r="O258" s="99">
        <v>10.283050082847906</v>
      </c>
      <c r="P258" s="99">
        <v>10.193664447465121</v>
      </c>
      <c r="Q258" s="99">
        <v>10.20586443132923</v>
      </c>
      <c r="R258" s="99">
        <v>10.232677312246061</v>
      </c>
      <c r="S258" s="99">
        <v>10.129886130870707</v>
      </c>
      <c r="T258" s="99">
        <v>9.9435468283995441</v>
      </c>
      <c r="U258" s="99">
        <v>10.033025751707347</v>
      </c>
      <c r="V258" s="99">
        <v>10.045883481577231</v>
      </c>
      <c r="W258" s="99">
        <v>10.262033923146442</v>
      </c>
      <c r="DA258" s="63" t="s">
        <v>3038</v>
      </c>
    </row>
    <row r="259" spans="1:105" ht="12" customHeight="1" x14ac:dyDescent="0.25">
      <c r="A259" s="100" t="s">
        <v>203</v>
      </c>
      <c r="B259" s="102">
        <v>4.7608079994701846</v>
      </c>
      <c r="C259" s="102">
        <v>4.5128130691110844</v>
      </c>
      <c r="D259" s="102">
        <v>4.5698567257931701</v>
      </c>
      <c r="E259" s="102">
        <v>4.4586824168388439</v>
      </c>
      <c r="F259" s="102">
        <v>4.6137344621216503</v>
      </c>
      <c r="G259" s="102">
        <v>4.6310758065450681</v>
      </c>
      <c r="H259" s="102">
        <v>4.7248807540352216</v>
      </c>
      <c r="I259" s="102">
        <v>4.2875937692881347</v>
      </c>
      <c r="J259" s="102">
        <v>4.3617189372779803</v>
      </c>
      <c r="K259" s="102">
        <v>3.9674730652418559</v>
      </c>
      <c r="L259" s="102">
        <v>5.4420417200935889</v>
      </c>
      <c r="M259" s="102">
        <v>5.4680861988731166</v>
      </c>
      <c r="N259" s="102">
        <v>5.5168838098709028</v>
      </c>
      <c r="O259" s="102">
        <v>5.964369819946854</v>
      </c>
      <c r="P259" s="102">
        <v>5.6812954675938858</v>
      </c>
      <c r="Q259" s="102">
        <v>5.8155687437795862</v>
      </c>
      <c r="R259" s="102">
        <v>5.8374504427823179</v>
      </c>
      <c r="S259" s="102">
        <v>5.5383663961523002</v>
      </c>
      <c r="T259" s="102">
        <v>5.4651924906207947</v>
      </c>
      <c r="U259" s="102">
        <v>5.6058223651945154</v>
      </c>
      <c r="V259" s="102">
        <v>5.6399944886837012</v>
      </c>
      <c r="W259" s="102">
        <v>5.8073241121730117</v>
      </c>
      <c r="DA259" s="131" t="s">
        <v>3039</v>
      </c>
    </row>
    <row r="260" spans="1:105" ht="12" customHeight="1" x14ac:dyDescent="0.25">
      <c r="A260" s="103" t="s">
        <v>52</v>
      </c>
      <c r="B260" s="105">
        <v>3.5921955974226423</v>
      </c>
      <c r="C260" s="105">
        <v>3.5520732081785487</v>
      </c>
      <c r="D260" s="105">
        <v>3.5046485475149116</v>
      </c>
      <c r="E260" s="105">
        <v>3.5208485447257423</v>
      </c>
      <c r="F260" s="105">
        <v>3.6725534282343038</v>
      </c>
      <c r="G260" s="105">
        <v>3.5597517505809573</v>
      </c>
      <c r="H260" s="105">
        <v>3.6141950254630948</v>
      </c>
      <c r="I260" s="105">
        <v>3.4039308896356033</v>
      </c>
      <c r="J260" s="105">
        <v>3.7082476441727379</v>
      </c>
      <c r="K260" s="105">
        <v>4.0581344662868215</v>
      </c>
      <c r="L260" s="105">
        <v>4.1312498441019851</v>
      </c>
      <c r="M260" s="105">
        <v>4.2406440938568304</v>
      </c>
      <c r="N260" s="105">
        <v>4.4764520428492993</v>
      </c>
      <c r="O260" s="105">
        <v>4.3186802629010499</v>
      </c>
      <c r="P260" s="105">
        <v>4.5123689798712343</v>
      </c>
      <c r="Q260" s="105">
        <v>4.3902956875496439</v>
      </c>
      <c r="R260" s="105">
        <v>4.3952268694637429</v>
      </c>
      <c r="S260" s="105">
        <v>4.5915197347184051</v>
      </c>
      <c r="T260" s="105">
        <v>4.4783543377787511</v>
      </c>
      <c r="U260" s="105">
        <v>4.4272033865128329</v>
      </c>
      <c r="V260" s="105">
        <v>4.4058889928935301</v>
      </c>
      <c r="W260" s="105">
        <v>4.4547098109734291</v>
      </c>
      <c r="DA260" s="132" t="s">
        <v>3040</v>
      </c>
    </row>
    <row r="261" spans="1:105" ht="12" customHeight="1" x14ac:dyDescent="0.25">
      <c r="A261" s="106" t="s">
        <v>122</v>
      </c>
      <c r="B261" s="102">
        <v>8.4949128787988126</v>
      </c>
      <c r="C261" s="102">
        <v>7.9633402170909369</v>
      </c>
      <c r="D261" s="102">
        <v>8.098634692518063</v>
      </c>
      <c r="E261" s="102">
        <v>7.8663769884956913</v>
      </c>
      <c r="F261" s="102">
        <v>8.0877070267955204</v>
      </c>
      <c r="G261" s="102">
        <v>8.277784608341122</v>
      </c>
      <c r="H261" s="102">
        <v>8.4075421981208098</v>
      </c>
      <c r="I261" s="102">
        <v>7.9814304336752828</v>
      </c>
      <c r="J261" s="102">
        <v>8.205680088350487</v>
      </c>
      <c r="K261" s="102">
        <v>7.8295591359890349</v>
      </c>
      <c r="L261" s="102">
        <v>9.2287873576458797</v>
      </c>
      <c r="M261" s="102">
        <v>9.5877434782220838</v>
      </c>
      <c r="N261" s="102">
        <v>9.5963225003840069</v>
      </c>
      <c r="O261" s="102">
        <v>10.389010678357149</v>
      </c>
      <c r="P261" s="102">
        <v>10.027996198504457</v>
      </c>
      <c r="Q261" s="102">
        <v>10.488708711633233</v>
      </c>
      <c r="R261" s="102">
        <v>10.466418006613827</v>
      </c>
      <c r="S261" s="102">
        <v>9.926928341771962</v>
      </c>
      <c r="T261" s="102">
        <v>9.9960456884966806</v>
      </c>
      <c r="U261" s="102">
        <v>10.051709183403753</v>
      </c>
      <c r="V261" s="102">
        <v>10.028145557423334</v>
      </c>
      <c r="W261" s="102">
        <v>10.107021182778357</v>
      </c>
      <c r="DA261" s="131" t="s">
        <v>3041</v>
      </c>
    </row>
    <row r="262" spans="1:105" ht="12" customHeight="1" x14ac:dyDescent="0.25">
      <c r="A262" s="107" t="s">
        <v>121</v>
      </c>
      <c r="B262" s="105">
        <v>8.4949128787988126</v>
      </c>
      <c r="C262" s="105">
        <v>7.9642217925549668</v>
      </c>
      <c r="D262" s="105">
        <v>8.099688008732949</v>
      </c>
      <c r="E262" s="105">
        <v>7.8674947333815162</v>
      </c>
      <c r="F262" s="105">
        <v>8.0889806139284186</v>
      </c>
      <c r="G262" s="105">
        <v>8.2784584084121633</v>
      </c>
      <c r="H262" s="105">
        <v>8.4079317195500138</v>
      </c>
      <c r="I262" s="105">
        <v>7.982652619333126</v>
      </c>
      <c r="J262" s="105">
        <v>8.2076908665620056</v>
      </c>
      <c r="K262" s="105">
        <v>7.8326285921646965</v>
      </c>
      <c r="L262" s="105">
        <v>9.2245739637121567</v>
      </c>
      <c r="M262" s="105">
        <v>9.5849209977911105</v>
      </c>
      <c r="N262" s="105">
        <v>9.59469752345057</v>
      </c>
      <c r="O262" s="105">
        <v>10.386343525017876</v>
      </c>
      <c r="P262" s="105">
        <v>10.024643070103103</v>
      </c>
      <c r="Q262" s="105">
        <v>10.481257158036616</v>
      </c>
      <c r="R262" s="105">
        <v>10.460883412553542</v>
      </c>
      <c r="S262" s="105">
        <v>9.9206090385315964</v>
      </c>
      <c r="T262" s="105">
        <v>9.9871309579182892</v>
      </c>
      <c r="U262" s="105">
        <v>10.043557774533065</v>
      </c>
      <c r="V262" s="105">
        <v>10.025716561419001</v>
      </c>
      <c r="W262" s="105">
        <v>10.108136150628022</v>
      </c>
      <c r="DA262" s="132" t="s">
        <v>3042</v>
      </c>
    </row>
    <row r="263" spans="1:105" ht="12" customHeight="1" x14ac:dyDescent="0.25">
      <c r="A263" s="108" t="s">
        <v>53</v>
      </c>
      <c r="B263" s="99">
        <v>4.8439143830532032</v>
      </c>
      <c r="C263" s="99">
        <v>4.4548637458257794</v>
      </c>
      <c r="D263" s="99">
        <v>4.585026401331846</v>
      </c>
      <c r="E263" s="99">
        <v>4.3938249801917886</v>
      </c>
      <c r="F263" s="99">
        <v>4.5002508397483973</v>
      </c>
      <c r="G263" s="99">
        <v>4.6819667613749925</v>
      </c>
      <c r="H263" s="99">
        <v>4.7658555252590897</v>
      </c>
      <c r="I263" s="99">
        <v>4.4560060565642834</v>
      </c>
      <c r="J263" s="99">
        <v>4.4405291434566676</v>
      </c>
      <c r="K263" s="99">
        <v>3.8626288651680967</v>
      </c>
      <c r="L263" s="99">
        <v>5.2329743968088591</v>
      </c>
      <c r="M263" s="99">
        <v>5.3918654774082748</v>
      </c>
      <c r="N263" s="99">
        <v>5.2843231219407016</v>
      </c>
      <c r="O263" s="99">
        <v>6.020583422001442</v>
      </c>
      <c r="P263" s="99">
        <v>5.5815470899072519</v>
      </c>
      <c r="Q263" s="99">
        <v>5.9729140601804014</v>
      </c>
      <c r="R263" s="99">
        <v>5.9710589351098804</v>
      </c>
      <c r="S263" s="99">
        <v>5.4186030916874897</v>
      </c>
      <c r="T263" s="99">
        <v>5.494127067412176</v>
      </c>
      <c r="U263" s="99">
        <v>5.6127531101247419</v>
      </c>
      <c r="V263" s="99">
        <v>5.6290655245619474</v>
      </c>
      <c r="W263" s="99">
        <v>5.7193751573194902</v>
      </c>
      <c r="DA263" s="63" t="s">
        <v>3043</v>
      </c>
    </row>
    <row r="264" spans="1:105" ht="12" customHeight="1" x14ac:dyDescent="0.25">
      <c r="A264" s="108" t="s">
        <v>52</v>
      </c>
      <c r="B264" s="99">
        <v>3.6509984957456085</v>
      </c>
      <c r="C264" s="99">
        <v>3.5093580467291887</v>
      </c>
      <c r="D264" s="99">
        <v>3.5146616074011021</v>
      </c>
      <c r="E264" s="99">
        <v>3.473669753189728</v>
      </c>
      <c r="F264" s="99">
        <v>3.5887297741800217</v>
      </c>
      <c r="G264" s="99">
        <v>3.5964916470371722</v>
      </c>
      <c r="H264" s="99">
        <v>3.6420761942909254</v>
      </c>
      <c r="I264" s="99">
        <v>3.5266465627688426</v>
      </c>
      <c r="J264" s="99">
        <v>3.7671617231053398</v>
      </c>
      <c r="K264" s="99">
        <v>3.9699997269965999</v>
      </c>
      <c r="L264" s="99">
        <v>3.9915995669032975</v>
      </c>
      <c r="M264" s="99">
        <v>4.1930555203828366</v>
      </c>
      <c r="N264" s="99">
        <v>4.3103744015098675</v>
      </c>
      <c r="O264" s="99">
        <v>4.3657601030164344</v>
      </c>
      <c r="P264" s="99">
        <v>4.4430959801958521</v>
      </c>
      <c r="Q264" s="99">
        <v>4.5083430978562156</v>
      </c>
      <c r="R264" s="99">
        <v>4.4898244774436629</v>
      </c>
      <c r="S264" s="99">
        <v>4.5020059468441076</v>
      </c>
      <c r="T264" s="99">
        <v>4.4930038905061123</v>
      </c>
      <c r="U264" s="99">
        <v>4.4308046644083188</v>
      </c>
      <c r="V264" s="99">
        <v>4.3966510368570528</v>
      </c>
      <c r="W264" s="99">
        <v>4.3887609933085328</v>
      </c>
      <c r="DA264" s="63" t="s">
        <v>3044</v>
      </c>
    </row>
    <row r="265" spans="1:105" ht="12" customHeight="1" x14ac:dyDescent="0.25">
      <c r="A265" s="121" t="s">
        <v>54</v>
      </c>
      <c r="B265" s="123">
        <v>1.9050420520039788</v>
      </c>
      <c r="C265" s="123">
        <v>1.8712714732717124</v>
      </c>
      <c r="D265" s="123">
        <v>1.9023233817165672</v>
      </c>
      <c r="E265" s="123">
        <v>1.8935082162943488</v>
      </c>
      <c r="F265" s="123">
        <v>1.9073990186256435</v>
      </c>
      <c r="G265" s="123">
        <v>1.9409862912500604</v>
      </c>
      <c r="H265" s="123">
        <v>2.0073587873491547</v>
      </c>
      <c r="I265" s="123">
        <v>1.988254505865154</v>
      </c>
      <c r="J265" s="123">
        <v>2.0313716556907369</v>
      </c>
      <c r="K265" s="123">
        <v>2.0451144200911973</v>
      </c>
      <c r="L265" s="123">
        <v>2.2816685443587525</v>
      </c>
      <c r="M265" s="123">
        <v>2.2351619498770154</v>
      </c>
      <c r="N265" s="123">
        <v>2.2271702659915458</v>
      </c>
      <c r="O265" s="123">
        <v>2.3872356771980074</v>
      </c>
      <c r="P265" s="123">
        <v>2.4224128648177765</v>
      </c>
      <c r="Q265" s="123">
        <v>2.4646935612480925</v>
      </c>
      <c r="R265" s="123">
        <v>2.5365035087704912</v>
      </c>
      <c r="S265" s="123">
        <v>2.4705383028031953</v>
      </c>
      <c r="T265" s="123">
        <v>2.4778553751836792</v>
      </c>
      <c r="U265" s="123">
        <v>2.4797012209116467</v>
      </c>
      <c r="V265" s="123">
        <v>2.6132457368554567</v>
      </c>
      <c r="W265" s="123">
        <v>2.666044269690675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1.9050420520039788</v>
      </c>
      <c r="C267" s="110">
        <v>1.8712714732717124</v>
      </c>
      <c r="D267" s="110">
        <v>1.9023233817165672</v>
      </c>
      <c r="E267" s="110">
        <v>1.8935082162943488</v>
      </c>
      <c r="F267" s="110">
        <v>1.9073990186256435</v>
      </c>
      <c r="G267" s="110">
        <v>1.9409862912500604</v>
      </c>
      <c r="H267" s="110">
        <v>2.0073587873491547</v>
      </c>
      <c r="I267" s="110">
        <v>1.988254505865154</v>
      </c>
      <c r="J267" s="110">
        <v>2.0313716556907369</v>
      </c>
      <c r="K267" s="110">
        <v>2.0451144200911973</v>
      </c>
      <c r="L267" s="110">
        <v>2.2816685443587525</v>
      </c>
      <c r="M267" s="110">
        <v>2.2351619498770154</v>
      </c>
      <c r="N267" s="110">
        <v>2.2271702659915458</v>
      </c>
      <c r="O267" s="110">
        <v>2.3872356771980074</v>
      </c>
      <c r="P267" s="110">
        <v>2.4224128648177765</v>
      </c>
      <c r="Q267" s="110">
        <v>2.4646935612480925</v>
      </c>
      <c r="R267" s="110">
        <v>2.5365035087704912</v>
      </c>
      <c r="S267" s="110">
        <v>2.4705383028031953</v>
      </c>
      <c r="T267" s="110">
        <v>2.4778553751836792</v>
      </c>
      <c r="U267" s="110">
        <v>2.4797012209116467</v>
      </c>
      <c r="V267" s="110">
        <v>2.6132457368554567</v>
      </c>
      <c r="W267" s="110">
        <v>2.666044269690675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53.024483260797247</v>
      </c>
      <c r="D290" s="117">
        <f t="shared" si="129"/>
        <v>47.151674411023066</v>
      </c>
      <c r="E290" s="117">
        <f t="shared" si="129"/>
        <v>44.691827847680131</v>
      </c>
      <c r="F290" s="117">
        <f t="shared" si="129"/>
        <v>37.335844324903853</v>
      </c>
      <c r="G290" s="117">
        <f t="shared" si="129"/>
        <v>32.33237052873713</v>
      </c>
      <c r="H290" s="117">
        <f t="shared" si="129"/>
        <v>25.053234630993902</v>
      </c>
      <c r="I290" s="117">
        <f t="shared" si="129"/>
        <v>32.09473365407333</v>
      </c>
      <c r="J290" s="117">
        <f t="shared" si="129"/>
        <v>44.230955125173246</v>
      </c>
      <c r="K290" s="117">
        <f t="shared" si="129"/>
        <v>45.53948012583291</v>
      </c>
      <c r="L290" s="117">
        <f t="shared" si="129"/>
        <v>50.24748980386893</v>
      </c>
      <c r="M290" s="117">
        <f t="shared" si="129"/>
        <v>40.715822021183662</v>
      </c>
      <c r="N290" s="117">
        <f t="shared" si="129"/>
        <v>40.533733291470448</v>
      </c>
      <c r="O290" s="117">
        <f t="shared" si="129"/>
        <v>34.380640683415287</v>
      </c>
      <c r="P290" s="117">
        <f t="shared" si="129"/>
        <v>22.145690144363392</v>
      </c>
      <c r="Q290" s="117">
        <f t="shared" si="129"/>
        <v>28.532512904629442</v>
      </c>
      <c r="R290" s="117">
        <f t="shared" ref="R290:V290" si="130">R291+R294+R296+R305</f>
        <v>31.689612727988557</v>
      </c>
      <c r="S290" s="117">
        <f t="shared" si="130"/>
        <v>35.475872880472885</v>
      </c>
      <c r="T290" s="117">
        <f t="shared" si="130"/>
        <v>29.477140005299876</v>
      </c>
      <c r="U290" s="117">
        <f t="shared" si="130"/>
        <v>33.684850194619493</v>
      </c>
      <c r="V290" s="117">
        <f t="shared" si="130"/>
        <v>19.591603966061463</v>
      </c>
      <c r="W290" s="117">
        <f t="shared" ref="W290" si="131">W291+W294+W296+W305</f>
        <v>33.130375792998528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47.783713467431014</v>
      </c>
      <c r="D291" s="122">
        <f t="shared" si="132"/>
        <v>42.285660405749915</v>
      </c>
      <c r="E291" s="122">
        <f t="shared" si="132"/>
        <v>40.174495192079867</v>
      </c>
      <c r="F291" s="122">
        <f t="shared" si="132"/>
        <v>33.406664619524946</v>
      </c>
      <c r="G291" s="122">
        <f t="shared" si="132"/>
        <v>28.908291989937187</v>
      </c>
      <c r="H291" s="122">
        <f t="shared" si="132"/>
        <v>22.354722679880851</v>
      </c>
      <c r="I291" s="122">
        <f t="shared" si="132"/>
        <v>28.794296768078237</v>
      </c>
      <c r="J291" s="122">
        <f t="shared" si="132"/>
        <v>39.512389087321054</v>
      </c>
      <c r="K291" s="122">
        <f t="shared" si="132"/>
        <v>40.694839710686487</v>
      </c>
      <c r="L291" s="122">
        <f t="shared" si="132"/>
        <v>44.684185648739643</v>
      </c>
      <c r="M291" s="122">
        <f t="shared" si="132"/>
        <v>35.44815349031699</v>
      </c>
      <c r="N291" s="122">
        <f t="shared" si="132"/>
        <v>35.160788396452965</v>
      </c>
      <c r="O291" s="122">
        <f t="shared" si="132"/>
        <v>29.5813774786488</v>
      </c>
      <c r="P291" s="122">
        <f t="shared" si="132"/>
        <v>18.737144827465301</v>
      </c>
      <c r="Q291" s="122">
        <f t="shared" si="132"/>
        <v>24.293467937490597</v>
      </c>
      <c r="R291" s="122">
        <f t="shared" ref="R291:V291" si="133">SUM(R292:R293)</f>
        <v>26.967707239985266</v>
      </c>
      <c r="S291" s="122">
        <f t="shared" si="133"/>
        <v>30.090955665328323</v>
      </c>
      <c r="T291" s="122">
        <f t="shared" si="133"/>
        <v>24.869626294136356</v>
      </c>
      <c r="U291" s="122">
        <f t="shared" si="133"/>
        <v>27.976338395149813</v>
      </c>
      <c r="V291" s="122">
        <f t="shared" si="133"/>
        <v>15.974720814406016</v>
      </c>
      <c r="W291" s="122">
        <f t="shared" ref="W291" si="134">SUM(W292:W293)</f>
        <v>26.726603150526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47.631488081355457</v>
      </c>
      <c r="D292" s="98">
        <v>42.154526910908437</v>
      </c>
      <c r="E292" s="98">
        <v>40.050698270162009</v>
      </c>
      <c r="F292" s="98">
        <v>33.305196950599303</v>
      </c>
      <c r="G292" s="98">
        <v>28.821435719767042</v>
      </c>
      <c r="H292" s="98">
        <v>22.28829486840139</v>
      </c>
      <c r="I292" s="98">
        <v>28.709279847832676</v>
      </c>
      <c r="J292" s="98">
        <v>39.397704491262147</v>
      </c>
      <c r="K292" s="98">
        <v>40.577852377903213</v>
      </c>
      <c r="L292" s="98">
        <v>44.550874320854298</v>
      </c>
      <c r="M292" s="98">
        <v>35.3444188045831</v>
      </c>
      <c r="N292" s="98">
        <v>35.057488839363266</v>
      </c>
      <c r="O292" s="98">
        <v>29.493898298199554</v>
      </c>
      <c r="P292" s="98">
        <v>18.683344812590363</v>
      </c>
      <c r="Q292" s="98">
        <v>24.222482875117979</v>
      </c>
      <c r="R292" s="98">
        <v>26.88900231805377</v>
      </c>
      <c r="S292" s="98">
        <v>30.002853393252405</v>
      </c>
      <c r="T292" s="98">
        <v>24.796851631587785</v>
      </c>
      <c r="U292" s="98">
        <v>27.895319856170076</v>
      </c>
      <c r="V292" s="98">
        <v>15.928259841028753</v>
      </c>
      <c r="W292" s="98">
        <v>26.64841917443901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0.15222538607555525</v>
      </c>
      <c r="D293" s="98">
        <v>0.13113349484147616</v>
      </c>
      <c r="E293" s="98">
        <v>0.12379692191786022</v>
      </c>
      <c r="F293" s="98">
        <v>0.1014676689256433</v>
      </c>
      <c r="G293" s="98">
        <v>8.6856270170145702E-2</v>
      </c>
      <c r="H293" s="98">
        <v>6.6427811479458837E-2</v>
      </c>
      <c r="I293" s="98">
        <v>8.501692024556036E-2</v>
      </c>
      <c r="J293" s="98">
        <v>0.11468459605890639</v>
      </c>
      <c r="K293" s="98">
        <v>0.11698733278327628</v>
      </c>
      <c r="L293" s="98">
        <v>0.13331132788534328</v>
      </c>
      <c r="M293" s="98">
        <v>0.10373468573389352</v>
      </c>
      <c r="N293" s="98">
        <v>0.10329955708970148</v>
      </c>
      <c r="O293" s="98">
        <v>8.7479180449247892E-2</v>
      </c>
      <c r="P293" s="98">
        <v>5.3800014874938386E-2</v>
      </c>
      <c r="Q293" s="98">
        <v>7.098506237261934E-2</v>
      </c>
      <c r="R293" s="98">
        <v>7.8704921931496113E-2</v>
      </c>
      <c r="S293" s="98">
        <v>8.810227207591835E-2</v>
      </c>
      <c r="T293" s="98">
        <v>7.2774662548570151E-2</v>
      </c>
      <c r="U293" s="98">
        <v>8.1018538979738555E-2</v>
      </c>
      <c r="V293" s="98">
        <v>4.6460973377263848E-2</v>
      </c>
      <c r="W293" s="98">
        <v>7.8183976086990639E-2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1.094096405894227E-2</v>
      </c>
      <c r="D294" s="122">
        <f t="shared" si="135"/>
        <v>5.0167167459766451E-3</v>
      </c>
      <c r="E294" s="122">
        <f t="shared" si="135"/>
        <v>9.9316607266624682E-3</v>
      </c>
      <c r="F294" s="122">
        <f t="shared" si="135"/>
        <v>1.3289126285979455E-2</v>
      </c>
      <c r="G294" s="122">
        <f t="shared" si="135"/>
        <v>1.1575386676370751E-2</v>
      </c>
      <c r="H294" s="122">
        <f t="shared" si="135"/>
        <v>1.4745497855195203E-2</v>
      </c>
      <c r="I294" s="122">
        <f t="shared" si="135"/>
        <v>1.9428904155312121E-2</v>
      </c>
      <c r="J294" s="122">
        <f t="shared" si="135"/>
        <v>1.8680525789655414E-2</v>
      </c>
      <c r="K294" s="122">
        <f t="shared" si="135"/>
        <v>1.2393662409858883E-2</v>
      </c>
      <c r="L294" s="122">
        <f t="shared" si="135"/>
        <v>1.2958191871800138E-2</v>
      </c>
      <c r="M294" s="122">
        <f t="shared" si="135"/>
        <v>1.6291346907513229E-2</v>
      </c>
      <c r="N294" s="122">
        <f t="shared" si="135"/>
        <v>1.5455415708927797E-2</v>
      </c>
      <c r="O294" s="122">
        <f t="shared" si="135"/>
        <v>1.0776662581285774E-2</v>
      </c>
      <c r="P294" s="122">
        <f t="shared" si="135"/>
        <v>6.0675633618825437E-3</v>
      </c>
      <c r="Q294" s="122">
        <f t="shared" si="135"/>
        <v>9.2522566617948658E-3</v>
      </c>
      <c r="R294" s="122">
        <f t="shared" si="135"/>
        <v>1.2981627695185127E-2</v>
      </c>
      <c r="S294" s="122">
        <f t="shared" si="135"/>
        <v>1.3442950227084286E-2</v>
      </c>
      <c r="T294" s="122">
        <f t="shared" si="135"/>
        <v>1.4749416205276035E-2</v>
      </c>
      <c r="U294" s="122">
        <f t="shared" si="135"/>
        <v>8.2014473924916943E-3</v>
      </c>
      <c r="V294" s="122">
        <f t="shared" si="135"/>
        <v>1.5031272254258167E-2</v>
      </c>
      <c r="W294" s="122">
        <f t="shared" si="135"/>
        <v>1.2024387833373526E-2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1.094096405894227E-2</v>
      </c>
      <c r="D295" s="98">
        <v>5.0167167459766451E-3</v>
      </c>
      <c r="E295" s="98">
        <v>9.9316607266624682E-3</v>
      </c>
      <c r="F295" s="98">
        <v>1.3289126285979455E-2</v>
      </c>
      <c r="G295" s="98">
        <v>1.1575386676370751E-2</v>
      </c>
      <c r="H295" s="98">
        <v>1.4745497855195203E-2</v>
      </c>
      <c r="I295" s="98">
        <v>1.9428904155312121E-2</v>
      </c>
      <c r="J295" s="98">
        <v>1.8680525789655414E-2</v>
      </c>
      <c r="K295" s="98">
        <v>1.2393662409858883E-2</v>
      </c>
      <c r="L295" s="98">
        <v>1.2958191871800138E-2</v>
      </c>
      <c r="M295" s="98">
        <v>1.6291346907513229E-2</v>
      </c>
      <c r="N295" s="98">
        <v>1.5455415708927797E-2</v>
      </c>
      <c r="O295" s="98">
        <v>1.0776662581285774E-2</v>
      </c>
      <c r="P295" s="98">
        <v>6.0675633618825437E-3</v>
      </c>
      <c r="Q295" s="98">
        <v>9.2522566617948658E-3</v>
      </c>
      <c r="R295" s="98">
        <v>1.2981627695185127E-2</v>
      </c>
      <c r="S295" s="98">
        <v>1.3442950227084286E-2</v>
      </c>
      <c r="T295" s="98">
        <v>1.4749416205276035E-2</v>
      </c>
      <c r="U295" s="98">
        <v>8.2014473924916943E-3</v>
      </c>
      <c r="V295" s="98">
        <v>1.5031272254258167E-2</v>
      </c>
      <c r="W295" s="98">
        <v>1.2024387833373526E-2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4.1445056215401062</v>
      </c>
      <c r="D296" s="122">
        <v>3.8385961568853699</v>
      </c>
      <c r="E296" s="122">
        <v>3.5512447238880429</v>
      </c>
      <c r="F296" s="122">
        <v>3.1043778410272651</v>
      </c>
      <c r="G296" s="122">
        <v>2.6888760138562278</v>
      </c>
      <c r="H296" s="122">
        <v>2.1046697972771859</v>
      </c>
      <c r="I296" s="122">
        <v>2.5268653858225107</v>
      </c>
      <c r="J296" s="122">
        <v>3.6386249441955112</v>
      </c>
      <c r="K296" s="122">
        <v>3.7271973624490515</v>
      </c>
      <c r="L296" s="122">
        <v>4.3459042921217357</v>
      </c>
      <c r="M296" s="122">
        <v>4.1406133493266992</v>
      </c>
      <c r="N296" s="122">
        <v>4.2465256716334796</v>
      </c>
      <c r="O296" s="122">
        <v>3.7575141508139449</v>
      </c>
      <c r="P296" s="122">
        <v>2.653792170580386</v>
      </c>
      <c r="Q296" s="122">
        <v>3.2883201535686108</v>
      </c>
      <c r="R296" s="122">
        <v>3.6313392701122527</v>
      </c>
      <c r="S296" s="122">
        <v>4.164138113709531</v>
      </c>
      <c r="T296" s="122">
        <v>3.5489867923666787</v>
      </c>
      <c r="U296" s="122">
        <v>4.4205388202336797</v>
      </c>
      <c r="V296" s="122">
        <v>2.757308090392609</v>
      </c>
      <c r="W296" s="122">
        <v>4.8897673253365674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3.9577889053557431</v>
      </c>
      <c r="D297" s="98">
        <v>3.6802455051226688</v>
      </c>
      <c r="E297" s="98">
        <v>3.3960929005199647</v>
      </c>
      <c r="F297" s="98">
        <v>2.9156541231657953</v>
      </c>
      <c r="G297" s="98">
        <v>2.481373275403048</v>
      </c>
      <c r="H297" s="98">
        <v>1.9831583275675824</v>
      </c>
      <c r="I297" s="98">
        <v>2.4987575891137674</v>
      </c>
      <c r="J297" s="98">
        <v>3.6070555236888722</v>
      </c>
      <c r="K297" s="98">
        <v>3.6771235370747037</v>
      </c>
      <c r="L297" s="98">
        <v>4.0738790734643091</v>
      </c>
      <c r="M297" s="98">
        <v>3.8417972370296618</v>
      </c>
      <c r="N297" s="98">
        <v>3.9370279218015747</v>
      </c>
      <c r="O297" s="98">
        <v>3.602903897002681</v>
      </c>
      <c r="P297" s="98">
        <v>2.4576152692078899</v>
      </c>
      <c r="Q297" s="98">
        <v>2.9615577787862346</v>
      </c>
      <c r="R297" s="98">
        <v>3.5722234958367669</v>
      </c>
      <c r="S297" s="98">
        <v>3.9653508398616535</v>
      </c>
      <c r="T297" s="98">
        <v>3.3648506221793464</v>
      </c>
      <c r="U297" s="98">
        <v>4.0417573753501115</v>
      </c>
      <c r="V297" s="98">
        <v>2.7006370549351653</v>
      </c>
      <c r="W297" s="98">
        <v>4.6357583298352267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3.014324303191953E-2</v>
      </c>
      <c r="D298" s="98">
        <v>1.7117719964641981E-2</v>
      </c>
      <c r="E298" s="98">
        <v>2.4884767174291587E-2</v>
      </c>
      <c r="F298" s="98">
        <v>1.4446250253592089E-2</v>
      </c>
      <c r="G298" s="98">
        <v>1.3463218156001064E-2</v>
      </c>
      <c r="H298" s="98">
        <v>1.5927678381126357E-2</v>
      </c>
      <c r="I298" s="98">
        <v>2.8107796708743263E-2</v>
      </c>
      <c r="J298" s="98">
        <v>3.1569420506638954E-2</v>
      </c>
      <c r="K298" s="98">
        <v>5.0073825374347819E-2</v>
      </c>
      <c r="L298" s="98">
        <v>2.1023525115922474E-2</v>
      </c>
      <c r="M298" s="98">
        <v>1.3617515369687656E-2</v>
      </c>
      <c r="N298" s="98">
        <v>2.0490772092099596E-2</v>
      </c>
      <c r="O298" s="98">
        <v>0</v>
      </c>
      <c r="P298" s="98">
        <v>1.421265700848111E-3</v>
      </c>
      <c r="Q298" s="98">
        <v>0</v>
      </c>
      <c r="R298" s="98">
        <v>2.2021016974222062E-2</v>
      </c>
      <c r="S298" s="98">
        <v>4.5973514182371944E-2</v>
      </c>
      <c r="T298" s="98">
        <v>2.1316137857686213E-2</v>
      </c>
      <c r="U298" s="98">
        <v>3.9255048984860513E-2</v>
      </c>
      <c r="V298" s="98">
        <v>2.5737781259643665E-2</v>
      </c>
      <c r="W298" s="98">
        <v>3.9540580125782127E-2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1.7860163792115087E-2</v>
      </c>
      <c r="D299" s="101">
        <v>1.0239913000741943E-2</v>
      </c>
      <c r="E299" s="101">
        <v>1.4696279006781653E-2</v>
      </c>
      <c r="F299" s="101">
        <v>8.4951354235051103E-3</v>
      </c>
      <c r="G299" s="101">
        <v>8.0226680958497363E-3</v>
      </c>
      <c r="H299" s="101">
        <v>9.500265275121619E-3</v>
      </c>
      <c r="I299" s="101">
        <v>1.6495298519481564E-2</v>
      </c>
      <c r="J299" s="101">
        <v>1.7978873700108568E-2</v>
      </c>
      <c r="K299" s="101">
        <v>2.6188942637512602E-2</v>
      </c>
      <c r="L299" s="101">
        <v>1.252215078035414E-2</v>
      </c>
      <c r="M299" s="101">
        <v>8.0271574357134862E-3</v>
      </c>
      <c r="N299" s="101">
        <v>1.1825847798229993E-2</v>
      </c>
      <c r="O299" s="101">
        <v>0</v>
      </c>
      <c r="P299" s="101">
        <v>8.2226515674250448E-4</v>
      </c>
      <c r="Q299" s="101">
        <v>0</v>
      </c>
      <c r="R299" s="101">
        <v>1.2952332771452713E-2</v>
      </c>
      <c r="S299" s="101">
        <v>2.5895086094250241E-2</v>
      </c>
      <c r="T299" s="101">
        <v>1.2038682824331251E-2</v>
      </c>
      <c r="U299" s="101">
        <v>2.2474604839520976E-2</v>
      </c>
      <c r="V299" s="101">
        <v>1.4773006232063693E-2</v>
      </c>
      <c r="W299" s="101">
        <v>2.2827573610896466E-2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1.2283079239804441E-2</v>
      </c>
      <c r="D300" s="104">
        <v>6.8778069639000398E-3</v>
      </c>
      <c r="E300" s="104">
        <v>1.0188488167509934E-2</v>
      </c>
      <c r="F300" s="104">
        <v>5.9511148300869779E-3</v>
      </c>
      <c r="G300" s="104">
        <v>5.4405500601513272E-3</v>
      </c>
      <c r="H300" s="104">
        <v>6.427413106004737E-3</v>
      </c>
      <c r="I300" s="104">
        <v>1.1612498189261697E-2</v>
      </c>
      <c r="J300" s="104">
        <v>1.3590546806530383E-2</v>
      </c>
      <c r="K300" s="104">
        <v>2.3884882736835221E-2</v>
      </c>
      <c r="L300" s="104">
        <v>8.501374335568336E-3</v>
      </c>
      <c r="M300" s="104">
        <v>5.5903579339741686E-3</v>
      </c>
      <c r="N300" s="104">
        <v>8.6649242938696032E-3</v>
      </c>
      <c r="O300" s="104">
        <v>0</v>
      </c>
      <c r="P300" s="104">
        <v>5.9900054410560652E-4</v>
      </c>
      <c r="Q300" s="104">
        <v>0</v>
      </c>
      <c r="R300" s="104">
        <v>9.0686842027693487E-3</v>
      </c>
      <c r="S300" s="104">
        <v>2.0078428088121703E-2</v>
      </c>
      <c r="T300" s="104">
        <v>9.2774550333549616E-3</v>
      </c>
      <c r="U300" s="104">
        <v>1.6780444145339538E-2</v>
      </c>
      <c r="V300" s="104">
        <v>1.0964775027579973E-2</v>
      </c>
      <c r="W300" s="104">
        <v>1.6713006514885661E-2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8.5695082251174129E-2</v>
      </c>
      <c r="D301" s="101">
        <v>8.858093948029637E-2</v>
      </c>
      <c r="E301" s="101">
        <v>7.8186365371346392E-2</v>
      </c>
      <c r="F301" s="101">
        <v>0.11997959875745313</v>
      </c>
      <c r="G301" s="101">
        <v>0.11489538369765574</v>
      </c>
      <c r="H301" s="101">
        <v>6.3018566887087304E-2</v>
      </c>
      <c r="I301" s="101">
        <v>0</v>
      </c>
      <c r="J301" s="101">
        <v>0</v>
      </c>
      <c r="K301" s="101">
        <v>0</v>
      </c>
      <c r="L301" s="101">
        <v>0.12264493013044807</v>
      </c>
      <c r="M301" s="101">
        <v>0.16155880308810658</v>
      </c>
      <c r="N301" s="101">
        <v>0.17603075447980945</v>
      </c>
      <c r="O301" s="101">
        <v>8.5669696050834701E-2</v>
      </c>
      <c r="P301" s="101">
        <v>0.11100564563726591</v>
      </c>
      <c r="Q301" s="101">
        <v>0.15505881150510659</v>
      </c>
      <c r="R301" s="101">
        <v>1.6295794087730554E-2</v>
      </c>
      <c r="S301" s="101">
        <v>7.1336588301343123E-2</v>
      </c>
      <c r="T301" s="101">
        <v>7.9821590232337106E-2</v>
      </c>
      <c r="U301" s="101">
        <v>0.1567453055377141</v>
      </c>
      <c r="V301" s="101">
        <v>1.5384143955205569E-2</v>
      </c>
      <c r="W301" s="101">
        <v>0.1078601101447593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7.0878390901269545E-2</v>
      </c>
      <c r="D302" s="104">
        <v>5.265199231776263E-2</v>
      </c>
      <c r="E302" s="104">
        <v>5.2080690822439976E-2</v>
      </c>
      <c r="F302" s="104">
        <v>5.4297868850424397E-2</v>
      </c>
      <c r="G302" s="104">
        <v>7.9144136599522991E-2</v>
      </c>
      <c r="H302" s="104">
        <v>4.2565224441389798E-2</v>
      </c>
      <c r="I302" s="104">
        <v>0</v>
      </c>
      <c r="J302" s="104">
        <v>0</v>
      </c>
      <c r="K302" s="104">
        <v>0</v>
      </c>
      <c r="L302" s="104">
        <v>0.12835676341105565</v>
      </c>
      <c r="M302" s="104">
        <v>0.12363979383924328</v>
      </c>
      <c r="N302" s="104">
        <v>0.11297622325999598</v>
      </c>
      <c r="O302" s="104">
        <v>6.8940557760429372E-2</v>
      </c>
      <c r="P302" s="104">
        <v>8.374999003438198E-2</v>
      </c>
      <c r="Q302" s="104">
        <v>0.17170356327726954</v>
      </c>
      <c r="R302" s="104">
        <v>2.0798963213533229E-2</v>
      </c>
      <c r="S302" s="104">
        <v>8.1477171364162312E-2</v>
      </c>
      <c r="T302" s="104">
        <v>8.2998442097308819E-2</v>
      </c>
      <c r="U302" s="104">
        <v>0.18278109036099371</v>
      </c>
      <c r="V302" s="104">
        <v>1.5549110242594795E-2</v>
      </c>
      <c r="W302" s="104">
        <v>0.10660830523079926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4.4838771410041604E-2</v>
      </c>
      <c r="D303" s="98">
        <v>3.3621229391590915E-2</v>
      </c>
      <c r="E303" s="98">
        <v>3.2862454944272125E-2</v>
      </c>
      <c r="F303" s="98">
        <v>3.4129391016933942E-2</v>
      </c>
      <c r="G303" s="98">
        <v>5.0400226590712971E-2</v>
      </c>
      <c r="H303" s="98">
        <v>2.7137387439117366E-2</v>
      </c>
      <c r="I303" s="98">
        <v>0</v>
      </c>
      <c r="J303" s="98">
        <v>0</v>
      </c>
      <c r="K303" s="98">
        <v>0</v>
      </c>
      <c r="L303" s="98">
        <v>8.1587295549914396E-2</v>
      </c>
      <c r="M303" s="98">
        <v>7.7877433176203506E-2</v>
      </c>
      <c r="N303" s="98">
        <v>6.9662690590009693E-2</v>
      </c>
      <c r="O303" s="98">
        <v>4.4192201146300659E-2</v>
      </c>
      <c r="P303" s="98">
        <v>5.1533335164706109E-2</v>
      </c>
      <c r="Q303" s="98">
        <v>0.10715073768156209</v>
      </c>
      <c r="R303" s="98">
        <v>1.2942188292136166E-2</v>
      </c>
      <c r="S303" s="98">
        <v>4.8546523896662787E-2</v>
      </c>
      <c r="T303" s="98">
        <v>4.9554956021089634E-2</v>
      </c>
      <c r="U303" s="98">
        <v>0.11024168853944084</v>
      </c>
      <c r="V303" s="98">
        <v>9.385111101432227E-3</v>
      </c>
      <c r="W303" s="98">
        <v>6.4622933623092169E-2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2.6039619491227944E-2</v>
      </c>
      <c r="D304" s="98">
        <v>1.9030762926171715E-2</v>
      </c>
      <c r="E304" s="98">
        <v>1.9218235878167848E-2</v>
      </c>
      <c r="F304" s="98">
        <v>2.0168477833490458E-2</v>
      </c>
      <c r="G304" s="98">
        <v>2.874391000881002E-2</v>
      </c>
      <c r="H304" s="98">
        <v>1.5427837002272429E-2</v>
      </c>
      <c r="I304" s="98">
        <v>0</v>
      </c>
      <c r="J304" s="98">
        <v>0</v>
      </c>
      <c r="K304" s="98">
        <v>0</v>
      </c>
      <c r="L304" s="98">
        <v>4.6769467861141244E-2</v>
      </c>
      <c r="M304" s="98">
        <v>4.5762360663039785E-2</v>
      </c>
      <c r="N304" s="98">
        <v>4.331353266998629E-2</v>
      </c>
      <c r="O304" s="98">
        <v>2.4748356614128705E-2</v>
      </c>
      <c r="P304" s="98">
        <v>3.221665486967587E-2</v>
      </c>
      <c r="Q304" s="98">
        <v>6.4552825595707464E-2</v>
      </c>
      <c r="R304" s="98">
        <v>7.8567749213970615E-3</v>
      </c>
      <c r="S304" s="98">
        <v>3.2930647467499526E-2</v>
      </c>
      <c r="T304" s="98">
        <v>3.3443486076219185E-2</v>
      </c>
      <c r="U304" s="98">
        <v>7.2539401821552871E-2</v>
      </c>
      <c r="V304" s="98">
        <v>6.1639991411625676E-3</v>
      </c>
      <c r="W304" s="98">
        <v>4.198537160770708E-2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1.0853232077671864</v>
      </c>
      <c r="D305" s="122">
        <v>1.022401131641798</v>
      </c>
      <c r="E305" s="122">
        <v>0.95615627098556044</v>
      </c>
      <c r="F305" s="122">
        <v>0.81151273806565827</v>
      </c>
      <c r="G305" s="122">
        <v>0.72362713826734548</v>
      </c>
      <c r="H305" s="122">
        <v>0.57909665598066939</v>
      </c>
      <c r="I305" s="122">
        <v>0.75414259601726752</v>
      </c>
      <c r="J305" s="122">
        <v>1.0612605678670251</v>
      </c>
      <c r="K305" s="122">
        <v>1.1050493902875094</v>
      </c>
      <c r="L305" s="122">
        <v>1.2044416711357471</v>
      </c>
      <c r="M305" s="122">
        <v>1.1107638346324571</v>
      </c>
      <c r="N305" s="122">
        <v>1.1109638076750796</v>
      </c>
      <c r="O305" s="122">
        <v>1.0309723913712594</v>
      </c>
      <c r="P305" s="122">
        <v>0.7486855829558241</v>
      </c>
      <c r="Q305" s="122">
        <v>0.94147255690843712</v>
      </c>
      <c r="R305" s="122">
        <v>1.0775845901958496</v>
      </c>
      <c r="S305" s="122">
        <v>1.2073361512079444</v>
      </c>
      <c r="T305" s="122">
        <v>1.0437775025915625</v>
      </c>
      <c r="U305" s="122">
        <v>1.2797715318435099</v>
      </c>
      <c r="V305" s="122">
        <v>0.84454378900857985</v>
      </c>
      <c r="W305" s="122">
        <v>1.5019809293025883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1.0853232077671864</v>
      </c>
      <c r="D307" s="33">
        <v>1.022401131641798</v>
      </c>
      <c r="E307" s="33">
        <v>0.95615627098556044</v>
      </c>
      <c r="F307" s="33">
        <v>0.81151273806565827</v>
      </c>
      <c r="G307" s="33">
        <v>0.72362713826734548</v>
      </c>
      <c r="H307" s="33">
        <v>0.57909665598066939</v>
      </c>
      <c r="I307" s="33">
        <v>0.75414259601726752</v>
      </c>
      <c r="J307" s="33">
        <v>1.0612605678670251</v>
      </c>
      <c r="K307" s="33">
        <v>1.1050493902875094</v>
      </c>
      <c r="L307" s="33">
        <v>1.2044416711357471</v>
      </c>
      <c r="M307" s="33">
        <v>1.1107638346324571</v>
      </c>
      <c r="N307" s="33">
        <v>1.1109638076750796</v>
      </c>
      <c r="O307" s="33">
        <v>1.0309723913712594</v>
      </c>
      <c r="P307" s="33">
        <v>0.7486855829558241</v>
      </c>
      <c r="Q307" s="33">
        <v>0.94147255690843712</v>
      </c>
      <c r="R307" s="33">
        <v>1.0775845901958496</v>
      </c>
      <c r="S307" s="33">
        <v>1.2073361512079444</v>
      </c>
      <c r="T307" s="33">
        <v>1.0437775025915625</v>
      </c>
      <c r="U307" s="33">
        <v>1.2797715318435099</v>
      </c>
      <c r="V307" s="33">
        <v>0.84454378900857985</v>
      </c>
      <c r="W307" s="33">
        <v>1.5019809293025883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45.975686637433434</v>
      </c>
      <c r="D309" s="117">
        <f t="shared" si="136"/>
        <v>40.94653316363982</v>
      </c>
      <c r="E309" s="117">
        <f t="shared" si="136"/>
        <v>38.902435307620564</v>
      </c>
      <c r="F309" s="117">
        <f t="shared" si="136"/>
        <v>32.568727845745343</v>
      </c>
      <c r="G309" s="117">
        <f t="shared" si="136"/>
        <v>28.257934577856208</v>
      </c>
      <c r="H309" s="117">
        <f t="shared" si="136"/>
        <v>21.96148180249455</v>
      </c>
      <c r="I309" s="117">
        <f t="shared" si="136"/>
        <v>28.209489346686389</v>
      </c>
      <c r="J309" s="117">
        <f t="shared" si="136"/>
        <v>38.940602263746833</v>
      </c>
      <c r="K309" s="117">
        <f t="shared" si="136"/>
        <v>40.167374363470003</v>
      </c>
      <c r="L309" s="117">
        <f t="shared" si="136"/>
        <v>44.407321558115932</v>
      </c>
      <c r="M309" s="117">
        <f t="shared" si="136"/>
        <v>36.110915636137378</v>
      </c>
      <c r="N309" s="117">
        <f t="shared" si="136"/>
        <v>36.116379696341376</v>
      </c>
      <c r="O309" s="117">
        <f t="shared" si="136"/>
        <v>30.815910223725332</v>
      </c>
      <c r="P309" s="117">
        <f t="shared" si="136"/>
        <v>19.973410381692482</v>
      </c>
      <c r="Q309" s="117">
        <f t="shared" si="136"/>
        <v>25.909967429147041</v>
      </c>
      <c r="R309" s="117">
        <f t="shared" ref="R309:V309" si="137">R310+R313+R315+R324</f>
        <v>28.967109075557097</v>
      </c>
      <c r="S309" s="117">
        <f t="shared" si="137"/>
        <v>32.58691947183798</v>
      </c>
      <c r="T309" s="117">
        <f t="shared" si="137"/>
        <v>27.226192442845431</v>
      </c>
      <c r="U309" s="117">
        <f t="shared" si="137"/>
        <v>31.215040020750202</v>
      </c>
      <c r="V309" s="117">
        <f t="shared" si="137"/>
        <v>18.297235555609561</v>
      </c>
      <c r="W309" s="117">
        <f t="shared" ref="W309" si="138">W310+W313+W315+W324</f>
        <v>30.994946700756394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41.495329287855213</v>
      </c>
      <c r="D310" s="122">
        <f t="shared" si="139"/>
        <v>36.790596322703713</v>
      </c>
      <c r="E310" s="122">
        <f t="shared" si="139"/>
        <v>35.022215349523435</v>
      </c>
      <c r="F310" s="122">
        <f t="shared" si="139"/>
        <v>29.179352476616977</v>
      </c>
      <c r="G310" s="122">
        <f t="shared" si="139"/>
        <v>25.300781230647118</v>
      </c>
      <c r="H310" s="122">
        <f t="shared" si="139"/>
        <v>19.604979076579493</v>
      </c>
      <c r="I310" s="122">
        <f t="shared" si="139"/>
        <v>25.305262158778049</v>
      </c>
      <c r="J310" s="122">
        <f t="shared" si="139"/>
        <v>34.800162423977781</v>
      </c>
      <c r="K310" s="122">
        <f t="shared" si="139"/>
        <v>35.92403351617385</v>
      </c>
      <c r="L310" s="122">
        <f t="shared" si="139"/>
        <v>39.542262097650529</v>
      </c>
      <c r="M310" s="122">
        <f t="shared" si="139"/>
        <v>31.474262887545969</v>
      </c>
      <c r="N310" s="122">
        <f t="shared" si="139"/>
        <v>31.360667949062279</v>
      </c>
      <c r="O310" s="122">
        <f t="shared" si="139"/>
        <v>26.540235443756167</v>
      </c>
      <c r="P310" s="122">
        <f t="shared" si="139"/>
        <v>16.925806349331506</v>
      </c>
      <c r="Q310" s="122">
        <f t="shared" si="139"/>
        <v>22.085924923193474</v>
      </c>
      <c r="R310" s="122">
        <f t="shared" ref="R310:V310" si="140">SUM(R311:R312)</f>
        <v>24.636925089848361</v>
      </c>
      <c r="S310" s="122">
        <f t="shared" si="140"/>
        <v>27.62027678698572</v>
      </c>
      <c r="T310" s="122">
        <f t="shared" si="140"/>
        <v>22.931389908610434</v>
      </c>
      <c r="U310" s="122">
        <f t="shared" si="140"/>
        <v>25.907620723939129</v>
      </c>
      <c r="V310" s="122">
        <f t="shared" si="140"/>
        <v>14.853955610363229</v>
      </c>
      <c r="W310" s="122">
        <f t="shared" ref="W310" si="141">SUM(W311:W312)</f>
        <v>24.944734849577202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41.343103901779656</v>
      </c>
      <c r="D311" s="98">
        <v>36.659462827862235</v>
      </c>
      <c r="E311" s="98">
        <v>34.898418427605577</v>
      </c>
      <c r="F311" s="98">
        <v>29.077884807691333</v>
      </c>
      <c r="G311" s="98">
        <v>25.213924960476973</v>
      </c>
      <c r="H311" s="98">
        <v>19.538551265100033</v>
      </c>
      <c r="I311" s="98">
        <v>25.220245238532488</v>
      </c>
      <c r="J311" s="98">
        <v>34.685477827918874</v>
      </c>
      <c r="K311" s="98">
        <v>35.807046183390575</v>
      </c>
      <c r="L311" s="98">
        <v>39.408950769765184</v>
      </c>
      <c r="M311" s="98">
        <v>31.370528201812075</v>
      </c>
      <c r="N311" s="98">
        <v>31.257368391972577</v>
      </c>
      <c r="O311" s="98">
        <v>26.45275626330692</v>
      </c>
      <c r="P311" s="98">
        <v>16.872006334456568</v>
      </c>
      <c r="Q311" s="98">
        <v>22.014939860820856</v>
      </c>
      <c r="R311" s="98">
        <v>24.558220167916865</v>
      </c>
      <c r="S311" s="98">
        <v>27.532174514909801</v>
      </c>
      <c r="T311" s="98">
        <v>22.858615246061863</v>
      </c>
      <c r="U311" s="98">
        <v>25.826602184959391</v>
      </c>
      <c r="V311" s="98">
        <v>14.807494636985966</v>
      </c>
      <c r="W311" s="98">
        <v>24.866550873490212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0.15222538607555525</v>
      </c>
      <c r="D312" s="98">
        <v>0.13113349484147616</v>
      </c>
      <c r="E312" s="98">
        <v>0.12379692191786022</v>
      </c>
      <c r="F312" s="98">
        <v>0.1014676689256433</v>
      </c>
      <c r="G312" s="98">
        <v>8.6856270170145702E-2</v>
      </c>
      <c r="H312" s="98">
        <v>6.6427811479458837E-2</v>
      </c>
      <c r="I312" s="98">
        <v>8.501692024556036E-2</v>
      </c>
      <c r="J312" s="98">
        <v>0.11468459605890639</v>
      </c>
      <c r="K312" s="98">
        <v>0.11698733278327628</v>
      </c>
      <c r="L312" s="98">
        <v>0.13331132788534328</v>
      </c>
      <c r="M312" s="98">
        <v>0.10373468573389352</v>
      </c>
      <c r="N312" s="98">
        <v>0.10329955708970148</v>
      </c>
      <c r="O312" s="98">
        <v>8.7479180449247892E-2</v>
      </c>
      <c r="P312" s="98">
        <v>5.3800014874938386E-2</v>
      </c>
      <c r="Q312" s="98">
        <v>7.098506237261934E-2</v>
      </c>
      <c r="R312" s="98">
        <v>7.8704921931496113E-2</v>
      </c>
      <c r="S312" s="98">
        <v>8.810227207591835E-2</v>
      </c>
      <c r="T312" s="98">
        <v>7.2774662548570151E-2</v>
      </c>
      <c r="U312" s="98">
        <v>8.1018538979738555E-2</v>
      </c>
      <c r="V312" s="98">
        <v>4.6460973377263848E-2</v>
      </c>
      <c r="W312" s="98">
        <v>7.8183976086990639E-2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3.2915411418513958E-2</v>
      </c>
      <c r="D313" s="122">
        <f t="shared" si="142"/>
        <v>1.5683334057009751E-2</v>
      </c>
      <c r="E313" s="122">
        <f t="shared" si="142"/>
        <v>3.2230391365899322E-2</v>
      </c>
      <c r="F313" s="122">
        <f t="shared" si="142"/>
        <v>4.470922477065789E-2</v>
      </c>
      <c r="G313" s="122">
        <f t="shared" si="142"/>
        <v>4.0335687382486135E-2</v>
      </c>
      <c r="H313" s="122">
        <f t="shared" si="142"/>
        <v>5.3170386121153823E-2</v>
      </c>
      <c r="I313" s="122">
        <f t="shared" si="142"/>
        <v>7.2438341026761457E-2</v>
      </c>
      <c r="J313" s="122">
        <f t="shared" si="142"/>
        <v>7.1978532861224326E-2</v>
      </c>
      <c r="K313" s="122">
        <f t="shared" si="142"/>
        <v>4.9338797174422064E-2</v>
      </c>
      <c r="L313" s="122">
        <f t="shared" si="142"/>
        <v>5.3285404481999456E-2</v>
      </c>
      <c r="M313" s="122">
        <f t="shared" si="142"/>
        <v>6.9543304964239175E-2</v>
      </c>
      <c r="N313" s="122">
        <f t="shared" si="142"/>
        <v>6.8901925071373812E-2</v>
      </c>
      <c r="O313" s="122">
        <f t="shared" si="142"/>
        <v>5.0480742940725236E-2</v>
      </c>
      <c r="P313" s="122">
        <f t="shared" si="142"/>
        <v>2.9910213958907542E-2</v>
      </c>
      <c r="Q313" s="122">
        <f t="shared" si="142"/>
        <v>4.7559375935013956E-2</v>
      </c>
      <c r="R313" s="122">
        <f t="shared" si="142"/>
        <v>6.844603068401281E-2</v>
      </c>
      <c r="S313" s="122">
        <f t="shared" si="142"/>
        <v>7.2293225842595912E-2</v>
      </c>
      <c r="T313" s="122">
        <f t="shared" si="142"/>
        <v>8.0616169922555644E-2</v>
      </c>
      <c r="U313" s="122">
        <f t="shared" si="142"/>
        <v>4.5483399129377551E-2</v>
      </c>
      <c r="V313" s="122">
        <f t="shared" si="142"/>
        <v>8.4587052231777815E-2</v>
      </c>
      <c r="W313" s="122">
        <f t="shared" si="142"/>
        <v>6.862702044847134E-2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3.2915411418513958E-2</v>
      </c>
      <c r="D314" s="98">
        <v>1.5683334057009751E-2</v>
      </c>
      <c r="E314" s="98">
        <v>3.2230391365899322E-2</v>
      </c>
      <c r="F314" s="98">
        <v>4.470922477065789E-2</v>
      </c>
      <c r="G314" s="98">
        <v>4.0335687382486135E-2</v>
      </c>
      <c r="H314" s="98">
        <v>5.3170386121153823E-2</v>
      </c>
      <c r="I314" s="98">
        <v>7.2438341026761457E-2</v>
      </c>
      <c r="J314" s="98">
        <v>7.1978532861224326E-2</v>
      </c>
      <c r="K314" s="98">
        <v>4.9338797174422064E-2</v>
      </c>
      <c r="L314" s="98">
        <v>5.3285404481999456E-2</v>
      </c>
      <c r="M314" s="98">
        <v>6.9543304964239175E-2</v>
      </c>
      <c r="N314" s="98">
        <v>6.8901925071373812E-2</v>
      </c>
      <c r="O314" s="98">
        <v>5.0480742940725236E-2</v>
      </c>
      <c r="P314" s="98">
        <v>2.9910213958907542E-2</v>
      </c>
      <c r="Q314" s="98">
        <v>4.7559375935013956E-2</v>
      </c>
      <c r="R314" s="98">
        <v>6.844603068401281E-2</v>
      </c>
      <c r="S314" s="98">
        <v>7.2293225842595912E-2</v>
      </c>
      <c r="T314" s="98">
        <v>8.0616169922555644E-2</v>
      </c>
      <c r="U314" s="98">
        <v>4.5483399129377551E-2</v>
      </c>
      <c r="V314" s="98">
        <v>8.4587052231777815E-2</v>
      </c>
      <c r="W314" s="98">
        <v>6.862702044847134E-2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3.6082766607016303</v>
      </c>
      <c r="D315" s="122">
        <v>3.3483229524074005</v>
      </c>
      <c r="E315" s="122">
        <v>3.1059974422581798</v>
      </c>
      <c r="F315" s="122">
        <v>2.7137482967549005</v>
      </c>
      <c r="G315" s="122">
        <v>2.3531486272601252</v>
      </c>
      <c r="H315" s="122">
        <v>1.8513575960796056</v>
      </c>
      <c r="I315" s="122">
        <v>2.2419985127388995</v>
      </c>
      <c r="J315" s="122">
        <v>3.2367035207604817</v>
      </c>
      <c r="K315" s="122">
        <v>3.325930445414468</v>
      </c>
      <c r="L315" s="122">
        <v>3.8632865649189769</v>
      </c>
      <c r="M315" s="122">
        <v>3.6894585788640457</v>
      </c>
      <c r="N315" s="122">
        <v>3.8051114526366043</v>
      </c>
      <c r="O315" s="122">
        <v>3.4020832390714286</v>
      </c>
      <c r="P315" s="122">
        <v>2.415313047870125</v>
      </c>
      <c r="Q315" s="122">
        <v>3.0114638913363558</v>
      </c>
      <c r="R315" s="122">
        <v>3.3744005152858318</v>
      </c>
      <c r="S315" s="122">
        <v>3.883783763353112</v>
      </c>
      <c r="T315" s="122">
        <v>3.3252933469730399</v>
      </c>
      <c r="U315" s="122">
        <v>4.1542364995478351</v>
      </c>
      <c r="V315" s="122">
        <v>2.6179075433393901</v>
      </c>
      <c r="W315" s="122">
        <v>4.6511057381180825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3.4581185642952423</v>
      </c>
      <c r="D316" s="98">
        <v>3.2232101222053449</v>
      </c>
      <c r="E316" s="98">
        <v>2.9815432590762678</v>
      </c>
      <c r="F316" s="98">
        <v>2.565951836095905</v>
      </c>
      <c r="G316" s="98">
        <v>2.1891638279689625</v>
      </c>
      <c r="H316" s="98">
        <v>1.7540304895080765</v>
      </c>
      <c r="I316" s="98">
        <v>2.2157589035722238</v>
      </c>
      <c r="J316" s="98">
        <v>3.2071274867206059</v>
      </c>
      <c r="K316" s="98">
        <v>3.2786942839775062</v>
      </c>
      <c r="L316" s="98">
        <v>3.6433320202038644</v>
      </c>
      <c r="M316" s="98">
        <v>3.4499738383952829</v>
      </c>
      <c r="N316" s="98">
        <v>3.5551741832098678</v>
      </c>
      <c r="O316" s="98">
        <v>3.277044061626408</v>
      </c>
      <c r="P316" s="98">
        <v>2.2540938662064045</v>
      </c>
      <c r="Q316" s="98">
        <v>2.7376261624311455</v>
      </c>
      <c r="R316" s="98">
        <v>3.3218255198954858</v>
      </c>
      <c r="S316" s="98">
        <v>3.7086785857626592</v>
      </c>
      <c r="T316" s="98">
        <v>3.1644823998609359</v>
      </c>
      <c r="U316" s="98">
        <v>3.8211271075748914</v>
      </c>
      <c r="V316" s="98">
        <v>2.5659145849197942</v>
      </c>
      <c r="W316" s="98">
        <v>4.4245821665104801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2.7888399646683347E-2</v>
      </c>
      <c r="D317" s="98">
        <v>1.5846064975098509E-2</v>
      </c>
      <c r="E317" s="98">
        <v>2.3090841810269568E-2</v>
      </c>
      <c r="F317" s="98">
        <v>1.3427347406726789E-2</v>
      </c>
      <c r="G317" s="98">
        <v>1.2518459286195579E-2</v>
      </c>
      <c r="H317" s="98">
        <v>1.4830047791968955E-2</v>
      </c>
      <c r="I317" s="98">
        <v>2.6239609166675885E-2</v>
      </c>
      <c r="J317" s="98">
        <v>2.957603403987576E-2</v>
      </c>
      <c r="K317" s="98">
        <v>4.7236161436961993E-2</v>
      </c>
      <c r="L317" s="98">
        <v>1.9700124243745929E-2</v>
      </c>
      <c r="M317" s="98">
        <v>1.2798828720241715E-2</v>
      </c>
      <c r="N317" s="98">
        <v>1.9343778907528981E-2</v>
      </c>
      <c r="O317" s="98">
        <v>0</v>
      </c>
      <c r="P317" s="98">
        <v>1.3531718212094934E-3</v>
      </c>
      <c r="Q317" s="98">
        <v>0</v>
      </c>
      <c r="R317" s="98">
        <v>2.1113112439841861E-2</v>
      </c>
      <c r="S317" s="98">
        <v>4.4297357295802323E-2</v>
      </c>
      <c r="T317" s="98">
        <v>2.0599265179693713E-2</v>
      </c>
      <c r="U317" s="98">
        <v>3.8028211838690588E-2</v>
      </c>
      <c r="V317" s="98">
        <v>2.5000823331328539E-2</v>
      </c>
      <c r="W317" s="98">
        <v>3.8500698606908024E-2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1.5605320406878904E-2</v>
      </c>
      <c r="D318" s="101">
        <v>8.9682580111984708E-3</v>
      </c>
      <c r="E318" s="101">
        <v>1.2902353642759636E-2</v>
      </c>
      <c r="F318" s="101">
        <v>7.4762325766398107E-3</v>
      </c>
      <c r="G318" s="101">
        <v>7.0779092260442513E-3</v>
      </c>
      <c r="H318" s="101">
        <v>8.4026346859642168E-3</v>
      </c>
      <c r="I318" s="101">
        <v>1.4627110977414188E-2</v>
      </c>
      <c r="J318" s="101">
        <v>1.5985487233345377E-2</v>
      </c>
      <c r="K318" s="101">
        <v>2.3351278700126776E-2</v>
      </c>
      <c r="L318" s="101">
        <v>1.1198749908177593E-2</v>
      </c>
      <c r="M318" s="101">
        <v>7.2084707862675465E-3</v>
      </c>
      <c r="N318" s="101">
        <v>1.0678854613659377E-2</v>
      </c>
      <c r="O318" s="101">
        <v>0</v>
      </c>
      <c r="P318" s="101">
        <v>7.5417127710388691E-4</v>
      </c>
      <c r="Q318" s="101">
        <v>0</v>
      </c>
      <c r="R318" s="101">
        <v>1.2044428237072514E-2</v>
      </c>
      <c r="S318" s="101">
        <v>2.4218929207680623E-2</v>
      </c>
      <c r="T318" s="101">
        <v>1.1321810146338752E-2</v>
      </c>
      <c r="U318" s="101">
        <v>2.1247767693351051E-2</v>
      </c>
      <c r="V318" s="101">
        <v>1.4036048303748565E-2</v>
      </c>
      <c r="W318" s="101">
        <v>2.1787692092022359E-2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1.2283079239804441E-2</v>
      </c>
      <c r="D319" s="104">
        <v>6.8778069639000398E-3</v>
      </c>
      <c r="E319" s="104">
        <v>1.0188488167509934E-2</v>
      </c>
      <c r="F319" s="104">
        <v>5.9511148300869779E-3</v>
      </c>
      <c r="G319" s="104">
        <v>5.4405500601513272E-3</v>
      </c>
      <c r="H319" s="104">
        <v>6.427413106004737E-3</v>
      </c>
      <c r="I319" s="104">
        <v>1.1612498189261697E-2</v>
      </c>
      <c r="J319" s="104">
        <v>1.3590546806530383E-2</v>
      </c>
      <c r="K319" s="104">
        <v>2.3884882736835221E-2</v>
      </c>
      <c r="L319" s="104">
        <v>8.501374335568336E-3</v>
      </c>
      <c r="M319" s="104">
        <v>5.5903579339741686E-3</v>
      </c>
      <c r="N319" s="104">
        <v>8.6649242938696032E-3</v>
      </c>
      <c r="O319" s="104">
        <v>0</v>
      </c>
      <c r="P319" s="104">
        <v>5.9900054410560652E-4</v>
      </c>
      <c r="Q319" s="104">
        <v>0</v>
      </c>
      <c r="R319" s="104">
        <v>9.0686842027693487E-3</v>
      </c>
      <c r="S319" s="104">
        <v>2.0078428088121703E-2</v>
      </c>
      <c r="T319" s="104">
        <v>9.2774550333549616E-3</v>
      </c>
      <c r="U319" s="104">
        <v>1.6780444145339538E-2</v>
      </c>
      <c r="V319" s="104">
        <v>1.0964775027579973E-2</v>
      </c>
      <c r="W319" s="104">
        <v>1.6713006514885661E-2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6.317475624340016E-2</v>
      </c>
      <c r="D320" s="101">
        <v>6.5409558050721545E-2</v>
      </c>
      <c r="E320" s="101">
        <v>5.7836068976927724E-2</v>
      </c>
      <c r="F320" s="101">
        <v>8.89094558043E-2</v>
      </c>
      <c r="G320" s="101">
        <v>8.5303176884845136E-2</v>
      </c>
      <c r="H320" s="101">
        <v>4.688105483686731E-2</v>
      </c>
      <c r="I320" s="101">
        <v>0</v>
      </c>
      <c r="J320" s="101">
        <v>0</v>
      </c>
      <c r="K320" s="101">
        <v>0</v>
      </c>
      <c r="L320" s="101">
        <v>9.2170328292937323E-2</v>
      </c>
      <c r="M320" s="101">
        <v>0.12207756361302789</v>
      </c>
      <c r="N320" s="101">
        <v>0.13417953527322263</v>
      </c>
      <c r="O320" s="101">
        <v>6.6161701951946719E-2</v>
      </c>
      <c r="P320" s="101">
        <v>8.7177851085480471E-2</v>
      </c>
      <c r="Q320" s="101">
        <v>0.1237615810476461</v>
      </c>
      <c r="R320" s="101">
        <v>1.3156310680515539E-2</v>
      </c>
      <c r="S320" s="101">
        <v>5.8241927941757206E-2</v>
      </c>
      <c r="T320" s="101">
        <v>6.5872891387785695E-2</v>
      </c>
      <c r="U320" s="101">
        <v>0.13065197859956429</v>
      </c>
      <c r="V320" s="101">
        <v>1.2936321298164716E-2</v>
      </c>
      <c r="W320" s="101">
        <v>9.1322721592932088E-2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5.9094940516304706E-2</v>
      </c>
      <c r="D321" s="104">
        <v>4.3857207176235945E-2</v>
      </c>
      <c r="E321" s="104">
        <v>4.3527272394714295E-2</v>
      </c>
      <c r="F321" s="104">
        <v>4.5459657447968566E-2</v>
      </c>
      <c r="G321" s="104">
        <v>6.6163163120121785E-2</v>
      </c>
      <c r="H321" s="104">
        <v>3.5616003942692952E-2</v>
      </c>
      <c r="I321" s="104">
        <v>0</v>
      </c>
      <c r="J321" s="104">
        <v>0</v>
      </c>
      <c r="K321" s="104">
        <v>0</v>
      </c>
      <c r="L321" s="104">
        <v>0.10808409217842971</v>
      </c>
      <c r="M321" s="104">
        <v>0.10460834813549336</v>
      </c>
      <c r="N321" s="104">
        <v>9.6413955245985228E-2</v>
      </c>
      <c r="O321" s="104">
        <v>5.8877475493073705E-2</v>
      </c>
      <c r="P321" s="104">
        <v>7.2688158757030372E-2</v>
      </c>
      <c r="Q321" s="104">
        <v>0.15007614785756412</v>
      </c>
      <c r="R321" s="104">
        <v>1.8305572269988694E-2</v>
      </c>
      <c r="S321" s="104">
        <v>7.2565892352892986E-2</v>
      </c>
      <c r="T321" s="104">
        <v>7.433879054462475E-2</v>
      </c>
      <c r="U321" s="104">
        <v>0.16442920153468887</v>
      </c>
      <c r="V321" s="104">
        <v>1.4055813790103008E-2</v>
      </c>
      <c r="W321" s="104">
        <v>9.6700151407762017E-2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3.3055321025076759E-2</v>
      </c>
      <c r="D322" s="98">
        <v>2.4826444250064229E-2</v>
      </c>
      <c r="E322" s="98">
        <v>2.4309036516546447E-2</v>
      </c>
      <c r="F322" s="98">
        <v>2.5291179614478108E-2</v>
      </c>
      <c r="G322" s="98">
        <v>3.7419253111311765E-2</v>
      </c>
      <c r="H322" s="98">
        <v>2.0188166940420523E-2</v>
      </c>
      <c r="I322" s="98">
        <v>0</v>
      </c>
      <c r="J322" s="98">
        <v>0</v>
      </c>
      <c r="K322" s="98">
        <v>0</v>
      </c>
      <c r="L322" s="98">
        <v>6.1314624317288458E-2</v>
      </c>
      <c r="M322" s="98">
        <v>5.8845987472453565E-2</v>
      </c>
      <c r="N322" s="98">
        <v>5.3100422575998937E-2</v>
      </c>
      <c r="O322" s="98">
        <v>3.4129118878945E-2</v>
      </c>
      <c r="P322" s="98">
        <v>4.0471503887354501E-2</v>
      </c>
      <c r="Q322" s="98">
        <v>8.5523322261856646E-2</v>
      </c>
      <c r="R322" s="98">
        <v>1.0448797348591632E-2</v>
      </c>
      <c r="S322" s="98">
        <v>3.9635244885393453E-2</v>
      </c>
      <c r="T322" s="98">
        <v>4.0895304468405572E-2</v>
      </c>
      <c r="U322" s="98">
        <v>9.1889799713136003E-2</v>
      </c>
      <c r="V322" s="98">
        <v>7.89181464894044E-3</v>
      </c>
      <c r="W322" s="98">
        <v>5.4714779800054937E-2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2.6039619491227944E-2</v>
      </c>
      <c r="D323" s="98">
        <v>1.9030762926171715E-2</v>
      </c>
      <c r="E323" s="98">
        <v>1.9218235878167848E-2</v>
      </c>
      <c r="F323" s="98">
        <v>2.0168477833490458E-2</v>
      </c>
      <c r="G323" s="98">
        <v>2.874391000881002E-2</v>
      </c>
      <c r="H323" s="98">
        <v>1.5427837002272429E-2</v>
      </c>
      <c r="I323" s="98">
        <v>0</v>
      </c>
      <c r="J323" s="98">
        <v>0</v>
      </c>
      <c r="K323" s="98">
        <v>0</v>
      </c>
      <c r="L323" s="98">
        <v>4.6769467861141244E-2</v>
      </c>
      <c r="M323" s="98">
        <v>4.5762360663039785E-2</v>
      </c>
      <c r="N323" s="98">
        <v>4.331353266998629E-2</v>
      </c>
      <c r="O323" s="98">
        <v>2.4748356614128705E-2</v>
      </c>
      <c r="P323" s="98">
        <v>3.221665486967587E-2</v>
      </c>
      <c r="Q323" s="98">
        <v>6.4552825595707464E-2</v>
      </c>
      <c r="R323" s="98">
        <v>7.8567749213970615E-3</v>
      </c>
      <c r="S323" s="98">
        <v>3.2930647467499526E-2</v>
      </c>
      <c r="T323" s="98">
        <v>3.3443486076219185E-2</v>
      </c>
      <c r="U323" s="98">
        <v>7.2539401821552871E-2</v>
      </c>
      <c r="V323" s="98">
        <v>6.1639991411625676E-3</v>
      </c>
      <c r="W323" s="98">
        <v>4.198537160770708E-2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0.8391652774580729</v>
      </c>
      <c r="D324" s="122">
        <v>0.7919305544716968</v>
      </c>
      <c r="E324" s="122">
        <v>0.74199212447304708</v>
      </c>
      <c r="F324" s="122">
        <v>0.63091784760280678</v>
      </c>
      <c r="G324" s="122">
        <v>0.56366903256647793</v>
      </c>
      <c r="H324" s="122">
        <v>0.45197474371430058</v>
      </c>
      <c r="I324" s="122">
        <v>0.58979033414268178</v>
      </c>
      <c r="J324" s="122">
        <v>0.83175778614735174</v>
      </c>
      <c r="K324" s="122">
        <v>0.86807160470725842</v>
      </c>
      <c r="L324" s="122">
        <v>0.94848749106442443</v>
      </c>
      <c r="M324" s="122">
        <v>0.87765086476312282</v>
      </c>
      <c r="N324" s="122">
        <v>0.88169836957112147</v>
      </c>
      <c r="O324" s="122">
        <v>0.82311079795701425</v>
      </c>
      <c r="P324" s="122">
        <v>0.6023807705319455</v>
      </c>
      <c r="Q324" s="122">
        <v>0.76501923868219979</v>
      </c>
      <c r="R324" s="122">
        <v>0.88733743973889256</v>
      </c>
      <c r="S324" s="122">
        <v>1.0105656956565521</v>
      </c>
      <c r="T324" s="122">
        <v>0.88889301733939952</v>
      </c>
      <c r="U324" s="122">
        <v>1.1076993981338588</v>
      </c>
      <c r="V324" s="122">
        <v>0.74078534967516452</v>
      </c>
      <c r="W324" s="122">
        <v>1.3304790926126391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0.8391652774580729</v>
      </c>
      <c r="D326" s="33">
        <v>0.7919305544716968</v>
      </c>
      <c r="E326" s="33">
        <v>0.74199212447304708</v>
      </c>
      <c r="F326" s="33">
        <v>0.63091784760280678</v>
      </c>
      <c r="G326" s="33">
        <v>0.56366903256647793</v>
      </c>
      <c r="H326" s="33">
        <v>0.45197474371430058</v>
      </c>
      <c r="I326" s="33">
        <v>0.58979033414268178</v>
      </c>
      <c r="J326" s="33">
        <v>0.83175778614735174</v>
      </c>
      <c r="K326" s="33">
        <v>0.86807160470725842</v>
      </c>
      <c r="L326" s="33">
        <v>0.94848749106442443</v>
      </c>
      <c r="M326" s="33">
        <v>0.87765086476312282</v>
      </c>
      <c r="N326" s="33">
        <v>0.88169836957112147</v>
      </c>
      <c r="O326" s="33">
        <v>0.82311079795701425</v>
      </c>
      <c r="P326" s="33">
        <v>0.6023807705319455</v>
      </c>
      <c r="Q326" s="33">
        <v>0.76501923868219979</v>
      </c>
      <c r="R326" s="33">
        <v>0.88733743973889256</v>
      </c>
      <c r="S326" s="33">
        <v>1.0105656956565521</v>
      </c>
      <c r="T326" s="33">
        <v>0.88889301733939952</v>
      </c>
      <c r="U326" s="33">
        <v>1.1076993981338588</v>
      </c>
      <c r="V326" s="33">
        <v>0.74078534967516452</v>
      </c>
      <c r="W326" s="33">
        <v>1.3304790926126391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0.86706524628076442</v>
      </c>
      <c r="D328" s="119">
        <f t="shared" si="143"/>
        <v>0.86840040518407091</v>
      </c>
      <c r="E328" s="119">
        <f t="shared" si="143"/>
        <v>0.87045970552399143</v>
      </c>
      <c r="F328" s="119">
        <f t="shared" si="143"/>
        <v>0.8723179677503976</v>
      </c>
      <c r="G328" s="119">
        <f t="shared" si="143"/>
        <v>0.87398276450965606</v>
      </c>
      <c r="H328" s="119">
        <f t="shared" si="143"/>
        <v>0.87659266860996554</v>
      </c>
      <c r="I328" s="119">
        <f t="shared" si="143"/>
        <v>0.8789444913529032</v>
      </c>
      <c r="J328" s="119">
        <f t="shared" si="143"/>
        <v>0.88039252495328768</v>
      </c>
      <c r="K328" s="119">
        <f t="shared" si="143"/>
        <v>0.88203409991684323</v>
      </c>
      <c r="L328" s="119">
        <f t="shared" si="143"/>
        <v>0.88377194027902817</v>
      </c>
      <c r="M328" s="119">
        <f t="shared" si="143"/>
        <v>0.8869013038064063</v>
      </c>
      <c r="N328" s="119">
        <f t="shared" si="143"/>
        <v>0.89102031230716616</v>
      </c>
      <c r="O328" s="119">
        <f t="shared" si="143"/>
        <v>0.89631576408029157</v>
      </c>
      <c r="P328" s="119">
        <f t="shared" si="143"/>
        <v>0.90190959285936689</v>
      </c>
      <c r="Q328" s="119">
        <f t="shared" si="143"/>
        <v>0.90808571666125881</v>
      </c>
      <c r="R328" s="119">
        <f t="shared" ref="R328:V328" si="144">IF(R309=0,"",R309/R290)</f>
        <v>0.91408845302716746</v>
      </c>
      <c r="S328" s="119">
        <f t="shared" si="144"/>
        <v>0.9185656849552789</v>
      </c>
      <c r="T328" s="119">
        <f t="shared" si="144"/>
        <v>0.92363751835999919</v>
      </c>
      <c r="U328" s="119">
        <f t="shared" si="144"/>
        <v>0.92667890284209142</v>
      </c>
      <c r="V328" s="119">
        <f t="shared" si="144"/>
        <v>0.93393249410848966</v>
      </c>
      <c r="W328" s="119">
        <f t="shared" ref="W328" si="145">IF(W309=0,"",W309/W290)</f>
        <v>0.93554467641464489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0.86839900620402988</v>
      </c>
      <c r="D329" s="124">
        <f t="shared" si="146"/>
        <v>0.87004899461617502</v>
      </c>
      <c r="E329" s="124">
        <f t="shared" si="146"/>
        <v>0.87175246837769427</v>
      </c>
      <c r="F329" s="124">
        <f t="shared" si="146"/>
        <v>0.87345901810151783</v>
      </c>
      <c r="G329" s="124">
        <f t="shared" si="146"/>
        <v>0.87520844328866532</v>
      </c>
      <c r="H329" s="124">
        <f t="shared" si="146"/>
        <v>0.87699495794791882</v>
      </c>
      <c r="I329" s="124">
        <f t="shared" si="146"/>
        <v>0.87882896959066625</v>
      </c>
      <c r="J329" s="124">
        <f t="shared" si="146"/>
        <v>0.88074052791570234</v>
      </c>
      <c r="K329" s="124">
        <f t="shared" si="146"/>
        <v>0.88276631070597822</v>
      </c>
      <c r="L329" s="124">
        <f t="shared" si="146"/>
        <v>0.88492744185807615</v>
      </c>
      <c r="M329" s="124">
        <f t="shared" si="146"/>
        <v>0.88789569521987854</v>
      </c>
      <c r="N329" s="124">
        <f t="shared" si="146"/>
        <v>0.8919216371219354</v>
      </c>
      <c r="O329" s="124">
        <f t="shared" si="146"/>
        <v>0.89719403577173973</v>
      </c>
      <c r="P329" s="124">
        <f t="shared" si="146"/>
        <v>0.90332900264085614</v>
      </c>
      <c r="Q329" s="124">
        <f t="shared" si="146"/>
        <v>0.90913018182594019</v>
      </c>
      <c r="R329" s="124">
        <f t="shared" ref="R329:V329" si="147">IF(R310=0,"",R310/R291)</f>
        <v>0.91357136409872353</v>
      </c>
      <c r="S329" s="124">
        <f t="shared" si="147"/>
        <v>0.91789297402776104</v>
      </c>
      <c r="T329" s="124">
        <f t="shared" si="147"/>
        <v>0.92206411296244883</v>
      </c>
      <c r="U329" s="124">
        <f t="shared" si="147"/>
        <v>0.92605473804358429</v>
      </c>
      <c r="V329" s="124">
        <f t="shared" si="147"/>
        <v>0.92984132761606197</v>
      </c>
      <c r="W329" s="124">
        <f t="shared" ref="W329" si="148">IF(W310=0,"",W310/W291)</f>
        <v>0.93332978789286469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0.86797842282745552</v>
      </c>
      <c r="D330" s="111">
        <f t="shared" si="149"/>
        <v>0.86964474551784776</v>
      </c>
      <c r="E330" s="111">
        <f t="shared" si="149"/>
        <v>0.87135605457358756</v>
      </c>
      <c r="F330" s="111">
        <f t="shared" si="149"/>
        <v>0.87307349813369284</v>
      </c>
      <c r="G330" s="111">
        <f t="shared" si="149"/>
        <v>0.87483237149022819</v>
      </c>
      <c r="H330" s="111">
        <f t="shared" si="149"/>
        <v>0.87662835494877944</v>
      </c>
      <c r="I330" s="111">
        <f t="shared" si="149"/>
        <v>0.87847014527034251</v>
      </c>
      <c r="J330" s="111">
        <f t="shared" si="149"/>
        <v>0.88039337001503781</v>
      </c>
      <c r="K330" s="111">
        <f t="shared" si="149"/>
        <v>0.88242832198013033</v>
      </c>
      <c r="L330" s="111">
        <f t="shared" si="149"/>
        <v>0.88458310573083021</v>
      </c>
      <c r="M330" s="111">
        <f t="shared" si="149"/>
        <v>0.88756667283900192</v>
      </c>
      <c r="N330" s="111">
        <f t="shared" si="149"/>
        <v>0.89160317600603967</v>
      </c>
      <c r="O330" s="111">
        <f t="shared" si="149"/>
        <v>0.89688911231248536</v>
      </c>
      <c r="P330" s="111">
        <f t="shared" si="149"/>
        <v>0.90305063165599941</v>
      </c>
      <c r="Q330" s="111">
        <f t="shared" si="149"/>
        <v>0.90886388378605176</v>
      </c>
      <c r="R330" s="111">
        <f t="shared" ref="R330:V330" si="150">IF(R311=0,"",R311/R292)</f>
        <v>0.91331838487097849</v>
      </c>
      <c r="S330" s="111">
        <f t="shared" si="150"/>
        <v>0.91765186977521762</v>
      </c>
      <c r="T330" s="111">
        <f t="shared" si="150"/>
        <v>0.92183538401073162</v>
      </c>
      <c r="U330" s="111">
        <f t="shared" si="150"/>
        <v>0.92583997308949617</v>
      </c>
      <c r="V330" s="111">
        <f t="shared" si="150"/>
        <v>0.92963668252348153</v>
      </c>
      <c r="W330" s="111">
        <f t="shared" ref="W330" si="151">IF(W311=0,"",W311/W292)</f>
        <v>0.93313418370955548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3.3643464444933344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3.7283801725356627</v>
      </c>
      <c r="J332" s="124">
        <f t="shared" si="155"/>
        <v>3.8531320623257499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>
        <f t="shared" si="155"/>
        <v>4.9295264301331487</v>
      </c>
      <c r="Q332" s="124">
        <f t="shared" si="155"/>
        <v>5.1403001098531789</v>
      </c>
      <c r="R332" s="124">
        <f t="shared" ref="R332:V332" si="156">IF(R313=0,"",R313/R294)</f>
        <v>5.2725307096427807</v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>
        <f t="shared" si="156"/>
        <v>5.6274047067316868</v>
      </c>
      <c r="W332" s="124">
        <f t="shared" ref="W332" si="157">IF(W313=0,"",W313/W294)</f>
        <v>5.7073192747491044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3.3643464444933344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3.7283801725356627</v>
      </c>
      <c r="J333" s="111">
        <f t="shared" si="158"/>
        <v>3.8531320623257499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>
        <f t="shared" si="158"/>
        <v>4.9295264301331487</v>
      </c>
      <c r="Q333" s="111">
        <f t="shared" si="158"/>
        <v>5.1403001098531789</v>
      </c>
      <c r="R333" s="111">
        <f t="shared" ref="R333:V333" si="159">IF(R314=0,"",R314/R295)</f>
        <v>5.2725307096427807</v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>
        <f t="shared" si="159"/>
        <v>5.6274047067316868</v>
      </c>
      <c r="W333" s="111">
        <f t="shared" ref="W333" si="160">IF(W314=0,"",W314/W295)</f>
        <v>5.7073192747491044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0.87061690589788321</v>
      </c>
      <c r="D334" s="124">
        <f t="shared" si="161"/>
        <v>0.87227799319327814</v>
      </c>
      <c r="E334" s="124">
        <f t="shared" si="161"/>
        <v>0.87462219130243757</v>
      </c>
      <c r="F334" s="124">
        <f t="shared" si="161"/>
        <v>0.87416817015318538</v>
      </c>
      <c r="G334" s="124">
        <f t="shared" si="161"/>
        <v>0.8751421096153027</v>
      </c>
      <c r="H334" s="124">
        <f t="shared" si="161"/>
        <v>0.87964278219543479</v>
      </c>
      <c r="I334" s="124">
        <f t="shared" si="161"/>
        <v>0.88726472146798385</v>
      </c>
      <c r="J334" s="124">
        <f t="shared" si="161"/>
        <v>0.88954029898679399</v>
      </c>
      <c r="K334" s="124">
        <f t="shared" si="161"/>
        <v>0.8923408454091305</v>
      </c>
      <c r="L334" s="124">
        <f t="shared" si="161"/>
        <v>0.88894883670640212</v>
      </c>
      <c r="M334" s="124">
        <f t="shared" si="161"/>
        <v>0.89104156017465008</v>
      </c>
      <c r="N334" s="124">
        <f t="shared" si="161"/>
        <v>0.89605285517393807</v>
      </c>
      <c r="O334" s="124">
        <f t="shared" si="161"/>
        <v>0.90540796455403272</v>
      </c>
      <c r="P334" s="124">
        <f t="shared" si="161"/>
        <v>0.91013647362667993</v>
      </c>
      <c r="Q334" s="124">
        <f t="shared" si="161"/>
        <v>0.91580617175252843</v>
      </c>
      <c r="R334" s="124">
        <f t="shared" ref="R334:V334" si="162">IF(R315=0,"",R315/R296)</f>
        <v>0.92924407891568939</v>
      </c>
      <c r="S334" s="124">
        <f t="shared" si="162"/>
        <v>0.93267409900900922</v>
      </c>
      <c r="T334" s="124">
        <f t="shared" si="162"/>
        <v>0.93696977236580059</v>
      </c>
      <c r="U334" s="124">
        <f t="shared" si="162"/>
        <v>0.93975794998860174</v>
      </c>
      <c r="V334" s="124">
        <f t="shared" si="162"/>
        <v>0.9494432459183878</v>
      </c>
      <c r="W334" s="124">
        <f t="shared" ref="W334" si="163">IF(W315=0,"",W315/W296)</f>
        <v>0.95119162705721227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0.87375012841530308</v>
      </c>
      <c r="D335" s="111">
        <f t="shared" si="164"/>
        <v>0.87581388733953769</v>
      </c>
      <c r="E335" s="111">
        <f t="shared" si="164"/>
        <v>0.8779333623705563</v>
      </c>
      <c r="F335" s="111">
        <f t="shared" si="164"/>
        <v>0.88006043505249998</v>
      </c>
      <c r="G335" s="111">
        <f t="shared" si="164"/>
        <v>0.88223881899162382</v>
      </c>
      <c r="H335" s="111">
        <f t="shared" si="164"/>
        <v>0.88446316419902804</v>
      </c>
      <c r="I335" s="111">
        <f t="shared" si="164"/>
        <v>0.88674424170857069</v>
      </c>
      <c r="J335" s="111">
        <f t="shared" si="164"/>
        <v>0.88912617664413796</v>
      </c>
      <c r="K335" s="111">
        <f t="shared" si="164"/>
        <v>0.89164648696732018</v>
      </c>
      <c r="L335" s="111">
        <f t="shared" si="164"/>
        <v>0.89431521027100103</v>
      </c>
      <c r="M335" s="111">
        <f t="shared" si="164"/>
        <v>0.89801039085099599</v>
      </c>
      <c r="N335" s="111">
        <f t="shared" si="164"/>
        <v>0.90300964428594366</v>
      </c>
      <c r="O335" s="111">
        <f t="shared" si="164"/>
        <v>0.9095563343647991</v>
      </c>
      <c r="P335" s="111">
        <f t="shared" si="164"/>
        <v>0.91718744363633364</v>
      </c>
      <c r="Q335" s="111">
        <f t="shared" si="164"/>
        <v>0.92438722014504637</v>
      </c>
      <c r="R335" s="111">
        <f t="shared" ref="R335:V335" si="165">IF(R316=0,"",R316/R297)</f>
        <v>0.92990416858488656</v>
      </c>
      <c r="S335" s="111">
        <f t="shared" si="165"/>
        <v>0.93527123715793348</v>
      </c>
      <c r="T335" s="111">
        <f t="shared" si="165"/>
        <v>0.94045256541324973</v>
      </c>
      <c r="U335" s="111">
        <f t="shared" si="165"/>
        <v>0.94541229289991502</v>
      </c>
      <c r="V335" s="111">
        <f t="shared" si="165"/>
        <v>0.9501145591670016</v>
      </c>
      <c r="W335" s="111">
        <f t="shared" ref="W335" si="166">IF(W316=0,"",W316/W297)</f>
        <v>0.95444625273806005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0.92519572685498819</v>
      </c>
      <c r="D336" s="111">
        <f t="shared" si="167"/>
        <v>0.92571119330318663</v>
      </c>
      <c r="E336" s="111">
        <f t="shared" si="167"/>
        <v>0.92791070330465775</v>
      </c>
      <c r="F336" s="111">
        <f t="shared" si="167"/>
        <v>0.92946938970464332</v>
      </c>
      <c r="G336" s="111">
        <f t="shared" si="167"/>
        <v>0.92982666856776952</v>
      </c>
      <c r="H336" s="111">
        <f t="shared" si="167"/>
        <v>0.93108659260359949</v>
      </c>
      <c r="I336" s="111">
        <f t="shared" si="167"/>
        <v>0.93353489918026</v>
      </c>
      <c r="J336" s="111">
        <f t="shared" si="167"/>
        <v>0.93685704600298281</v>
      </c>
      <c r="K336" s="111">
        <f t="shared" si="167"/>
        <v>0.94333039434930954</v>
      </c>
      <c r="L336" s="111">
        <f t="shared" si="167"/>
        <v>0.93705142858396051</v>
      </c>
      <c r="M336" s="111">
        <f t="shared" si="167"/>
        <v>0.93987988063752637</v>
      </c>
      <c r="N336" s="111">
        <f t="shared" si="167"/>
        <v>0.94402391576973088</v>
      </c>
      <c r="O336" s="111" t="str">
        <f t="shared" si="167"/>
        <v/>
      </c>
      <c r="P336" s="111">
        <f t="shared" si="167"/>
        <v>0.9520892683204949</v>
      </c>
      <c r="Q336" s="111" t="str">
        <f t="shared" si="167"/>
        <v/>
      </c>
      <c r="R336" s="111">
        <f t="shared" ref="R336:V336" si="168">IF(R317=0,"",R317/R298)</f>
        <v>0.95877099883974481</v>
      </c>
      <c r="S336" s="111">
        <f t="shared" si="168"/>
        <v>0.96354081439325068</v>
      </c>
      <c r="T336" s="111">
        <f t="shared" si="168"/>
        <v>0.96636948574931425</v>
      </c>
      <c r="U336" s="111">
        <f t="shared" si="168"/>
        <v>0.96874702292071835</v>
      </c>
      <c r="V336" s="111">
        <f t="shared" si="168"/>
        <v>0.97136668771559331</v>
      </c>
      <c r="W336" s="111">
        <f t="shared" ref="W336" si="169">IF(W317=0,"",W317/W298)</f>
        <v>0.97370090384192276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0.87375012841530308</v>
      </c>
      <c r="D337" s="112">
        <f t="shared" si="170"/>
        <v>0.87581388733953769</v>
      </c>
      <c r="E337" s="112">
        <f t="shared" si="170"/>
        <v>0.8779333623705563</v>
      </c>
      <c r="F337" s="112">
        <f t="shared" si="170"/>
        <v>0.88006043505249998</v>
      </c>
      <c r="G337" s="112">
        <f t="shared" si="170"/>
        <v>0.88223881899162393</v>
      </c>
      <c r="H337" s="112">
        <f t="shared" si="170"/>
        <v>0.88446316419902804</v>
      </c>
      <c r="I337" s="112">
        <f t="shared" si="170"/>
        <v>0.88674424170857069</v>
      </c>
      <c r="J337" s="112">
        <f t="shared" si="170"/>
        <v>0.88912617664413796</v>
      </c>
      <c r="K337" s="112">
        <f t="shared" si="170"/>
        <v>0.89164648696732018</v>
      </c>
      <c r="L337" s="112">
        <f t="shared" si="170"/>
        <v>0.89431521027100114</v>
      </c>
      <c r="M337" s="112">
        <f t="shared" si="170"/>
        <v>0.89801039085099599</v>
      </c>
      <c r="N337" s="112">
        <f t="shared" si="170"/>
        <v>0.90300964428594366</v>
      </c>
      <c r="O337" s="112" t="str">
        <f t="shared" si="170"/>
        <v/>
      </c>
      <c r="P337" s="112">
        <f t="shared" si="170"/>
        <v>0.91718744363633364</v>
      </c>
      <c r="Q337" s="112" t="str">
        <f t="shared" si="170"/>
        <v/>
      </c>
      <c r="R337" s="112">
        <f t="shared" ref="R337:V337" si="171">IF(R318=0,"",R318/R299)</f>
        <v>0.92990416858488656</v>
      </c>
      <c r="S337" s="112">
        <f t="shared" si="171"/>
        <v>0.93527123715793348</v>
      </c>
      <c r="T337" s="112">
        <f t="shared" si="171"/>
        <v>0.94045256541324973</v>
      </c>
      <c r="U337" s="112">
        <f t="shared" si="171"/>
        <v>0.94541229289991491</v>
      </c>
      <c r="V337" s="112">
        <f t="shared" si="171"/>
        <v>0.95011455916700172</v>
      </c>
      <c r="W337" s="112">
        <f t="shared" ref="W337" si="172">IF(W318=0,"",W318/W299)</f>
        <v>0.95444625273806005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0.74103811585531698</v>
      </c>
      <c r="G339" s="112">
        <f t="shared" si="176"/>
        <v>0.74244216033359756</v>
      </c>
      <c r="H339" s="112">
        <f t="shared" si="176"/>
        <v>0.74392448372978437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0.75152171553200586</v>
      </c>
      <c r="M339" s="112">
        <f t="shared" si="176"/>
        <v>0.75562309994616961</v>
      </c>
      <c r="N339" s="112">
        <f t="shared" si="176"/>
        <v>0.76225052644771163</v>
      </c>
      <c r="O339" s="112">
        <f t="shared" si="176"/>
        <v>0.77228827697354818</v>
      </c>
      <c r="P339" s="112">
        <f t="shared" si="176"/>
        <v>0.78534610185820886</v>
      </c>
      <c r="Q339" s="112">
        <f t="shared" si="176"/>
        <v>0.79815896849931833</v>
      </c>
      <c r="R339" s="112">
        <f t="shared" ref="R339:V339" si="177">IF(R320=0,"",R320/R301)</f>
        <v>0.80734394468209447</v>
      </c>
      <c r="S339" s="112">
        <f t="shared" si="177"/>
        <v>0.81643837094828697</v>
      </c>
      <c r="T339" s="112">
        <f t="shared" si="177"/>
        <v>0.8252515540726405</v>
      </c>
      <c r="U339" s="112">
        <f t="shared" si="177"/>
        <v>0.8335304087823443</v>
      </c>
      <c r="V339" s="112">
        <f t="shared" si="177"/>
        <v>0.84088665159606901</v>
      </c>
      <c r="W339" s="112">
        <f t="shared" ref="W339" si="178">IF(W320=0,"",W320/W301)</f>
        <v>0.84667743682412022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0.83375115835546176</v>
      </c>
      <c r="D340" s="113">
        <f t="shared" si="179"/>
        <v>0.83296386794921562</v>
      </c>
      <c r="E340" s="113">
        <f t="shared" si="179"/>
        <v>0.83576603357879664</v>
      </c>
      <c r="F340" s="113">
        <f t="shared" si="179"/>
        <v>0.83722728737655139</v>
      </c>
      <c r="G340" s="113">
        <f t="shared" si="179"/>
        <v>0.83598313106773547</v>
      </c>
      <c r="H340" s="113">
        <f t="shared" si="179"/>
        <v>0.83673948417056798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0.84205996868506416</v>
      </c>
      <c r="M340" s="113">
        <f t="shared" si="179"/>
        <v>0.84607345974310944</v>
      </c>
      <c r="N340" s="113">
        <f t="shared" si="179"/>
        <v>0.85340040996152389</v>
      </c>
      <c r="O340" s="113">
        <f t="shared" si="179"/>
        <v>0.85403247965696483</v>
      </c>
      <c r="P340" s="113">
        <f t="shared" si="179"/>
        <v>0.8679184167925228</v>
      </c>
      <c r="Q340" s="113">
        <f t="shared" si="179"/>
        <v>0.8740421281486096</v>
      </c>
      <c r="R340" s="113">
        <f t="shared" ref="R340:V340" si="180">IF(R321=0,"",R321/R302)</f>
        <v>0.88011945990066631</v>
      </c>
      <c r="S340" s="113">
        <f t="shared" si="180"/>
        <v>0.89062851763176276</v>
      </c>
      <c r="T340" s="113">
        <f t="shared" si="180"/>
        <v>0.89566489040202291</v>
      </c>
      <c r="U340" s="113">
        <f t="shared" si="180"/>
        <v>0.89959634888893725</v>
      </c>
      <c r="V340" s="113">
        <f t="shared" si="180"/>
        <v>0.90396257861745088</v>
      </c>
      <c r="W340" s="113">
        <f t="shared" ref="W340" si="181">IF(W321=0,"",W321/W302)</f>
        <v>0.90706020697367995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0.75152171553200586</v>
      </c>
      <c r="M341" s="111">
        <f t="shared" si="182"/>
        <v>0.75562309994616961</v>
      </c>
      <c r="N341" s="111">
        <f t="shared" si="182"/>
        <v>0.76225052644771163</v>
      </c>
      <c r="O341" s="111">
        <f t="shared" si="182"/>
        <v>0.77228827697354829</v>
      </c>
      <c r="P341" s="111">
        <f t="shared" si="182"/>
        <v>0.78534610185820886</v>
      </c>
      <c r="Q341" s="111">
        <f t="shared" si="182"/>
        <v>0.79815896849931833</v>
      </c>
      <c r="R341" s="111">
        <f t="shared" ref="R341:V341" si="183">IF(R322=0,"",R322/R303)</f>
        <v>0.80734394468209447</v>
      </c>
      <c r="S341" s="111">
        <f t="shared" si="183"/>
        <v>0.81643837094828708</v>
      </c>
      <c r="T341" s="111">
        <f t="shared" si="183"/>
        <v>0.8252515540726405</v>
      </c>
      <c r="U341" s="111">
        <f t="shared" si="183"/>
        <v>0.8335304087823443</v>
      </c>
      <c r="V341" s="111">
        <f t="shared" si="183"/>
        <v>0.8408866515960689</v>
      </c>
      <c r="W341" s="111">
        <f t="shared" ref="W341" si="184">IF(W322=0,"",W322/W303)</f>
        <v>0.84667743682412022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0.77319389418058304</v>
      </c>
      <c r="D343" s="124">
        <f t="shared" si="188"/>
        <v>0.77457910595227375</v>
      </c>
      <c r="E343" s="124">
        <f t="shared" si="188"/>
        <v>0.7760155394977819</v>
      </c>
      <c r="F343" s="124">
        <f t="shared" si="188"/>
        <v>0.77745895783062891</v>
      </c>
      <c r="G343" s="124">
        <f t="shared" si="188"/>
        <v>0.77894954840434594</v>
      </c>
      <c r="H343" s="124">
        <f t="shared" si="188"/>
        <v>0.78048239278623599</v>
      </c>
      <c r="I343" s="124">
        <f t="shared" si="188"/>
        <v>0.78206739316602325</v>
      </c>
      <c r="J343" s="124">
        <f t="shared" si="188"/>
        <v>0.78374511531985069</v>
      </c>
      <c r="K343" s="124">
        <f t="shared" si="188"/>
        <v>0.78555005082750684</v>
      </c>
      <c r="L343" s="124">
        <f t="shared" si="188"/>
        <v>0.78749142760066859</v>
      </c>
      <c r="M343" s="124">
        <f t="shared" si="188"/>
        <v>0.79013273334878653</v>
      </c>
      <c r="N343" s="124">
        <f t="shared" si="188"/>
        <v>0.79363374709411705</v>
      </c>
      <c r="O343" s="124">
        <f t="shared" si="188"/>
        <v>0.79838296820172272</v>
      </c>
      <c r="P343" s="124">
        <f t="shared" si="188"/>
        <v>0.80458444004455842</v>
      </c>
      <c r="Q343" s="124">
        <f t="shared" si="188"/>
        <v>0.81257731100982233</v>
      </c>
      <c r="R343" s="124">
        <f t="shared" ref="R343:V343" si="189">IF(R324=0,"",R324/R305)</f>
        <v>0.82345037949885691</v>
      </c>
      <c r="S343" s="124">
        <f t="shared" si="189"/>
        <v>0.83702098594950325</v>
      </c>
      <c r="T343" s="124">
        <f t="shared" si="189"/>
        <v>0.85161158880354748</v>
      </c>
      <c r="U343" s="124">
        <f t="shared" si="189"/>
        <v>0.86554464650281648</v>
      </c>
      <c r="V343" s="124">
        <f t="shared" si="189"/>
        <v>0.87714261748911959</v>
      </c>
      <c r="W343" s="124">
        <f t="shared" ref="W343" si="190">IF(W324=0,"",W324/W305)</f>
        <v>0.88581623551666377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0.77457910595227375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0.78048239278623599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0.78749142760066859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>
        <f t="shared" si="194"/>
        <v>0.80458444004455842</v>
      </c>
      <c r="Q345" s="45">
        <f t="shared" si="194"/>
        <v>0.81257731100982233</v>
      </c>
      <c r="R345" s="45">
        <f t="shared" ref="R345:V345" si="195">IF(R326=0,"",R326/R307)</f>
        <v>0.82345037949885691</v>
      </c>
      <c r="S345" s="45">
        <f t="shared" si="195"/>
        <v>0.83702098594950325</v>
      </c>
      <c r="T345" s="45">
        <f t="shared" si="195"/>
        <v>0.85161158880354748</v>
      </c>
      <c r="U345" s="45">
        <f t="shared" si="195"/>
        <v>0.86554464650281648</v>
      </c>
      <c r="V345" s="45">
        <f t="shared" si="195"/>
        <v>0.87714261748911959</v>
      </c>
      <c r="W345" s="45">
        <f t="shared" ref="W345" si="196">IF(W326=0,"",W326/W307)</f>
        <v>0.88581623551666377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13611.626538418983</v>
      </c>
      <c r="D366" s="117">
        <f t="shared" si="204"/>
        <v>13041.928637006164</v>
      </c>
      <c r="E366" s="117">
        <f t="shared" si="204"/>
        <v>13135.685962963935</v>
      </c>
      <c r="F366" s="117">
        <f t="shared" si="204"/>
        <v>13003.979200941323</v>
      </c>
      <c r="G366" s="117">
        <f t="shared" si="204"/>
        <v>12831.006252958876</v>
      </c>
      <c r="H366" s="117">
        <f t="shared" si="204"/>
        <v>12827.16789603606</v>
      </c>
      <c r="I366" s="117">
        <f t="shared" si="204"/>
        <v>12477.411077949952</v>
      </c>
      <c r="J366" s="117">
        <f t="shared" si="204"/>
        <v>12462.895411405567</v>
      </c>
      <c r="K366" s="117">
        <f t="shared" si="204"/>
        <v>12383.654925725699</v>
      </c>
      <c r="L366" s="117">
        <f t="shared" si="204"/>
        <v>13958.302833301379</v>
      </c>
      <c r="M366" s="117">
        <f t="shared" si="204"/>
        <v>11980.392412558278</v>
      </c>
      <c r="N366" s="117">
        <f t="shared" si="204"/>
        <v>11836.078090283254</v>
      </c>
      <c r="O366" s="117">
        <f t="shared" si="204"/>
        <v>11533.267505498277</v>
      </c>
      <c r="P366" s="117">
        <f t="shared" si="204"/>
        <v>10306.297574187525</v>
      </c>
      <c r="Q366" s="117">
        <f t="shared" si="204"/>
        <v>10644.547542209546</v>
      </c>
      <c r="R366" s="117">
        <f t="shared" ref="R366:V366" si="205">R367+R370+R372+R381</f>
        <v>10496.118133640159</v>
      </c>
      <c r="S366" s="117">
        <f t="shared" si="205"/>
        <v>10055.431298284213</v>
      </c>
      <c r="T366" s="117">
        <f t="shared" si="205"/>
        <v>9532.8162577620114</v>
      </c>
      <c r="U366" s="117">
        <f t="shared" si="205"/>
        <v>8754.2973801882617</v>
      </c>
      <c r="V366" s="117">
        <f t="shared" si="205"/>
        <v>8027.9879545238118</v>
      </c>
      <c r="W366" s="117">
        <f t="shared" ref="W366" si="206">W367+W370+W372+W381</f>
        <v>7716.929110205745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12266.297045055131</v>
      </c>
      <c r="D367" s="122">
        <f t="shared" si="207"/>
        <v>11696.012331887447</v>
      </c>
      <c r="E367" s="122">
        <f t="shared" si="207"/>
        <v>11807.965303239629</v>
      </c>
      <c r="F367" s="122">
        <f t="shared" si="207"/>
        <v>11635.455946964006</v>
      </c>
      <c r="G367" s="122">
        <f t="shared" si="207"/>
        <v>11472.170744658755</v>
      </c>
      <c r="H367" s="122">
        <f t="shared" si="207"/>
        <v>11445.539280960347</v>
      </c>
      <c r="I367" s="122">
        <f t="shared" si="207"/>
        <v>11194.306248128027</v>
      </c>
      <c r="J367" s="122">
        <f t="shared" si="207"/>
        <v>11133.351546591008</v>
      </c>
      <c r="K367" s="122">
        <f t="shared" si="207"/>
        <v>11066.240783653289</v>
      </c>
      <c r="L367" s="122">
        <f t="shared" si="207"/>
        <v>12412.866743773993</v>
      </c>
      <c r="M367" s="122">
        <f t="shared" si="207"/>
        <v>10430.411767043304</v>
      </c>
      <c r="N367" s="122">
        <f t="shared" si="207"/>
        <v>10267.147962507483</v>
      </c>
      <c r="O367" s="122">
        <f t="shared" si="207"/>
        <v>9923.3153559861985</v>
      </c>
      <c r="P367" s="122">
        <f t="shared" si="207"/>
        <v>8720.0077768475967</v>
      </c>
      <c r="Q367" s="122">
        <f t="shared" si="207"/>
        <v>9063.0984831274673</v>
      </c>
      <c r="R367" s="122">
        <f t="shared" ref="R367:V367" si="208">SUM(R368:R369)</f>
        <v>8932.1457921860474</v>
      </c>
      <c r="S367" s="122">
        <f t="shared" si="208"/>
        <v>8529.1076110201648</v>
      </c>
      <c r="T367" s="122">
        <f t="shared" si="208"/>
        <v>8042.7605194595908</v>
      </c>
      <c r="U367" s="122">
        <f t="shared" si="208"/>
        <v>7270.7221348735711</v>
      </c>
      <c r="V367" s="122">
        <f t="shared" si="208"/>
        <v>6545.9094874054672</v>
      </c>
      <c r="W367" s="122">
        <f t="shared" ref="W367" si="209">SUM(W368:W369)</f>
        <v>6225.3233454960418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12227.220094606864</v>
      </c>
      <c r="D368" s="98">
        <v>11659.741431585253</v>
      </c>
      <c r="E368" s="98">
        <v>11771.579288887366</v>
      </c>
      <c r="F368" s="98">
        <v>11600.115017084541</v>
      </c>
      <c r="G368" s="98">
        <v>11437.702089022408</v>
      </c>
      <c r="H368" s="98">
        <v>11411.528475435094</v>
      </c>
      <c r="I368" s="98">
        <v>11161.254375072507</v>
      </c>
      <c r="J368" s="98">
        <v>11101.037025642127</v>
      </c>
      <c r="K368" s="98">
        <v>11034.42815083741</v>
      </c>
      <c r="L368" s="98">
        <v>12375.834050340025</v>
      </c>
      <c r="M368" s="98">
        <v>10399.888442689473</v>
      </c>
      <c r="N368" s="98">
        <v>10236.983910861574</v>
      </c>
      <c r="O368" s="98">
        <v>9893.9697484225326</v>
      </c>
      <c r="P368" s="98">
        <v>8694.9699948149628</v>
      </c>
      <c r="Q368" s="98">
        <v>9036.6162775910088</v>
      </c>
      <c r="R368" s="98">
        <v>8906.0774345389273</v>
      </c>
      <c r="S368" s="98">
        <v>8504.135530782225</v>
      </c>
      <c r="T368" s="98">
        <v>8019.2254178123003</v>
      </c>
      <c r="U368" s="98">
        <v>7249.6663670895632</v>
      </c>
      <c r="V368" s="98">
        <v>6526.8713251766749</v>
      </c>
      <c r="W368" s="98">
        <v>6207.1122571345013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39.076950448266359</v>
      </c>
      <c r="D369" s="98">
        <v>36.270900302194391</v>
      </c>
      <c r="E369" s="98">
        <v>36.386014352263494</v>
      </c>
      <c r="F369" s="98">
        <v>35.34092987946547</v>
      </c>
      <c r="G369" s="98">
        <v>34.468655636347322</v>
      </c>
      <c r="H369" s="98">
        <v>34.010805525252309</v>
      </c>
      <c r="I369" s="98">
        <v>33.051873055519536</v>
      </c>
      <c r="J369" s="98">
        <v>32.314520948881437</v>
      </c>
      <c r="K369" s="98">
        <v>31.812632815878764</v>
      </c>
      <c r="L369" s="98">
        <v>37.032693433968909</v>
      </c>
      <c r="M369" s="98">
        <v>30.523324353831285</v>
      </c>
      <c r="N369" s="98">
        <v>30.16405164590811</v>
      </c>
      <c r="O369" s="98">
        <v>29.345607563666473</v>
      </c>
      <c r="P369" s="98">
        <v>25.037782032634393</v>
      </c>
      <c r="Q369" s="98">
        <v>26.482205536458682</v>
      </c>
      <c r="R369" s="98">
        <v>26.068357647119292</v>
      </c>
      <c r="S369" s="98">
        <v>24.972080237940347</v>
      </c>
      <c r="T369" s="98">
        <v>23.535101647290773</v>
      </c>
      <c r="U369" s="98">
        <v>21.05576778400803</v>
      </c>
      <c r="V369" s="98">
        <v>19.038162228792142</v>
      </c>
      <c r="W369" s="98">
        <v>18.211088361540178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2.8085953427987773</v>
      </c>
      <c r="D370" s="122">
        <f t="shared" si="210"/>
        <v>1.3875999656505431</v>
      </c>
      <c r="E370" s="122">
        <f t="shared" si="210"/>
        <v>2.9190834807825445</v>
      </c>
      <c r="F370" s="122">
        <f t="shared" si="210"/>
        <v>4.6285687372627669</v>
      </c>
      <c r="G370" s="122">
        <f t="shared" si="210"/>
        <v>4.5936581944377206</v>
      </c>
      <c r="H370" s="122">
        <f t="shared" si="210"/>
        <v>7.5496429696641076</v>
      </c>
      <c r="I370" s="122">
        <f t="shared" si="210"/>
        <v>7.5533396398555901</v>
      </c>
      <c r="J370" s="122">
        <f t="shared" si="210"/>
        <v>5.2635860674425787</v>
      </c>
      <c r="K370" s="122">
        <f t="shared" si="210"/>
        <v>3.3702369488088944</v>
      </c>
      <c r="L370" s="122">
        <f t="shared" si="210"/>
        <v>3.5996696954338994</v>
      </c>
      <c r="M370" s="122">
        <f t="shared" si="210"/>
        <v>4.7936335113062336</v>
      </c>
      <c r="N370" s="122">
        <f t="shared" si="210"/>
        <v>4.5130683111085235</v>
      </c>
      <c r="O370" s="122">
        <f t="shared" si="210"/>
        <v>3.6151197271439486</v>
      </c>
      <c r="P370" s="122">
        <f t="shared" si="210"/>
        <v>2.823759979939735</v>
      </c>
      <c r="Q370" s="122">
        <f t="shared" si="210"/>
        <v>3.4517144086955245</v>
      </c>
      <c r="R370" s="122">
        <f t="shared" si="210"/>
        <v>4.2997274540769244</v>
      </c>
      <c r="S370" s="122">
        <f t="shared" si="210"/>
        <v>3.8103266101481865</v>
      </c>
      <c r="T370" s="122">
        <f t="shared" si="210"/>
        <v>4.7699157573928108</v>
      </c>
      <c r="U370" s="122">
        <f t="shared" si="210"/>
        <v>2.1314599592106909</v>
      </c>
      <c r="V370" s="122">
        <f t="shared" si="210"/>
        <v>6.1593156337475321</v>
      </c>
      <c r="W370" s="122">
        <f t="shared" si="210"/>
        <v>2.8007937212524352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2.8085953427987773</v>
      </c>
      <c r="D371" s="98">
        <f>RES_hhdet_in_fech!D129</f>
        <v>1.3875999656505431</v>
      </c>
      <c r="E371" s="98">
        <f>RES_hhdet_in_fech!E129</f>
        <v>2.9190834807825445</v>
      </c>
      <c r="F371" s="98">
        <f>RES_hhdet_in_fech!F129</f>
        <v>4.6285687372627669</v>
      </c>
      <c r="G371" s="98">
        <f>RES_hhdet_in_fech!G129</f>
        <v>4.5936581944377206</v>
      </c>
      <c r="H371" s="98">
        <f>RES_hhdet_in_fech!H129</f>
        <v>7.5496429696641076</v>
      </c>
      <c r="I371" s="98">
        <f>RES_hhdet_in_fech!I129</f>
        <v>7.5533396398555901</v>
      </c>
      <c r="J371" s="98">
        <f>RES_hhdet_in_fech!J129</f>
        <v>5.2635860674425787</v>
      </c>
      <c r="K371" s="98">
        <f>RES_hhdet_in_fech!K129</f>
        <v>3.3702369488088944</v>
      </c>
      <c r="L371" s="98">
        <f>RES_hhdet_in_fech!L129</f>
        <v>3.5996696954338994</v>
      </c>
      <c r="M371" s="98">
        <f>RES_hhdet_in_fech!M129</f>
        <v>4.7936335113062336</v>
      </c>
      <c r="N371" s="98">
        <f>RES_hhdet_in_fech!N129</f>
        <v>4.5130683111085235</v>
      </c>
      <c r="O371" s="98">
        <f>RES_hhdet_in_fech!O129</f>
        <v>3.6151197271439486</v>
      </c>
      <c r="P371" s="98">
        <f>RES_hhdet_in_fech!P129</f>
        <v>2.823759979939735</v>
      </c>
      <c r="Q371" s="98">
        <f>RES_hhdet_in_fech!Q129</f>
        <v>3.4517144086955245</v>
      </c>
      <c r="R371" s="98">
        <f>RES_hhdet_in_fech!R129</f>
        <v>4.2997274540769244</v>
      </c>
      <c r="S371" s="98">
        <f>RES_hhdet_in_fech!S129</f>
        <v>3.8103266101481865</v>
      </c>
      <c r="T371" s="98">
        <f>RES_hhdet_in_fech!T129</f>
        <v>4.7699157573928108</v>
      </c>
      <c r="U371" s="98">
        <f>RES_hhdet_in_fech!U129</f>
        <v>2.1314599592106909</v>
      </c>
      <c r="V371" s="98">
        <f>RES_hhdet_in_fech!V129</f>
        <v>6.1593156337475321</v>
      </c>
      <c r="W371" s="98">
        <f>RES_hhdet_in_fech!W129</f>
        <v>2.8007937212524352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1063.9134836885871</v>
      </c>
      <c r="D372" s="122">
        <v>1061.7374201388172</v>
      </c>
      <c r="E372" s="122">
        <v>1043.771036387524</v>
      </c>
      <c r="F372" s="122">
        <v>1081.2468716464643</v>
      </c>
      <c r="G372" s="122">
        <v>1067.072546275436</v>
      </c>
      <c r="H372" s="122">
        <v>1077.5835237655149</v>
      </c>
      <c r="I372" s="122">
        <v>982.36484830739766</v>
      </c>
      <c r="J372" s="122">
        <v>1025.2503476921574</v>
      </c>
      <c r="K372" s="122">
        <v>1013.545298477424</v>
      </c>
      <c r="L372" s="122">
        <v>1207.2533062001573</v>
      </c>
      <c r="M372" s="122">
        <v>1218.3512524394562</v>
      </c>
      <c r="N372" s="122">
        <v>1240.0093793586766</v>
      </c>
      <c r="O372" s="122">
        <v>1260.4888971117189</v>
      </c>
      <c r="P372" s="122">
        <v>1235.0381330071984</v>
      </c>
      <c r="Q372" s="122">
        <v>1226.7647201515028</v>
      </c>
      <c r="R372" s="122">
        <v>1202.7589699372168</v>
      </c>
      <c r="S372" s="122">
        <v>1180.3009008418476</v>
      </c>
      <c r="T372" s="122">
        <v>1147.7313941166919</v>
      </c>
      <c r="U372" s="122">
        <v>1148.8461783087753</v>
      </c>
      <c r="V372" s="122">
        <v>1129.8531848095993</v>
      </c>
      <c r="W372" s="122">
        <v>1138.9544160557637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1060.5535579661134</v>
      </c>
      <c r="D373" s="98">
        <v>1057.3432614766955</v>
      </c>
      <c r="E373" s="98">
        <v>1040.3139765328765</v>
      </c>
      <c r="F373" s="98">
        <v>1075.2832551900492</v>
      </c>
      <c r="G373" s="98">
        <v>1057.7030931292131</v>
      </c>
      <c r="H373" s="98">
        <v>1071.2555201862974</v>
      </c>
      <c r="I373" s="98">
        <v>982.93762088256778</v>
      </c>
      <c r="J373" s="98">
        <v>1025.7238921341284</v>
      </c>
      <c r="K373" s="98">
        <v>1014.3247725665617</v>
      </c>
      <c r="L373" s="98">
        <v>1202.2434881471218</v>
      </c>
      <c r="M373" s="98">
        <v>1209.6299609241401</v>
      </c>
      <c r="N373" s="98">
        <v>1233.2705236230322</v>
      </c>
      <c r="O373" s="98">
        <v>1254.0935089830355</v>
      </c>
      <c r="P373" s="98">
        <v>1226.4349101432208</v>
      </c>
      <c r="Q373" s="98">
        <v>1211.5842467737409</v>
      </c>
      <c r="R373" s="98">
        <v>1201.5895663508777</v>
      </c>
      <c r="S373" s="98">
        <v>1177.5964012969469</v>
      </c>
      <c r="T373" s="98">
        <v>1142.8758720815922</v>
      </c>
      <c r="U373" s="98">
        <v>1140.9966326509648</v>
      </c>
      <c r="V373" s="98">
        <v>1128.9460820565751</v>
      </c>
      <c r="W373" s="98">
        <v>1135.2439278175589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1001.6169041749259</v>
      </c>
      <c r="D374" s="98">
        <v>1000.3974029587248</v>
      </c>
      <c r="E374" s="98">
        <v>984.38721849323531</v>
      </c>
      <c r="F374" s="98">
        <v>1018.2417602986424</v>
      </c>
      <c r="G374" s="98">
        <v>1003.7001740659767</v>
      </c>
      <c r="H374" s="98">
        <v>1017.7961514972502</v>
      </c>
      <c r="I374" s="98">
        <v>933.98193063624035</v>
      </c>
      <c r="J374" s="98">
        <v>973.87894029764198</v>
      </c>
      <c r="K374" s="98">
        <v>959.4045948989542</v>
      </c>
      <c r="L374" s="98">
        <v>1147.9042117285369</v>
      </c>
      <c r="M374" s="98">
        <v>1155.9978375873534</v>
      </c>
      <c r="N374" s="98">
        <v>1179.7409872827639</v>
      </c>
      <c r="O374" s="98">
        <v>0</v>
      </c>
      <c r="P374" s="98">
        <v>1180.6657214902521</v>
      </c>
      <c r="Q374" s="98">
        <v>0</v>
      </c>
      <c r="R374" s="98">
        <v>1164.1110336827389</v>
      </c>
      <c r="S374" s="98">
        <v>1142.4614742328754</v>
      </c>
      <c r="T374" s="98">
        <v>1111.689162712514</v>
      </c>
      <c r="U374" s="98">
        <v>1113.5029748632385</v>
      </c>
      <c r="V374" s="98">
        <v>1104.5402068252981</v>
      </c>
      <c r="W374" s="98">
        <v>1113.4550771497486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593.46772829228144</v>
      </c>
      <c r="D375" s="101">
        <v>598.44315677702912</v>
      </c>
      <c r="E375" s="101">
        <v>581.35280560840351</v>
      </c>
      <c r="F375" s="101">
        <v>598.77833318402679</v>
      </c>
      <c r="G375" s="101">
        <v>598.10019201751561</v>
      </c>
      <c r="H375" s="101">
        <v>607.0773909322221</v>
      </c>
      <c r="I375" s="101">
        <v>548.1152050902017</v>
      </c>
      <c r="J375" s="101">
        <v>554.62679345427762</v>
      </c>
      <c r="K375" s="101">
        <v>501.77496354904707</v>
      </c>
      <c r="L375" s="101">
        <v>683.72119049539276</v>
      </c>
      <c r="M375" s="101">
        <v>681.42949618502064</v>
      </c>
      <c r="N375" s="101">
        <v>680.86440541294473</v>
      </c>
      <c r="O375" s="101">
        <v>0</v>
      </c>
      <c r="P375" s="101">
        <v>683.06741235109473</v>
      </c>
      <c r="Q375" s="101">
        <v>0</v>
      </c>
      <c r="R375" s="101">
        <v>684.70740969088661</v>
      </c>
      <c r="S375" s="101">
        <v>643.50395571822719</v>
      </c>
      <c r="T375" s="101">
        <v>627.84700110749975</v>
      </c>
      <c r="U375" s="101">
        <v>637.51135191129015</v>
      </c>
      <c r="V375" s="101">
        <v>633.98547040184781</v>
      </c>
      <c r="W375" s="101">
        <v>642.82005107681823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408.14917588264473</v>
      </c>
      <c r="D376" s="104">
        <v>401.95424618169579</v>
      </c>
      <c r="E376" s="104">
        <v>403.03441288483174</v>
      </c>
      <c r="F376" s="104">
        <v>419.46342711461557</v>
      </c>
      <c r="G376" s="104">
        <v>405.59998204846113</v>
      </c>
      <c r="H376" s="104">
        <v>410.71876056502794</v>
      </c>
      <c r="I376" s="104">
        <v>385.86672554603859</v>
      </c>
      <c r="J376" s="104">
        <v>419.25214684336436</v>
      </c>
      <c r="K376" s="104">
        <v>457.62963134990707</v>
      </c>
      <c r="L376" s="104">
        <v>464.1830212331443</v>
      </c>
      <c r="M376" s="104">
        <v>474.56834140233263</v>
      </c>
      <c r="N376" s="104">
        <v>498.87658186981923</v>
      </c>
      <c r="O376" s="104">
        <v>0</v>
      </c>
      <c r="P376" s="104">
        <v>497.59830913915738</v>
      </c>
      <c r="Q376" s="104">
        <v>0</v>
      </c>
      <c r="R376" s="104">
        <v>479.40362399185238</v>
      </c>
      <c r="S376" s="104">
        <v>498.95751851464837</v>
      </c>
      <c r="T376" s="104">
        <v>483.84216160501438</v>
      </c>
      <c r="U376" s="104">
        <v>475.99162295194833</v>
      </c>
      <c r="V376" s="104">
        <v>470.55473642345049</v>
      </c>
      <c r="W376" s="104">
        <v>470.63502607293037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1241.1379907610899</v>
      </c>
      <c r="D377" s="101">
        <v>1257.870972107261</v>
      </c>
      <c r="E377" s="101">
        <v>1217.2790217787931</v>
      </c>
      <c r="F377" s="101">
        <v>1246.9729522334048</v>
      </c>
      <c r="G377" s="101">
        <v>1271.3923048560764</v>
      </c>
      <c r="H377" s="101">
        <v>1285.7998822751322</v>
      </c>
      <c r="I377" s="101">
        <v>0</v>
      </c>
      <c r="J377" s="101">
        <v>0</v>
      </c>
      <c r="K377" s="101">
        <v>0</v>
      </c>
      <c r="L377" s="101">
        <v>1380.7943247019471</v>
      </c>
      <c r="M377" s="101">
        <v>1423.430969632333</v>
      </c>
      <c r="N377" s="101">
        <v>1408.0039027511582</v>
      </c>
      <c r="O377" s="101">
        <v>1498.2534813100865</v>
      </c>
      <c r="P377" s="101">
        <v>1417.1192741618029</v>
      </c>
      <c r="Q377" s="101">
        <v>1453.1297162001526</v>
      </c>
      <c r="R377" s="101">
        <v>1424.9630469195965</v>
      </c>
      <c r="S377" s="101">
        <v>1329.5585287574047</v>
      </c>
      <c r="T377" s="101">
        <v>1318.6436000029555</v>
      </c>
      <c r="U377" s="101">
        <v>1309.5890110658154</v>
      </c>
      <c r="V377" s="101">
        <v>1287.1769366837464</v>
      </c>
      <c r="W377" s="101">
        <v>1274.8100416499497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1097.6240827986217</v>
      </c>
      <c r="D378" s="104">
        <v>1115.37827077519</v>
      </c>
      <c r="E378" s="104">
        <v>1077.7552211120585</v>
      </c>
      <c r="F378" s="104">
        <v>1103.9933823958668</v>
      </c>
      <c r="G378" s="104">
        <v>1129.38197380669</v>
      </c>
      <c r="H378" s="104">
        <v>1143.2645733334027</v>
      </c>
      <c r="I378" s="104">
        <v>0</v>
      </c>
      <c r="J378" s="104">
        <v>0</v>
      </c>
      <c r="K378" s="104">
        <v>0</v>
      </c>
      <c r="L378" s="104">
        <v>1232.6912951862735</v>
      </c>
      <c r="M378" s="104">
        <v>1271.3800197616263</v>
      </c>
      <c r="N378" s="104">
        <v>1257.3334703480891</v>
      </c>
      <c r="O378" s="104">
        <v>1354.3558897868136</v>
      </c>
      <c r="P378" s="104">
        <v>1281.5952422366611</v>
      </c>
      <c r="Q378" s="104">
        <v>1326.8521202090662</v>
      </c>
      <c r="R378" s="104">
        <v>1307.5240117480619</v>
      </c>
      <c r="S378" s="104">
        <v>1219.5360398522621</v>
      </c>
      <c r="T378" s="104">
        <v>1215.7076594353923</v>
      </c>
      <c r="U378" s="104">
        <v>1214.0171792680508</v>
      </c>
      <c r="V378" s="104">
        <v>1197.5904113998508</v>
      </c>
      <c r="W378" s="104">
        <v>1189.879644754506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694.37404993180269</v>
      </c>
      <c r="D379" s="98">
        <v>712.23114357778206</v>
      </c>
      <c r="E379" s="98">
        <v>680.05400534143212</v>
      </c>
      <c r="F379" s="98">
        <v>693.92450616598217</v>
      </c>
      <c r="G379" s="98">
        <v>719.20814141103301</v>
      </c>
      <c r="H379" s="98">
        <v>728.88641089361431</v>
      </c>
      <c r="I379" s="98">
        <v>0</v>
      </c>
      <c r="J379" s="98">
        <v>0</v>
      </c>
      <c r="K379" s="98">
        <v>0</v>
      </c>
      <c r="L379" s="98">
        <v>783.5344733654041</v>
      </c>
      <c r="M379" s="98">
        <v>800.80861877917482</v>
      </c>
      <c r="N379" s="98">
        <v>775.28908283427063</v>
      </c>
      <c r="O379" s="98">
        <v>868.16773535722416</v>
      </c>
      <c r="P379" s="98">
        <v>788.59564205991057</v>
      </c>
      <c r="Q379" s="98">
        <v>828.01533504090844</v>
      </c>
      <c r="R379" s="98">
        <v>813.6089180407763</v>
      </c>
      <c r="S379" s="98">
        <v>726.63587248158069</v>
      </c>
      <c r="T379" s="98">
        <v>725.84904096381922</v>
      </c>
      <c r="U379" s="98">
        <v>732.21635506207713</v>
      </c>
      <c r="V379" s="98">
        <v>722.840013971237</v>
      </c>
      <c r="W379" s="98">
        <v>721.27132249190197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403.25003286681886</v>
      </c>
      <c r="D380" s="98">
        <v>403.14712719740811</v>
      </c>
      <c r="E380" s="98">
        <v>397.70121577062645</v>
      </c>
      <c r="F380" s="98">
        <v>410.06887622988467</v>
      </c>
      <c r="G380" s="98">
        <v>410.17383239565709</v>
      </c>
      <c r="H380" s="98">
        <v>414.37816243978835</v>
      </c>
      <c r="I380" s="98">
        <v>0</v>
      </c>
      <c r="J380" s="98">
        <v>0</v>
      </c>
      <c r="K380" s="98">
        <v>0</v>
      </c>
      <c r="L380" s="98">
        <v>449.1568218208692</v>
      </c>
      <c r="M380" s="98">
        <v>470.57140098245151</v>
      </c>
      <c r="N380" s="98">
        <v>482.04438751381872</v>
      </c>
      <c r="O380" s="98">
        <v>486.18815442958925</v>
      </c>
      <c r="P380" s="98">
        <v>492.99960017675045</v>
      </c>
      <c r="Q380" s="98">
        <v>498.83678516815797</v>
      </c>
      <c r="R380" s="98">
        <v>493.91509370728556</v>
      </c>
      <c r="S380" s="98">
        <v>492.90016737068146</v>
      </c>
      <c r="T380" s="98">
        <v>489.85861847157315</v>
      </c>
      <c r="U380" s="98">
        <v>481.8008242059737</v>
      </c>
      <c r="V380" s="98">
        <v>474.75039742861355</v>
      </c>
      <c r="W380" s="98">
        <v>468.60832226260396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278.60741433246613</v>
      </c>
      <c r="D381" s="122">
        <v>282.79128501424861</v>
      </c>
      <c r="E381" s="122">
        <v>281.03053985600008</v>
      </c>
      <c r="F381" s="122">
        <v>282.64781359359125</v>
      </c>
      <c r="G381" s="122">
        <v>287.16930383024732</v>
      </c>
      <c r="H381" s="122">
        <v>296.49544834053205</v>
      </c>
      <c r="I381" s="122">
        <v>293.18664187467232</v>
      </c>
      <c r="J381" s="122">
        <v>299.02993105496063</v>
      </c>
      <c r="K381" s="122">
        <v>300.49860664617785</v>
      </c>
      <c r="L381" s="122">
        <v>334.58311363179524</v>
      </c>
      <c r="M381" s="122">
        <v>326.83575956421191</v>
      </c>
      <c r="N381" s="122">
        <v>324.40768010598515</v>
      </c>
      <c r="O381" s="122">
        <v>345.84813267321664</v>
      </c>
      <c r="P381" s="122">
        <v>348.42790435279045</v>
      </c>
      <c r="Q381" s="122">
        <v>351.23262452188118</v>
      </c>
      <c r="R381" s="122">
        <v>356.91364406281804</v>
      </c>
      <c r="S381" s="122">
        <v>342.21245981205413</v>
      </c>
      <c r="T381" s="122">
        <v>337.55442842833747</v>
      </c>
      <c r="U381" s="122">
        <v>332.59760704670441</v>
      </c>
      <c r="V381" s="122">
        <v>346.06596667499764</v>
      </c>
      <c r="W381" s="122">
        <v>349.85055493268777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278.60741433246613</v>
      </c>
      <c r="D383" s="33">
        <v>282.79128501424861</v>
      </c>
      <c r="E383" s="33">
        <v>281.03053985600008</v>
      </c>
      <c r="F383" s="33">
        <v>282.64781359359125</v>
      </c>
      <c r="G383" s="33">
        <v>287.16930383024732</v>
      </c>
      <c r="H383" s="33">
        <v>296.49544834053205</v>
      </c>
      <c r="I383" s="33">
        <v>293.18664187467232</v>
      </c>
      <c r="J383" s="33">
        <v>299.02993105496063</v>
      </c>
      <c r="K383" s="33">
        <v>300.49860664617785</v>
      </c>
      <c r="L383" s="33">
        <v>334.58311363179524</v>
      </c>
      <c r="M383" s="33">
        <v>326.83575956421191</v>
      </c>
      <c r="N383" s="33">
        <v>324.40768010598515</v>
      </c>
      <c r="O383" s="33">
        <v>345.84813267321664</v>
      </c>
      <c r="P383" s="33">
        <v>348.42790435279045</v>
      </c>
      <c r="Q383" s="33">
        <v>351.23262452188118</v>
      </c>
      <c r="R383" s="33">
        <v>356.91364406281804</v>
      </c>
      <c r="S383" s="33">
        <v>342.21245981205413</v>
      </c>
      <c r="T383" s="33">
        <v>337.55442842833747</v>
      </c>
      <c r="U383" s="33">
        <v>332.59760704670441</v>
      </c>
      <c r="V383" s="33">
        <v>346.06596667499764</v>
      </c>
      <c r="W383" s="33">
        <v>349.85055493268777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11802.168316816043</v>
      </c>
      <c r="D385" s="117">
        <f t="shared" si="211"/>
        <v>11325.616112757891</v>
      </c>
      <c r="E385" s="117">
        <f t="shared" si="211"/>
        <v>11434.085335177213</v>
      </c>
      <c r="F385" s="117">
        <f t="shared" si="211"/>
        <v>11343.604709233574</v>
      </c>
      <c r="G385" s="117">
        <f t="shared" si="211"/>
        <v>11214.078316401683</v>
      </c>
      <c r="H385" s="117">
        <f t="shared" si="211"/>
        <v>11244.201336694328</v>
      </c>
      <c r="I385" s="117">
        <f t="shared" si="211"/>
        <v>10966.951733309803</v>
      </c>
      <c r="J385" s="117">
        <f t="shared" si="211"/>
        <v>10972.239959476094</v>
      </c>
      <c r="K385" s="117">
        <f t="shared" si="211"/>
        <v>10922.805926093248</v>
      </c>
      <c r="L385" s="117">
        <f t="shared" si="211"/>
        <v>12335.956377989018</v>
      </c>
      <c r="M385" s="117">
        <f t="shared" si="211"/>
        <v>10625.425650810315</v>
      </c>
      <c r="N385" s="117">
        <f t="shared" si="211"/>
        <v>10546.185996496188</v>
      </c>
      <c r="O385" s="117">
        <f t="shared" si="211"/>
        <v>10337.449476533087</v>
      </c>
      <c r="P385" s="117">
        <f t="shared" si="211"/>
        <v>9295.3486490229534</v>
      </c>
      <c r="Q385" s="117">
        <f t="shared" si="211"/>
        <v>9666.1615834021977</v>
      </c>
      <c r="R385" s="117">
        <f t="shared" ref="R385:V385" si="212">R386+R389+R391+R400</f>
        <v>9594.3803875695339</v>
      </c>
      <c r="S385" s="117">
        <f t="shared" si="212"/>
        <v>9236.5741380291911</v>
      </c>
      <c r="T385" s="117">
        <f t="shared" si="212"/>
        <v>8804.8667513011605</v>
      </c>
      <c r="U385" s="117">
        <f t="shared" si="212"/>
        <v>8112.4226914262536</v>
      </c>
      <c r="V385" s="117">
        <f t="shared" si="212"/>
        <v>7497.5988130413371</v>
      </c>
      <c r="W385" s="117">
        <f t="shared" ref="W385" si="213">W386+W389+W391+W400</f>
        <v>7219.5319473221898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10652.040163729305</v>
      </c>
      <c r="D386" s="122">
        <f t="shared" si="214"/>
        <v>10176.103770377058</v>
      </c>
      <c r="E386" s="122">
        <f t="shared" si="214"/>
        <v>10293.622899617316</v>
      </c>
      <c r="F386" s="122">
        <f t="shared" si="214"/>
        <v>10163.093926598647</v>
      </c>
      <c r="G386" s="122">
        <f t="shared" si="214"/>
        <v>10040.540698574558</v>
      </c>
      <c r="H386" s="122">
        <f t="shared" si="214"/>
        <v>10037.680240397072</v>
      </c>
      <c r="I386" s="122">
        <f t="shared" si="214"/>
        <v>9837.8806253247094</v>
      </c>
      <c r="J386" s="122">
        <f t="shared" si="214"/>
        <v>9805.5939186156647</v>
      </c>
      <c r="K386" s="122">
        <f t="shared" si="214"/>
        <v>9768.9045499696476</v>
      </c>
      <c r="L386" s="122">
        <f t="shared" si="214"/>
        <v>10984.486413693106</v>
      </c>
      <c r="M386" s="122">
        <f t="shared" si="214"/>
        <v>9261.1177073285162</v>
      </c>
      <c r="N386" s="122">
        <f t="shared" si="214"/>
        <v>9157.4914192928154</v>
      </c>
      <c r="O386" s="122">
        <f t="shared" si="214"/>
        <v>8903.1393524729356</v>
      </c>
      <c r="P386" s="122">
        <f t="shared" si="214"/>
        <v>7877.0359280802495</v>
      </c>
      <c r="Q386" s="122">
        <f t="shared" si="214"/>
        <v>8239.5363718720764</v>
      </c>
      <c r="R386" s="122">
        <f t="shared" ref="R386:V386" si="215">SUM(R387:R388)</f>
        <v>8160.152615696079</v>
      </c>
      <c r="S386" s="122">
        <f t="shared" si="215"/>
        <v>7828.807950882112</v>
      </c>
      <c r="T386" s="122">
        <f t="shared" si="215"/>
        <v>7415.9408441449114</v>
      </c>
      <c r="U386" s="122">
        <f t="shared" si="215"/>
        <v>6733.0866819980356</v>
      </c>
      <c r="V386" s="122">
        <f t="shared" si="215"/>
        <v>6086.6571682236763</v>
      </c>
      <c r="W386" s="122">
        <f t="shared" ref="W386" si="216">SUM(W387:W388)</f>
        <v>5810.2797176163203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10612.963213281038</v>
      </c>
      <c r="D387" s="98">
        <v>10139.832870074864</v>
      </c>
      <c r="E387" s="98">
        <v>10257.236885265052</v>
      </c>
      <c r="F387" s="98">
        <v>10127.752996719182</v>
      </c>
      <c r="G387" s="98">
        <v>10006.072042938211</v>
      </c>
      <c r="H387" s="98">
        <v>10003.669434871819</v>
      </c>
      <c r="I387" s="98">
        <v>9804.8287522691899</v>
      </c>
      <c r="J387" s="98">
        <v>9773.2793976667836</v>
      </c>
      <c r="K387" s="98">
        <v>9737.091917153768</v>
      </c>
      <c r="L387" s="98">
        <v>10947.453720259138</v>
      </c>
      <c r="M387" s="98">
        <v>9230.5943829746848</v>
      </c>
      <c r="N387" s="98">
        <v>9127.3273676469071</v>
      </c>
      <c r="O387" s="98">
        <v>8873.7937449092697</v>
      </c>
      <c r="P387" s="98">
        <v>7851.9981460476147</v>
      </c>
      <c r="Q387" s="98">
        <v>8213.054166335618</v>
      </c>
      <c r="R387" s="98">
        <v>8134.0842580489598</v>
      </c>
      <c r="S387" s="98">
        <v>7803.8358706441713</v>
      </c>
      <c r="T387" s="98">
        <v>7392.4057424976208</v>
      </c>
      <c r="U387" s="98">
        <v>6712.0309142140277</v>
      </c>
      <c r="V387" s="98">
        <v>6067.619005994884</v>
      </c>
      <c r="W387" s="98">
        <v>5792.0686292547798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39.076950448266359</v>
      </c>
      <c r="D388" s="98">
        <v>36.270900302194391</v>
      </c>
      <c r="E388" s="98">
        <v>36.386014352263494</v>
      </c>
      <c r="F388" s="98">
        <v>35.34092987946547</v>
      </c>
      <c r="G388" s="98">
        <v>34.468655636347322</v>
      </c>
      <c r="H388" s="98">
        <v>34.010805525252309</v>
      </c>
      <c r="I388" s="98">
        <v>33.051873055519536</v>
      </c>
      <c r="J388" s="98">
        <v>32.314520948881437</v>
      </c>
      <c r="K388" s="98">
        <v>31.812632815878764</v>
      </c>
      <c r="L388" s="98">
        <v>37.032693433968909</v>
      </c>
      <c r="M388" s="98">
        <v>30.523324353831285</v>
      </c>
      <c r="N388" s="98">
        <v>30.16405164590811</v>
      </c>
      <c r="O388" s="98">
        <v>29.345607563666473</v>
      </c>
      <c r="P388" s="98">
        <v>25.037782032634393</v>
      </c>
      <c r="Q388" s="98">
        <v>26.482205536458682</v>
      </c>
      <c r="R388" s="98">
        <v>26.068357647119292</v>
      </c>
      <c r="S388" s="98">
        <v>24.972080237940347</v>
      </c>
      <c r="T388" s="98">
        <v>23.535101647290773</v>
      </c>
      <c r="U388" s="98">
        <v>21.05576778400803</v>
      </c>
      <c r="V388" s="98">
        <v>19.038162228792142</v>
      </c>
      <c r="W388" s="98">
        <v>18.211088361540178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8.4495361394397381</v>
      </c>
      <c r="D389" s="122">
        <f t="shared" si="217"/>
        <v>4.3379355265066097</v>
      </c>
      <c r="E389" s="122">
        <f t="shared" si="217"/>
        <v>9.4730584949179697</v>
      </c>
      <c r="F389" s="122">
        <f t="shared" si="217"/>
        <v>15.572108774302993</v>
      </c>
      <c r="G389" s="122">
        <f t="shared" si="217"/>
        <v>16.007099032904996</v>
      </c>
      <c r="H389" s="122">
        <f t="shared" si="217"/>
        <v>27.223050433150739</v>
      </c>
      <c r="I389" s="122">
        <f t="shared" si="217"/>
        <v>28.161721749665247</v>
      </c>
      <c r="J389" s="122">
        <f t="shared" si="217"/>
        <v>20.281292239274109</v>
      </c>
      <c r="K389" s="122">
        <f t="shared" si="217"/>
        <v>13.416811895307907</v>
      </c>
      <c r="L389" s="122">
        <f t="shared" si="217"/>
        <v>14.802208334344185</v>
      </c>
      <c r="M389" s="122">
        <f t="shared" si="217"/>
        <v>20.46271060680839</v>
      </c>
      <c r="N389" s="122">
        <f t="shared" si="217"/>
        <v>20.119749637945102</v>
      </c>
      <c r="O389" s="122">
        <f t="shared" si="217"/>
        <v>16.934178672607647</v>
      </c>
      <c r="P389" s="122">
        <f t="shared" si="217"/>
        <v>13.919799453465174</v>
      </c>
      <c r="Q389" s="122">
        <f t="shared" si="217"/>
        <v>17.742847954199405</v>
      </c>
      <c r="R389" s="122">
        <f t="shared" si="217"/>
        <v>22.67044504471475</v>
      </c>
      <c r="S389" s="122">
        <f t="shared" si="217"/>
        <v>20.491097378796287</v>
      </c>
      <c r="T389" s="122">
        <f t="shared" si="217"/>
        <v>26.071020972118404</v>
      </c>
      <c r="U389" s="122">
        <f t="shared" si="217"/>
        <v>11.82060182960136</v>
      </c>
      <c r="V389" s="122">
        <f t="shared" si="217"/>
        <v>34.660961787596925</v>
      </c>
      <c r="W389" s="122">
        <f t="shared" si="217"/>
        <v>15.985023989900293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8.4495361394397381</v>
      </c>
      <c r="D390" s="98">
        <f>RES_hhdet_in_tesh!D129</f>
        <v>4.3379355265066097</v>
      </c>
      <c r="E390" s="98">
        <f>RES_hhdet_in_tesh!E129</f>
        <v>9.4730584949179697</v>
      </c>
      <c r="F390" s="98">
        <f>RES_hhdet_in_tesh!F129</f>
        <v>15.572108774302993</v>
      </c>
      <c r="G390" s="98">
        <f>RES_hhdet_in_tesh!G129</f>
        <v>16.007099032904996</v>
      </c>
      <c r="H390" s="98">
        <f>RES_hhdet_in_tesh!H129</f>
        <v>27.223050433150739</v>
      </c>
      <c r="I390" s="98">
        <f>RES_hhdet_in_tesh!I129</f>
        <v>28.161721749665247</v>
      </c>
      <c r="J390" s="98">
        <f>RES_hhdet_in_tesh!J129</f>
        <v>20.281292239274109</v>
      </c>
      <c r="K390" s="98">
        <f>RES_hhdet_in_tesh!K129</f>
        <v>13.416811895307907</v>
      </c>
      <c r="L390" s="98">
        <f>RES_hhdet_in_tesh!L129</f>
        <v>14.802208334344185</v>
      </c>
      <c r="M390" s="98">
        <f>RES_hhdet_in_tesh!M129</f>
        <v>20.46271060680839</v>
      </c>
      <c r="N390" s="98">
        <f>RES_hhdet_in_tesh!N129</f>
        <v>20.119749637945102</v>
      </c>
      <c r="O390" s="98">
        <f>RES_hhdet_in_tesh!O129</f>
        <v>16.934178672607647</v>
      </c>
      <c r="P390" s="98">
        <f>RES_hhdet_in_tesh!P129</f>
        <v>13.919799453465174</v>
      </c>
      <c r="Q390" s="98">
        <f>RES_hhdet_in_tesh!Q129</f>
        <v>17.742847954199405</v>
      </c>
      <c r="R390" s="98">
        <f>RES_hhdet_in_tesh!R129</f>
        <v>22.67044504471475</v>
      </c>
      <c r="S390" s="98">
        <f>RES_hhdet_in_tesh!S129</f>
        <v>20.491097378796287</v>
      </c>
      <c r="T390" s="98">
        <f>RES_hhdet_in_tesh!T129</f>
        <v>26.071020972118404</v>
      </c>
      <c r="U390" s="98">
        <f>RES_hhdet_in_tesh!U129</f>
        <v>11.82060182960136</v>
      </c>
      <c r="V390" s="98">
        <f>RES_hhdet_in_tesh!V129</f>
        <v>34.660961787596925</v>
      </c>
      <c r="W390" s="98">
        <f>RES_hhdet_in_tesh!W129</f>
        <v>15.985023989900293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926.26106531199571</v>
      </c>
      <c r="D391" s="122">
        <v>926.1301861368961</v>
      </c>
      <c r="E391" s="122">
        <v>912.90531106327262</v>
      </c>
      <c r="F391" s="122">
        <v>945.19159927104602</v>
      </c>
      <c r="G391" s="122">
        <v>933.84011926005792</v>
      </c>
      <c r="H391" s="122">
        <v>947.88856889305805</v>
      </c>
      <c r="I391" s="122">
        <v>871.6176735134012</v>
      </c>
      <c r="J391" s="122">
        <v>912.00150082239634</v>
      </c>
      <c r="K391" s="122">
        <v>904.42786850379412</v>
      </c>
      <c r="L391" s="122">
        <v>1073.1864221565877</v>
      </c>
      <c r="M391" s="122">
        <v>1085.6016008143922</v>
      </c>
      <c r="N391" s="122">
        <v>1111.1139448168049</v>
      </c>
      <c r="O391" s="122">
        <v>1141.2566866768789</v>
      </c>
      <c r="P391" s="122">
        <v>1124.0532511696501</v>
      </c>
      <c r="Q391" s="122">
        <v>1123.4787020030094</v>
      </c>
      <c r="R391" s="122">
        <v>1117.6566511768924</v>
      </c>
      <c r="S391" s="122">
        <v>1100.8360792521921</v>
      </c>
      <c r="T391" s="122">
        <v>1075.3896230825997</v>
      </c>
      <c r="U391" s="122">
        <v>1079.6373293796942</v>
      </c>
      <c r="V391" s="122">
        <v>1072.7314751968538</v>
      </c>
      <c r="W391" s="122">
        <v>1083.3639041520789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926.65880746419839</v>
      </c>
      <c r="D392" s="98">
        <v>926.03591208617013</v>
      </c>
      <c r="E392" s="98">
        <v>913.32634733859231</v>
      </c>
      <c r="F392" s="98">
        <v>946.31424936722294</v>
      </c>
      <c r="G392" s="98">
        <v>933.14672772610447</v>
      </c>
      <c r="H392" s="98">
        <v>947.48604704964828</v>
      </c>
      <c r="I392" s="98">
        <v>871.61427527633896</v>
      </c>
      <c r="J392" s="98">
        <v>911.99796250576196</v>
      </c>
      <c r="K392" s="98">
        <v>904.41912010290059</v>
      </c>
      <c r="L392" s="98">
        <v>1075.1846378992348</v>
      </c>
      <c r="M392" s="98">
        <v>1086.2602739945621</v>
      </c>
      <c r="N392" s="98">
        <v>1113.6551768451736</v>
      </c>
      <c r="O392" s="98">
        <v>1140.6686949812979</v>
      </c>
      <c r="P392" s="98">
        <v>1124.8707000206173</v>
      </c>
      <c r="Q392" s="98">
        <v>1119.9729938467083</v>
      </c>
      <c r="R392" s="98">
        <v>1117.3631466777874</v>
      </c>
      <c r="S392" s="98">
        <v>1101.3720431137258</v>
      </c>
      <c r="T392" s="98">
        <v>1074.8205458480384</v>
      </c>
      <c r="U392" s="98">
        <v>1078.7122426656306</v>
      </c>
      <c r="V392" s="98">
        <v>1072.6281090764965</v>
      </c>
      <c r="W392" s="98">
        <v>1083.5293128491057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926.69167968836382</v>
      </c>
      <c r="D393" s="98">
        <v>926.07907367032988</v>
      </c>
      <c r="E393" s="98">
        <v>913.42343623617376</v>
      </c>
      <c r="F393" s="98">
        <v>946.42454751656089</v>
      </c>
      <c r="G393" s="98">
        <v>933.26718909265765</v>
      </c>
      <c r="H393" s="98">
        <v>947.65635066263144</v>
      </c>
      <c r="I393" s="98">
        <v>871.90472745268721</v>
      </c>
      <c r="J393" s="98">
        <v>912.38534717176412</v>
      </c>
      <c r="K393" s="98">
        <v>905.03551484656998</v>
      </c>
      <c r="L393" s="98">
        <v>1075.6452814777706</v>
      </c>
      <c r="M393" s="98">
        <v>1086.4991096088406</v>
      </c>
      <c r="N393" s="98">
        <v>1113.7037064087231</v>
      </c>
      <c r="O393" s="98">
        <v>0</v>
      </c>
      <c r="P393" s="98">
        <v>1124.0991629047435</v>
      </c>
      <c r="Q393" s="98">
        <v>0</v>
      </c>
      <c r="R393" s="98">
        <v>1116.1158985243676</v>
      </c>
      <c r="S393" s="98">
        <v>1100.8082592952585</v>
      </c>
      <c r="T393" s="98">
        <v>1074.3024844835779</v>
      </c>
      <c r="U393" s="98">
        <v>1078.7026919121258</v>
      </c>
      <c r="V393" s="98">
        <v>1072.9135621525863</v>
      </c>
      <c r="W393" s="98">
        <v>1084.172215008088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518.54250380571909</v>
      </c>
      <c r="D394" s="101">
        <v>524.12482748863431</v>
      </c>
      <c r="E394" s="101">
        <v>510.38902335134208</v>
      </c>
      <c r="F394" s="101">
        <v>526.96112040194544</v>
      </c>
      <c r="G394" s="101">
        <v>527.6672070441964</v>
      </c>
      <c r="H394" s="101">
        <v>536.93759009760356</v>
      </c>
      <c r="I394" s="101">
        <v>486.0380019066485</v>
      </c>
      <c r="J394" s="101">
        <v>493.13320032839982</v>
      </c>
      <c r="K394" s="101">
        <v>447.40588349666297</v>
      </c>
      <c r="L394" s="101">
        <v>611.46226024462635</v>
      </c>
      <c r="M394" s="101">
        <v>611.93076820650776</v>
      </c>
      <c r="N394" s="101">
        <v>614.82712453890372</v>
      </c>
      <c r="O394" s="101">
        <v>0</v>
      </c>
      <c r="P394" s="101">
        <v>626.50085376558604</v>
      </c>
      <c r="Q394" s="101">
        <v>0</v>
      </c>
      <c r="R394" s="101">
        <v>636.71227453251515</v>
      </c>
      <c r="S394" s="101">
        <v>601.85074078061041</v>
      </c>
      <c r="T394" s="101">
        <v>590.4603228785636</v>
      </c>
      <c r="U394" s="101">
        <v>602.71106896017739</v>
      </c>
      <c r="V394" s="101">
        <v>602.3588257291359</v>
      </c>
      <c r="W394" s="101">
        <v>613.53718893515747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408.14917588264473</v>
      </c>
      <c r="D395" s="104">
        <v>401.95424618169579</v>
      </c>
      <c r="E395" s="104">
        <v>403.03441288483174</v>
      </c>
      <c r="F395" s="104">
        <v>419.46342711461557</v>
      </c>
      <c r="G395" s="104">
        <v>405.59998204846113</v>
      </c>
      <c r="H395" s="104">
        <v>410.71876056502794</v>
      </c>
      <c r="I395" s="104">
        <v>385.86672554603859</v>
      </c>
      <c r="J395" s="104">
        <v>419.25214684336436</v>
      </c>
      <c r="K395" s="104">
        <v>457.62963134990707</v>
      </c>
      <c r="L395" s="104">
        <v>464.1830212331443</v>
      </c>
      <c r="M395" s="104">
        <v>474.56834140233263</v>
      </c>
      <c r="N395" s="104">
        <v>498.87658186981923</v>
      </c>
      <c r="O395" s="104">
        <v>0</v>
      </c>
      <c r="P395" s="104">
        <v>497.59830913915738</v>
      </c>
      <c r="Q395" s="104">
        <v>0</v>
      </c>
      <c r="R395" s="104">
        <v>479.40362399185238</v>
      </c>
      <c r="S395" s="104">
        <v>498.95751851464837</v>
      </c>
      <c r="T395" s="104">
        <v>483.84216160501438</v>
      </c>
      <c r="U395" s="104">
        <v>475.99162295194833</v>
      </c>
      <c r="V395" s="104">
        <v>470.55473642345049</v>
      </c>
      <c r="W395" s="104">
        <v>470.63502607293037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914.97187435958142</v>
      </c>
      <c r="D396" s="101">
        <v>928.83169735029503</v>
      </c>
      <c r="E396" s="101">
        <v>900.44642865015976</v>
      </c>
      <c r="F396" s="101">
        <v>924.05448704558444</v>
      </c>
      <c r="G396" s="101">
        <v>943.93524944885723</v>
      </c>
      <c r="H396" s="101">
        <v>956.53801360134537</v>
      </c>
      <c r="I396" s="101">
        <v>0</v>
      </c>
      <c r="J396" s="101">
        <v>0</v>
      </c>
      <c r="K396" s="101">
        <v>0</v>
      </c>
      <c r="L396" s="101">
        <v>1037.6969196968644</v>
      </c>
      <c r="M396" s="101">
        <v>1075.5773218329655</v>
      </c>
      <c r="N396" s="101">
        <v>1073.2517161125029</v>
      </c>
      <c r="O396" s="101">
        <v>1157.083599550587</v>
      </c>
      <c r="P396" s="101">
        <v>1112.9290978311064</v>
      </c>
      <c r="Q396" s="101">
        <v>1159.8285153780212</v>
      </c>
      <c r="R396" s="101">
        <v>1150.4352873262837</v>
      </c>
      <c r="S396" s="101">
        <v>1085.5025992990968</v>
      </c>
      <c r="T396" s="101">
        <v>1088.2126801703801</v>
      </c>
      <c r="U396" s="101">
        <v>1091.582263730555</v>
      </c>
      <c r="V396" s="101">
        <v>1082.3699042996807</v>
      </c>
      <c r="W396" s="101">
        <v>1079.3528985018295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915.14535047220204</v>
      </c>
      <c r="D397" s="104">
        <v>929.06979865140988</v>
      </c>
      <c r="E397" s="104">
        <v>900.75120631766413</v>
      </c>
      <c r="F397" s="104">
        <v>924.29338482495518</v>
      </c>
      <c r="G397" s="104">
        <v>944.14427863437584</v>
      </c>
      <c r="H397" s="104">
        <v>956.6146093614758</v>
      </c>
      <c r="I397" s="104">
        <v>0</v>
      </c>
      <c r="J397" s="104">
        <v>0</v>
      </c>
      <c r="K397" s="104">
        <v>0</v>
      </c>
      <c r="L397" s="104">
        <v>1037.9999934229047</v>
      </c>
      <c r="M397" s="104">
        <v>1075.680891967982</v>
      </c>
      <c r="N397" s="104">
        <v>1073.008899053405</v>
      </c>
      <c r="O397" s="104">
        <v>1156.6639188926472</v>
      </c>
      <c r="P397" s="104">
        <v>1112.3201136108726</v>
      </c>
      <c r="Q397" s="104">
        <v>1159.7246508860271</v>
      </c>
      <c r="R397" s="104">
        <v>1150.7773270268569</v>
      </c>
      <c r="S397" s="104">
        <v>1086.1535753721305</v>
      </c>
      <c r="T397" s="104">
        <v>1088.8666675491004</v>
      </c>
      <c r="U397" s="104">
        <v>1092.1254219579848</v>
      </c>
      <c r="V397" s="104">
        <v>1082.5769164165431</v>
      </c>
      <c r="W397" s="104">
        <v>1079.2924768447911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511.89531760538313</v>
      </c>
      <c r="D398" s="98">
        <v>525.92267145400172</v>
      </c>
      <c r="E398" s="98">
        <v>503.04999054703774</v>
      </c>
      <c r="F398" s="98">
        <v>514.22450859507069</v>
      </c>
      <c r="G398" s="98">
        <v>533.97044623871886</v>
      </c>
      <c r="H398" s="98">
        <v>542.23644692168739</v>
      </c>
      <c r="I398" s="98">
        <v>0</v>
      </c>
      <c r="J398" s="98">
        <v>0</v>
      </c>
      <c r="K398" s="98">
        <v>0</v>
      </c>
      <c r="L398" s="98">
        <v>588.84317160203523</v>
      </c>
      <c r="M398" s="98">
        <v>605.10949098553056</v>
      </c>
      <c r="N398" s="98">
        <v>590.96451153958628</v>
      </c>
      <c r="O398" s="98">
        <v>670.475764463058</v>
      </c>
      <c r="P398" s="98">
        <v>619.32051343412218</v>
      </c>
      <c r="Q398" s="98">
        <v>660.88786571786898</v>
      </c>
      <c r="R398" s="98">
        <v>656.86223331957126</v>
      </c>
      <c r="S398" s="98">
        <v>593.25340800144897</v>
      </c>
      <c r="T398" s="98">
        <v>599.0080490775274</v>
      </c>
      <c r="U398" s="98">
        <v>610.32459775201119</v>
      </c>
      <c r="V398" s="98">
        <v>607.82651898792926</v>
      </c>
      <c r="W398" s="98">
        <v>610.68415458218715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403.25003286681886</v>
      </c>
      <c r="D399" s="98">
        <v>403.14712719740811</v>
      </c>
      <c r="E399" s="98">
        <v>397.70121577062645</v>
      </c>
      <c r="F399" s="98">
        <v>410.06887622988467</v>
      </c>
      <c r="G399" s="98">
        <v>410.17383239565709</v>
      </c>
      <c r="H399" s="98">
        <v>414.37816243978835</v>
      </c>
      <c r="I399" s="98">
        <v>0</v>
      </c>
      <c r="J399" s="98">
        <v>0</v>
      </c>
      <c r="K399" s="98">
        <v>0</v>
      </c>
      <c r="L399" s="98">
        <v>449.1568218208692</v>
      </c>
      <c r="M399" s="98">
        <v>470.57140098245151</v>
      </c>
      <c r="N399" s="98">
        <v>482.04438751381872</v>
      </c>
      <c r="O399" s="98">
        <v>486.18815442958925</v>
      </c>
      <c r="P399" s="98">
        <v>492.99960017675045</v>
      </c>
      <c r="Q399" s="98">
        <v>498.83678516815797</v>
      </c>
      <c r="R399" s="98">
        <v>493.91509370728556</v>
      </c>
      <c r="S399" s="98">
        <v>492.90016737068146</v>
      </c>
      <c r="T399" s="98">
        <v>489.85861847157315</v>
      </c>
      <c r="U399" s="98">
        <v>481.8008242059737</v>
      </c>
      <c r="V399" s="98">
        <v>474.75039742861355</v>
      </c>
      <c r="W399" s="98">
        <v>468.60832226260396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215.41755163530269</v>
      </c>
      <c r="D400" s="122">
        <v>219.0442207174313</v>
      </c>
      <c r="E400" s="122">
        <v>218.08406600170684</v>
      </c>
      <c r="F400" s="122">
        <v>219.74707458957931</v>
      </c>
      <c r="G400" s="122">
        <v>223.69039953416154</v>
      </c>
      <c r="H400" s="122">
        <v>231.40947697104625</v>
      </c>
      <c r="I400" s="122">
        <v>229.29171272202541</v>
      </c>
      <c r="J400" s="122">
        <v>234.36324779875713</v>
      </c>
      <c r="K400" s="122">
        <v>236.05669572449995</v>
      </c>
      <c r="L400" s="122">
        <v>263.48133380497916</v>
      </c>
      <c r="M400" s="122">
        <v>258.24363206059752</v>
      </c>
      <c r="N400" s="122">
        <v>257.46088274862268</v>
      </c>
      <c r="O400" s="122">
        <v>276.11925871066592</v>
      </c>
      <c r="P400" s="122">
        <v>280.33967031958883</v>
      </c>
      <c r="Q400" s="122">
        <v>285.40366157291277</v>
      </c>
      <c r="R400" s="122">
        <v>293.90067565184745</v>
      </c>
      <c r="S400" s="122">
        <v>286.43901051609026</v>
      </c>
      <c r="T400" s="122">
        <v>287.46526310152984</v>
      </c>
      <c r="U400" s="122">
        <v>287.87807821892238</v>
      </c>
      <c r="V400" s="122">
        <v>303.54920783320995</v>
      </c>
      <c r="W400" s="122">
        <v>309.90330156388933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215.41755163530269</v>
      </c>
      <c r="D402" s="33">
        <v>219.0442207174313</v>
      </c>
      <c r="E402" s="33">
        <v>218.08406600170684</v>
      </c>
      <c r="F402" s="33">
        <v>219.74707458957931</v>
      </c>
      <c r="G402" s="33">
        <v>223.69039953416154</v>
      </c>
      <c r="H402" s="33">
        <v>231.40947697104625</v>
      </c>
      <c r="I402" s="33">
        <v>229.29171272202541</v>
      </c>
      <c r="J402" s="33">
        <v>234.36324779875713</v>
      </c>
      <c r="K402" s="33">
        <v>236.05669572449995</v>
      </c>
      <c r="L402" s="33">
        <v>263.48133380497916</v>
      </c>
      <c r="M402" s="33">
        <v>258.24363206059752</v>
      </c>
      <c r="N402" s="33">
        <v>257.46088274862268</v>
      </c>
      <c r="O402" s="33">
        <v>276.11925871066592</v>
      </c>
      <c r="P402" s="33">
        <v>280.33967031958883</v>
      </c>
      <c r="Q402" s="33">
        <v>285.40366157291277</v>
      </c>
      <c r="R402" s="33">
        <v>293.90067565184745</v>
      </c>
      <c r="S402" s="33">
        <v>286.43901051609026</v>
      </c>
      <c r="T402" s="33">
        <v>287.46526310152984</v>
      </c>
      <c r="U402" s="33">
        <v>287.87807821892238</v>
      </c>
      <c r="V402" s="33">
        <v>303.54920783320995</v>
      </c>
      <c r="W402" s="33">
        <v>309.90330156388933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117.49593820516247</v>
      </c>
      <c r="D423" s="118">
        <f t="shared" si="225"/>
        <v>112.47496364651873</v>
      </c>
      <c r="E423" s="118">
        <f t="shared" si="225"/>
        <v>113.2064542345163</v>
      </c>
      <c r="F423" s="118">
        <f t="shared" si="225"/>
        <v>111.82463043689607</v>
      </c>
      <c r="G423" s="118">
        <f t="shared" si="225"/>
        <v>110.11883583412389</v>
      </c>
      <c r="H423" s="118">
        <f t="shared" si="225"/>
        <v>109.91591106640647</v>
      </c>
      <c r="I423" s="118">
        <f t="shared" si="225"/>
        <v>106.84638774565114</v>
      </c>
      <c r="J423" s="118">
        <f t="shared" si="225"/>
        <v>106.62923101071297</v>
      </c>
      <c r="K423" s="118">
        <f t="shared" si="225"/>
        <v>105.8057074182489</v>
      </c>
      <c r="L423" s="118">
        <f t="shared" si="225"/>
        <v>119.13262900142101</v>
      </c>
      <c r="M423" s="118">
        <f t="shared" si="225"/>
        <v>102.08831430273877</v>
      </c>
      <c r="N423" s="118">
        <f t="shared" si="225"/>
        <v>100.71817832056425</v>
      </c>
      <c r="O423" s="118">
        <f t="shared" si="225"/>
        <v>98.069321803641429</v>
      </c>
      <c r="P423" s="118">
        <f t="shared" si="225"/>
        <v>87.57449916869875</v>
      </c>
      <c r="Q423" s="118">
        <f t="shared" si="225"/>
        <v>90.377971811168536</v>
      </c>
      <c r="R423" s="118">
        <f t="shared" ref="R423:V423" si="226">R424+R427+R429+R438</f>
        <v>89.074928478702631</v>
      </c>
      <c r="S423" s="118">
        <f t="shared" si="226"/>
        <v>85.292323813144549</v>
      </c>
      <c r="T423" s="118">
        <f t="shared" si="226"/>
        <v>80.785198623407069</v>
      </c>
      <c r="U423" s="118">
        <f t="shared" si="226"/>
        <v>74.153920046660886</v>
      </c>
      <c r="V423" s="118">
        <f t="shared" si="226"/>
        <v>68.006821305158539</v>
      </c>
      <c r="W423" s="118">
        <f t="shared" ref="W423" si="227">W424+W427+W429+W438</f>
        <v>65.26006119950074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105.88301666549893</v>
      </c>
      <c r="D424" s="123">
        <f t="shared" si="228"/>
        <v>100.86763993674609</v>
      </c>
      <c r="E424" s="123">
        <f t="shared" si="228"/>
        <v>101.76384297499847</v>
      </c>
      <c r="F424" s="123">
        <f t="shared" si="228"/>
        <v>100.05633976558876</v>
      </c>
      <c r="G424" s="123">
        <f t="shared" si="228"/>
        <v>98.456976949940639</v>
      </c>
      <c r="H424" s="123">
        <f t="shared" si="228"/>
        <v>98.076745226190567</v>
      </c>
      <c r="I424" s="123">
        <f t="shared" si="228"/>
        <v>95.858922853375105</v>
      </c>
      <c r="J424" s="123">
        <f t="shared" si="228"/>
        <v>95.25400597508866</v>
      </c>
      <c r="K424" s="123">
        <f t="shared" si="228"/>
        <v>94.549746548795937</v>
      </c>
      <c r="L424" s="123">
        <f t="shared" si="228"/>
        <v>105.94249646898852</v>
      </c>
      <c r="M424" s="123">
        <f t="shared" si="228"/>
        <v>88.880490564292018</v>
      </c>
      <c r="N424" s="123">
        <f t="shared" si="228"/>
        <v>87.367490434215213</v>
      </c>
      <c r="O424" s="123">
        <f t="shared" si="228"/>
        <v>84.379626722547144</v>
      </c>
      <c r="P424" s="123">
        <f t="shared" si="228"/>
        <v>74.09550406512372</v>
      </c>
      <c r="Q424" s="123">
        <f t="shared" si="228"/>
        <v>76.950613070390077</v>
      </c>
      <c r="R424" s="123">
        <f t="shared" ref="R424:V424" si="229">SUM(R425:R426)</f>
        <v>75.802333536082656</v>
      </c>
      <c r="S424" s="123">
        <f t="shared" si="229"/>
        <v>72.345719106093185</v>
      </c>
      <c r="T424" s="123">
        <f t="shared" si="229"/>
        <v>68.157823299698848</v>
      </c>
      <c r="U424" s="123">
        <f t="shared" si="229"/>
        <v>61.587186778810093</v>
      </c>
      <c r="V424" s="123">
        <f t="shared" si="229"/>
        <v>55.451814241807867</v>
      </c>
      <c r="W424" s="123">
        <f t="shared" ref="W424" si="230">SUM(W425:W426)</f>
        <v>52.645939428996613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105.54570334426164</v>
      </c>
      <c r="D425" s="99">
        <v>100.55483587942744</v>
      </c>
      <c r="E425" s="99">
        <v>101.45025968135397</v>
      </c>
      <c r="F425" s="99">
        <v>99.752433833258337</v>
      </c>
      <c r="G425" s="99">
        <v>98.161158511650456</v>
      </c>
      <c r="H425" s="99">
        <v>97.785306873959613</v>
      </c>
      <c r="I425" s="99">
        <v>95.575893527648162</v>
      </c>
      <c r="J425" s="99">
        <v>94.977531495803092</v>
      </c>
      <c r="K425" s="99">
        <v>94.277940031244427</v>
      </c>
      <c r="L425" s="99">
        <v>105.62642637218084</v>
      </c>
      <c r="M425" s="99">
        <v>88.620392679106558</v>
      </c>
      <c r="N425" s="99">
        <v>87.110811802208104</v>
      </c>
      <c r="O425" s="99">
        <v>84.130096064360941</v>
      </c>
      <c r="P425" s="99">
        <v>73.882753442893033</v>
      </c>
      <c r="Q425" s="99">
        <v>76.725764807372713</v>
      </c>
      <c r="R425" s="99">
        <v>75.581105357873398</v>
      </c>
      <c r="S425" s="99">
        <v>72.133900568353724</v>
      </c>
      <c r="T425" s="99">
        <v>67.958376692338689</v>
      </c>
      <c r="U425" s="99">
        <v>61.408832348640757</v>
      </c>
      <c r="V425" s="99">
        <v>55.290537854248953</v>
      </c>
      <c r="W425" s="99">
        <v>52.491932994051929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0.33731332123728675</v>
      </c>
      <c r="D426" s="99">
        <v>0.31280405731865008</v>
      </c>
      <c r="E426" s="99">
        <v>0.31358329364449344</v>
      </c>
      <c r="F426" s="99">
        <v>0.30390593233042157</v>
      </c>
      <c r="G426" s="99">
        <v>0.29581843829018395</v>
      </c>
      <c r="H426" s="99">
        <v>0.29143835223094905</v>
      </c>
      <c r="I426" s="99">
        <v>0.28302932572694428</v>
      </c>
      <c r="J426" s="99">
        <v>0.27647447928556423</v>
      </c>
      <c r="K426" s="99">
        <v>0.2718065175515057</v>
      </c>
      <c r="L426" s="99">
        <v>0.31607009680767256</v>
      </c>
      <c r="M426" s="99">
        <v>0.26009788518546251</v>
      </c>
      <c r="N426" s="99">
        <v>0.25667863200711422</v>
      </c>
      <c r="O426" s="99">
        <v>0.2495306581862072</v>
      </c>
      <c r="P426" s="99">
        <v>0.21275062223068555</v>
      </c>
      <c r="Q426" s="99">
        <v>0.22484826301737024</v>
      </c>
      <c r="R426" s="99">
        <v>0.22122817820926013</v>
      </c>
      <c r="S426" s="99">
        <v>0.21181853773946735</v>
      </c>
      <c r="T426" s="99">
        <v>0.19944660736016526</v>
      </c>
      <c r="U426" s="99">
        <v>0.17835443016933611</v>
      </c>
      <c r="V426" s="99">
        <v>0.16127638755891532</v>
      </c>
      <c r="W426" s="99">
        <v>0.1540064349446825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2.4243872979424413E-2</v>
      </c>
      <c r="D427" s="123">
        <f t="shared" si="231"/>
        <v>1.1966807980348078E-2</v>
      </c>
      <c r="E427" s="123">
        <f t="shared" si="231"/>
        <v>2.5157353137527119E-2</v>
      </c>
      <c r="F427" s="123">
        <f t="shared" si="231"/>
        <v>3.9802277479705037E-2</v>
      </c>
      <c r="G427" s="123">
        <f t="shared" si="231"/>
        <v>3.942389884462217E-2</v>
      </c>
      <c r="H427" s="123">
        <f t="shared" si="231"/>
        <v>6.469283726247628E-2</v>
      </c>
      <c r="I427" s="123">
        <f t="shared" si="231"/>
        <v>6.4680649767227649E-2</v>
      </c>
      <c r="J427" s="123">
        <f t="shared" si="231"/>
        <v>4.5033847769954671E-2</v>
      </c>
      <c r="K427" s="123">
        <f t="shared" si="231"/>
        <v>2.8795239101427811E-2</v>
      </c>
      <c r="L427" s="123">
        <f t="shared" si="231"/>
        <v>3.0722797712245738E-2</v>
      </c>
      <c r="M427" s="123">
        <f t="shared" si="231"/>
        <v>4.0847907789847739E-2</v>
      </c>
      <c r="N427" s="123">
        <f t="shared" si="231"/>
        <v>3.8403600877242774E-2</v>
      </c>
      <c r="O427" s="123">
        <f t="shared" si="231"/>
        <v>3.0739973707447209E-2</v>
      </c>
      <c r="P427" s="123">
        <f t="shared" si="231"/>
        <v>2.3994006017755767E-2</v>
      </c>
      <c r="Q427" s="123">
        <f t="shared" si="231"/>
        <v>2.9306924159270872E-2</v>
      </c>
      <c r="R427" s="123">
        <f t="shared" si="231"/>
        <v>3.6489482166011854E-2</v>
      </c>
      <c r="S427" s="123">
        <f t="shared" si="231"/>
        <v>3.2320007111187238E-2</v>
      </c>
      <c r="T427" s="123">
        <f t="shared" si="231"/>
        <v>4.0422324469344392E-2</v>
      </c>
      <c r="U427" s="123">
        <f t="shared" si="231"/>
        <v>1.8054688404310255E-2</v>
      </c>
      <c r="V427" s="123">
        <f t="shared" si="231"/>
        <v>5.2176894140741614E-2</v>
      </c>
      <c r="W427" s="123">
        <f t="shared" si="231"/>
        <v>2.3685583610504123E-2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2.4243872979424413E-2</v>
      </c>
      <c r="D428" s="99">
        <f>RES_hhdet_in_fecs!D129</f>
        <v>1.1966807980348078E-2</v>
      </c>
      <c r="E428" s="99">
        <f>RES_hhdet_in_fecs!E129</f>
        <v>2.5157353137527119E-2</v>
      </c>
      <c r="F428" s="99">
        <f>RES_hhdet_in_fecs!F129</f>
        <v>3.9802277479705037E-2</v>
      </c>
      <c r="G428" s="99">
        <f>RES_hhdet_in_fecs!G129</f>
        <v>3.942389884462217E-2</v>
      </c>
      <c r="H428" s="99">
        <f>RES_hhdet_in_fecs!H129</f>
        <v>6.469283726247628E-2</v>
      </c>
      <c r="I428" s="99">
        <f>RES_hhdet_in_fecs!I129</f>
        <v>6.4680649767227649E-2</v>
      </c>
      <c r="J428" s="99">
        <f>RES_hhdet_in_fecs!J129</f>
        <v>4.5033847769954671E-2</v>
      </c>
      <c r="K428" s="99">
        <f>RES_hhdet_in_fecs!K129</f>
        <v>2.8795239101427811E-2</v>
      </c>
      <c r="L428" s="99">
        <f>RES_hhdet_in_fecs!L129</f>
        <v>3.0722797712245738E-2</v>
      </c>
      <c r="M428" s="99">
        <f>RES_hhdet_in_fecs!M129</f>
        <v>4.0847907789847739E-2</v>
      </c>
      <c r="N428" s="99">
        <f>RES_hhdet_in_fecs!N129</f>
        <v>3.8403600877242774E-2</v>
      </c>
      <c r="O428" s="99">
        <f>RES_hhdet_in_fecs!O129</f>
        <v>3.0739973707447209E-2</v>
      </c>
      <c r="P428" s="99">
        <f>RES_hhdet_in_fecs!P129</f>
        <v>2.3994006017755767E-2</v>
      </c>
      <c r="Q428" s="99">
        <f>RES_hhdet_in_fecs!Q129</f>
        <v>2.9306924159270872E-2</v>
      </c>
      <c r="R428" s="99">
        <f>RES_hhdet_in_fecs!R129</f>
        <v>3.6489482166011854E-2</v>
      </c>
      <c r="S428" s="99">
        <f>RES_hhdet_in_fecs!S129</f>
        <v>3.2320007111187238E-2</v>
      </c>
      <c r="T428" s="99">
        <f>RES_hhdet_in_fecs!T129</f>
        <v>4.0422324469344392E-2</v>
      </c>
      <c r="U428" s="99">
        <f>RES_hhdet_in_fecs!U129</f>
        <v>1.8054688404310255E-2</v>
      </c>
      <c r="V428" s="99">
        <f>RES_hhdet_in_fecs!V129</f>
        <v>5.2176894140741614E-2</v>
      </c>
      <c r="W428" s="99">
        <f>RES_hhdet_in_fecs!W129</f>
        <v>2.3685583610504123E-2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9.183730730657631</v>
      </c>
      <c r="D429" s="123">
        <v>9.1565351303498037</v>
      </c>
      <c r="E429" s="123">
        <v>8.9954661214705158</v>
      </c>
      <c r="F429" s="123">
        <v>9.2979256552612366</v>
      </c>
      <c r="G429" s="123">
        <v>9.1578777400492868</v>
      </c>
      <c r="H429" s="123">
        <v>9.2338056011130494</v>
      </c>
      <c r="I429" s="123">
        <v>8.4121725920723076</v>
      </c>
      <c r="J429" s="123">
        <v>8.7717703277710104</v>
      </c>
      <c r="K429" s="123">
        <v>8.6597113654279028</v>
      </c>
      <c r="L429" s="123">
        <v>10.30377847191796</v>
      </c>
      <c r="M429" s="123">
        <v>10.381915826045535</v>
      </c>
      <c r="N429" s="123">
        <v>10.551762571754928</v>
      </c>
      <c r="O429" s="123">
        <v>10.718150014454695</v>
      </c>
      <c r="P429" s="123">
        <v>10.494345343107032</v>
      </c>
      <c r="Q429" s="123">
        <v>10.415896669833856</v>
      </c>
      <c r="R429" s="123">
        <v>10.207170675881095</v>
      </c>
      <c r="S429" s="123">
        <v>10.011565257148819</v>
      </c>
      <c r="T429" s="123">
        <v>9.7263711093288556</v>
      </c>
      <c r="U429" s="123">
        <v>9.7313860784551949</v>
      </c>
      <c r="V429" s="123">
        <v>9.5712305593473452</v>
      </c>
      <c r="W429" s="123">
        <v>9.6318410903814904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9.1547277585332161</v>
      </c>
      <c r="D430" s="99">
        <v>9.1186394440954857</v>
      </c>
      <c r="E430" s="99">
        <v>8.9656723604652218</v>
      </c>
      <c r="F430" s="99">
        <v>9.2466429520208528</v>
      </c>
      <c r="G430" s="99">
        <v>9.0774668001336032</v>
      </c>
      <c r="H430" s="99">
        <v>9.1795809831554003</v>
      </c>
      <c r="I430" s="99">
        <v>8.417077349980369</v>
      </c>
      <c r="J430" s="99">
        <v>8.7758218485476789</v>
      </c>
      <c r="K430" s="99">
        <v>8.6663711769221727</v>
      </c>
      <c r="L430" s="99">
        <v>10.26102020806564</v>
      </c>
      <c r="M430" s="99">
        <v>10.307599232842117</v>
      </c>
      <c r="N430" s="99">
        <v>10.494418807335498</v>
      </c>
      <c r="O430" s="99">
        <v>10.663768948884853</v>
      </c>
      <c r="P430" s="99">
        <v>10.421242181847987</v>
      </c>
      <c r="Q430" s="99">
        <v>10.287006231834951</v>
      </c>
      <c r="R430" s="99">
        <v>10.197246574466684</v>
      </c>
      <c r="S430" s="99">
        <v>9.9886251122566225</v>
      </c>
      <c r="T430" s="99">
        <v>9.6852233203209153</v>
      </c>
      <c r="U430" s="99">
        <v>9.6648959244390458</v>
      </c>
      <c r="V430" s="99">
        <v>9.5635462958457307</v>
      </c>
      <c r="W430" s="99">
        <v>9.6004624569837791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8.6459849266370394</v>
      </c>
      <c r="D431" s="99">
        <v>8.6275323735925422</v>
      </c>
      <c r="E431" s="99">
        <v>8.4836823073876353</v>
      </c>
      <c r="F431" s="99">
        <v>8.7561281651825329</v>
      </c>
      <c r="G431" s="99">
        <v>8.6140005324340869</v>
      </c>
      <c r="H431" s="99">
        <v>8.7214880305943439</v>
      </c>
      <c r="I431" s="99">
        <v>7.9978606847813802</v>
      </c>
      <c r="J431" s="99">
        <v>8.3322501773088433</v>
      </c>
      <c r="K431" s="99">
        <v>8.1971342444891082</v>
      </c>
      <c r="L431" s="99">
        <v>9.7972402675461936</v>
      </c>
      <c r="M431" s="99">
        <v>9.8505847315316419</v>
      </c>
      <c r="N431" s="99">
        <v>10.03891341564986</v>
      </c>
      <c r="O431" s="99">
        <v>0</v>
      </c>
      <c r="P431" s="99">
        <v>10.032332998429867</v>
      </c>
      <c r="Q431" s="99">
        <v>0</v>
      </c>
      <c r="R431" s="99">
        <v>9.8791863569276313</v>
      </c>
      <c r="S431" s="99">
        <v>9.6906031291705919</v>
      </c>
      <c r="T431" s="99">
        <v>9.420933687261007</v>
      </c>
      <c r="U431" s="99">
        <v>9.4320088733325562</v>
      </c>
      <c r="V431" s="99">
        <v>9.3567988511495592</v>
      </c>
      <c r="W431" s="99">
        <v>9.4161998173066124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5.1228299081945963</v>
      </c>
      <c r="D432" s="102">
        <v>5.1610366975950237</v>
      </c>
      <c r="E432" s="102">
        <v>5.0102362349233083</v>
      </c>
      <c r="F432" s="102">
        <v>5.1490520545493865</v>
      </c>
      <c r="G432" s="102">
        <v>5.133042222775531</v>
      </c>
      <c r="H432" s="102">
        <v>5.2020418733860021</v>
      </c>
      <c r="I432" s="102">
        <v>4.6936122699242606</v>
      </c>
      <c r="J432" s="102">
        <v>4.745239892637227</v>
      </c>
      <c r="K432" s="102">
        <v>4.2871555531463414</v>
      </c>
      <c r="L432" s="102">
        <v>5.8354875876003867</v>
      </c>
      <c r="M432" s="102">
        <v>5.8066535874711205</v>
      </c>
      <c r="N432" s="102">
        <v>5.7937622642759035</v>
      </c>
      <c r="O432" s="102">
        <v>0</v>
      </c>
      <c r="P432" s="102">
        <v>5.8041489782834921</v>
      </c>
      <c r="Q432" s="102">
        <v>0</v>
      </c>
      <c r="R432" s="102">
        <v>5.8107447696857655</v>
      </c>
      <c r="S432" s="102">
        <v>5.4583384976757587</v>
      </c>
      <c r="T432" s="102">
        <v>5.3206464194965388</v>
      </c>
      <c r="U432" s="102">
        <v>5.4000868105593041</v>
      </c>
      <c r="V432" s="102">
        <v>5.3706279630613585</v>
      </c>
      <c r="W432" s="102">
        <v>5.4361618818111559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3.5231550184424454</v>
      </c>
      <c r="D433" s="105">
        <v>3.4664956759975185</v>
      </c>
      <c r="E433" s="105">
        <v>3.4734460724643252</v>
      </c>
      <c r="F433" s="105">
        <v>3.6070761106331473</v>
      </c>
      <c r="G433" s="105">
        <v>3.4809583096585555</v>
      </c>
      <c r="H433" s="105">
        <v>3.5194461572083409</v>
      </c>
      <c r="I433" s="105">
        <v>3.3042484148571192</v>
      </c>
      <c r="J433" s="105">
        <v>3.587010284671615</v>
      </c>
      <c r="K433" s="105">
        <v>3.9099786913427663</v>
      </c>
      <c r="L433" s="105">
        <v>3.9617526799458078</v>
      </c>
      <c r="M433" s="105">
        <v>4.0439311440605197</v>
      </c>
      <c r="N433" s="105">
        <v>4.2451511513739568</v>
      </c>
      <c r="O433" s="105">
        <v>0</v>
      </c>
      <c r="P433" s="105">
        <v>4.228184020146375</v>
      </c>
      <c r="Q433" s="105">
        <v>0</v>
      </c>
      <c r="R433" s="105">
        <v>4.0684415872418658</v>
      </c>
      <c r="S433" s="105">
        <v>4.232264631494834</v>
      </c>
      <c r="T433" s="105">
        <v>4.1002872677644691</v>
      </c>
      <c r="U433" s="105">
        <v>4.0319220627732522</v>
      </c>
      <c r="V433" s="105">
        <v>3.9861708880882025</v>
      </c>
      <c r="W433" s="105">
        <v>3.9800379354954569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10.713537596329234</v>
      </c>
      <c r="D434" s="102">
        <v>10.848011501790623</v>
      </c>
      <c r="E434" s="102">
        <v>10.49079905367528</v>
      </c>
      <c r="F434" s="102">
        <v>10.723047722055098</v>
      </c>
      <c r="G434" s="102">
        <v>10.911399911985015</v>
      </c>
      <c r="H434" s="102">
        <v>11.018010105958314</v>
      </c>
      <c r="I434" s="102">
        <v>0</v>
      </c>
      <c r="J434" s="102">
        <v>0</v>
      </c>
      <c r="K434" s="102">
        <v>0</v>
      </c>
      <c r="L434" s="102">
        <v>11.784932593633817</v>
      </c>
      <c r="M434" s="102">
        <v>12.12945813559101</v>
      </c>
      <c r="N434" s="102">
        <v>11.981298794383656</v>
      </c>
      <c r="O434" s="102">
        <v>12.73990243718681</v>
      </c>
      <c r="P434" s="102">
        <v>12.041522166781917</v>
      </c>
      <c r="Q434" s="102">
        <v>12.337858044969344</v>
      </c>
      <c r="R434" s="102">
        <v>12.092897571565077</v>
      </c>
      <c r="S434" s="102">
        <v>11.277600452867155</v>
      </c>
      <c r="T434" s="102">
        <v>11.17475489501696</v>
      </c>
      <c r="U434" s="102">
        <v>11.092970069800369</v>
      </c>
      <c r="V434" s="102">
        <v>10.903954068820628</v>
      </c>
      <c r="W434" s="102">
        <v>10.780736760402316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9.4747215581470599</v>
      </c>
      <c r="D435" s="105">
        <v>9.6191394654306706</v>
      </c>
      <c r="E435" s="105">
        <v>9.2883498782505285</v>
      </c>
      <c r="F435" s="105">
        <v>9.4935288717056849</v>
      </c>
      <c r="G435" s="105">
        <v>9.6926324962984403</v>
      </c>
      <c r="H435" s="105">
        <v>9.79662605076844</v>
      </c>
      <c r="I435" s="105">
        <v>0</v>
      </c>
      <c r="J435" s="105">
        <v>0</v>
      </c>
      <c r="K435" s="105">
        <v>0</v>
      </c>
      <c r="L435" s="105">
        <v>10.520889000369538</v>
      </c>
      <c r="M435" s="105">
        <v>10.833788960000458</v>
      </c>
      <c r="N435" s="105">
        <v>10.699180565469058</v>
      </c>
      <c r="O435" s="105">
        <v>11.516316909222841</v>
      </c>
      <c r="P435" s="105">
        <v>10.889949632054027</v>
      </c>
      <c r="Q435" s="105">
        <v>11.265692885707391</v>
      </c>
      <c r="R435" s="105">
        <v>11.096255429649288</v>
      </c>
      <c r="S435" s="105">
        <v>10.344366116909159</v>
      </c>
      <c r="T435" s="105">
        <v>10.302431315144451</v>
      </c>
      <c r="U435" s="105">
        <v>10.283421836965269</v>
      </c>
      <c r="V435" s="105">
        <v>10.145047247977828</v>
      </c>
      <c r="W435" s="105">
        <v>10.062502496494872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5.9938560782414676</v>
      </c>
      <c r="D436" s="99">
        <v>6.1423562581476228</v>
      </c>
      <c r="E436" s="99">
        <v>5.8608665622600729</v>
      </c>
      <c r="F436" s="99">
        <v>5.9672389700146127</v>
      </c>
      <c r="G436" s="99">
        <v>6.1724202835879272</v>
      </c>
      <c r="H436" s="99">
        <v>6.2458225047520264</v>
      </c>
      <c r="I436" s="99">
        <v>0</v>
      </c>
      <c r="J436" s="99">
        <v>0</v>
      </c>
      <c r="K436" s="99">
        <v>0</v>
      </c>
      <c r="L436" s="99">
        <v>6.6873833330629111</v>
      </c>
      <c r="M436" s="99">
        <v>6.823916876426674</v>
      </c>
      <c r="N436" s="99">
        <v>6.5972616519818921</v>
      </c>
      <c r="O436" s="99">
        <v>7.3821769050008568</v>
      </c>
      <c r="P436" s="99">
        <v>6.7008416846977523</v>
      </c>
      <c r="Q436" s="99">
        <v>7.0302984990951263</v>
      </c>
      <c r="R436" s="99">
        <v>6.9046627773598344</v>
      </c>
      <c r="S436" s="99">
        <v>6.1634812363066915</v>
      </c>
      <c r="T436" s="99">
        <v>6.1511579956370506</v>
      </c>
      <c r="U436" s="99">
        <v>6.202292507564219</v>
      </c>
      <c r="V436" s="99">
        <v>6.1233340085742665</v>
      </c>
      <c r="W436" s="99">
        <v>6.0996038676855742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3.4808654799055918</v>
      </c>
      <c r="D437" s="99">
        <v>3.4767832072830496</v>
      </c>
      <c r="E437" s="99">
        <v>3.4274833159904561</v>
      </c>
      <c r="F437" s="99">
        <v>3.5262899016910718</v>
      </c>
      <c r="G437" s="99">
        <v>3.520212212710514</v>
      </c>
      <c r="H437" s="99">
        <v>3.5508035460164118</v>
      </c>
      <c r="I437" s="99">
        <v>0</v>
      </c>
      <c r="J437" s="99">
        <v>0</v>
      </c>
      <c r="K437" s="99">
        <v>0</v>
      </c>
      <c r="L437" s="99">
        <v>3.8335056673066252</v>
      </c>
      <c r="M437" s="99">
        <v>4.0098720835737849</v>
      </c>
      <c r="N437" s="99">
        <v>4.101918913487169</v>
      </c>
      <c r="O437" s="99">
        <v>4.1341400042219822</v>
      </c>
      <c r="P437" s="99">
        <v>4.1891079473562742</v>
      </c>
      <c r="Q437" s="99">
        <v>4.235394386612267</v>
      </c>
      <c r="R437" s="99">
        <v>4.1915926522894527</v>
      </c>
      <c r="S437" s="99">
        <v>4.1808848806024672</v>
      </c>
      <c r="T437" s="99">
        <v>4.1512733195073999</v>
      </c>
      <c r="U437" s="99">
        <v>4.0811293294010502</v>
      </c>
      <c r="V437" s="99">
        <v>4.0217132394035602</v>
      </c>
      <c r="W437" s="99">
        <v>3.962898628809298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2.4049469360264859</v>
      </c>
      <c r="D438" s="123">
        <v>2.4388217714424916</v>
      </c>
      <c r="E438" s="123">
        <v>2.4219877849097928</v>
      </c>
      <c r="F438" s="123">
        <v>2.4305627385663673</v>
      </c>
      <c r="G438" s="123">
        <v>2.4645572452893418</v>
      </c>
      <c r="H438" s="123">
        <v>2.5406674018403779</v>
      </c>
      <c r="I438" s="123">
        <v>2.5106116504365001</v>
      </c>
      <c r="J438" s="123">
        <v>2.5584208600833418</v>
      </c>
      <c r="K438" s="123">
        <v>2.5674542649236294</v>
      </c>
      <c r="L438" s="123">
        <v>2.8556312628022713</v>
      </c>
      <c r="M438" s="123">
        <v>2.7850600046113736</v>
      </c>
      <c r="N438" s="123">
        <v>2.760521713716849</v>
      </c>
      <c r="O438" s="123">
        <v>2.9408050929321456</v>
      </c>
      <c r="P438" s="123">
        <v>2.960655754450245</v>
      </c>
      <c r="Q438" s="123">
        <v>2.9821551467853284</v>
      </c>
      <c r="R438" s="123">
        <v>3.02893478457286</v>
      </c>
      <c r="S438" s="123">
        <v>2.9027194427913683</v>
      </c>
      <c r="T438" s="123">
        <v>2.8605818899100273</v>
      </c>
      <c r="U438" s="123">
        <v>2.8172925009912864</v>
      </c>
      <c r="V438" s="123">
        <v>2.9315996098625821</v>
      </c>
      <c r="W438" s="123">
        <v>2.958595096512139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2.4049469360264859</v>
      </c>
      <c r="D440" s="110">
        <v>2.4388217714424916</v>
      </c>
      <c r="E440" s="110">
        <v>2.4219877849097928</v>
      </c>
      <c r="F440" s="110">
        <v>2.4305627385663673</v>
      </c>
      <c r="G440" s="110">
        <v>2.4645572452893418</v>
      </c>
      <c r="H440" s="110">
        <v>2.5406674018403779</v>
      </c>
      <c r="I440" s="110">
        <v>2.5106116504365001</v>
      </c>
      <c r="J440" s="110">
        <v>2.5584208600833418</v>
      </c>
      <c r="K440" s="110">
        <v>2.5674542649236294</v>
      </c>
      <c r="L440" s="110">
        <v>2.8556312628022713</v>
      </c>
      <c r="M440" s="110">
        <v>2.7850600046113736</v>
      </c>
      <c r="N440" s="110">
        <v>2.760521713716849</v>
      </c>
      <c r="O440" s="110">
        <v>2.9408050929321456</v>
      </c>
      <c r="P440" s="110">
        <v>2.960655754450245</v>
      </c>
      <c r="Q440" s="110">
        <v>2.9821551467853284</v>
      </c>
      <c r="R440" s="110">
        <v>3.02893478457286</v>
      </c>
      <c r="S440" s="110">
        <v>2.9027194427913683</v>
      </c>
      <c r="T440" s="110">
        <v>2.8605818899100273</v>
      </c>
      <c r="U440" s="110">
        <v>2.8172925009912864</v>
      </c>
      <c r="V440" s="110">
        <v>2.9315996098625821</v>
      </c>
      <c r="W440" s="110">
        <v>2.958595096512139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101.87664459684866</v>
      </c>
      <c r="D442" s="118">
        <f t="shared" si="232"/>
        <v>97.673304003700522</v>
      </c>
      <c r="E442" s="118">
        <f t="shared" si="232"/>
        <v>98.541656816392262</v>
      </c>
      <c r="F442" s="118">
        <f t="shared" si="232"/>
        <v>97.546634367152436</v>
      </c>
      <c r="G442" s="118">
        <f t="shared" si="232"/>
        <v>96.241964566892563</v>
      </c>
      <c r="H442" s="118">
        <f t="shared" si="232"/>
        <v>96.351481804396911</v>
      </c>
      <c r="I442" s="118">
        <f t="shared" si="232"/>
        <v>93.912043929996415</v>
      </c>
      <c r="J442" s="118">
        <f t="shared" si="232"/>
        <v>93.875577923348999</v>
      </c>
      <c r="K442" s="118">
        <f t="shared" si="232"/>
        <v>93.32424190872004</v>
      </c>
      <c r="L442" s="118">
        <f t="shared" si="232"/>
        <v>105.28607468312748</v>
      </c>
      <c r="M442" s="118">
        <f t="shared" si="232"/>
        <v>90.542259058497194</v>
      </c>
      <c r="N442" s="118">
        <f t="shared" si="232"/>
        <v>89.741942702197974</v>
      </c>
      <c r="O442" s="118">
        <f t="shared" si="232"/>
        <v>87.901079105266859</v>
      </c>
      <c r="P442" s="118">
        <f t="shared" si="232"/>
        <v>78.984280890104074</v>
      </c>
      <c r="Q442" s="118">
        <f t="shared" si="232"/>
        <v>82.070945302536018</v>
      </c>
      <c r="R442" s="118">
        <f t="shared" ref="R442:V442" si="233">R443+R446+R448+R457</f>
        <v>81.422363576602891</v>
      </c>
      <c r="S442" s="118">
        <f t="shared" si="233"/>
        <v>78.346601844848578</v>
      </c>
      <c r="T442" s="118">
        <f t="shared" si="233"/>
        <v>74.616240376743335</v>
      </c>
      <c r="U442" s="118">
        <f t="shared" si="233"/>
        <v>68.716873270279876</v>
      </c>
      <c r="V442" s="118">
        <f t="shared" si="233"/>
        <v>63.513780237917096</v>
      </c>
      <c r="W442" s="118">
        <f t="shared" ref="W442" si="234">W443+W446+W448+W457</f>
        <v>61.053702837686863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91.948706446204014</v>
      </c>
      <c r="D443" s="123">
        <f t="shared" si="235"/>
        <v>87.759788716272283</v>
      </c>
      <c r="E443" s="123">
        <f t="shared" si="235"/>
        <v>88.712881305055006</v>
      </c>
      <c r="F443" s="123">
        <f t="shared" si="235"/>
        <v>87.395112286483013</v>
      </c>
      <c r="G443" s="123">
        <f t="shared" si="235"/>
        <v>86.170377527265543</v>
      </c>
      <c r="H443" s="123">
        <f t="shared" si="235"/>
        <v>86.012811055311744</v>
      </c>
      <c r="I443" s="123">
        <f t="shared" si="235"/>
        <v>84.243598397302804</v>
      </c>
      <c r="J443" s="123">
        <f t="shared" si="235"/>
        <v>83.894063508585049</v>
      </c>
      <c r="K443" s="123">
        <f t="shared" si="235"/>
        <v>83.465330939065893</v>
      </c>
      <c r="L443" s="123">
        <f t="shared" si="235"/>
        <v>93.751422384360268</v>
      </c>
      <c r="M443" s="123">
        <f t="shared" si="235"/>
        <v>78.916604961065914</v>
      </c>
      <c r="N443" s="123">
        <f t="shared" si="235"/>
        <v>77.924955099320243</v>
      </c>
      <c r="O443" s="123">
        <f t="shared" si="235"/>
        <v>75.704897836115009</v>
      </c>
      <c r="P443" s="123">
        <f t="shared" si="235"/>
        <v>66.932617787319714</v>
      </c>
      <c r="Q443" s="123">
        <f t="shared" si="235"/>
        <v>69.958124852301296</v>
      </c>
      <c r="R443" s="123">
        <f t="shared" ref="R443:V443" si="236">SUM(R444:R445)</f>
        <v>69.250841250425452</v>
      </c>
      <c r="S443" s="123">
        <f t="shared" si="236"/>
        <v>66.405627268468876</v>
      </c>
      <c r="T443" s="123">
        <f t="shared" si="236"/>
        <v>62.845882882288144</v>
      </c>
      <c r="U443" s="123">
        <f t="shared" si="236"/>
        <v>57.033106119292285</v>
      </c>
      <c r="V443" s="123">
        <f t="shared" si="236"/>
        <v>51.561388573321892</v>
      </c>
      <c r="W443" s="123">
        <f t="shared" ref="W443" si="237">SUM(W444:W445)</f>
        <v>49.136023480686021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91.611393124966725</v>
      </c>
      <c r="D444" s="99">
        <v>87.446984658953639</v>
      </c>
      <c r="E444" s="99">
        <v>88.399298011410508</v>
      </c>
      <c r="F444" s="99">
        <v>87.09120635415259</v>
      </c>
      <c r="G444" s="99">
        <v>85.87455908897536</v>
      </c>
      <c r="H444" s="99">
        <v>85.721372703080789</v>
      </c>
      <c r="I444" s="99">
        <v>83.960569071575861</v>
      </c>
      <c r="J444" s="99">
        <v>83.617589029299481</v>
      </c>
      <c r="K444" s="99">
        <v>83.193524421514383</v>
      </c>
      <c r="L444" s="99">
        <v>93.43535228755259</v>
      </c>
      <c r="M444" s="99">
        <v>78.656507075880455</v>
      </c>
      <c r="N444" s="99">
        <v>77.668276467313135</v>
      </c>
      <c r="O444" s="99">
        <v>75.455367177928807</v>
      </c>
      <c r="P444" s="99">
        <v>66.719867165089028</v>
      </c>
      <c r="Q444" s="99">
        <v>69.733276589283932</v>
      </c>
      <c r="R444" s="99">
        <v>69.029613072216193</v>
      </c>
      <c r="S444" s="99">
        <v>66.193808730729415</v>
      </c>
      <c r="T444" s="99">
        <v>62.646436274927979</v>
      </c>
      <c r="U444" s="99">
        <v>56.854751689122949</v>
      </c>
      <c r="V444" s="99">
        <v>51.400112185762978</v>
      </c>
      <c r="W444" s="99">
        <v>48.982017045741337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0.33731332123728675</v>
      </c>
      <c r="D445" s="99">
        <v>0.31280405731865008</v>
      </c>
      <c r="E445" s="99">
        <v>0.31358329364449344</v>
      </c>
      <c r="F445" s="99">
        <v>0.30390593233042157</v>
      </c>
      <c r="G445" s="99">
        <v>0.29581843829018395</v>
      </c>
      <c r="H445" s="99">
        <v>0.29143835223094905</v>
      </c>
      <c r="I445" s="99">
        <v>0.28302932572694428</v>
      </c>
      <c r="J445" s="99">
        <v>0.27647447928556423</v>
      </c>
      <c r="K445" s="99">
        <v>0.2718065175515057</v>
      </c>
      <c r="L445" s="99">
        <v>0.31607009680767256</v>
      </c>
      <c r="M445" s="99">
        <v>0.26009788518546251</v>
      </c>
      <c r="N445" s="99">
        <v>0.25667863200711422</v>
      </c>
      <c r="O445" s="99">
        <v>0.2495306581862072</v>
      </c>
      <c r="P445" s="99">
        <v>0.21275062223068555</v>
      </c>
      <c r="Q445" s="99">
        <v>0.22484826301737024</v>
      </c>
      <c r="R445" s="99">
        <v>0.22122817820926013</v>
      </c>
      <c r="S445" s="99">
        <v>0.21181853773946735</v>
      </c>
      <c r="T445" s="99">
        <v>0.19944660736016526</v>
      </c>
      <c r="U445" s="99">
        <v>0.17835443016933611</v>
      </c>
      <c r="V445" s="99">
        <v>0.16127638755891532</v>
      </c>
      <c r="W445" s="99">
        <v>0.1540064349446825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7.2936630556219517E-2</v>
      </c>
      <c r="D446" s="123">
        <f t="shared" si="238"/>
        <v>3.7410812022107102E-2</v>
      </c>
      <c r="E446" s="123">
        <f t="shared" si="238"/>
        <v>8.1641062826067146E-2</v>
      </c>
      <c r="F446" s="123">
        <f t="shared" si="238"/>
        <v>0.13390865072158276</v>
      </c>
      <c r="G446" s="123">
        <f t="shared" si="238"/>
        <v>0.13737684136647874</v>
      </c>
      <c r="H446" s="123">
        <f t="shared" si="238"/>
        <v>0.23327412680792772</v>
      </c>
      <c r="I446" s="123">
        <f t="shared" si="238"/>
        <v>0.24115405213885502</v>
      </c>
      <c r="J446" s="123">
        <f t="shared" si="238"/>
        <v>0.17352136273230931</v>
      </c>
      <c r="K446" s="123">
        <f t="shared" si="238"/>
        <v>0.11463298052109125</v>
      </c>
      <c r="L446" s="123">
        <f t="shared" si="238"/>
        <v>0.12633527262999542</v>
      </c>
      <c r="M446" s="123">
        <f t="shared" si="238"/>
        <v>0.17436854820582276</v>
      </c>
      <c r="N446" s="123">
        <f t="shared" si="238"/>
        <v>0.17120743174745034</v>
      </c>
      <c r="O446" s="123">
        <f t="shared" si="238"/>
        <v>0.14399418178175447</v>
      </c>
      <c r="P446" s="123">
        <f t="shared" si="238"/>
        <v>0.11827908682930087</v>
      </c>
      <c r="Q446" s="123">
        <f t="shared" si="238"/>
        <v>0.15064638547535886</v>
      </c>
      <c r="R446" s="123">
        <f t="shared" si="238"/>
        <v>0.19239191529926006</v>
      </c>
      <c r="S446" s="123">
        <f t="shared" si="238"/>
        <v>0.17380988055849886</v>
      </c>
      <c r="T446" s="123">
        <f t="shared" si="238"/>
        <v>0.22093708203309598</v>
      </c>
      <c r="U446" s="123">
        <f t="shared" si="238"/>
        <v>0.10012727748538312</v>
      </c>
      <c r="V446" s="123">
        <f t="shared" si="238"/>
        <v>0.29362049967025033</v>
      </c>
      <c r="W446" s="123">
        <f t="shared" si="238"/>
        <v>0.13518118787391165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7.2936630556219517E-2</v>
      </c>
      <c r="D447" s="99">
        <f>RES_hhdet_in_tess!D129</f>
        <v>3.7410812022107102E-2</v>
      </c>
      <c r="E447" s="99">
        <f>RES_hhdet_in_tess!E129</f>
        <v>8.1641062826067146E-2</v>
      </c>
      <c r="F447" s="99">
        <f>RES_hhdet_in_tess!F129</f>
        <v>0.13390865072158276</v>
      </c>
      <c r="G447" s="99">
        <f>RES_hhdet_in_tess!G129</f>
        <v>0.13737684136647874</v>
      </c>
      <c r="H447" s="99">
        <f>RES_hhdet_in_tess!H129</f>
        <v>0.23327412680792772</v>
      </c>
      <c r="I447" s="99">
        <f>RES_hhdet_in_tess!I129</f>
        <v>0.24115405213885502</v>
      </c>
      <c r="J447" s="99">
        <f>RES_hhdet_in_tess!J129</f>
        <v>0.17352136273230931</v>
      </c>
      <c r="K447" s="99">
        <f>RES_hhdet_in_tess!K129</f>
        <v>0.11463298052109125</v>
      </c>
      <c r="L447" s="99">
        <f>RES_hhdet_in_tess!L129</f>
        <v>0.12633527262999542</v>
      </c>
      <c r="M447" s="99">
        <f>RES_hhdet_in_tess!M129</f>
        <v>0.17436854820582276</v>
      </c>
      <c r="N447" s="99">
        <f>RES_hhdet_in_tess!N129</f>
        <v>0.17120743174745034</v>
      </c>
      <c r="O447" s="99">
        <f>RES_hhdet_in_tess!O129</f>
        <v>0.14399418178175447</v>
      </c>
      <c r="P447" s="99">
        <f>RES_hhdet_in_tess!P129</f>
        <v>0.11827908682930087</v>
      </c>
      <c r="Q447" s="99">
        <f>RES_hhdet_in_tess!Q129</f>
        <v>0.15064638547535886</v>
      </c>
      <c r="R447" s="99">
        <f>RES_hhdet_in_tess!R129</f>
        <v>0.19239191529926006</v>
      </c>
      <c r="S447" s="99">
        <f>RES_hhdet_in_tess!S129</f>
        <v>0.17380988055849886</v>
      </c>
      <c r="T447" s="99">
        <f>RES_hhdet_in_tess!T129</f>
        <v>0.22093708203309598</v>
      </c>
      <c r="U447" s="99">
        <f>RES_hhdet_in_tess!U129</f>
        <v>0.10012727748538312</v>
      </c>
      <c r="V447" s="99">
        <f>RES_hhdet_in_tess!V129</f>
        <v>0.29362049967025033</v>
      </c>
      <c r="W447" s="99">
        <f>RES_hhdet_in_tess!W129</f>
        <v>0.13518118787391165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7.9955112333244518</v>
      </c>
      <c r="D448" s="123">
        <v>7.9870440881052787</v>
      </c>
      <c r="E448" s="123">
        <v>7.8676342909473815</v>
      </c>
      <c r="F448" s="123">
        <v>8.1279506562800741</v>
      </c>
      <c r="G448" s="123">
        <v>8.0144444450257541</v>
      </c>
      <c r="H448" s="123">
        <v>8.1224504492148721</v>
      </c>
      <c r="I448" s="123">
        <v>7.4638239718456418</v>
      </c>
      <c r="J448" s="123">
        <v>7.8028432000089136</v>
      </c>
      <c r="K448" s="123">
        <v>7.7274141608249911</v>
      </c>
      <c r="L448" s="123">
        <v>9.1595318862919406</v>
      </c>
      <c r="M448" s="123">
        <v>9.2507184752415057</v>
      </c>
      <c r="N448" s="123">
        <v>9.4549369795384965</v>
      </c>
      <c r="O448" s="123">
        <v>9.7042983883722016</v>
      </c>
      <c r="P448" s="123">
        <v>9.5512864635960053</v>
      </c>
      <c r="Q448" s="123">
        <v>9.5389424545704511</v>
      </c>
      <c r="R448" s="123">
        <v>9.4849529130443635</v>
      </c>
      <c r="S448" s="123">
        <v>9.3375276058811743</v>
      </c>
      <c r="T448" s="123">
        <v>9.1133157242531571</v>
      </c>
      <c r="U448" s="123">
        <v>9.145147431636671</v>
      </c>
      <c r="V448" s="123">
        <v>9.0873402097000078</v>
      </c>
      <c r="W448" s="123">
        <v>9.1617265983164842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7.9989445546255391</v>
      </c>
      <c r="D449" s="99">
        <v>7.98623105878091</v>
      </c>
      <c r="E449" s="99">
        <v>7.8712628813359951</v>
      </c>
      <c r="F449" s="99">
        <v>8.1376046191306024</v>
      </c>
      <c r="G449" s="99">
        <v>8.0084935891855444</v>
      </c>
      <c r="H449" s="99">
        <v>8.1190012423828506</v>
      </c>
      <c r="I449" s="99">
        <v>7.4637948721107259</v>
      </c>
      <c r="J449" s="99">
        <v>7.802812927109291</v>
      </c>
      <c r="K449" s="99">
        <v>7.727339414657493</v>
      </c>
      <c r="L449" s="99">
        <v>9.1765864449712122</v>
      </c>
      <c r="M449" s="99">
        <v>9.2563312158199764</v>
      </c>
      <c r="N449" s="99">
        <v>9.4765613941997433</v>
      </c>
      <c r="O449" s="99">
        <v>9.6992985956608724</v>
      </c>
      <c r="P449" s="99">
        <v>9.5582324762842834</v>
      </c>
      <c r="Q449" s="99">
        <v>9.5091770942606786</v>
      </c>
      <c r="R449" s="99">
        <v>9.4824620976845253</v>
      </c>
      <c r="S449" s="99">
        <v>9.3420737662470525</v>
      </c>
      <c r="T449" s="99">
        <v>9.1084931181960371</v>
      </c>
      <c r="U449" s="99">
        <v>9.1373114165629605</v>
      </c>
      <c r="V449" s="99">
        <v>9.0864645729506783</v>
      </c>
      <c r="W449" s="99">
        <v>9.1631254166205967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7.9992283085772291</v>
      </c>
      <c r="D450" s="99">
        <v>7.9866032888202252</v>
      </c>
      <c r="E450" s="99">
        <v>7.872099616461341</v>
      </c>
      <c r="F450" s="99">
        <v>8.1385531018678474</v>
      </c>
      <c r="G450" s="99">
        <v>8.00952741811418</v>
      </c>
      <c r="H450" s="99">
        <v>8.1204605728391641</v>
      </c>
      <c r="I450" s="99">
        <v>7.4662820680251514</v>
      </c>
      <c r="J450" s="99">
        <v>7.8061272876713916</v>
      </c>
      <c r="K450" s="99">
        <v>7.7326058793881396</v>
      </c>
      <c r="L450" s="99">
        <v>9.1805179888844641</v>
      </c>
      <c r="M450" s="99">
        <v>9.2583664016818012</v>
      </c>
      <c r="N450" s="99">
        <v>9.4769743527150645</v>
      </c>
      <c r="O450" s="99">
        <v>0</v>
      </c>
      <c r="P450" s="99">
        <v>9.5516765840226494</v>
      </c>
      <c r="Q450" s="99">
        <v>0</v>
      </c>
      <c r="R450" s="99">
        <v>9.471877371155486</v>
      </c>
      <c r="S450" s="99">
        <v>9.3372916310428149</v>
      </c>
      <c r="T450" s="99">
        <v>9.1041028426368111</v>
      </c>
      <c r="U450" s="99">
        <v>9.1372305162027132</v>
      </c>
      <c r="V450" s="99">
        <v>9.0888827076622185</v>
      </c>
      <c r="W450" s="99">
        <v>9.1685622728675966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4.4760732901347833</v>
      </c>
      <c r="D451" s="102">
        <v>4.5201076128227085</v>
      </c>
      <c r="E451" s="102">
        <v>4.3986535439970167</v>
      </c>
      <c r="F451" s="102">
        <v>4.5314769912347019</v>
      </c>
      <c r="G451" s="102">
        <v>4.5285691084556241</v>
      </c>
      <c r="H451" s="102">
        <v>4.6010144156308241</v>
      </c>
      <c r="I451" s="102">
        <v>4.1620336531680309</v>
      </c>
      <c r="J451" s="102">
        <v>4.2191170029997771</v>
      </c>
      <c r="K451" s="102">
        <v>3.8226271880453737</v>
      </c>
      <c r="L451" s="102">
        <v>5.2187653089386563</v>
      </c>
      <c r="M451" s="102">
        <v>5.2144352576212798</v>
      </c>
      <c r="N451" s="102">
        <v>5.2318232013411068</v>
      </c>
      <c r="O451" s="102">
        <v>0</v>
      </c>
      <c r="P451" s="102">
        <v>5.3234925638762745</v>
      </c>
      <c r="Q451" s="102">
        <v>0</v>
      </c>
      <c r="R451" s="102">
        <v>5.4034357839136193</v>
      </c>
      <c r="S451" s="102">
        <v>5.1050269995479836</v>
      </c>
      <c r="T451" s="102">
        <v>5.0038155748723421</v>
      </c>
      <c r="U451" s="102">
        <v>5.1053084534294602</v>
      </c>
      <c r="V451" s="102">
        <v>5.102711819574016</v>
      </c>
      <c r="W451" s="102">
        <v>5.1885243373721384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3.5231550184424454</v>
      </c>
      <c r="D452" s="105">
        <v>3.4664956759975185</v>
      </c>
      <c r="E452" s="105">
        <v>3.4734460724643252</v>
      </c>
      <c r="F452" s="105">
        <v>3.6070761106331473</v>
      </c>
      <c r="G452" s="105">
        <v>3.4809583096585555</v>
      </c>
      <c r="H452" s="105">
        <v>3.5194461572083409</v>
      </c>
      <c r="I452" s="105">
        <v>3.3042484148571192</v>
      </c>
      <c r="J452" s="105">
        <v>3.587010284671615</v>
      </c>
      <c r="K452" s="105">
        <v>3.9099786913427663</v>
      </c>
      <c r="L452" s="105">
        <v>3.9617526799458078</v>
      </c>
      <c r="M452" s="105">
        <v>4.0439311440605197</v>
      </c>
      <c r="N452" s="105">
        <v>4.2451511513739568</v>
      </c>
      <c r="O452" s="105">
        <v>0</v>
      </c>
      <c r="P452" s="105">
        <v>4.228184020146375</v>
      </c>
      <c r="Q452" s="105">
        <v>0</v>
      </c>
      <c r="R452" s="105">
        <v>4.0684415872418658</v>
      </c>
      <c r="S452" s="105">
        <v>4.232264631494834</v>
      </c>
      <c r="T452" s="105">
        <v>4.1002872677644691</v>
      </c>
      <c r="U452" s="105">
        <v>4.0319220627732522</v>
      </c>
      <c r="V452" s="105">
        <v>3.9861708880882025</v>
      </c>
      <c r="W452" s="105">
        <v>3.9800379354954569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7.8980626235798876</v>
      </c>
      <c r="D453" s="102">
        <v>8.0103422048159878</v>
      </c>
      <c r="E453" s="102">
        <v>7.7602606900794884</v>
      </c>
      <c r="F453" s="102">
        <v>7.9461870801783583</v>
      </c>
      <c r="G453" s="102">
        <v>8.1010833229179813</v>
      </c>
      <c r="H453" s="102">
        <v>8.1965674798045871</v>
      </c>
      <c r="I453" s="102">
        <v>0</v>
      </c>
      <c r="J453" s="102">
        <v>0</v>
      </c>
      <c r="K453" s="102">
        <v>0</v>
      </c>
      <c r="L453" s="102">
        <v>8.8566327601967334</v>
      </c>
      <c r="M453" s="102">
        <v>9.1652987570825655</v>
      </c>
      <c r="N453" s="102">
        <v>9.1327513135462741</v>
      </c>
      <c r="O453" s="102">
        <v>9.8388773020261091</v>
      </c>
      <c r="P453" s="102">
        <v>9.4567624941213939</v>
      </c>
      <c r="Q453" s="102">
        <v>9.8475720506637501</v>
      </c>
      <c r="R453" s="102">
        <v>9.7631276280638719</v>
      </c>
      <c r="S453" s="102">
        <v>9.2074657419445245</v>
      </c>
      <c r="T453" s="102">
        <v>9.2219838434935912</v>
      </c>
      <c r="U453" s="102">
        <v>9.2463278768910122</v>
      </c>
      <c r="V453" s="102">
        <v>9.1689894260879097</v>
      </c>
      <c r="W453" s="102">
        <v>9.1278065673730033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7.8995600742005765</v>
      </c>
      <c r="D454" s="105">
        <v>8.0123956154680815</v>
      </c>
      <c r="E454" s="105">
        <v>7.7628873362375437</v>
      </c>
      <c r="F454" s="105">
        <v>7.9482414248891216</v>
      </c>
      <c r="G454" s="105">
        <v>8.1028772625444496</v>
      </c>
      <c r="H454" s="105">
        <v>8.1972238283319321</v>
      </c>
      <c r="I454" s="105">
        <v>0</v>
      </c>
      <c r="J454" s="105">
        <v>0</v>
      </c>
      <c r="K454" s="105">
        <v>0</v>
      </c>
      <c r="L454" s="105">
        <v>8.8592194621902092</v>
      </c>
      <c r="M454" s="105">
        <v>9.1661813075142913</v>
      </c>
      <c r="N454" s="105">
        <v>9.1306850808236657</v>
      </c>
      <c r="O454" s="105">
        <v>9.8353086864990154</v>
      </c>
      <c r="P454" s="105">
        <v>9.4515878436026473</v>
      </c>
      <c r="Q454" s="105">
        <v>9.8466901848923403</v>
      </c>
      <c r="R454" s="105">
        <v>9.7660303356627693</v>
      </c>
      <c r="S454" s="105">
        <v>9.2129874605430366</v>
      </c>
      <c r="T454" s="105">
        <v>9.2275260147532219</v>
      </c>
      <c r="U454" s="105">
        <v>9.2509287386187236</v>
      </c>
      <c r="V454" s="105">
        <v>9.1707430704779132</v>
      </c>
      <c r="W454" s="105">
        <v>9.1272955971438119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4.535612408185032</v>
      </c>
      <c r="E455" s="99">
        <v>4.335404020247088</v>
      </c>
      <c r="F455" s="99">
        <v>4.4219515231980511</v>
      </c>
      <c r="G455" s="99">
        <v>4.5826650498339374</v>
      </c>
      <c r="H455" s="99">
        <v>4.6464202823155194</v>
      </c>
      <c r="I455" s="99">
        <v>0</v>
      </c>
      <c r="J455" s="99">
        <v>0</v>
      </c>
      <c r="K455" s="99">
        <v>0</v>
      </c>
      <c r="L455" s="99">
        <v>5.0257137948835826</v>
      </c>
      <c r="M455" s="99">
        <v>5.1563092239405073</v>
      </c>
      <c r="N455" s="99">
        <v>5.0287661673364967</v>
      </c>
      <c r="O455" s="99">
        <v>5.7011686822770322</v>
      </c>
      <c r="P455" s="99">
        <v>5.262479896246373</v>
      </c>
      <c r="Q455" s="99">
        <v>5.6112957982800715</v>
      </c>
      <c r="R455" s="99">
        <v>5.5744376833733149</v>
      </c>
      <c r="S455" s="99">
        <v>5.0321025799405694</v>
      </c>
      <c r="T455" s="99">
        <v>5.0762526952458238</v>
      </c>
      <c r="U455" s="99">
        <v>5.1697994092176733</v>
      </c>
      <c r="V455" s="99">
        <v>5.1490298310743503</v>
      </c>
      <c r="W455" s="99">
        <v>5.1643969683345139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3.4808654799055918</v>
      </c>
      <c r="D456" s="99">
        <v>3.4767832072830496</v>
      </c>
      <c r="E456" s="99">
        <v>3.4274833159904561</v>
      </c>
      <c r="F456" s="99">
        <v>3.5262899016910718</v>
      </c>
      <c r="G456" s="99">
        <v>3.520212212710514</v>
      </c>
      <c r="H456" s="99">
        <v>3.5508035460164118</v>
      </c>
      <c r="I456" s="99">
        <v>0</v>
      </c>
      <c r="J456" s="99">
        <v>0</v>
      </c>
      <c r="K456" s="99">
        <v>0</v>
      </c>
      <c r="L456" s="99">
        <v>3.8335056673066252</v>
      </c>
      <c r="M456" s="99">
        <v>4.0098720835737849</v>
      </c>
      <c r="N456" s="99">
        <v>4.101918913487169</v>
      </c>
      <c r="O456" s="99">
        <v>4.1341400042219822</v>
      </c>
      <c r="P456" s="99">
        <v>4.1891079473562742</v>
      </c>
      <c r="Q456" s="99">
        <v>4.235394386612267</v>
      </c>
      <c r="R456" s="99">
        <v>4.1915926522894527</v>
      </c>
      <c r="S456" s="99">
        <v>4.1808848806024672</v>
      </c>
      <c r="T456" s="99">
        <v>4.1512733195073999</v>
      </c>
      <c r="U456" s="99">
        <v>4.0811293294010502</v>
      </c>
      <c r="V456" s="99">
        <v>4.0217132394035602</v>
      </c>
      <c r="W456" s="99">
        <v>3.962898628809298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1.8594902867639802</v>
      </c>
      <c r="D457" s="123">
        <v>1.8890603873008656</v>
      </c>
      <c r="E457" s="123">
        <v>1.8795001575638111</v>
      </c>
      <c r="F457" s="123">
        <v>1.8896627736677674</v>
      </c>
      <c r="G457" s="123">
        <v>1.9197657532347914</v>
      </c>
      <c r="H457" s="123">
        <v>1.982946173062367</v>
      </c>
      <c r="I457" s="123">
        <v>1.9634675087091207</v>
      </c>
      <c r="J457" s="123">
        <v>2.0051498520227304</v>
      </c>
      <c r="K457" s="123">
        <v>2.0168638283080558</v>
      </c>
      <c r="L457" s="123">
        <v>2.248785139845261</v>
      </c>
      <c r="M457" s="123">
        <v>2.2005670739839687</v>
      </c>
      <c r="N457" s="123">
        <v>2.1908431915917763</v>
      </c>
      <c r="O457" s="123">
        <v>2.3478886989979095</v>
      </c>
      <c r="P457" s="123">
        <v>2.3820975523590495</v>
      </c>
      <c r="Q457" s="123">
        <v>2.4232316101889242</v>
      </c>
      <c r="R457" s="123">
        <v>2.4941774978338103</v>
      </c>
      <c r="S457" s="123">
        <v>2.429637089940023</v>
      </c>
      <c r="T457" s="123">
        <v>2.4361046881689328</v>
      </c>
      <c r="U457" s="123">
        <v>2.4384924418655385</v>
      </c>
      <c r="V457" s="123">
        <v>2.5714309552249479</v>
      </c>
      <c r="W457" s="123">
        <v>2.6207715708104442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1.8594902867639802</v>
      </c>
      <c r="D459" s="110">
        <v>1.8890603873008656</v>
      </c>
      <c r="E459" s="110">
        <v>1.8795001575638111</v>
      </c>
      <c r="F459" s="110">
        <v>1.8896627736677674</v>
      </c>
      <c r="G459" s="110">
        <v>1.9197657532347914</v>
      </c>
      <c r="H459" s="110">
        <v>1.982946173062367</v>
      </c>
      <c r="I459" s="110">
        <v>1.9634675087091207</v>
      </c>
      <c r="J459" s="110">
        <v>2.0051498520227304</v>
      </c>
      <c r="K459" s="110">
        <v>2.0168638283080558</v>
      </c>
      <c r="L459" s="110">
        <v>2.248785139845261</v>
      </c>
      <c r="M459" s="110">
        <v>2.2005670739839687</v>
      </c>
      <c r="N459" s="110">
        <v>2.1908431915917763</v>
      </c>
      <c r="O459" s="110">
        <v>2.3478886989979095</v>
      </c>
      <c r="P459" s="110">
        <v>2.3820975523590495</v>
      </c>
      <c r="Q459" s="110">
        <v>2.4232316101889242</v>
      </c>
      <c r="R459" s="110">
        <v>2.4941774978338103</v>
      </c>
      <c r="S459" s="110">
        <v>2.429637089940023</v>
      </c>
      <c r="T459" s="110">
        <v>2.4361046881689328</v>
      </c>
      <c r="U459" s="110">
        <v>2.4384924418655385</v>
      </c>
      <c r="V459" s="110">
        <v>2.5714309552249479</v>
      </c>
      <c r="W459" s="110">
        <v>2.6207715708104442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169958</v>
      </c>
      <c r="C5" s="120">
        <v>166234</v>
      </c>
      <c r="D5" s="120">
        <v>163819</v>
      </c>
      <c r="E5" s="120">
        <v>160547</v>
      </c>
      <c r="F5" s="120">
        <v>160224</v>
      </c>
      <c r="G5" s="120">
        <v>160912</v>
      </c>
      <c r="H5" s="120">
        <v>163655</v>
      </c>
      <c r="I5" s="120">
        <v>163821</v>
      </c>
      <c r="J5" s="120">
        <v>165200</v>
      </c>
      <c r="K5" s="120">
        <v>166939</v>
      </c>
      <c r="L5" s="120">
        <v>167896</v>
      </c>
      <c r="M5" s="120">
        <v>176386</v>
      </c>
      <c r="N5" s="120">
        <v>184588</v>
      </c>
      <c r="O5" s="120">
        <v>194044</v>
      </c>
      <c r="P5" s="120">
        <v>206904</v>
      </c>
      <c r="Q5" s="120">
        <v>215665</v>
      </c>
      <c r="R5" s="120">
        <v>227415</v>
      </c>
      <c r="S5" s="120">
        <v>241303</v>
      </c>
      <c r="T5" s="120">
        <v>267548</v>
      </c>
      <c r="U5" s="120">
        <v>301605</v>
      </c>
      <c r="V5" s="120">
        <v>342749</v>
      </c>
      <c r="W5" s="120">
        <v>366185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169958</v>
      </c>
      <c r="C7" s="52">
        <v>166234</v>
      </c>
      <c r="D7" s="52">
        <v>163819</v>
      </c>
      <c r="E7" s="52">
        <v>160547</v>
      </c>
      <c r="F7" s="52">
        <v>160224</v>
      </c>
      <c r="G7" s="52">
        <v>160912</v>
      </c>
      <c r="H7" s="52">
        <v>163655</v>
      </c>
      <c r="I7" s="52">
        <v>163821</v>
      </c>
      <c r="J7" s="52">
        <v>165200</v>
      </c>
      <c r="K7" s="52">
        <v>166939</v>
      </c>
      <c r="L7" s="52">
        <v>167896</v>
      </c>
      <c r="M7" s="52">
        <v>176386</v>
      </c>
      <c r="N7" s="52">
        <v>184588</v>
      </c>
      <c r="O7" s="52">
        <v>194044</v>
      </c>
      <c r="P7" s="52">
        <v>206904</v>
      </c>
      <c r="Q7" s="52">
        <v>215665</v>
      </c>
      <c r="R7" s="52">
        <v>227415</v>
      </c>
      <c r="S7" s="52">
        <v>241303</v>
      </c>
      <c r="T7" s="52">
        <v>267548</v>
      </c>
      <c r="U7" s="52">
        <v>301605</v>
      </c>
      <c r="V7" s="52">
        <v>342749</v>
      </c>
      <c r="W7" s="52">
        <v>366185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6751</v>
      </c>
      <c r="C9" s="52">
        <v>7350</v>
      </c>
      <c r="D9" s="52">
        <v>7704</v>
      </c>
      <c r="E9" s="52">
        <v>7491</v>
      </c>
      <c r="F9" s="52">
        <v>7501</v>
      </c>
      <c r="G9" s="52">
        <v>7635</v>
      </c>
      <c r="H9" s="52">
        <v>8183</v>
      </c>
      <c r="I9" s="52">
        <v>9273</v>
      </c>
      <c r="J9" s="52">
        <v>10516</v>
      </c>
      <c r="K9" s="52">
        <v>11479</v>
      </c>
      <c r="L9" s="52">
        <v>12678</v>
      </c>
      <c r="M9" s="52">
        <v>14706</v>
      </c>
      <c r="N9" s="52">
        <v>17080</v>
      </c>
      <c r="O9" s="52">
        <v>19125</v>
      </c>
      <c r="P9" s="52">
        <v>22265</v>
      </c>
      <c r="Q9" s="52">
        <v>25712</v>
      </c>
      <c r="R9" s="52">
        <v>29712</v>
      </c>
      <c r="S9" s="52">
        <v>33475</v>
      </c>
      <c r="T9" s="52">
        <v>38787</v>
      </c>
      <c r="U9" s="52">
        <v>45215</v>
      </c>
      <c r="V9" s="52">
        <v>57089</v>
      </c>
      <c r="W9" s="52">
        <v>66569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18568</v>
      </c>
      <c r="C11" s="52">
        <v>17805</v>
      </c>
      <c r="D11" s="52">
        <v>17007</v>
      </c>
      <c r="E11" s="52">
        <v>16614</v>
      </c>
      <c r="F11" s="52">
        <v>16657</v>
      </c>
      <c r="G11" s="52">
        <v>16963</v>
      </c>
      <c r="H11" s="52">
        <v>17438</v>
      </c>
      <c r="I11" s="52">
        <v>16949</v>
      </c>
      <c r="J11" s="52">
        <v>16420</v>
      </c>
      <c r="K11" s="52">
        <v>15477</v>
      </c>
      <c r="L11" s="52">
        <v>14809</v>
      </c>
      <c r="M11" s="52">
        <v>15267</v>
      </c>
      <c r="N11" s="52">
        <v>15229</v>
      </c>
      <c r="O11" s="52">
        <v>15065</v>
      </c>
      <c r="P11" s="52">
        <v>15713</v>
      </c>
      <c r="Q11" s="52">
        <v>17502</v>
      </c>
      <c r="R11" s="52">
        <v>20266</v>
      </c>
      <c r="S11" s="52">
        <v>24069</v>
      </c>
      <c r="T11" s="52">
        <v>28512</v>
      </c>
      <c r="U11" s="52">
        <v>35239</v>
      </c>
      <c r="V11" s="52">
        <v>41900</v>
      </c>
      <c r="W11" s="52">
        <v>46452</v>
      </c>
      <c r="DA11" s="63" t="s">
        <v>1121</v>
      </c>
    </row>
    <row r="12" spans="1:105" ht="12" customHeight="1" x14ac:dyDescent="0.25">
      <c r="A12" s="97" t="s">
        <v>123</v>
      </c>
      <c r="B12" s="52">
        <v>63</v>
      </c>
      <c r="C12" s="52">
        <v>68</v>
      </c>
      <c r="D12" s="52">
        <v>63</v>
      </c>
      <c r="E12" s="52">
        <v>68</v>
      </c>
      <c r="F12" s="52">
        <v>72</v>
      </c>
      <c r="G12" s="52">
        <v>77</v>
      </c>
      <c r="H12" s="52">
        <v>88</v>
      </c>
      <c r="I12" s="52">
        <v>104</v>
      </c>
      <c r="J12" s="52">
        <v>99</v>
      </c>
      <c r="K12" s="52">
        <v>108</v>
      </c>
      <c r="L12" s="52">
        <v>95</v>
      </c>
      <c r="M12" s="52">
        <v>111</v>
      </c>
      <c r="N12" s="52">
        <v>108</v>
      </c>
      <c r="O12" s="52">
        <v>93</v>
      </c>
      <c r="P12" s="52">
        <v>84</v>
      </c>
      <c r="Q12" s="52">
        <v>103</v>
      </c>
      <c r="R12" s="52">
        <v>124</v>
      </c>
      <c r="S12" s="52">
        <v>161</v>
      </c>
      <c r="T12" s="52">
        <v>181</v>
      </c>
      <c r="U12" s="52">
        <v>249</v>
      </c>
      <c r="V12" s="52">
        <v>287</v>
      </c>
      <c r="W12" s="52">
        <v>339</v>
      </c>
      <c r="DA12" s="63" t="s">
        <v>1122</v>
      </c>
    </row>
    <row r="13" spans="1:105" ht="12" customHeight="1" x14ac:dyDescent="0.25">
      <c r="A13" s="97" t="s">
        <v>122</v>
      </c>
      <c r="B13" s="52">
        <v>105972</v>
      </c>
      <c r="C13" s="52">
        <v>100094</v>
      </c>
      <c r="D13" s="52">
        <v>96726</v>
      </c>
      <c r="E13" s="52">
        <v>92040</v>
      </c>
      <c r="F13" s="52">
        <v>91011</v>
      </c>
      <c r="G13" s="52">
        <v>88015</v>
      </c>
      <c r="H13" s="52">
        <v>86238</v>
      </c>
      <c r="I13" s="52">
        <v>78505</v>
      </c>
      <c r="J13" s="52">
        <v>74573</v>
      </c>
      <c r="K13" s="52">
        <v>69718</v>
      </c>
      <c r="L13" s="52">
        <v>67733</v>
      </c>
      <c r="M13" s="52">
        <v>71635</v>
      </c>
      <c r="N13" s="52">
        <v>77732</v>
      </c>
      <c r="O13" s="52">
        <v>84450</v>
      </c>
      <c r="P13" s="52">
        <v>93973</v>
      </c>
      <c r="Q13" s="52">
        <v>99234</v>
      </c>
      <c r="R13" s="52">
        <v>103011</v>
      </c>
      <c r="S13" s="52">
        <v>107059</v>
      </c>
      <c r="T13" s="52">
        <v>115774</v>
      </c>
      <c r="U13" s="52">
        <v>124684</v>
      </c>
      <c r="V13" s="52">
        <v>139428</v>
      </c>
      <c r="W13" s="52">
        <v>148245</v>
      </c>
      <c r="DA13" s="63" t="s">
        <v>1123</v>
      </c>
    </row>
    <row r="14" spans="1:105" ht="12" customHeight="1" x14ac:dyDescent="0.25">
      <c r="A14" s="97" t="s">
        <v>121</v>
      </c>
      <c r="B14" s="52">
        <v>45355</v>
      </c>
      <c r="C14" s="52">
        <v>48267</v>
      </c>
      <c r="D14" s="52">
        <v>50023</v>
      </c>
      <c r="E14" s="52">
        <v>51825</v>
      </c>
      <c r="F14" s="52">
        <v>52484</v>
      </c>
      <c r="G14" s="52">
        <v>55857</v>
      </c>
      <c r="H14" s="52">
        <v>59891</v>
      </c>
      <c r="I14" s="52">
        <v>68263</v>
      </c>
      <c r="J14" s="52">
        <v>74108</v>
      </c>
      <c r="K14" s="52">
        <v>81636</v>
      </c>
      <c r="L14" s="52">
        <v>85259</v>
      </c>
      <c r="M14" s="52">
        <v>89373</v>
      </c>
      <c r="N14" s="52">
        <v>91519</v>
      </c>
      <c r="O14" s="52">
        <v>94436</v>
      </c>
      <c r="P14" s="52">
        <v>97134</v>
      </c>
      <c r="Q14" s="52">
        <v>98826</v>
      </c>
      <c r="R14" s="52">
        <v>104014</v>
      </c>
      <c r="S14" s="52">
        <v>110014</v>
      </c>
      <c r="T14" s="52">
        <v>123081</v>
      </c>
      <c r="U14" s="52">
        <v>141433</v>
      </c>
      <c r="V14" s="52">
        <v>161134</v>
      </c>
      <c r="W14" s="52">
        <v>171149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169958</v>
      </c>
      <c r="C17" s="36">
        <v>166234</v>
      </c>
      <c r="D17" s="36">
        <v>163819</v>
      </c>
      <c r="E17" s="36">
        <v>160547</v>
      </c>
      <c r="F17" s="36">
        <v>160224</v>
      </c>
      <c r="G17" s="36">
        <v>160912</v>
      </c>
      <c r="H17" s="36">
        <v>163655</v>
      </c>
      <c r="I17" s="36">
        <v>163821</v>
      </c>
      <c r="J17" s="36">
        <v>165200</v>
      </c>
      <c r="K17" s="36">
        <v>166939</v>
      </c>
      <c r="L17" s="36">
        <v>167896</v>
      </c>
      <c r="M17" s="36">
        <v>176386</v>
      </c>
      <c r="N17" s="36">
        <v>184588</v>
      </c>
      <c r="O17" s="36">
        <v>194044</v>
      </c>
      <c r="P17" s="36">
        <v>206904</v>
      </c>
      <c r="Q17" s="36">
        <v>215665</v>
      </c>
      <c r="R17" s="36">
        <v>227415</v>
      </c>
      <c r="S17" s="36">
        <v>241303</v>
      </c>
      <c r="T17" s="36">
        <v>267548</v>
      </c>
      <c r="U17" s="36">
        <v>301605</v>
      </c>
      <c r="V17" s="36">
        <v>342749</v>
      </c>
      <c r="W17" s="36">
        <v>366185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13278</v>
      </c>
      <c r="D21" s="52">
        <v>13281</v>
      </c>
      <c r="E21" s="52">
        <v>13297</v>
      </c>
      <c r="F21" s="52">
        <v>13344</v>
      </c>
      <c r="G21" s="52">
        <v>13433</v>
      </c>
      <c r="H21" s="52">
        <v>13591</v>
      </c>
      <c r="I21" s="52">
        <v>13831</v>
      </c>
      <c r="J21" s="52">
        <v>14179</v>
      </c>
      <c r="K21" s="52">
        <v>14656</v>
      </c>
      <c r="L21" s="52">
        <v>15286</v>
      </c>
      <c r="M21" s="52">
        <v>16090</v>
      </c>
      <c r="N21" s="52">
        <v>17097</v>
      </c>
      <c r="O21" s="52">
        <v>15678</v>
      </c>
      <c r="P21" s="52">
        <v>6580</v>
      </c>
      <c r="Q21" s="52">
        <v>8396</v>
      </c>
      <c r="R21" s="52">
        <v>10550</v>
      </c>
      <c r="S21" s="52">
        <v>13086</v>
      </c>
      <c r="T21" s="52">
        <v>14088</v>
      </c>
      <c r="U21" s="52">
        <v>15050</v>
      </c>
      <c r="V21" s="52">
        <v>16377</v>
      </c>
      <c r="W21" s="52">
        <v>17409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1055</v>
      </c>
      <c r="D23" s="52">
        <v>1058</v>
      </c>
      <c r="E23" s="52">
        <v>1080</v>
      </c>
      <c r="F23" s="52">
        <v>1136</v>
      </c>
      <c r="G23" s="52">
        <v>1241</v>
      </c>
      <c r="H23" s="52">
        <v>1403</v>
      </c>
      <c r="I23" s="52">
        <v>1012</v>
      </c>
      <c r="J23" s="52">
        <v>934</v>
      </c>
      <c r="K23" s="52">
        <v>1391</v>
      </c>
      <c r="L23" s="52">
        <v>1298</v>
      </c>
      <c r="M23" s="52">
        <v>1312</v>
      </c>
      <c r="N23" s="52">
        <v>1602</v>
      </c>
      <c r="O23" s="52">
        <v>3038</v>
      </c>
      <c r="P23" s="52">
        <v>1845</v>
      </c>
      <c r="Q23" s="52">
        <v>2155</v>
      </c>
      <c r="R23" s="52">
        <v>2496</v>
      </c>
      <c r="S23" s="52">
        <v>3133</v>
      </c>
      <c r="T23" s="52">
        <v>3716</v>
      </c>
      <c r="U23" s="52">
        <v>4387</v>
      </c>
      <c r="V23" s="52">
        <v>5096</v>
      </c>
      <c r="W23" s="52">
        <v>5810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2901</v>
      </c>
      <c r="D25" s="52">
        <v>2905</v>
      </c>
      <c r="E25" s="52">
        <v>2935</v>
      </c>
      <c r="F25" s="52">
        <v>3014</v>
      </c>
      <c r="G25" s="52">
        <v>3175</v>
      </c>
      <c r="H25" s="52">
        <v>3449</v>
      </c>
      <c r="I25" s="52">
        <v>2143</v>
      </c>
      <c r="J25" s="52">
        <v>2061</v>
      </c>
      <c r="K25" s="52">
        <v>2449</v>
      </c>
      <c r="L25" s="52">
        <v>2660</v>
      </c>
      <c r="M25" s="52">
        <v>2964</v>
      </c>
      <c r="N25" s="52">
        <v>3153</v>
      </c>
      <c r="O25" s="52">
        <v>2926</v>
      </c>
      <c r="P25" s="52">
        <v>1815</v>
      </c>
      <c r="Q25" s="52">
        <v>1764</v>
      </c>
      <c r="R25" s="52">
        <v>2010</v>
      </c>
      <c r="S25" s="52">
        <v>2382</v>
      </c>
      <c r="T25" s="52">
        <v>2872</v>
      </c>
      <c r="U25" s="52">
        <v>3308</v>
      </c>
      <c r="V25" s="52">
        <v>3386</v>
      </c>
      <c r="W25" s="52">
        <v>3705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10</v>
      </c>
      <c r="D26" s="52">
        <v>10</v>
      </c>
      <c r="E26" s="52">
        <v>10</v>
      </c>
      <c r="F26" s="52">
        <v>9</v>
      </c>
      <c r="G26" s="52">
        <v>11</v>
      </c>
      <c r="H26" s="52">
        <v>12</v>
      </c>
      <c r="I26" s="52">
        <v>10</v>
      </c>
      <c r="J26" s="52">
        <v>7</v>
      </c>
      <c r="K26" s="52">
        <v>17</v>
      </c>
      <c r="L26" s="52">
        <v>13</v>
      </c>
      <c r="M26" s="52">
        <v>15</v>
      </c>
      <c r="N26" s="52">
        <v>17</v>
      </c>
      <c r="O26" s="52">
        <v>18</v>
      </c>
      <c r="P26" s="52">
        <v>16</v>
      </c>
      <c r="Q26" s="52">
        <v>15</v>
      </c>
      <c r="R26" s="52">
        <v>12</v>
      </c>
      <c r="S26" s="52">
        <v>16</v>
      </c>
      <c r="T26" s="52">
        <v>12</v>
      </c>
      <c r="U26" s="52">
        <v>20</v>
      </c>
      <c r="V26" s="52">
        <v>11</v>
      </c>
      <c r="W26" s="52">
        <v>12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16558</v>
      </c>
      <c r="D27" s="52">
        <v>16579</v>
      </c>
      <c r="E27" s="52">
        <v>16729</v>
      </c>
      <c r="F27" s="52">
        <v>17160</v>
      </c>
      <c r="G27" s="52">
        <v>18014</v>
      </c>
      <c r="H27" s="52">
        <v>19481</v>
      </c>
      <c r="I27" s="52">
        <v>11804</v>
      </c>
      <c r="J27" s="52">
        <v>10546</v>
      </c>
      <c r="K27" s="52">
        <v>12523</v>
      </c>
      <c r="L27" s="52">
        <v>13537</v>
      </c>
      <c r="M27" s="52">
        <v>13721</v>
      </c>
      <c r="N27" s="52">
        <v>14363</v>
      </c>
      <c r="O27" s="52">
        <v>12481</v>
      </c>
      <c r="P27" s="52">
        <v>7920</v>
      </c>
      <c r="Q27" s="52">
        <v>7928</v>
      </c>
      <c r="R27" s="52">
        <v>10714</v>
      </c>
      <c r="S27" s="52">
        <v>13499</v>
      </c>
      <c r="T27" s="52">
        <v>16361</v>
      </c>
      <c r="U27" s="52">
        <v>18380</v>
      </c>
      <c r="V27" s="52">
        <v>18595</v>
      </c>
      <c r="W27" s="52">
        <v>17663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7087</v>
      </c>
      <c r="D28" s="52">
        <v>7105</v>
      </c>
      <c r="E28" s="52">
        <v>7242</v>
      </c>
      <c r="F28" s="52">
        <v>7597</v>
      </c>
      <c r="G28" s="52">
        <v>8277</v>
      </c>
      <c r="H28" s="52">
        <v>9387</v>
      </c>
      <c r="I28" s="52">
        <v>6808</v>
      </c>
      <c r="J28" s="52">
        <v>8006</v>
      </c>
      <c r="K28" s="52">
        <v>9626</v>
      </c>
      <c r="L28" s="52">
        <v>9927</v>
      </c>
      <c r="M28" s="52">
        <v>10981</v>
      </c>
      <c r="N28" s="52">
        <v>12556</v>
      </c>
      <c r="O28" s="52">
        <v>14146</v>
      </c>
      <c r="P28" s="52">
        <v>11843</v>
      </c>
      <c r="Q28" s="52">
        <v>14310</v>
      </c>
      <c r="R28" s="52">
        <v>14973</v>
      </c>
      <c r="S28" s="52">
        <v>15839</v>
      </c>
      <c r="T28" s="52">
        <v>15236</v>
      </c>
      <c r="U28" s="52">
        <v>15991</v>
      </c>
      <c r="V28" s="52">
        <v>16723</v>
      </c>
      <c r="W28" s="52">
        <v>18046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26556</v>
      </c>
      <c r="D31" s="36">
        <v>26601</v>
      </c>
      <c r="E31" s="36">
        <v>26915</v>
      </c>
      <c r="F31" s="36">
        <v>27778</v>
      </c>
      <c r="G31" s="36">
        <v>29484</v>
      </c>
      <c r="H31" s="36">
        <v>32330</v>
      </c>
      <c r="I31" s="36">
        <v>20768</v>
      </c>
      <c r="J31" s="36">
        <v>20624</v>
      </c>
      <c r="K31" s="36">
        <v>24614</v>
      </c>
      <c r="L31" s="36">
        <v>26141</v>
      </c>
      <c r="M31" s="36">
        <v>27680</v>
      </c>
      <c r="N31" s="36">
        <v>30094</v>
      </c>
      <c r="O31" s="36">
        <v>29579</v>
      </c>
      <c r="P31" s="36">
        <v>21586</v>
      </c>
      <c r="Q31" s="36">
        <v>24027</v>
      </c>
      <c r="R31" s="36">
        <v>27721</v>
      </c>
      <c r="S31" s="36">
        <v>31756</v>
      </c>
      <c r="T31" s="36">
        <v>34489</v>
      </c>
      <c r="U31" s="36">
        <v>37719</v>
      </c>
      <c r="V31" s="36">
        <v>38739</v>
      </c>
      <c r="W31" s="36">
        <v>39447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9554</v>
      </c>
      <c r="D35" s="52">
        <v>10866</v>
      </c>
      <c r="E35" s="52">
        <v>10025</v>
      </c>
      <c r="F35" s="52">
        <v>13021</v>
      </c>
      <c r="G35" s="52">
        <v>14121</v>
      </c>
      <c r="H35" s="52">
        <v>16334</v>
      </c>
      <c r="I35" s="52">
        <v>13997</v>
      </c>
      <c r="J35" s="52">
        <v>15558</v>
      </c>
      <c r="K35" s="52">
        <v>16395</v>
      </c>
      <c r="L35" s="52">
        <v>16243</v>
      </c>
      <c r="M35" s="52">
        <v>24580</v>
      </c>
      <c r="N35" s="52">
        <v>25299</v>
      </c>
      <c r="O35" s="52">
        <v>25134</v>
      </c>
      <c r="P35" s="52">
        <v>19440</v>
      </c>
      <c r="Q35" s="52">
        <v>17157</v>
      </c>
      <c r="R35" s="52">
        <v>22300</v>
      </c>
      <c r="S35" s="52">
        <v>26974</v>
      </c>
      <c r="T35" s="52">
        <v>40333</v>
      </c>
      <c r="U35" s="52">
        <v>49107</v>
      </c>
      <c r="V35" s="52">
        <v>57521</v>
      </c>
      <c r="W35" s="52">
        <v>40845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1654</v>
      </c>
      <c r="D37" s="52">
        <v>1412</v>
      </c>
      <c r="E37" s="52">
        <v>867</v>
      </c>
      <c r="F37" s="52">
        <v>1146</v>
      </c>
      <c r="G37" s="52">
        <v>1375</v>
      </c>
      <c r="H37" s="52">
        <v>1951</v>
      </c>
      <c r="I37" s="52">
        <v>2102</v>
      </c>
      <c r="J37" s="52">
        <v>2177</v>
      </c>
      <c r="K37" s="52">
        <v>2354</v>
      </c>
      <c r="L37" s="52">
        <v>2497</v>
      </c>
      <c r="M37" s="52">
        <v>3340</v>
      </c>
      <c r="N37" s="52">
        <v>3976</v>
      </c>
      <c r="O37" s="52">
        <v>5083</v>
      </c>
      <c r="P37" s="52">
        <v>4985</v>
      </c>
      <c r="Q37" s="52">
        <v>5602</v>
      </c>
      <c r="R37" s="52">
        <v>6496</v>
      </c>
      <c r="S37" s="52">
        <v>6896</v>
      </c>
      <c r="T37" s="52">
        <v>9028</v>
      </c>
      <c r="U37" s="52">
        <v>10815</v>
      </c>
      <c r="V37" s="52">
        <v>16970</v>
      </c>
      <c r="W37" s="52">
        <v>15290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2138</v>
      </c>
      <c r="D39" s="52">
        <v>2107</v>
      </c>
      <c r="E39" s="52">
        <v>2542</v>
      </c>
      <c r="F39" s="52">
        <v>3057</v>
      </c>
      <c r="G39" s="52">
        <v>3481</v>
      </c>
      <c r="H39" s="52">
        <v>3924</v>
      </c>
      <c r="I39" s="52">
        <v>1654</v>
      </c>
      <c r="J39" s="52">
        <v>1532</v>
      </c>
      <c r="K39" s="52">
        <v>1506</v>
      </c>
      <c r="L39" s="52">
        <v>1992</v>
      </c>
      <c r="M39" s="52">
        <v>3422</v>
      </c>
      <c r="N39" s="52">
        <v>3115</v>
      </c>
      <c r="O39" s="52">
        <v>2762</v>
      </c>
      <c r="P39" s="52">
        <v>2463</v>
      </c>
      <c r="Q39" s="52">
        <v>3553</v>
      </c>
      <c r="R39" s="52">
        <v>4774</v>
      </c>
      <c r="S39" s="52">
        <v>6185</v>
      </c>
      <c r="T39" s="52">
        <v>7315</v>
      </c>
      <c r="U39" s="52">
        <v>10035</v>
      </c>
      <c r="V39" s="52">
        <v>10047</v>
      </c>
      <c r="W39" s="52">
        <v>8257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15</v>
      </c>
      <c r="D40" s="52">
        <v>5</v>
      </c>
      <c r="E40" s="52">
        <v>15</v>
      </c>
      <c r="F40" s="52">
        <v>13</v>
      </c>
      <c r="G40" s="52">
        <v>16</v>
      </c>
      <c r="H40" s="52">
        <v>23</v>
      </c>
      <c r="I40" s="52">
        <v>26</v>
      </c>
      <c r="J40" s="52">
        <v>2</v>
      </c>
      <c r="K40" s="52">
        <v>26</v>
      </c>
      <c r="L40" s="52">
        <v>0</v>
      </c>
      <c r="M40" s="52">
        <v>31</v>
      </c>
      <c r="N40" s="52">
        <v>14</v>
      </c>
      <c r="O40" s="52">
        <v>3</v>
      </c>
      <c r="P40" s="52">
        <v>7</v>
      </c>
      <c r="Q40" s="52">
        <v>34</v>
      </c>
      <c r="R40" s="52">
        <v>33</v>
      </c>
      <c r="S40" s="52">
        <v>53</v>
      </c>
      <c r="T40" s="52">
        <v>32</v>
      </c>
      <c r="U40" s="52">
        <v>88</v>
      </c>
      <c r="V40" s="52">
        <v>49</v>
      </c>
      <c r="W40" s="52">
        <v>64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10680</v>
      </c>
      <c r="D41" s="52">
        <v>13211</v>
      </c>
      <c r="E41" s="52">
        <v>12043</v>
      </c>
      <c r="F41" s="52">
        <v>16131</v>
      </c>
      <c r="G41" s="52">
        <v>15018</v>
      </c>
      <c r="H41" s="52">
        <v>17704</v>
      </c>
      <c r="I41" s="52">
        <v>4071</v>
      </c>
      <c r="J41" s="52">
        <v>6614</v>
      </c>
      <c r="K41" s="52">
        <v>7668</v>
      </c>
      <c r="L41" s="52">
        <v>11552</v>
      </c>
      <c r="M41" s="52">
        <v>17623</v>
      </c>
      <c r="N41" s="52">
        <v>20460</v>
      </c>
      <c r="O41" s="52">
        <v>19199</v>
      </c>
      <c r="P41" s="52">
        <v>17443</v>
      </c>
      <c r="Q41" s="52">
        <v>13189</v>
      </c>
      <c r="R41" s="52">
        <v>14491</v>
      </c>
      <c r="S41" s="52">
        <v>17547</v>
      </c>
      <c r="T41" s="52">
        <v>25076</v>
      </c>
      <c r="U41" s="52">
        <v>27290</v>
      </c>
      <c r="V41" s="52">
        <v>33339</v>
      </c>
      <c r="W41" s="52">
        <v>26480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9999</v>
      </c>
      <c r="D42" s="52">
        <v>8861</v>
      </c>
      <c r="E42" s="52">
        <v>9044</v>
      </c>
      <c r="F42" s="52">
        <v>8256</v>
      </c>
      <c r="G42" s="52">
        <v>11650</v>
      </c>
      <c r="H42" s="52">
        <v>13421</v>
      </c>
      <c r="I42" s="52">
        <v>15180</v>
      </c>
      <c r="J42" s="52">
        <v>13851</v>
      </c>
      <c r="K42" s="52">
        <v>17154</v>
      </c>
      <c r="L42" s="52">
        <v>13550</v>
      </c>
      <c r="M42" s="52">
        <v>15095</v>
      </c>
      <c r="N42" s="52">
        <v>14702</v>
      </c>
      <c r="O42" s="52">
        <v>17063</v>
      </c>
      <c r="P42" s="52">
        <v>14541</v>
      </c>
      <c r="Q42" s="52">
        <v>16002</v>
      </c>
      <c r="R42" s="52">
        <v>20161</v>
      </c>
      <c r="S42" s="52">
        <v>21839</v>
      </c>
      <c r="T42" s="52">
        <v>28303</v>
      </c>
      <c r="U42" s="52">
        <v>34343</v>
      </c>
      <c r="V42" s="52">
        <v>36424</v>
      </c>
      <c r="W42" s="52">
        <v>28061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22832</v>
      </c>
      <c r="D45" s="36">
        <v>24186</v>
      </c>
      <c r="E45" s="36">
        <v>23643</v>
      </c>
      <c r="F45" s="36">
        <v>27455</v>
      </c>
      <c r="G45" s="36">
        <v>30172</v>
      </c>
      <c r="H45" s="36">
        <v>35073</v>
      </c>
      <c r="I45" s="36">
        <v>20934</v>
      </c>
      <c r="J45" s="36">
        <v>22003</v>
      </c>
      <c r="K45" s="36">
        <v>26353</v>
      </c>
      <c r="L45" s="36">
        <v>27098</v>
      </c>
      <c r="M45" s="36">
        <v>36170</v>
      </c>
      <c r="N45" s="36">
        <v>38296</v>
      </c>
      <c r="O45" s="36">
        <v>39035</v>
      </c>
      <c r="P45" s="36">
        <v>34446</v>
      </c>
      <c r="Q45" s="36">
        <v>32788</v>
      </c>
      <c r="R45" s="36">
        <v>39471</v>
      </c>
      <c r="S45" s="36">
        <v>45644</v>
      </c>
      <c r="T45" s="36">
        <v>60734</v>
      </c>
      <c r="U45" s="36">
        <v>71776</v>
      </c>
      <c r="V45" s="36">
        <v>79883</v>
      </c>
      <c r="W45" s="36">
        <v>62883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3405</v>
      </c>
      <c r="D49" s="52">
        <v>3928</v>
      </c>
      <c r="E49" s="52">
        <v>3627</v>
      </c>
      <c r="F49" s="52">
        <v>4452</v>
      </c>
      <c r="G49" s="52">
        <v>4684</v>
      </c>
      <c r="H49" s="52">
        <v>4597</v>
      </c>
      <c r="I49" s="52">
        <v>4354</v>
      </c>
      <c r="J49" s="52">
        <v>5024</v>
      </c>
      <c r="K49" s="52">
        <v>5085</v>
      </c>
      <c r="L49" s="52">
        <v>4614</v>
      </c>
      <c r="M49" s="52">
        <v>6827</v>
      </c>
      <c r="N49" s="52">
        <v>6592</v>
      </c>
      <c r="O49" s="52">
        <v>6996</v>
      </c>
      <c r="P49" s="52">
        <v>9208</v>
      </c>
      <c r="Q49" s="52">
        <v>7489</v>
      </c>
      <c r="R49" s="52">
        <v>8520</v>
      </c>
      <c r="S49" s="52">
        <v>8882</v>
      </c>
      <c r="T49" s="52">
        <v>12693</v>
      </c>
      <c r="U49" s="52">
        <v>17008</v>
      </c>
      <c r="V49" s="52">
        <v>16090</v>
      </c>
      <c r="W49" s="52">
        <v>13784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137</v>
      </c>
      <c r="D51" s="52">
        <v>168</v>
      </c>
      <c r="E51" s="52">
        <v>184</v>
      </c>
      <c r="F51" s="52">
        <v>270</v>
      </c>
      <c r="G51" s="52">
        <v>329</v>
      </c>
      <c r="H51" s="52">
        <v>394</v>
      </c>
      <c r="I51" s="52">
        <v>435</v>
      </c>
      <c r="J51" s="52">
        <v>556</v>
      </c>
      <c r="K51" s="52">
        <v>598</v>
      </c>
      <c r="L51" s="52">
        <v>577</v>
      </c>
      <c r="M51" s="52">
        <v>951</v>
      </c>
      <c r="N51" s="52">
        <v>1000</v>
      </c>
      <c r="O51" s="52">
        <v>1147</v>
      </c>
      <c r="P51" s="52">
        <v>1555</v>
      </c>
      <c r="Q51" s="52">
        <v>1345</v>
      </c>
      <c r="R51" s="52">
        <v>1653</v>
      </c>
      <c r="S51" s="52">
        <v>1834</v>
      </c>
      <c r="T51" s="52">
        <v>2848</v>
      </c>
      <c r="U51" s="52">
        <v>3613</v>
      </c>
      <c r="V51" s="52">
        <v>4356</v>
      </c>
      <c r="W51" s="52">
        <v>3828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319</v>
      </c>
      <c r="D53" s="52">
        <v>342</v>
      </c>
      <c r="E53" s="52">
        <v>390</v>
      </c>
      <c r="F53" s="52">
        <v>496</v>
      </c>
      <c r="G53" s="52">
        <v>540</v>
      </c>
      <c r="H53" s="52">
        <v>514</v>
      </c>
      <c r="I53" s="52">
        <v>344</v>
      </c>
      <c r="J53" s="52">
        <v>349</v>
      </c>
      <c r="K53" s="52">
        <v>291</v>
      </c>
      <c r="L53" s="52">
        <v>340</v>
      </c>
      <c r="M53" s="52">
        <v>646</v>
      </c>
      <c r="N53" s="52">
        <v>537</v>
      </c>
      <c r="O53" s="52">
        <v>495</v>
      </c>
      <c r="P53" s="52">
        <v>658</v>
      </c>
      <c r="Q53" s="52">
        <v>813</v>
      </c>
      <c r="R53" s="52">
        <v>1031</v>
      </c>
      <c r="S53" s="52">
        <v>1205</v>
      </c>
      <c r="T53" s="52">
        <v>1529</v>
      </c>
      <c r="U53" s="52">
        <v>2379</v>
      </c>
      <c r="V53" s="52">
        <v>2022</v>
      </c>
      <c r="W53" s="52">
        <v>1809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2</v>
      </c>
      <c r="D54" s="52">
        <v>1</v>
      </c>
      <c r="E54" s="52">
        <v>2</v>
      </c>
      <c r="F54" s="52">
        <v>2</v>
      </c>
      <c r="G54" s="52">
        <v>3</v>
      </c>
      <c r="H54" s="52">
        <v>3</v>
      </c>
      <c r="I54" s="52">
        <v>5</v>
      </c>
      <c r="J54" s="52">
        <v>1</v>
      </c>
      <c r="K54" s="52">
        <v>5</v>
      </c>
      <c r="L54" s="52">
        <v>0</v>
      </c>
      <c r="M54" s="52">
        <v>6</v>
      </c>
      <c r="N54" s="52">
        <v>3</v>
      </c>
      <c r="O54" s="52">
        <v>1</v>
      </c>
      <c r="P54" s="52">
        <v>3</v>
      </c>
      <c r="Q54" s="52">
        <v>8</v>
      </c>
      <c r="R54" s="52">
        <v>8</v>
      </c>
      <c r="S54" s="52">
        <v>11</v>
      </c>
      <c r="T54" s="52">
        <v>7</v>
      </c>
      <c r="U54" s="52">
        <v>22</v>
      </c>
      <c r="V54" s="52">
        <v>12</v>
      </c>
      <c r="W54" s="52">
        <v>16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1593</v>
      </c>
      <c r="D55" s="52">
        <v>2146</v>
      </c>
      <c r="E55" s="52">
        <v>1847</v>
      </c>
      <c r="F55" s="52">
        <v>2615</v>
      </c>
      <c r="G55" s="52">
        <v>2332</v>
      </c>
      <c r="H55" s="52">
        <v>2321</v>
      </c>
      <c r="I55" s="52">
        <v>847</v>
      </c>
      <c r="J55" s="52">
        <v>1511</v>
      </c>
      <c r="K55" s="52">
        <v>1480</v>
      </c>
      <c r="L55" s="52">
        <v>1968</v>
      </c>
      <c r="M55" s="52">
        <v>3325</v>
      </c>
      <c r="N55" s="52">
        <v>3521</v>
      </c>
      <c r="O55" s="52">
        <v>3440</v>
      </c>
      <c r="P55" s="52">
        <v>4661</v>
      </c>
      <c r="Q55" s="52">
        <v>3014</v>
      </c>
      <c r="R55" s="52">
        <v>3128</v>
      </c>
      <c r="S55" s="52">
        <v>3417</v>
      </c>
      <c r="T55" s="52">
        <v>5243</v>
      </c>
      <c r="U55" s="52">
        <v>6469</v>
      </c>
      <c r="V55" s="52">
        <v>6720</v>
      </c>
      <c r="W55" s="52">
        <v>5809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1491</v>
      </c>
      <c r="D56" s="52">
        <v>1439</v>
      </c>
      <c r="E56" s="52">
        <v>1388</v>
      </c>
      <c r="F56" s="52">
        <v>1339</v>
      </c>
      <c r="G56" s="52">
        <v>1809</v>
      </c>
      <c r="H56" s="52">
        <v>1759</v>
      </c>
      <c r="I56" s="52">
        <v>3158</v>
      </c>
      <c r="J56" s="52">
        <v>3163</v>
      </c>
      <c r="K56" s="52">
        <v>3309</v>
      </c>
      <c r="L56" s="52">
        <v>2306</v>
      </c>
      <c r="M56" s="52">
        <v>2850</v>
      </c>
      <c r="N56" s="52">
        <v>2531</v>
      </c>
      <c r="O56" s="52">
        <v>3060</v>
      </c>
      <c r="P56" s="52">
        <v>3886</v>
      </c>
      <c r="Q56" s="52">
        <v>3654</v>
      </c>
      <c r="R56" s="52">
        <v>4353</v>
      </c>
      <c r="S56" s="52">
        <v>4249</v>
      </c>
      <c r="T56" s="52">
        <v>5914</v>
      </c>
      <c r="U56" s="52">
        <v>8138</v>
      </c>
      <c r="V56" s="52">
        <v>7336</v>
      </c>
      <c r="W56" s="52">
        <v>6150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3405</v>
      </c>
      <c r="D59" s="36">
        <v>3928</v>
      </c>
      <c r="E59" s="36">
        <v>3627</v>
      </c>
      <c r="F59" s="36">
        <v>4452</v>
      </c>
      <c r="G59" s="36">
        <v>4684</v>
      </c>
      <c r="H59" s="36">
        <v>4597</v>
      </c>
      <c r="I59" s="36">
        <v>4354</v>
      </c>
      <c r="J59" s="36">
        <v>5024</v>
      </c>
      <c r="K59" s="36">
        <v>5085</v>
      </c>
      <c r="L59" s="36">
        <v>4614</v>
      </c>
      <c r="M59" s="36">
        <v>6827</v>
      </c>
      <c r="N59" s="36">
        <v>6592</v>
      </c>
      <c r="O59" s="36">
        <v>6996</v>
      </c>
      <c r="P59" s="36">
        <v>9208</v>
      </c>
      <c r="Q59" s="36">
        <v>7489</v>
      </c>
      <c r="R59" s="36">
        <v>8520</v>
      </c>
      <c r="S59" s="36">
        <v>8882</v>
      </c>
      <c r="T59" s="36">
        <v>12693</v>
      </c>
      <c r="U59" s="36">
        <v>17008</v>
      </c>
      <c r="V59" s="36">
        <v>16090</v>
      </c>
      <c r="W59" s="36">
        <v>13784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6149</v>
      </c>
      <c r="D63" s="52">
        <v>6938</v>
      </c>
      <c r="E63" s="52">
        <v>6398</v>
      </c>
      <c r="F63" s="52">
        <v>8569</v>
      </c>
      <c r="G63" s="52">
        <v>9437</v>
      </c>
      <c r="H63" s="52">
        <v>11737</v>
      </c>
      <c r="I63" s="52">
        <v>9643</v>
      </c>
      <c r="J63" s="52">
        <v>10534</v>
      </c>
      <c r="K63" s="52">
        <v>11310</v>
      </c>
      <c r="L63" s="52">
        <v>11629</v>
      </c>
      <c r="M63" s="52">
        <v>17753</v>
      </c>
      <c r="N63" s="52">
        <v>18707</v>
      </c>
      <c r="O63" s="52">
        <v>18138</v>
      </c>
      <c r="P63" s="52">
        <v>10232</v>
      </c>
      <c r="Q63" s="52">
        <v>9668</v>
      </c>
      <c r="R63" s="52">
        <v>13780</v>
      </c>
      <c r="S63" s="52">
        <v>18092</v>
      </c>
      <c r="T63" s="52">
        <v>27640</v>
      </c>
      <c r="U63" s="52">
        <v>32099</v>
      </c>
      <c r="V63" s="52">
        <v>41431</v>
      </c>
      <c r="W63" s="52">
        <v>27061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1517</v>
      </c>
      <c r="D65" s="52">
        <v>1244</v>
      </c>
      <c r="E65" s="52">
        <v>683</v>
      </c>
      <c r="F65" s="52">
        <v>876</v>
      </c>
      <c r="G65" s="52">
        <v>1046</v>
      </c>
      <c r="H65" s="52">
        <v>1557</v>
      </c>
      <c r="I65" s="52">
        <v>1667</v>
      </c>
      <c r="J65" s="52">
        <v>1621</v>
      </c>
      <c r="K65" s="52">
        <v>1756</v>
      </c>
      <c r="L65" s="52">
        <v>1920</v>
      </c>
      <c r="M65" s="52">
        <v>2389</v>
      </c>
      <c r="N65" s="52">
        <v>2976</v>
      </c>
      <c r="O65" s="52">
        <v>3936</v>
      </c>
      <c r="P65" s="52">
        <v>3430</v>
      </c>
      <c r="Q65" s="52">
        <v>4257</v>
      </c>
      <c r="R65" s="52">
        <v>4843</v>
      </c>
      <c r="S65" s="52">
        <v>5062</v>
      </c>
      <c r="T65" s="52">
        <v>6180</v>
      </c>
      <c r="U65" s="52">
        <v>7202</v>
      </c>
      <c r="V65" s="52">
        <v>12614</v>
      </c>
      <c r="W65" s="52">
        <v>11462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1819</v>
      </c>
      <c r="D67" s="52">
        <f t="shared" si="0"/>
        <v>1765</v>
      </c>
      <c r="E67" s="52">
        <f t="shared" si="0"/>
        <v>2152</v>
      </c>
      <c r="F67" s="52">
        <f t="shared" si="0"/>
        <v>2561</v>
      </c>
      <c r="G67" s="52">
        <f t="shared" si="0"/>
        <v>2941</v>
      </c>
      <c r="H67" s="52">
        <f t="shared" si="0"/>
        <v>3410</v>
      </c>
      <c r="I67" s="52">
        <f t="shared" si="0"/>
        <v>1310</v>
      </c>
      <c r="J67" s="52">
        <f t="shared" si="0"/>
        <v>1183</v>
      </c>
      <c r="K67" s="52">
        <f t="shared" si="0"/>
        <v>1215</v>
      </c>
      <c r="L67" s="52">
        <f t="shared" si="0"/>
        <v>1652</v>
      </c>
      <c r="M67" s="52">
        <f t="shared" si="0"/>
        <v>2776</v>
      </c>
      <c r="N67" s="52">
        <f t="shared" si="0"/>
        <v>2578</v>
      </c>
      <c r="O67" s="52">
        <f t="shared" si="0"/>
        <v>2267</v>
      </c>
      <c r="P67" s="52">
        <f t="shared" si="0"/>
        <v>1805</v>
      </c>
      <c r="Q67" s="52">
        <f t="shared" si="0"/>
        <v>2740</v>
      </c>
      <c r="R67" s="52">
        <f t="shared" ref="R67:V67" si="1">R39-R53</f>
        <v>3743</v>
      </c>
      <c r="S67" s="52">
        <f t="shared" si="1"/>
        <v>4980</v>
      </c>
      <c r="T67" s="52">
        <f t="shared" si="1"/>
        <v>5786</v>
      </c>
      <c r="U67" s="52">
        <f t="shared" si="1"/>
        <v>7656</v>
      </c>
      <c r="V67" s="52">
        <f t="shared" si="1"/>
        <v>8025</v>
      </c>
      <c r="W67" s="52">
        <f t="shared" ref="W67" si="2">W39-W53</f>
        <v>6448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13</v>
      </c>
      <c r="D68" s="52">
        <f t="shared" si="3"/>
        <v>4</v>
      </c>
      <c r="E68" s="52">
        <f t="shared" si="3"/>
        <v>13</v>
      </c>
      <c r="F68" s="52">
        <f t="shared" si="3"/>
        <v>11</v>
      </c>
      <c r="G68" s="52">
        <f t="shared" si="3"/>
        <v>13</v>
      </c>
      <c r="H68" s="52">
        <f t="shared" si="3"/>
        <v>20</v>
      </c>
      <c r="I68" s="52">
        <f t="shared" si="3"/>
        <v>21</v>
      </c>
      <c r="J68" s="52">
        <f t="shared" si="3"/>
        <v>1</v>
      </c>
      <c r="K68" s="52">
        <f t="shared" si="3"/>
        <v>21</v>
      </c>
      <c r="L68" s="52">
        <f t="shared" si="3"/>
        <v>0</v>
      </c>
      <c r="M68" s="52">
        <f t="shared" si="3"/>
        <v>25</v>
      </c>
      <c r="N68" s="52">
        <f t="shared" si="3"/>
        <v>11</v>
      </c>
      <c r="O68" s="52">
        <f t="shared" si="3"/>
        <v>2</v>
      </c>
      <c r="P68" s="52">
        <f t="shared" si="3"/>
        <v>4</v>
      </c>
      <c r="Q68" s="52">
        <f t="shared" si="3"/>
        <v>26</v>
      </c>
      <c r="R68" s="52">
        <f t="shared" ref="R68:V68" si="4">R40-R54</f>
        <v>25</v>
      </c>
      <c r="S68" s="52">
        <f t="shared" si="4"/>
        <v>42</v>
      </c>
      <c r="T68" s="52">
        <f t="shared" si="4"/>
        <v>25</v>
      </c>
      <c r="U68" s="52">
        <f t="shared" si="4"/>
        <v>66</v>
      </c>
      <c r="V68" s="52">
        <f t="shared" si="4"/>
        <v>37</v>
      </c>
      <c r="W68" s="52">
        <f t="shared" ref="W68" si="5">W40-W54</f>
        <v>48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9087</v>
      </c>
      <c r="D69" s="52">
        <f t="shared" si="6"/>
        <v>11065</v>
      </c>
      <c r="E69" s="52">
        <f t="shared" si="6"/>
        <v>10196</v>
      </c>
      <c r="F69" s="52">
        <f t="shared" si="6"/>
        <v>13516</v>
      </c>
      <c r="G69" s="52">
        <f t="shared" si="6"/>
        <v>12686</v>
      </c>
      <c r="H69" s="52">
        <f t="shared" si="6"/>
        <v>15383</v>
      </c>
      <c r="I69" s="52">
        <f t="shared" si="6"/>
        <v>3224</v>
      </c>
      <c r="J69" s="52">
        <f t="shared" si="6"/>
        <v>5103</v>
      </c>
      <c r="K69" s="52">
        <f t="shared" si="6"/>
        <v>6188</v>
      </c>
      <c r="L69" s="52">
        <f t="shared" si="6"/>
        <v>9584</v>
      </c>
      <c r="M69" s="52">
        <f t="shared" si="6"/>
        <v>14298</v>
      </c>
      <c r="N69" s="52">
        <f t="shared" si="6"/>
        <v>16939</v>
      </c>
      <c r="O69" s="52">
        <f t="shared" si="6"/>
        <v>15759</v>
      </c>
      <c r="P69" s="52">
        <f t="shared" si="6"/>
        <v>12782</v>
      </c>
      <c r="Q69" s="52">
        <f t="shared" si="6"/>
        <v>10175</v>
      </c>
      <c r="R69" s="52">
        <f t="shared" ref="R69:V69" si="7">R41-R55</f>
        <v>11363</v>
      </c>
      <c r="S69" s="52">
        <f t="shared" si="7"/>
        <v>14130</v>
      </c>
      <c r="T69" s="52">
        <f t="shared" si="7"/>
        <v>19833</v>
      </c>
      <c r="U69" s="52">
        <f t="shared" si="7"/>
        <v>20821</v>
      </c>
      <c r="V69" s="52">
        <f t="shared" si="7"/>
        <v>26619</v>
      </c>
      <c r="W69" s="52">
        <f t="shared" ref="W69" si="8">W41-W55</f>
        <v>20671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8508</v>
      </c>
      <c r="D70" s="52">
        <f t="shared" si="9"/>
        <v>7422</v>
      </c>
      <c r="E70" s="52">
        <f t="shared" si="9"/>
        <v>7656</v>
      </c>
      <c r="F70" s="52">
        <f t="shared" si="9"/>
        <v>6917</v>
      </c>
      <c r="G70" s="52">
        <f t="shared" si="9"/>
        <v>9841</v>
      </c>
      <c r="H70" s="52">
        <f t="shared" si="9"/>
        <v>11662</v>
      </c>
      <c r="I70" s="52">
        <f t="shared" si="9"/>
        <v>12022</v>
      </c>
      <c r="J70" s="52">
        <f t="shared" si="9"/>
        <v>10688</v>
      </c>
      <c r="K70" s="52">
        <f t="shared" si="9"/>
        <v>13845</v>
      </c>
      <c r="L70" s="52">
        <f t="shared" si="9"/>
        <v>11244</v>
      </c>
      <c r="M70" s="52">
        <f t="shared" si="9"/>
        <v>12245</v>
      </c>
      <c r="N70" s="52">
        <f t="shared" si="9"/>
        <v>12171</v>
      </c>
      <c r="O70" s="52">
        <f t="shared" si="9"/>
        <v>14003</v>
      </c>
      <c r="P70" s="52">
        <f t="shared" si="9"/>
        <v>10655</v>
      </c>
      <c r="Q70" s="52">
        <f t="shared" si="9"/>
        <v>12348</v>
      </c>
      <c r="R70" s="52">
        <f t="shared" ref="R70:V70" si="10">R42-R56</f>
        <v>15808</v>
      </c>
      <c r="S70" s="52">
        <f t="shared" si="10"/>
        <v>17590</v>
      </c>
      <c r="T70" s="52">
        <f t="shared" si="10"/>
        <v>22389</v>
      </c>
      <c r="U70" s="52">
        <f t="shared" si="10"/>
        <v>26205</v>
      </c>
      <c r="V70" s="52">
        <f t="shared" si="10"/>
        <v>29088</v>
      </c>
      <c r="W70" s="52">
        <f t="shared" ref="W70" si="11">W42-W56</f>
        <v>21911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19427</v>
      </c>
      <c r="D73" s="36">
        <v>20258</v>
      </c>
      <c r="E73" s="36">
        <v>20016</v>
      </c>
      <c r="F73" s="36">
        <v>23003</v>
      </c>
      <c r="G73" s="36">
        <v>25488</v>
      </c>
      <c r="H73" s="36">
        <v>30476</v>
      </c>
      <c r="I73" s="36">
        <v>16580</v>
      </c>
      <c r="J73" s="36">
        <v>16979</v>
      </c>
      <c r="K73" s="36">
        <v>21268</v>
      </c>
      <c r="L73" s="36">
        <v>22484</v>
      </c>
      <c r="M73" s="36">
        <v>29343</v>
      </c>
      <c r="N73" s="36">
        <v>31704</v>
      </c>
      <c r="O73" s="36">
        <v>32039</v>
      </c>
      <c r="P73" s="36">
        <v>25238</v>
      </c>
      <c r="Q73" s="36">
        <v>25299</v>
      </c>
      <c r="R73" s="36">
        <v>30951</v>
      </c>
      <c r="S73" s="36">
        <v>36762</v>
      </c>
      <c r="T73" s="36">
        <v>48041</v>
      </c>
      <c r="U73" s="36">
        <v>54768</v>
      </c>
      <c r="V73" s="36">
        <v>63793</v>
      </c>
      <c r="W73" s="36">
        <v>49099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2874</v>
      </c>
      <c r="I79" s="138">
        <f>RES_hhdet_numvin!I145</f>
        <v>4620</v>
      </c>
      <c r="J79" s="138">
        <f>RES_hhdet_numvin!J145</f>
        <v>7213</v>
      </c>
      <c r="K79" s="138">
        <f>RES_hhdet_numvin!K145</f>
        <v>9479</v>
      </c>
      <c r="L79" s="138">
        <f>RES_hhdet_numvin!L145</f>
        <v>10966</v>
      </c>
      <c r="M79" s="138">
        <f>RES_hhdet_numvin!M145</f>
        <v>18578</v>
      </c>
      <c r="N79" s="138">
        <f>RES_hhdet_numvin!N145</f>
        <v>20795</v>
      </c>
      <c r="O79" s="138">
        <f>RES_hhdet_numvin!O145</f>
        <v>21992</v>
      </c>
      <c r="P79" s="138">
        <f>RES_hhdet_numvin!P145</f>
        <v>17812</v>
      </c>
      <c r="Q79" s="138">
        <f>RES_hhdet_numvin!Q145</f>
        <v>16253</v>
      </c>
      <c r="R79" s="138">
        <f>RES_hhdet_numvin!R145</f>
        <v>21619</v>
      </c>
      <c r="S79" s="138">
        <f>RES_hhdet_numvin!S145</f>
        <v>26551</v>
      </c>
      <c r="T79" s="138">
        <f>RES_hhdet_numvin!T145</f>
        <v>40069</v>
      </c>
      <c r="U79" s="138">
        <f>RES_hhdet_numvin!U145</f>
        <v>49010</v>
      </c>
      <c r="V79" s="138">
        <f>RES_hhdet_numvin!V145</f>
        <v>57509</v>
      </c>
      <c r="W79" s="138">
        <f>RES_hhdet_numvin!W145</f>
        <v>40845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1560</v>
      </c>
      <c r="Q81" s="138">
        <f>RES_hhdet_numvin!Q147</f>
        <v>3106</v>
      </c>
      <c r="R81" s="138">
        <f>RES_hhdet_numvin!R147</f>
        <v>4753</v>
      </c>
      <c r="S81" s="138">
        <f>RES_hhdet_numvin!S147</f>
        <v>5907</v>
      </c>
      <c r="T81" s="138">
        <f>RES_hhdet_numvin!T147</f>
        <v>8446</v>
      </c>
      <c r="U81" s="138">
        <f>RES_hhdet_numvin!U147</f>
        <v>10600</v>
      </c>
      <c r="V81" s="138">
        <f>RES_hhdet_numvin!V147</f>
        <v>16907</v>
      </c>
      <c r="W81" s="138">
        <f>RES_hhdet_numvin!W147</f>
        <v>15290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799</v>
      </c>
      <c r="Q83" s="138">
        <f>RES_hhdet_numvin!Q149</f>
        <v>2005</v>
      </c>
      <c r="R83" s="138">
        <f>RES_hhdet_numvin!R149</f>
        <v>3528</v>
      </c>
      <c r="S83" s="138">
        <f>RES_hhdet_numvin!S149</f>
        <v>5281</v>
      </c>
      <c r="T83" s="138">
        <f>RES_hhdet_numvin!T149</f>
        <v>6792</v>
      </c>
      <c r="U83" s="138">
        <f>RES_hhdet_numvin!U149</f>
        <v>9779</v>
      </c>
      <c r="V83" s="138">
        <f>RES_hhdet_numvin!V149</f>
        <v>10011</v>
      </c>
      <c r="W83" s="138">
        <f>RES_hhdet_numvin!W149</f>
        <v>8257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25</v>
      </c>
      <c r="R84" s="138">
        <f>RES_hhdet_numvin!R150</f>
        <v>29</v>
      </c>
      <c r="S84" s="138">
        <f>RES_hhdet_numvin!S150</f>
        <v>51</v>
      </c>
      <c r="T84" s="138">
        <f>RES_hhdet_numvin!T150</f>
        <v>32</v>
      </c>
      <c r="U84" s="138">
        <f>RES_hhdet_numvin!U150</f>
        <v>88</v>
      </c>
      <c r="V84" s="138">
        <f>RES_hhdet_numvin!V150</f>
        <v>49</v>
      </c>
      <c r="W84" s="138">
        <f>RES_hhdet_numvin!W150</f>
        <v>64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5646</v>
      </c>
      <c r="Q87" s="138">
        <f>RES_hhdet_numvin!Q153</f>
        <v>7422</v>
      </c>
      <c r="R87" s="138">
        <f>RES_hhdet_numvin!R153</f>
        <v>10682</v>
      </c>
      <c r="S87" s="138">
        <f>RES_hhdet_numvin!S153</f>
        <v>14973</v>
      </c>
      <c r="T87" s="138">
        <f>RES_hhdet_numvin!T153</f>
        <v>23277</v>
      </c>
      <c r="U87" s="138">
        <f>RES_hhdet_numvin!U153</f>
        <v>26560</v>
      </c>
      <c r="V87" s="138">
        <f>RES_hhdet_numvin!V153</f>
        <v>33205</v>
      </c>
      <c r="W87" s="138">
        <f>RES_hhdet_numvin!W153</f>
        <v>26480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4711</v>
      </c>
      <c r="Q88" s="138">
        <f>RES_hhdet_numvin!Q154</f>
        <v>9006</v>
      </c>
      <c r="R88" s="138">
        <f>RES_hhdet_numvin!R154</f>
        <v>14848</v>
      </c>
      <c r="S88" s="138">
        <f>RES_hhdet_numvin!S154</f>
        <v>18614</v>
      </c>
      <c r="T88" s="138">
        <f>RES_hhdet_numvin!T154</f>
        <v>26249</v>
      </c>
      <c r="U88" s="138">
        <f>RES_hhdet_numvin!U154</f>
        <v>33397</v>
      </c>
      <c r="V88" s="138">
        <f>RES_hhdet_numvin!V154</f>
        <v>36263</v>
      </c>
      <c r="W88" s="138">
        <f>RES_hhdet_numvin!W154</f>
        <v>28061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11163</v>
      </c>
      <c r="Q93" s="39">
        <f>RES_hhdet_numvin!Q159</f>
        <v>18445</v>
      </c>
      <c r="R93" s="39">
        <f>RES_hhdet_numvin!R159</f>
        <v>29073</v>
      </c>
      <c r="S93" s="39">
        <f>RES_hhdet_numvin!S159</f>
        <v>38900</v>
      </c>
      <c r="T93" s="39">
        <f>RES_hhdet_numvin!T159</f>
        <v>56339</v>
      </c>
      <c r="U93" s="39">
        <f>RES_hhdet_numvin!U159</f>
        <v>69832</v>
      </c>
      <c r="V93" s="39">
        <f>RES_hhdet_numvin!V159</f>
        <v>79550</v>
      </c>
      <c r="W93" s="39">
        <f>RES_hhdet_numvin!W159</f>
        <v>62883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116.96971457706344</v>
      </c>
      <c r="C97" s="117">
        <f t="shared" si="12"/>
        <v>114.70119052533808</v>
      </c>
      <c r="D97" s="117">
        <f t="shared" si="12"/>
        <v>111.62262849540407</v>
      </c>
      <c r="E97" s="117">
        <f t="shared" si="12"/>
        <v>107.7837882991046</v>
      </c>
      <c r="F97" s="117">
        <f t="shared" si="12"/>
        <v>105.02315744968469</v>
      </c>
      <c r="G97" s="117">
        <f t="shared" si="12"/>
        <v>105.31000581449712</v>
      </c>
      <c r="H97" s="117">
        <f t="shared" si="12"/>
        <v>108.41783536678766</v>
      </c>
      <c r="I97" s="117">
        <f t="shared" si="12"/>
        <v>100.41936628325664</v>
      </c>
      <c r="J97" s="117">
        <f t="shared" si="12"/>
        <v>101.34920376489531</v>
      </c>
      <c r="K97" s="117">
        <f t="shared" si="12"/>
        <v>99.950440337910976</v>
      </c>
      <c r="L97" s="117">
        <f t="shared" si="12"/>
        <v>102.29578923130612</v>
      </c>
      <c r="M97" s="117">
        <f t="shared" si="12"/>
        <v>100.91023066059044</v>
      </c>
      <c r="N97" s="117">
        <f t="shared" si="12"/>
        <v>98.459870771902345</v>
      </c>
      <c r="O97" s="117">
        <f t="shared" si="12"/>
        <v>98.931238455568064</v>
      </c>
      <c r="P97" s="117">
        <f t="shared" si="12"/>
        <v>100.5487414386222</v>
      </c>
      <c r="Q97" s="117">
        <f t="shared" si="12"/>
        <v>108.54851752695431</v>
      </c>
      <c r="R97" s="117">
        <f t="shared" ref="R97:V97" si="13">R98+R100+R102+R111</f>
        <v>115.28239872314232</v>
      </c>
      <c r="S97" s="117">
        <f t="shared" si="13"/>
        <v>113.03948247240035</v>
      </c>
      <c r="T97" s="117">
        <f t="shared" si="13"/>
        <v>122.16741258255871</v>
      </c>
      <c r="U97" s="117">
        <f t="shared" si="13"/>
        <v>133.3078661251439</v>
      </c>
      <c r="V97" s="117">
        <f t="shared" si="13"/>
        <v>147.79207606379728</v>
      </c>
      <c r="W97" s="117">
        <f t="shared" ref="W97" si="14">W98+W100+W102+W111</f>
        <v>164.74742008930531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93.000794649182083</v>
      </c>
      <c r="C98" s="122">
        <f t="shared" si="15"/>
        <v>92.571543937311162</v>
      </c>
      <c r="D98" s="122">
        <f t="shared" si="15"/>
        <v>89.76674942507033</v>
      </c>
      <c r="E98" s="122">
        <f t="shared" si="15"/>
        <v>86.889403757486164</v>
      </c>
      <c r="F98" s="122">
        <f t="shared" si="15"/>
        <v>83.785958337065267</v>
      </c>
      <c r="G98" s="122">
        <f t="shared" si="15"/>
        <v>83.715554802167176</v>
      </c>
      <c r="H98" s="122">
        <f t="shared" si="15"/>
        <v>86.1152111968822</v>
      </c>
      <c r="I98" s="122">
        <f t="shared" si="15"/>
        <v>79.085594692572585</v>
      </c>
      <c r="J98" s="122">
        <f t="shared" si="15"/>
        <v>79.560651997807497</v>
      </c>
      <c r="K98" s="122">
        <f t="shared" si="15"/>
        <v>78.92119956632763</v>
      </c>
      <c r="L98" s="122">
        <f t="shared" si="15"/>
        <v>77.646857192912179</v>
      </c>
      <c r="M98" s="122">
        <f t="shared" si="15"/>
        <v>74.175136536671531</v>
      </c>
      <c r="N98" s="122">
        <f t="shared" si="15"/>
        <v>70.577094626657015</v>
      </c>
      <c r="O98" s="122">
        <f t="shared" si="15"/>
        <v>67.551892049208234</v>
      </c>
      <c r="P98" s="122">
        <f t="shared" si="15"/>
        <v>68.306161520984531</v>
      </c>
      <c r="Q98" s="122">
        <f t="shared" si="15"/>
        <v>73.457651866171631</v>
      </c>
      <c r="R98" s="122">
        <f t="shared" si="15"/>
        <v>78.420733884215906</v>
      </c>
      <c r="S98" s="122">
        <f t="shared" si="15"/>
        <v>76.057821289303931</v>
      </c>
      <c r="T98" s="122">
        <f t="shared" si="15"/>
        <v>81.564549153797884</v>
      </c>
      <c r="U98" s="122">
        <f t="shared" si="15"/>
        <v>87.8392965797279</v>
      </c>
      <c r="V98" s="122">
        <f t="shared" si="15"/>
        <v>96.346029303740124</v>
      </c>
      <c r="W98" s="122">
        <f t="shared" si="15"/>
        <v>109.24095907001039</v>
      </c>
      <c r="DA98" s="130" t="s">
        <v>1705</v>
      </c>
    </row>
    <row r="99" spans="1:105" ht="12" customHeight="1" x14ac:dyDescent="0.25">
      <c r="A99" s="97" t="s">
        <v>53</v>
      </c>
      <c r="B99" s="98">
        <v>93.000794649182083</v>
      </c>
      <c r="C99" s="98">
        <v>92.571543937311162</v>
      </c>
      <c r="D99" s="98">
        <v>89.76674942507033</v>
      </c>
      <c r="E99" s="98">
        <v>86.889403757486164</v>
      </c>
      <c r="F99" s="98">
        <v>83.785958337065267</v>
      </c>
      <c r="G99" s="98">
        <v>83.715554802167176</v>
      </c>
      <c r="H99" s="98">
        <v>86.1152111968822</v>
      </c>
      <c r="I99" s="98">
        <v>79.085594692572585</v>
      </c>
      <c r="J99" s="98">
        <v>79.560651997807497</v>
      </c>
      <c r="K99" s="98">
        <v>78.92119956632763</v>
      </c>
      <c r="L99" s="98">
        <v>77.646857192912179</v>
      </c>
      <c r="M99" s="98">
        <v>74.175136536671531</v>
      </c>
      <c r="N99" s="98">
        <v>70.577094626657015</v>
      </c>
      <c r="O99" s="98">
        <v>67.551892049208234</v>
      </c>
      <c r="P99" s="98">
        <v>68.306161520984531</v>
      </c>
      <c r="Q99" s="98">
        <v>73.457651866171631</v>
      </c>
      <c r="R99" s="98">
        <v>78.420733884215906</v>
      </c>
      <c r="S99" s="98">
        <v>76.057821289303931</v>
      </c>
      <c r="T99" s="98">
        <v>81.564549153797884</v>
      </c>
      <c r="U99" s="98">
        <v>87.8392965797279</v>
      </c>
      <c r="V99" s="98">
        <v>96.346029303740124</v>
      </c>
      <c r="W99" s="98">
        <v>109.24095907001039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0.10491416110210865</v>
      </c>
      <c r="C100" s="122">
        <f t="shared" si="16"/>
        <v>0.11506860530641705</v>
      </c>
      <c r="D100" s="122">
        <f t="shared" si="16"/>
        <v>0.1181368759803854</v>
      </c>
      <c r="E100" s="122">
        <f t="shared" si="16"/>
        <v>0.11525457279611352</v>
      </c>
      <c r="F100" s="122">
        <f t="shared" si="16"/>
        <v>0.11442663047258937</v>
      </c>
      <c r="G100" s="122">
        <f t="shared" si="16"/>
        <v>0.11322232617364568</v>
      </c>
      <c r="H100" s="122">
        <f t="shared" si="16"/>
        <v>0.11600763729831184</v>
      </c>
      <c r="I100" s="122">
        <f t="shared" si="16"/>
        <v>0.12793388262914437</v>
      </c>
      <c r="J100" s="122">
        <f t="shared" si="16"/>
        <v>0.14358420846727613</v>
      </c>
      <c r="K100" s="122">
        <f t="shared" si="16"/>
        <v>0.15422457096254116</v>
      </c>
      <c r="L100" s="122">
        <f t="shared" si="16"/>
        <v>0.17133002999066607</v>
      </c>
      <c r="M100" s="122">
        <f t="shared" si="16"/>
        <v>0.19210584428563024</v>
      </c>
      <c r="N100" s="122">
        <f t="shared" si="16"/>
        <v>0.21978650028767049</v>
      </c>
      <c r="O100" s="122">
        <f t="shared" si="16"/>
        <v>0.23912711723018834</v>
      </c>
      <c r="P100" s="122">
        <f t="shared" si="16"/>
        <v>0.27646328624815425</v>
      </c>
      <c r="Q100" s="122">
        <f t="shared" si="16"/>
        <v>0.30896607729766801</v>
      </c>
      <c r="R100" s="122">
        <f t="shared" si="16"/>
        <v>0.35744834444662138</v>
      </c>
      <c r="S100" s="122">
        <f t="shared" si="16"/>
        <v>0.39040417476176492</v>
      </c>
      <c r="T100" s="122">
        <f t="shared" si="16"/>
        <v>0.51550965589923869</v>
      </c>
      <c r="U100" s="122">
        <f t="shared" si="16"/>
        <v>0.50159790450496777</v>
      </c>
      <c r="V100" s="122">
        <f t="shared" si="16"/>
        <v>0.59972138185529911</v>
      </c>
      <c r="W100" s="122">
        <f t="shared" si="16"/>
        <v>0.67809270362682073</v>
      </c>
      <c r="DA100" s="130" t="s">
        <v>1707</v>
      </c>
    </row>
    <row r="101" spans="1:105" ht="12" customHeight="1" x14ac:dyDescent="0.25">
      <c r="A101" s="97" t="s">
        <v>53</v>
      </c>
      <c r="B101" s="98">
        <v>0.10491416110210865</v>
      </c>
      <c r="C101" s="98">
        <v>0.11506860530641705</v>
      </c>
      <c r="D101" s="98">
        <v>0.1181368759803854</v>
      </c>
      <c r="E101" s="98">
        <v>0.11525457279611352</v>
      </c>
      <c r="F101" s="98">
        <v>0.11442663047258937</v>
      </c>
      <c r="G101" s="98">
        <v>0.11322232617364568</v>
      </c>
      <c r="H101" s="98">
        <v>0.11600763729831184</v>
      </c>
      <c r="I101" s="98">
        <v>0.12793388262914437</v>
      </c>
      <c r="J101" s="98">
        <v>0.14358420846727613</v>
      </c>
      <c r="K101" s="98">
        <v>0.15422457096254116</v>
      </c>
      <c r="L101" s="98">
        <v>0.17133002999066607</v>
      </c>
      <c r="M101" s="98">
        <v>0.19210584428563024</v>
      </c>
      <c r="N101" s="98">
        <v>0.21978650028767049</v>
      </c>
      <c r="O101" s="98">
        <v>0.23912711723018834</v>
      </c>
      <c r="P101" s="98">
        <v>0.27646328624815425</v>
      </c>
      <c r="Q101" s="98">
        <v>0.30896607729766801</v>
      </c>
      <c r="R101" s="98">
        <v>0.35744834444662138</v>
      </c>
      <c r="S101" s="98">
        <v>0.39040417476176492</v>
      </c>
      <c r="T101" s="98">
        <v>0.51550965589923869</v>
      </c>
      <c r="U101" s="98">
        <v>0.50159790450496777</v>
      </c>
      <c r="V101" s="98">
        <v>0.59972138185529911</v>
      </c>
      <c r="W101" s="98">
        <v>0.67809270362682073</v>
      </c>
      <c r="DA101" s="63" t="s">
        <v>1708</v>
      </c>
    </row>
    <row r="102" spans="1:105" ht="12" customHeight="1" x14ac:dyDescent="0.25">
      <c r="A102" s="121" t="s">
        <v>55</v>
      </c>
      <c r="B102" s="122">
        <v>19.640484559984792</v>
      </c>
      <c r="C102" s="122">
        <v>17.966458119203224</v>
      </c>
      <c r="D102" s="122">
        <v>17.69374735406269</v>
      </c>
      <c r="E102" s="122">
        <v>16.846640176730713</v>
      </c>
      <c r="F102" s="122">
        <v>17.184286776810925</v>
      </c>
      <c r="G102" s="122">
        <v>17.473081153683687</v>
      </c>
      <c r="H102" s="122">
        <v>17.99086555045092</v>
      </c>
      <c r="I102" s="122">
        <v>17.054972449834832</v>
      </c>
      <c r="J102" s="122">
        <v>17.372314828058784</v>
      </c>
      <c r="K102" s="122">
        <v>16.534633542806159</v>
      </c>
      <c r="L102" s="122">
        <v>19.615499313498475</v>
      </c>
      <c r="M102" s="122">
        <v>21.550531537795315</v>
      </c>
      <c r="N102" s="122">
        <v>22.471688841296356</v>
      </c>
      <c r="O102" s="122">
        <v>25.310622076232626</v>
      </c>
      <c r="P102" s="122">
        <v>25.679230586631761</v>
      </c>
      <c r="Q102" s="122">
        <v>28.14140644857255</v>
      </c>
      <c r="R102" s="122">
        <v>29.343565843518739</v>
      </c>
      <c r="S102" s="122">
        <v>29.258075899154484</v>
      </c>
      <c r="T102" s="122">
        <v>32.038164150874493</v>
      </c>
      <c r="U102" s="122">
        <v>36.022704523905276</v>
      </c>
      <c r="V102" s="122">
        <v>40.293635717494908</v>
      </c>
      <c r="W102" s="122">
        <v>43.453589218644709</v>
      </c>
      <c r="DA102" s="130" t="s">
        <v>1709</v>
      </c>
    </row>
    <row r="103" spans="1:105" ht="12" customHeight="1" x14ac:dyDescent="0.25">
      <c r="A103" s="97" t="s">
        <v>124</v>
      </c>
      <c r="B103" s="98">
        <v>2.4255872365880551</v>
      </c>
      <c r="C103" s="98">
        <v>2.2700443826288677</v>
      </c>
      <c r="D103" s="98">
        <v>1.9959137835502303</v>
      </c>
      <c r="E103" s="98">
        <v>2.0131008623994768</v>
      </c>
      <c r="F103" s="98">
        <v>2.0664866888458655</v>
      </c>
      <c r="G103" s="98">
        <v>2.0727662583876176</v>
      </c>
      <c r="H103" s="98">
        <v>2.2412101385438876</v>
      </c>
      <c r="I103" s="98">
        <v>2.1892800051561871</v>
      </c>
      <c r="J103" s="98">
        <v>2.0032341227436268</v>
      </c>
      <c r="K103" s="98">
        <v>1.8122928442180619</v>
      </c>
      <c r="L103" s="98">
        <v>1.9293200143663052</v>
      </c>
      <c r="M103" s="98">
        <v>2.2495678450996333</v>
      </c>
      <c r="N103" s="98">
        <v>2.2320807453952578</v>
      </c>
      <c r="O103" s="98">
        <v>2.1535756151624317</v>
      </c>
      <c r="P103" s="98">
        <v>1.9527108815767893</v>
      </c>
      <c r="Q103" s="98">
        <v>2.4768636057926732</v>
      </c>
      <c r="R103" s="98">
        <v>2.8104769553364175</v>
      </c>
      <c r="S103" s="98">
        <v>3.1843382973198482</v>
      </c>
      <c r="T103" s="98">
        <v>3.4603152843547198</v>
      </c>
      <c r="U103" s="98">
        <v>4.2954890791710376</v>
      </c>
      <c r="V103" s="98">
        <v>4.9074757374211906</v>
      </c>
      <c r="W103" s="98">
        <v>5.7452114265465557</v>
      </c>
      <c r="DA103" s="63" t="s">
        <v>1710</v>
      </c>
    </row>
    <row r="104" spans="1:105" ht="12" customHeight="1" x14ac:dyDescent="0.25">
      <c r="A104" s="97" t="s">
        <v>123</v>
      </c>
      <c r="B104" s="98">
        <v>6.9394677427246773E-3</v>
      </c>
      <c r="C104" s="98">
        <v>7.2711520451657725E-3</v>
      </c>
      <c r="D104" s="98">
        <v>6.2315027457868401E-3</v>
      </c>
      <c r="E104" s="98">
        <v>6.9301626882889728E-3</v>
      </c>
      <c r="F104" s="98">
        <v>7.5304272678257244E-3</v>
      </c>
      <c r="G104" s="98">
        <v>7.9877076118871956E-3</v>
      </c>
      <c r="H104" s="98">
        <v>9.6447365434892945E-3</v>
      </c>
      <c r="I104" s="98">
        <v>1.1425277834412856E-2</v>
      </c>
      <c r="J104" s="98">
        <v>1.0218580030704052E-2</v>
      </c>
      <c r="K104" s="98">
        <v>1.0495549256886918E-2</v>
      </c>
      <c r="L104" s="98">
        <v>1.061485182704606E-2</v>
      </c>
      <c r="M104" s="98">
        <v>1.4038073043135068E-2</v>
      </c>
      <c r="N104" s="98">
        <v>1.3633777503836387E-2</v>
      </c>
      <c r="O104" s="98">
        <v>1.1726201056871837E-2</v>
      </c>
      <c r="P104" s="98">
        <v>9.219561960439257E-3</v>
      </c>
      <c r="Q104" s="98">
        <v>1.2880133853366815E-2</v>
      </c>
      <c r="R104" s="98">
        <v>1.5320552642404754E-2</v>
      </c>
      <c r="S104" s="98">
        <v>1.8996191326734958E-2</v>
      </c>
      <c r="T104" s="98">
        <v>1.9971605066265032E-2</v>
      </c>
      <c r="U104" s="98">
        <v>2.7883395579033524E-2</v>
      </c>
      <c r="V104" s="98">
        <v>3.1343366608709927E-2</v>
      </c>
      <c r="W104" s="98">
        <v>3.9360622498713242E-2</v>
      </c>
      <c r="DA104" s="63" t="s">
        <v>1711</v>
      </c>
    </row>
    <row r="105" spans="1:105" ht="12" customHeight="1" x14ac:dyDescent="0.25">
      <c r="A105" s="100" t="s">
        <v>50</v>
      </c>
      <c r="B105" s="101">
        <v>4.6906623996006667E-3</v>
      </c>
      <c r="C105" s="101">
        <v>4.8355578593242089E-3</v>
      </c>
      <c r="D105" s="101">
        <v>4.1737784106782591E-3</v>
      </c>
      <c r="E105" s="101">
        <v>4.5853507918189032E-3</v>
      </c>
      <c r="F105" s="101">
        <v>4.9576739605095592E-3</v>
      </c>
      <c r="G105" s="101">
        <v>5.3079072020793183E-3</v>
      </c>
      <c r="H105" s="101">
        <v>6.4033442729061855E-3</v>
      </c>
      <c r="I105" s="101">
        <v>7.4827313946631835E-3</v>
      </c>
      <c r="J105" s="101">
        <v>6.5248412893314347E-3</v>
      </c>
      <c r="K105" s="101">
        <v>6.2250236356976791E-3</v>
      </c>
      <c r="L105" s="101">
        <v>7.0275845453956478E-3</v>
      </c>
      <c r="M105" s="101">
        <v>9.2018076898483774E-3</v>
      </c>
      <c r="N105" s="101">
        <v>8.7682007888440633E-3</v>
      </c>
      <c r="O105" s="101">
        <v>7.8210786229165746E-3</v>
      </c>
      <c r="P105" s="101">
        <v>5.9257737777375545E-3</v>
      </c>
      <c r="Q105" s="101">
        <v>8.2972410760387746E-3</v>
      </c>
      <c r="R105" s="101">
        <v>9.756931216892745E-3</v>
      </c>
      <c r="S105" s="101">
        <v>1.1482997413378694E-2</v>
      </c>
      <c r="T105" s="101">
        <v>1.2016624399767624E-2</v>
      </c>
      <c r="U105" s="101">
        <v>1.6797333315174023E-2</v>
      </c>
      <c r="V105" s="101">
        <v>1.8874894029366707E-2</v>
      </c>
      <c r="W105" s="101">
        <v>2.3788845921065997E-2</v>
      </c>
      <c r="DA105" s="131" t="s">
        <v>1712</v>
      </c>
    </row>
    <row r="106" spans="1:105" ht="12" customHeight="1" x14ac:dyDescent="0.25">
      <c r="A106" s="103" t="s">
        <v>52</v>
      </c>
      <c r="B106" s="104">
        <v>2.2488053431240105E-3</v>
      </c>
      <c r="C106" s="104">
        <v>2.4355941858415636E-3</v>
      </c>
      <c r="D106" s="104">
        <v>2.0577243351085806E-3</v>
      </c>
      <c r="E106" s="104">
        <v>2.3448118964700696E-3</v>
      </c>
      <c r="F106" s="104">
        <v>2.5727533073161657E-3</v>
      </c>
      <c r="G106" s="104">
        <v>2.6798004098078773E-3</v>
      </c>
      <c r="H106" s="104">
        <v>3.2413922705831094E-3</v>
      </c>
      <c r="I106" s="104">
        <v>3.9425464397496715E-3</v>
      </c>
      <c r="J106" s="104">
        <v>3.6937387413726167E-3</v>
      </c>
      <c r="K106" s="104">
        <v>4.2705256211892396E-3</v>
      </c>
      <c r="L106" s="104">
        <v>3.5872672816504116E-3</v>
      </c>
      <c r="M106" s="104">
        <v>4.8362653532866909E-3</v>
      </c>
      <c r="N106" s="104">
        <v>4.865576714992324E-3</v>
      </c>
      <c r="O106" s="104">
        <v>3.9051224339552624E-3</v>
      </c>
      <c r="P106" s="104">
        <v>3.2937881827017016E-3</v>
      </c>
      <c r="Q106" s="104">
        <v>4.5828927773280403E-3</v>
      </c>
      <c r="R106" s="104">
        <v>5.5636214255120088E-3</v>
      </c>
      <c r="S106" s="104">
        <v>7.5131939133562635E-3</v>
      </c>
      <c r="T106" s="104">
        <v>7.9549806664974063E-3</v>
      </c>
      <c r="U106" s="104">
        <v>1.1086062263859501E-2</v>
      </c>
      <c r="V106" s="104">
        <v>1.2468472579343217E-2</v>
      </c>
      <c r="W106" s="104">
        <v>1.5571776577647245E-2</v>
      </c>
      <c r="DA106" s="132" t="s">
        <v>1713</v>
      </c>
    </row>
    <row r="107" spans="1:105" ht="12" customHeight="1" x14ac:dyDescent="0.25">
      <c r="A107" s="106" t="s">
        <v>122</v>
      </c>
      <c r="B107" s="101">
        <v>12.514986004850666</v>
      </c>
      <c r="C107" s="101">
        <v>11.043403395020215</v>
      </c>
      <c r="D107" s="101">
        <v>10.802012602281646</v>
      </c>
      <c r="E107" s="101">
        <v>9.9347129019753666</v>
      </c>
      <c r="F107" s="101">
        <v>10.035636860485132</v>
      </c>
      <c r="G107" s="101">
        <v>9.8682335246791695</v>
      </c>
      <c r="H107" s="101">
        <v>9.7434310452191148</v>
      </c>
      <c r="I107" s="101">
        <v>8.394701481088342</v>
      </c>
      <c r="J107" s="101">
        <v>8.1922021664754165</v>
      </c>
      <c r="K107" s="101">
        <v>7.2948741838391342</v>
      </c>
      <c r="L107" s="101">
        <v>8.3443113649406229</v>
      </c>
      <c r="M107" s="101">
        <v>9.1399867494163249</v>
      </c>
      <c r="N107" s="101">
        <v>9.8734981614384854</v>
      </c>
      <c r="O107" s="101">
        <v>11.529599795830865</v>
      </c>
      <c r="P107" s="101">
        <v>12.298639959508828</v>
      </c>
      <c r="Q107" s="101">
        <v>13.513924427225925</v>
      </c>
      <c r="R107" s="101">
        <v>13.874802991597573</v>
      </c>
      <c r="S107" s="101">
        <v>13.540428464759382</v>
      </c>
      <c r="T107" s="101">
        <v>14.549439956641802</v>
      </c>
      <c r="U107" s="101">
        <v>15.569462003827748</v>
      </c>
      <c r="V107" s="101">
        <v>17.129547691346787</v>
      </c>
      <c r="W107" s="101">
        <v>18.206253529387176</v>
      </c>
      <c r="DA107" s="131" t="s">
        <v>1714</v>
      </c>
    </row>
    <row r="108" spans="1:105" ht="12" customHeight="1" x14ac:dyDescent="0.25">
      <c r="A108" s="107" t="s">
        <v>121</v>
      </c>
      <c r="B108" s="104">
        <v>4.6929718508033451</v>
      </c>
      <c r="C108" s="104">
        <v>4.6457391895089781</v>
      </c>
      <c r="D108" s="104">
        <v>4.8895894654850283</v>
      </c>
      <c r="E108" s="104">
        <v>4.8918962496675809</v>
      </c>
      <c r="F108" s="104">
        <v>5.0746328002121031</v>
      </c>
      <c r="G108" s="104">
        <v>5.5240936630050115</v>
      </c>
      <c r="H108" s="104">
        <v>5.996579630144427</v>
      </c>
      <c r="I108" s="104">
        <v>6.4595656857558907</v>
      </c>
      <c r="J108" s="104">
        <v>7.1666599588090349</v>
      </c>
      <c r="K108" s="104">
        <v>7.4169709654920748</v>
      </c>
      <c r="L108" s="104">
        <v>9.3312530823644995</v>
      </c>
      <c r="M108" s="104">
        <v>10.146938870236223</v>
      </c>
      <c r="N108" s="104">
        <v>10.352476156958776</v>
      </c>
      <c r="O108" s="104">
        <v>11.615720464182459</v>
      </c>
      <c r="P108" s="104">
        <v>11.418660183585702</v>
      </c>
      <c r="Q108" s="104">
        <v>12.137738281700585</v>
      </c>
      <c r="R108" s="104">
        <v>12.642965343942343</v>
      </c>
      <c r="S108" s="104">
        <v>12.514312945748518</v>
      </c>
      <c r="T108" s="104">
        <v>14.008437304811704</v>
      </c>
      <c r="U108" s="104">
        <v>16.129870045327461</v>
      </c>
      <c r="V108" s="104">
        <v>18.225268922118218</v>
      </c>
      <c r="W108" s="104">
        <v>19.462763640212259</v>
      </c>
      <c r="DA108" s="132" t="s">
        <v>1715</v>
      </c>
    </row>
    <row r="109" spans="1:105" ht="12" customHeight="1" x14ac:dyDescent="0.25">
      <c r="A109" s="108" t="s">
        <v>53</v>
      </c>
      <c r="B109" s="98">
        <v>3.0542314006145581</v>
      </c>
      <c r="C109" s="98">
        <v>2.9689146164777283</v>
      </c>
      <c r="D109" s="98">
        <v>3.1485003783814087</v>
      </c>
      <c r="E109" s="98">
        <v>3.1083002325589173</v>
      </c>
      <c r="F109" s="98">
        <v>3.207457456138552</v>
      </c>
      <c r="G109" s="98">
        <v>3.5310765552473113</v>
      </c>
      <c r="H109" s="98">
        <v>3.8313677292973147</v>
      </c>
      <c r="I109" s="98">
        <v>4.0694952693304227</v>
      </c>
      <c r="J109" s="98">
        <v>4.3950690086595809</v>
      </c>
      <c r="K109" s="98">
        <v>4.2004835807286289</v>
      </c>
      <c r="L109" s="98">
        <v>5.9456060781187077</v>
      </c>
      <c r="M109" s="98">
        <v>6.4135242771005032</v>
      </c>
      <c r="N109" s="98">
        <v>6.4186822129073473</v>
      </c>
      <c r="O109" s="98">
        <v>7.5028593635685628</v>
      </c>
      <c r="P109" s="98">
        <v>7.1102142743005095</v>
      </c>
      <c r="Q109" s="98">
        <v>7.6811336857603347</v>
      </c>
      <c r="R109" s="98">
        <v>7.9754753443763722</v>
      </c>
      <c r="S109" s="98">
        <v>7.5598314424555833</v>
      </c>
      <c r="T109" s="98">
        <v>8.4675905012779591</v>
      </c>
      <c r="U109" s="98">
        <v>9.8318213089577124</v>
      </c>
      <c r="V109" s="98">
        <v>11.103660251599624</v>
      </c>
      <c r="W109" s="98">
        <v>11.899697491688258</v>
      </c>
      <c r="DA109" s="63" t="s">
        <v>1716</v>
      </c>
    </row>
    <row r="110" spans="1:105" ht="12" customHeight="1" x14ac:dyDescent="0.25">
      <c r="A110" s="108" t="s">
        <v>52</v>
      </c>
      <c r="B110" s="98">
        <v>1.638740450188787</v>
      </c>
      <c r="C110" s="98">
        <v>1.6768245730312503</v>
      </c>
      <c r="D110" s="98">
        <v>1.7410890871036193</v>
      </c>
      <c r="E110" s="98">
        <v>1.7835960171086638</v>
      </c>
      <c r="F110" s="98">
        <v>1.867175344073551</v>
      </c>
      <c r="G110" s="98">
        <v>1.9930171077577001</v>
      </c>
      <c r="H110" s="98">
        <v>2.1652119008471122</v>
      </c>
      <c r="I110" s="98">
        <v>2.390070416425468</v>
      </c>
      <c r="J110" s="98">
        <v>2.771590950149454</v>
      </c>
      <c r="K110" s="98">
        <v>3.2164873847634463</v>
      </c>
      <c r="L110" s="98">
        <v>3.3856470042457913</v>
      </c>
      <c r="M110" s="98">
        <v>3.7334145931357203</v>
      </c>
      <c r="N110" s="98">
        <v>3.9337939440514282</v>
      </c>
      <c r="O110" s="98">
        <v>4.1128611006138973</v>
      </c>
      <c r="P110" s="98">
        <v>4.3084459092851928</v>
      </c>
      <c r="Q110" s="98">
        <v>4.4566045959402505</v>
      </c>
      <c r="R110" s="98">
        <v>4.6674899995659711</v>
      </c>
      <c r="S110" s="98">
        <v>4.9544815032929357</v>
      </c>
      <c r="T110" s="98">
        <v>5.5408468035337446</v>
      </c>
      <c r="U110" s="98">
        <v>6.2980487363697488</v>
      </c>
      <c r="V110" s="98">
        <v>7.1216086705185919</v>
      </c>
      <c r="W110" s="98">
        <v>7.5630661485240003</v>
      </c>
      <c r="DA110" s="63" t="s">
        <v>1717</v>
      </c>
    </row>
    <row r="111" spans="1:105" ht="12" customHeight="1" x14ac:dyDescent="0.25">
      <c r="A111" s="121" t="s">
        <v>54</v>
      </c>
      <c r="B111" s="122">
        <v>4.2235212067944445</v>
      </c>
      <c r="C111" s="122">
        <v>4.0481198635172735</v>
      </c>
      <c r="D111" s="122">
        <v>4.0439948402906642</v>
      </c>
      <c r="E111" s="122">
        <v>3.9324897920916069</v>
      </c>
      <c r="F111" s="122">
        <v>3.9384857053359115</v>
      </c>
      <c r="G111" s="122">
        <v>4.0081475324725995</v>
      </c>
      <c r="H111" s="122">
        <v>4.1957509821562242</v>
      </c>
      <c r="I111" s="122">
        <v>4.1508652582200707</v>
      </c>
      <c r="J111" s="122">
        <v>4.2726527305617434</v>
      </c>
      <c r="K111" s="122">
        <v>4.3403826578146445</v>
      </c>
      <c r="L111" s="122">
        <v>4.8621026949047881</v>
      </c>
      <c r="M111" s="122">
        <v>4.9924567418379553</v>
      </c>
      <c r="N111" s="122">
        <v>5.1913008036613082</v>
      </c>
      <c r="O111" s="122">
        <v>5.829597212897033</v>
      </c>
      <c r="P111" s="122">
        <v>6.2868860447577477</v>
      </c>
      <c r="Q111" s="122">
        <v>6.6404931349124556</v>
      </c>
      <c r="R111" s="122">
        <v>7.1606506509610455</v>
      </c>
      <c r="S111" s="122">
        <v>7.333181109180174</v>
      </c>
      <c r="T111" s="122">
        <v>8.0491896219870913</v>
      </c>
      <c r="U111" s="122">
        <v>8.9442671170057597</v>
      </c>
      <c r="V111" s="122">
        <v>10.552689660706939</v>
      </c>
      <c r="W111" s="122">
        <v>11.37477909702341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4.2235212067944445</v>
      </c>
      <c r="C113" s="33">
        <v>4.0481198635172735</v>
      </c>
      <c r="D113" s="33">
        <v>4.0439948402906642</v>
      </c>
      <c r="E113" s="33">
        <v>3.9324897920916069</v>
      </c>
      <c r="F113" s="33">
        <v>3.9384857053359115</v>
      </c>
      <c r="G113" s="33">
        <v>4.0081475324725995</v>
      </c>
      <c r="H113" s="33">
        <v>4.1957509821562242</v>
      </c>
      <c r="I113" s="33">
        <v>4.1508652582200707</v>
      </c>
      <c r="J113" s="33">
        <v>4.2726527305617434</v>
      </c>
      <c r="K113" s="33">
        <v>4.3403826578146445</v>
      </c>
      <c r="L113" s="33">
        <v>4.8621026949047881</v>
      </c>
      <c r="M113" s="33">
        <v>4.9924567418379553</v>
      </c>
      <c r="N113" s="33">
        <v>5.1913008036613082</v>
      </c>
      <c r="O113" s="33">
        <v>5.829597212897033</v>
      </c>
      <c r="P113" s="33">
        <v>6.2868860447577477</v>
      </c>
      <c r="Q113" s="33">
        <v>6.6404931349124556</v>
      </c>
      <c r="R113" s="33">
        <v>7.1606506509610455</v>
      </c>
      <c r="S113" s="33">
        <v>7.333181109180174</v>
      </c>
      <c r="T113" s="33">
        <v>8.0491896219870913</v>
      </c>
      <c r="U113" s="33">
        <v>8.9442671170057597</v>
      </c>
      <c r="V113" s="33">
        <v>10.552689660706939</v>
      </c>
      <c r="W113" s="33">
        <v>11.37477909702341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166.40907899947547</v>
      </c>
      <c r="C115" s="117">
        <f t="shared" si="17"/>
        <v>165.94450977677684</v>
      </c>
      <c r="D115" s="117">
        <f t="shared" si="17"/>
        <v>163.38299689065613</v>
      </c>
      <c r="E115" s="117">
        <f t="shared" si="17"/>
        <v>160.35222482322644</v>
      </c>
      <c r="F115" s="117">
        <f t="shared" si="17"/>
        <v>158.86070580532819</v>
      </c>
      <c r="G115" s="117">
        <f t="shared" si="17"/>
        <v>163.26311312043595</v>
      </c>
      <c r="H115" s="117">
        <f t="shared" si="17"/>
        <v>173.58205316726949</v>
      </c>
      <c r="I115" s="117">
        <f t="shared" si="17"/>
        <v>165.35392773953629</v>
      </c>
      <c r="J115" s="117">
        <f t="shared" si="17"/>
        <v>173.02435224024853</v>
      </c>
      <c r="K115" s="117">
        <f t="shared" si="17"/>
        <v>178.71792341139698</v>
      </c>
      <c r="L115" s="117">
        <f t="shared" si="17"/>
        <v>187.20055210028522</v>
      </c>
      <c r="M115" s="117">
        <f t="shared" si="17"/>
        <v>192.6125975166913</v>
      </c>
      <c r="N115" s="117">
        <f t="shared" si="17"/>
        <v>197.62061928377716</v>
      </c>
      <c r="O115" s="117">
        <f t="shared" si="17"/>
        <v>204.86654755177597</v>
      </c>
      <c r="P115" s="117">
        <f t="shared" si="17"/>
        <v>212.77965229151167</v>
      </c>
      <c r="Q115" s="117">
        <f t="shared" si="17"/>
        <v>234.69003142370019</v>
      </c>
      <c r="R115" s="117">
        <f t="shared" ref="R115:V115" si="18">R116+R118+R120+R129</f>
        <v>257.75326043759571</v>
      </c>
      <c r="S115" s="117">
        <f t="shared" si="18"/>
        <v>260.02622477040507</v>
      </c>
      <c r="T115" s="117">
        <f t="shared" si="18"/>
        <v>290.91060960725463</v>
      </c>
      <c r="U115" s="117">
        <f t="shared" si="18"/>
        <v>325.67071935008823</v>
      </c>
      <c r="V115" s="117">
        <f t="shared" si="18"/>
        <v>370.29109648745106</v>
      </c>
      <c r="W115" s="117">
        <f t="shared" ref="W115" si="19">W116+W118+W120+W129</f>
        <v>426.60332050472266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148.69967685038586</v>
      </c>
      <c r="C116" s="122">
        <f t="shared" si="20"/>
        <v>149.44076147815383</v>
      </c>
      <c r="D116" s="122">
        <f t="shared" si="20"/>
        <v>146.94645707769286</v>
      </c>
      <c r="E116" s="122">
        <f t="shared" si="20"/>
        <v>144.52293772137267</v>
      </c>
      <c r="F116" s="122">
        <f t="shared" si="20"/>
        <v>142.66145274807124</v>
      </c>
      <c r="G116" s="122">
        <f t="shared" si="20"/>
        <v>146.65141034816887</v>
      </c>
      <c r="H116" s="122">
        <f t="shared" si="20"/>
        <v>156.26422237487014</v>
      </c>
      <c r="I116" s="122">
        <f t="shared" si="20"/>
        <v>148.58972194966631</v>
      </c>
      <c r="J116" s="122">
        <f t="shared" si="20"/>
        <v>155.72857977080824</v>
      </c>
      <c r="K116" s="122">
        <f t="shared" si="20"/>
        <v>161.77683155257012</v>
      </c>
      <c r="L116" s="122">
        <f t="shared" si="20"/>
        <v>167.40240319463166</v>
      </c>
      <c r="M116" s="122">
        <f t="shared" si="20"/>
        <v>171.03403593477995</v>
      </c>
      <c r="N116" s="122">
        <f t="shared" si="20"/>
        <v>174.90658731797271</v>
      </c>
      <c r="O116" s="122">
        <f t="shared" si="20"/>
        <v>179.19488431060125</v>
      </c>
      <c r="P116" s="122">
        <f t="shared" si="20"/>
        <v>186.04803598358129</v>
      </c>
      <c r="Q116" s="122">
        <f t="shared" si="20"/>
        <v>205.39015401578465</v>
      </c>
      <c r="R116" s="122">
        <f t="shared" si="20"/>
        <v>226.51832631757765</v>
      </c>
      <c r="S116" s="122">
        <f t="shared" si="20"/>
        <v>228.1107017708174</v>
      </c>
      <c r="T116" s="122">
        <f t="shared" si="20"/>
        <v>254.96171166454613</v>
      </c>
      <c r="U116" s="122">
        <f t="shared" si="20"/>
        <v>285.12201369064763</v>
      </c>
      <c r="V116" s="122">
        <f t="shared" si="20"/>
        <v>323.63734486693892</v>
      </c>
      <c r="W116" s="122">
        <f t="shared" si="20"/>
        <v>375.65523250079229</v>
      </c>
      <c r="DA116" s="130" t="s">
        <v>1873</v>
      </c>
    </row>
    <row r="117" spans="1:105" ht="12" customHeight="1" x14ac:dyDescent="0.25">
      <c r="A117" s="97" t="s">
        <v>53</v>
      </c>
      <c r="B117" s="98">
        <v>148.69967685038586</v>
      </c>
      <c r="C117" s="98">
        <v>149.44076147815383</v>
      </c>
      <c r="D117" s="98">
        <v>146.94645707769286</v>
      </c>
      <c r="E117" s="98">
        <v>144.52293772137267</v>
      </c>
      <c r="F117" s="98">
        <v>142.66145274807124</v>
      </c>
      <c r="G117" s="98">
        <v>146.65141034816887</v>
      </c>
      <c r="H117" s="98">
        <v>156.26422237487014</v>
      </c>
      <c r="I117" s="98">
        <v>148.58972194966631</v>
      </c>
      <c r="J117" s="98">
        <v>155.72857977080824</v>
      </c>
      <c r="K117" s="98">
        <v>161.77683155257012</v>
      </c>
      <c r="L117" s="98">
        <v>167.40240319463166</v>
      </c>
      <c r="M117" s="98">
        <v>171.03403593477995</v>
      </c>
      <c r="N117" s="98">
        <v>174.90658731797271</v>
      </c>
      <c r="O117" s="98">
        <v>179.19488431060125</v>
      </c>
      <c r="P117" s="98">
        <v>186.04803598358129</v>
      </c>
      <c r="Q117" s="98">
        <v>205.39015401578465</v>
      </c>
      <c r="R117" s="98">
        <v>226.51832631757765</v>
      </c>
      <c r="S117" s="98">
        <v>228.1107017708174</v>
      </c>
      <c r="T117" s="98">
        <v>254.96171166454613</v>
      </c>
      <c r="U117" s="98">
        <v>285.12201369064763</v>
      </c>
      <c r="V117" s="98">
        <v>323.63734486693892</v>
      </c>
      <c r="W117" s="98">
        <v>375.65523250079229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0.23695093498730582</v>
      </c>
      <c r="C118" s="122">
        <f t="shared" si="21"/>
        <v>0.2753269151208767</v>
      </c>
      <c r="D118" s="122">
        <f t="shared" si="21"/>
        <v>0.29786456802864436</v>
      </c>
      <c r="E118" s="122">
        <f t="shared" si="21"/>
        <v>0.30318383144429006</v>
      </c>
      <c r="F118" s="122">
        <f t="shared" si="21"/>
        <v>0.31843486503227741</v>
      </c>
      <c r="G118" s="122">
        <f t="shared" si="21"/>
        <v>0.33729725461956156</v>
      </c>
      <c r="H118" s="122">
        <f t="shared" si="21"/>
        <v>0.37611219288447834</v>
      </c>
      <c r="I118" s="122">
        <f t="shared" si="21"/>
        <v>0.43758988089868722</v>
      </c>
      <c r="J118" s="122">
        <f t="shared" si="21"/>
        <v>0.50679665068213209</v>
      </c>
      <c r="K118" s="122">
        <f t="shared" si="21"/>
        <v>0.56519042522811247</v>
      </c>
      <c r="L118" s="122">
        <f t="shared" si="21"/>
        <v>0.64848678087588463</v>
      </c>
      <c r="M118" s="122">
        <f t="shared" si="21"/>
        <v>0.75207215921503356</v>
      </c>
      <c r="N118" s="122">
        <f t="shared" si="21"/>
        <v>0.89298192910818319</v>
      </c>
      <c r="O118" s="122">
        <f t="shared" si="21"/>
        <v>1.0194201216599288</v>
      </c>
      <c r="P118" s="122">
        <f t="shared" si="21"/>
        <v>1.2261058809511551</v>
      </c>
      <c r="Q118" s="122">
        <f t="shared" si="21"/>
        <v>1.4255975690794762</v>
      </c>
      <c r="R118" s="122">
        <f t="shared" si="21"/>
        <v>1.7118882435976845</v>
      </c>
      <c r="S118" s="122">
        <f t="shared" si="21"/>
        <v>1.9325771041382256</v>
      </c>
      <c r="T118" s="122">
        <f t="shared" si="21"/>
        <v>2.6349794450900368</v>
      </c>
      <c r="U118" s="122">
        <f t="shared" si="21"/>
        <v>2.6377173009493924</v>
      </c>
      <c r="V118" s="122">
        <f t="shared" si="21"/>
        <v>3.2418779572276342</v>
      </c>
      <c r="W118" s="122">
        <f t="shared" si="21"/>
        <v>3.7340787088286191</v>
      </c>
      <c r="DA118" s="130" t="s">
        <v>1875</v>
      </c>
    </row>
    <row r="119" spans="1:105" ht="12" customHeight="1" x14ac:dyDescent="0.25">
      <c r="A119" s="97" t="s">
        <v>53</v>
      </c>
      <c r="B119" s="98">
        <v>0.23695093498730582</v>
      </c>
      <c r="C119" s="98">
        <v>0.2753269151208767</v>
      </c>
      <c r="D119" s="98">
        <v>0.29786456802864436</v>
      </c>
      <c r="E119" s="98">
        <v>0.30318383144429006</v>
      </c>
      <c r="F119" s="98">
        <v>0.31843486503227741</v>
      </c>
      <c r="G119" s="98">
        <v>0.33729725461956156</v>
      </c>
      <c r="H119" s="98">
        <v>0.37611219288447834</v>
      </c>
      <c r="I119" s="98">
        <v>0.43758988089868722</v>
      </c>
      <c r="J119" s="98">
        <v>0.50679665068213209</v>
      </c>
      <c r="K119" s="98">
        <v>0.56519042522811247</v>
      </c>
      <c r="L119" s="98">
        <v>0.64848678087588463</v>
      </c>
      <c r="M119" s="98">
        <v>0.75207215921503356</v>
      </c>
      <c r="N119" s="98">
        <v>0.89298192910818319</v>
      </c>
      <c r="O119" s="98">
        <v>1.0194201216599288</v>
      </c>
      <c r="P119" s="98">
        <v>1.2261058809511551</v>
      </c>
      <c r="Q119" s="98">
        <v>1.4255975690794762</v>
      </c>
      <c r="R119" s="98">
        <v>1.7118882435976845</v>
      </c>
      <c r="S119" s="98">
        <v>1.9325771041382256</v>
      </c>
      <c r="T119" s="98">
        <v>2.6349794450900368</v>
      </c>
      <c r="U119" s="98">
        <v>2.6377173009493924</v>
      </c>
      <c r="V119" s="98">
        <v>3.2418779572276342</v>
      </c>
      <c r="W119" s="98">
        <v>3.7340787088286191</v>
      </c>
      <c r="DA119" s="63" t="s">
        <v>1876</v>
      </c>
    </row>
    <row r="120" spans="1:105" ht="12" customHeight="1" x14ac:dyDescent="0.25">
      <c r="A120" s="121" t="s">
        <v>55</v>
      </c>
      <c r="B120" s="122">
        <v>14.268251870313538</v>
      </c>
      <c r="C120" s="122">
        <v>13.149339588270582</v>
      </c>
      <c r="D120" s="122">
        <v>13.053240576515986</v>
      </c>
      <c r="E120" s="122">
        <v>12.515549311305772</v>
      </c>
      <c r="F120" s="122">
        <v>12.853410171670866</v>
      </c>
      <c r="G120" s="122">
        <v>13.179438228753181</v>
      </c>
      <c r="H120" s="122">
        <v>13.685371397993244</v>
      </c>
      <c r="I120" s="122">
        <v>13.096796676827255</v>
      </c>
      <c r="J120" s="122">
        <v>13.459929512966706</v>
      </c>
      <c r="K120" s="122">
        <v>12.987503434669065</v>
      </c>
      <c r="L120" s="122">
        <v>15.345925063683906</v>
      </c>
      <c r="M120" s="122">
        <v>16.909846148006658</v>
      </c>
      <c r="N120" s="122">
        <v>17.734705288217963</v>
      </c>
      <c r="O120" s="122">
        <v>20.045253829983167</v>
      </c>
      <c r="P120" s="122">
        <v>20.518115831295258</v>
      </c>
      <c r="Q120" s="122">
        <v>22.581796547939923</v>
      </c>
      <c r="R120" s="122">
        <v>23.776062028323693</v>
      </c>
      <c r="S120" s="122">
        <v>24.039816699012253</v>
      </c>
      <c r="T120" s="122">
        <v>26.700783827602272</v>
      </c>
      <c r="U120" s="122">
        <v>30.44534194566069</v>
      </c>
      <c r="V120" s="122">
        <v>34.465941811554075</v>
      </c>
      <c r="W120" s="122">
        <v>37.456318797838293</v>
      </c>
      <c r="DA120" s="130" t="s">
        <v>1877</v>
      </c>
    </row>
    <row r="121" spans="1:105" ht="12" customHeight="1" x14ac:dyDescent="0.25">
      <c r="A121" s="97" t="s">
        <v>124</v>
      </c>
      <c r="B121" s="98">
        <v>1.541218618914455</v>
      </c>
      <c r="C121" s="98">
        <v>1.4481156758022173</v>
      </c>
      <c r="D121" s="98">
        <v>1.2791263844608809</v>
      </c>
      <c r="E121" s="98">
        <v>1.2980479683010548</v>
      </c>
      <c r="F121" s="98">
        <v>1.3425222314703713</v>
      </c>
      <c r="G121" s="98">
        <v>1.3581295903778787</v>
      </c>
      <c r="H121" s="98">
        <v>1.4823556053127891</v>
      </c>
      <c r="I121" s="98">
        <v>1.4543721244345011</v>
      </c>
      <c r="J121" s="98">
        <v>1.3335081632960908</v>
      </c>
      <c r="K121" s="98">
        <v>1.2100501716210388</v>
      </c>
      <c r="L121" s="98">
        <v>1.2939745113488357</v>
      </c>
      <c r="M121" s="98">
        <v>1.5229492457925984</v>
      </c>
      <c r="N121" s="98">
        <v>1.5312457203787484</v>
      </c>
      <c r="O121" s="98">
        <v>1.5038335311220021</v>
      </c>
      <c r="P121" s="98">
        <v>1.388859288298927</v>
      </c>
      <c r="Q121" s="98">
        <v>1.8086937585440304</v>
      </c>
      <c r="R121" s="98">
        <v>2.1169055766729321</v>
      </c>
      <c r="S121" s="98">
        <v>2.4785097589895506</v>
      </c>
      <c r="T121" s="98">
        <v>2.7795423061867419</v>
      </c>
      <c r="U121" s="98">
        <v>3.556200742574402</v>
      </c>
      <c r="V121" s="98">
        <v>4.1467148557683302</v>
      </c>
      <c r="W121" s="98">
        <v>4.9157578188704392</v>
      </c>
      <c r="DA121" s="63" t="s">
        <v>1878</v>
      </c>
    </row>
    <row r="122" spans="1:105" ht="12" customHeight="1" x14ac:dyDescent="0.25">
      <c r="A122" s="97" t="s">
        <v>123</v>
      </c>
      <c r="B122" s="98">
        <v>5.2292531770578776E-3</v>
      </c>
      <c r="C122" s="98">
        <v>5.5306032736314155E-3</v>
      </c>
      <c r="D122" s="98">
        <v>4.7383369001466891E-3</v>
      </c>
      <c r="E122" s="98">
        <v>5.3129425234730004E-3</v>
      </c>
      <c r="F122" s="98">
        <v>5.8032839293746669E-3</v>
      </c>
      <c r="G122" s="98">
        <v>6.1647397531399773E-3</v>
      </c>
      <c r="H122" s="98">
        <v>7.4805947339299187E-3</v>
      </c>
      <c r="I122" s="98">
        <v>8.9227399779257793E-3</v>
      </c>
      <c r="J122" s="98">
        <v>8.0398791581576794E-3</v>
      </c>
      <c r="K122" s="98">
        <v>8.4409847062793704E-3</v>
      </c>
      <c r="L122" s="98">
        <v>8.3010592658850878E-3</v>
      </c>
      <c r="M122" s="98">
        <v>1.1074654727454638E-2</v>
      </c>
      <c r="N122" s="98">
        <v>1.086168337037466E-2</v>
      </c>
      <c r="O122" s="98">
        <v>9.2897149303199835E-3</v>
      </c>
      <c r="P122" s="98">
        <v>7.427670783119707E-3</v>
      </c>
      <c r="Q122" s="98">
        <v>1.0646568286100652E-2</v>
      </c>
      <c r="R122" s="98">
        <v>1.2948654547154635E-2</v>
      </c>
      <c r="S122" s="98">
        <v>1.6572693157745563E-2</v>
      </c>
      <c r="T122" s="98">
        <v>1.7648766174178501E-2</v>
      </c>
      <c r="U122" s="98">
        <v>2.5118665341046405E-2</v>
      </c>
      <c r="V122" s="98">
        <v>2.8408352151845697E-2</v>
      </c>
      <c r="W122" s="98">
        <v>3.5874042330897249E-2</v>
      </c>
      <c r="DA122" s="63" t="s">
        <v>1879</v>
      </c>
    </row>
    <row r="123" spans="1:105" ht="12" customHeight="1" x14ac:dyDescent="0.25">
      <c r="A123" s="100" t="s">
        <v>50</v>
      </c>
      <c r="B123" s="101">
        <v>2.9804478339338671E-3</v>
      </c>
      <c r="C123" s="101">
        <v>3.0950090877898519E-3</v>
      </c>
      <c r="D123" s="101">
        <v>2.6806125650381085E-3</v>
      </c>
      <c r="E123" s="101">
        <v>2.9681306270029312E-3</v>
      </c>
      <c r="F123" s="101">
        <v>3.2305306220585012E-3</v>
      </c>
      <c r="G123" s="101">
        <v>3.4849393433321E-3</v>
      </c>
      <c r="H123" s="101">
        <v>4.2392024633468089E-3</v>
      </c>
      <c r="I123" s="101">
        <v>4.9801935381761078E-3</v>
      </c>
      <c r="J123" s="101">
        <v>4.3461404167850631E-3</v>
      </c>
      <c r="K123" s="101">
        <v>4.1704590850901299E-3</v>
      </c>
      <c r="L123" s="101">
        <v>4.7137919842346757E-3</v>
      </c>
      <c r="M123" s="101">
        <v>6.2383893741679479E-3</v>
      </c>
      <c r="N123" s="101">
        <v>5.9961066553823363E-3</v>
      </c>
      <c r="O123" s="101">
        <v>5.3845924963647207E-3</v>
      </c>
      <c r="P123" s="101">
        <v>4.1338826004180054E-3</v>
      </c>
      <c r="Q123" s="101">
        <v>6.0636755087726119E-3</v>
      </c>
      <c r="R123" s="101">
        <v>7.3850331216426266E-3</v>
      </c>
      <c r="S123" s="101">
        <v>9.0594992443892991E-3</v>
      </c>
      <c r="T123" s="101">
        <v>9.6937855076810932E-3</v>
      </c>
      <c r="U123" s="101">
        <v>1.4032603077186902E-2</v>
      </c>
      <c r="V123" s="101">
        <v>1.593987957250248E-2</v>
      </c>
      <c r="W123" s="101">
        <v>2.0302265753250007E-2</v>
      </c>
      <c r="DA123" s="131" t="s">
        <v>1880</v>
      </c>
    </row>
    <row r="124" spans="1:105" ht="12" customHeight="1" x14ac:dyDescent="0.25">
      <c r="A124" s="103" t="s">
        <v>52</v>
      </c>
      <c r="B124" s="104">
        <v>2.2488053431240105E-3</v>
      </c>
      <c r="C124" s="104">
        <v>2.4355941858415636E-3</v>
      </c>
      <c r="D124" s="104">
        <v>2.0577243351085806E-3</v>
      </c>
      <c r="E124" s="104">
        <v>2.3448118964700696E-3</v>
      </c>
      <c r="F124" s="104">
        <v>2.5727533073161657E-3</v>
      </c>
      <c r="G124" s="104">
        <v>2.6798004098078773E-3</v>
      </c>
      <c r="H124" s="104">
        <v>3.2413922705831094E-3</v>
      </c>
      <c r="I124" s="104">
        <v>3.9425464397496715E-3</v>
      </c>
      <c r="J124" s="104">
        <v>3.6937387413726167E-3</v>
      </c>
      <c r="K124" s="104">
        <v>4.2705256211892396E-3</v>
      </c>
      <c r="L124" s="104">
        <v>3.5872672816504116E-3</v>
      </c>
      <c r="M124" s="104">
        <v>4.8362653532866909E-3</v>
      </c>
      <c r="N124" s="104">
        <v>4.865576714992324E-3</v>
      </c>
      <c r="O124" s="104">
        <v>3.9051224339552624E-3</v>
      </c>
      <c r="P124" s="104">
        <v>3.2937881827017016E-3</v>
      </c>
      <c r="Q124" s="104">
        <v>4.5828927773280403E-3</v>
      </c>
      <c r="R124" s="104">
        <v>5.5636214255120088E-3</v>
      </c>
      <c r="S124" s="104">
        <v>7.5131939133562635E-3</v>
      </c>
      <c r="T124" s="104">
        <v>7.9549806664974063E-3</v>
      </c>
      <c r="U124" s="104">
        <v>1.1086062263859501E-2</v>
      </c>
      <c r="V124" s="104">
        <v>1.2468472579343217E-2</v>
      </c>
      <c r="W124" s="104">
        <v>1.5571776577647245E-2</v>
      </c>
      <c r="DA124" s="132" t="s">
        <v>1881</v>
      </c>
    </row>
    <row r="125" spans="1:105" ht="12" customHeight="1" x14ac:dyDescent="0.25">
      <c r="A125" s="106" t="s">
        <v>122</v>
      </c>
      <c r="B125" s="101">
        <v>8.9088861425891253</v>
      </c>
      <c r="C125" s="101">
        <v>7.8902671802552842</v>
      </c>
      <c r="D125" s="101">
        <v>7.7569615814016357</v>
      </c>
      <c r="E125" s="101">
        <v>7.1725319944002521</v>
      </c>
      <c r="F125" s="101">
        <v>7.2964799099115112</v>
      </c>
      <c r="G125" s="101">
        <v>7.2275872314411957</v>
      </c>
      <c r="H125" s="101">
        <v>7.1970253234918173</v>
      </c>
      <c r="I125" s="101">
        <v>6.223517701307876</v>
      </c>
      <c r="J125" s="101">
        <v>6.0797870592707506</v>
      </c>
      <c r="K125" s="101">
        <v>5.4230292081376765</v>
      </c>
      <c r="L125" s="101">
        <v>6.2194299835167586</v>
      </c>
      <c r="M125" s="101">
        <v>6.841596131649462</v>
      </c>
      <c r="N125" s="101">
        <v>7.4361513448053644</v>
      </c>
      <c r="O125" s="101">
        <v>8.7474453850935951</v>
      </c>
      <c r="P125" s="101">
        <v>9.4009872293716334</v>
      </c>
      <c r="Q125" s="101">
        <v>10.401483729031881</v>
      </c>
      <c r="R125" s="101">
        <v>10.771379847811724</v>
      </c>
      <c r="S125" s="101">
        <v>10.627051204429058</v>
      </c>
      <c r="T125" s="101">
        <v>11.587297467453126</v>
      </c>
      <c r="U125" s="101">
        <v>12.587876071920073</v>
      </c>
      <c r="V125" s="101">
        <v>14.051360572185693</v>
      </c>
      <c r="W125" s="101">
        <v>15.085533225134741</v>
      </c>
      <c r="DA125" s="131" t="s">
        <v>1882</v>
      </c>
    </row>
    <row r="126" spans="1:105" ht="12" customHeight="1" x14ac:dyDescent="0.25">
      <c r="A126" s="107" t="s">
        <v>121</v>
      </c>
      <c r="B126" s="104">
        <v>3.8129178556329002</v>
      </c>
      <c r="C126" s="104">
        <v>3.8054261289394486</v>
      </c>
      <c r="D126" s="104">
        <v>4.0124142737533228</v>
      </c>
      <c r="E126" s="104">
        <v>4.0396564060809919</v>
      </c>
      <c r="F126" s="104">
        <v>4.2086047463596072</v>
      </c>
      <c r="G126" s="104">
        <v>4.5875566671809649</v>
      </c>
      <c r="H126" s="104">
        <v>4.9985098744547081</v>
      </c>
      <c r="I126" s="104">
        <v>5.4099841111069527</v>
      </c>
      <c r="J126" s="104">
        <v>6.038594411241708</v>
      </c>
      <c r="K126" s="104">
        <v>6.3459830702040696</v>
      </c>
      <c r="L126" s="104">
        <v>7.8242195095524263</v>
      </c>
      <c r="M126" s="104">
        <v>8.5342261158371411</v>
      </c>
      <c r="N126" s="104">
        <v>8.7564465396634752</v>
      </c>
      <c r="O126" s="104">
        <v>9.7846851988372485</v>
      </c>
      <c r="P126" s="104">
        <v>9.7208416428415774</v>
      </c>
      <c r="Q126" s="104">
        <v>10.360972492077909</v>
      </c>
      <c r="R126" s="104">
        <v>10.874827949291882</v>
      </c>
      <c r="S126" s="104">
        <v>10.917683042435899</v>
      </c>
      <c r="T126" s="104">
        <v>12.316295287788225</v>
      </c>
      <c r="U126" s="104">
        <v>14.276146465825168</v>
      </c>
      <c r="V126" s="104">
        <v>16.239458031448205</v>
      </c>
      <c r="W126" s="104">
        <v>17.419153711502215</v>
      </c>
      <c r="DA126" s="132" t="s">
        <v>1883</v>
      </c>
    </row>
    <row r="127" spans="1:105" ht="12" customHeight="1" x14ac:dyDescent="0.25">
      <c r="A127" s="108" t="s">
        <v>53</v>
      </c>
      <c r="B127" s="98">
        <v>2.1741774054441132</v>
      </c>
      <c r="C127" s="98">
        <v>2.1286015559081983</v>
      </c>
      <c r="D127" s="98">
        <v>2.2713251866497033</v>
      </c>
      <c r="E127" s="98">
        <v>2.2560603889723279</v>
      </c>
      <c r="F127" s="98">
        <v>2.3414294022860562</v>
      </c>
      <c r="G127" s="98">
        <v>2.5945395594232648</v>
      </c>
      <c r="H127" s="98">
        <v>2.8332979736075958</v>
      </c>
      <c r="I127" s="98">
        <v>3.0199136946814842</v>
      </c>
      <c r="J127" s="98">
        <v>3.267003461092254</v>
      </c>
      <c r="K127" s="98">
        <v>3.1294956854406233</v>
      </c>
      <c r="L127" s="98">
        <v>4.4385725053066345</v>
      </c>
      <c r="M127" s="98">
        <v>4.8008115227014203</v>
      </c>
      <c r="N127" s="98">
        <v>4.8226525956120474</v>
      </c>
      <c r="O127" s="98">
        <v>5.6718240982233503</v>
      </c>
      <c r="P127" s="98">
        <v>5.4123957335563855</v>
      </c>
      <c r="Q127" s="98">
        <v>5.9043678961376598</v>
      </c>
      <c r="R127" s="98">
        <v>6.2073379497259111</v>
      </c>
      <c r="S127" s="98">
        <v>5.9632015391429629</v>
      </c>
      <c r="T127" s="98">
        <v>6.7754484842544809</v>
      </c>
      <c r="U127" s="98">
        <v>7.9780977294554178</v>
      </c>
      <c r="V127" s="98">
        <v>9.117849360929613</v>
      </c>
      <c r="W127" s="98">
        <v>9.8560875629782139</v>
      </c>
      <c r="DA127" s="63" t="s">
        <v>1884</v>
      </c>
    </row>
    <row r="128" spans="1:105" ht="12" customHeight="1" x14ac:dyDescent="0.25">
      <c r="A128" s="108" t="s">
        <v>52</v>
      </c>
      <c r="B128" s="98">
        <v>1.638740450188787</v>
      </c>
      <c r="C128" s="98">
        <v>1.6768245730312503</v>
      </c>
      <c r="D128" s="98">
        <v>1.7410890871036193</v>
      </c>
      <c r="E128" s="98">
        <v>1.7835960171086638</v>
      </c>
      <c r="F128" s="98">
        <v>1.867175344073551</v>
      </c>
      <c r="G128" s="98">
        <v>1.9930171077577001</v>
      </c>
      <c r="H128" s="98">
        <v>2.1652119008471122</v>
      </c>
      <c r="I128" s="98">
        <v>2.390070416425468</v>
      </c>
      <c r="J128" s="98">
        <v>2.771590950149454</v>
      </c>
      <c r="K128" s="98">
        <v>3.2164873847634463</v>
      </c>
      <c r="L128" s="98">
        <v>3.3856470042457913</v>
      </c>
      <c r="M128" s="98">
        <v>3.7334145931357203</v>
      </c>
      <c r="N128" s="98">
        <v>3.9337939440514282</v>
      </c>
      <c r="O128" s="98">
        <v>4.1128611006138973</v>
      </c>
      <c r="P128" s="98">
        <v>4.3084459092851928</v>
      </c>
      <c r="Q128" s="98">
        <v>4.4566045959402505</v>
      </c>
      <c r="R128" s="98">
        <v>4.6674899995659711</v>
      </c>
      <c r="S128" s="98">
        <v>4.9544815032929357</v>
      </c>
      <c r="T128" s="98">
        <v>5.5408468035337446</v>
      </c>
      <c r="U128" s="98">
        <v>6.2980487363697488</v>
      </c>
      <c r="V128" s="98">
        <v>7.1216086705185919</v>
      </c>
      <c r="W128" s="98">
        <v>7.5630661485240003</v>
      </c>
      <c r="DA128" s="63" t="s">
        <v>1885</v>
      </c>
    </row>
    <row r="129" spans="1:105" ht="12" customHeight="1" x14ac:dyDescent="0.25">
      <c r="A129" s="121" t="s">
        <v>54</v>
      </c>
      <c r="B129" s="122">
        <v>3.2041993437887704</v>
      </c>
      <c r="C129" s="122">
        <v>3.0790817952315481</v>
      </c>
      <c r="D129" s="122">
        <v>3.0854346684186482</v>
      </c>
      <c r="E129" s="122">
        <v>3.0105539591036998</v>
      </c>
      <c r="F129" s="122">
        <v>3.0274080205538052</v>
      </c>
      <c r="G129" s="122">
        <v>3.094967288894324</v>
      </c>
      <c r="H129" s="122">
        <v>3.256347201521633</v>
      </c>
      <c r="I129" s="122">
        <v>3.2298192321440191</v>
      </c>
      <c r="J129" s="122">
        <v>3.329046305791461</v>
      </c>
      <c r="K129" s="122">
        <v>3.3883979989296877</v>
      </c>
      <c r="L129" s="122">
        <v>3.8037370610937877</v>
      </c>
      <c r="M129" s="122">
        <v>3.9166432746896356</v>
      </c>
      <c r="N129" s="122">
        <v>4.0863447484783153</v>
      </c>
      <c r="O129" s="122">
        <v>4.6069892895316018</v>
      </c>
      <c r="P129" s="122">
        <v>4.9873945956839414</v>
      </c>
      <c r="Q129" s="122">
        <v>5.2924832908961408</v>
      </c>
      <c r="R129" s="122">
        <v>5.7469838480967139</v>
      </c>
      <c r="S129" s="122">
        <v>5.9431291964371775</v>
      </c>
      <c r="T129" s="122">
        <v>6.6131346700161968</v>
      </c>
      <c r="U129" s="122">
        <v>7.4656464128304911</v>
      </c>
      <c r="V129" s="122">
        <v>8.9459318517304283</v>
      </c>
      <c r="W129" s="122">
        <v>9.7576904972633898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3.2041993437887704</v>
      </c>
      <c r="C131" s="33">
        <v>3.0790817952315481</v>
      </c>
      <c r="D131" s="33">
        <v>3.0854346684186482</v>
      </c>
      <c r="E131" s="33">
        <v>3.0105539591036998</v>
      </c>
      <c r="F131" s="33">
        <v>3.0274080205538052</v>
      </c>
      <c r="G131" s="33">
        <v>3.094967288894324</v>
      </c>
      <c r="H131" s="33">
        <v>3.256347201521633</v>
      </c>
      <c r="I131" s="33">
        <v>3.2298192321440191</v>
      </c>
      <c r="J131" s="33">
        <v>3.329046305791461</v>
      </c>
      <c r="K131" s="33">
        <v>3.3883979989296877</v>
      </c>
      <c r="L131" s="33">
        <v>3.8037370610937877</v>
      </c>
      <c r="M131" s="33">
        <v>3.9166432746896356</v>
      </c>
      <c r="N131" s="33">
        <v>4.0863447484783153</v>
      </c>
      <c r="O131" s="33">
        <v>4.6069892895316018</v>
      </c>
      <c r="P131" s="33">
        <v>4.9873945956839414</v>
      </c>
      <c r="Q131" s="33">
        <v>5.2924832908961408</v>
      </c>
      <c r="R131" s="33">
        <v>5.7469838480967139</v>
      </c>
      <c r="S131" s="33">
        <v>5.9431291964371775</v>
      </c>
      <c r="T131" s="33">
        <v>6.6131346700161968</v>
      </c>
      <c r="U131" s="33">
        <v>7.4656464128304911</v>
      </c>
      <c r="V131" s="33">
        <v>8.9459318517304283</v>
      </c>
      <c r="W131" s="33">
        <v>9.7576904972633898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1.4226680778111993</v>
      </c>
      <c r="C133" s="154">
        <f t="shared" si="22"/>
        <v>1.4467549030375482</v>
      </c>
      <c r="D133" s="154">
        <f t="shared" si="22"/>
        <v>1.4637085606471203</v>
      </c>
      <c r="E133" s="154">
        <f t="shared" si="22"/>
        <v>1.4877211810206763</v>
      </c>
      <c r="F133" s="154">
        <f t="shared" si="22"/>
        <v>1.5126254976807036</v>
      </c>
      <c r="G133" s="154">
        <f t="shared" si="22"/>
        <v>1.5503096012360198</v>
      </c>
      <c r="H133" s="154">
        <f t="shared" si="22"/>
        <v>1.6010470286556193</v>
      </c>
      <c r="I133" s="154">
        <f t="shared" si="22"/>
        <v>1.6466338502188544</v>
      </c>
      <c r="J133" s="154">
        <f t="shared" si="22"/>
        <v>1.7072097837257958</v>
      </c>
      <c r="K133" s="154">
        <f t="shared" si="22"/>
        <v>1.7880653932808106</v>
      </c>
      <c r="L133" s="154">
        <f t="shared" si="22"/>
        <v>1.8299927446377748</v>
      </c>
      <c r="M133" s="154">
        <f t="shared" si="22"/>
        <v>1.9087519298666549</v>
      </c>
      <c r="N133" s="154">
        <f t="shared" si="22"/>
        <v>2.0071184101144737</v>
      </c>
      <c r="O133" s="154">
        <f t="shared" si="22"/>
        <v>2.0707973613792929</v>
      </c>
      <c r="P133" s="154">
        <f t="shared" si="22"/>
        <v>2.1161841436016222</v>
      </c>
      <c r="Q133" s="154">
        <f t="shared" si="22"/>
        <v>2.162074957545348</v>
      </c>
      <c r="R133" s="154">
        <f t="shared" ref="R133:V133" si="23">IF(R115=0,"",R115/R97)</f>
        <v>2.2358422733430956</v>
      </c>
      <c r="S133" s="154">
        <f t="shared" si="23"/>
        <v>2.300313298354784</v>
      </c>
      <c r="T133" s="154">
        <f t="shared" si="23"/>
        <v>2.381245566698583</v>
      </c>
      <c r="U133" s="154">
        <f t="shared" si="23"/>
        <v>2.4429970174780387</v>
      </c>
      <c r="V133" s="154">
        <f t="shared" si="23"/>
        <v>2.5054868051762655</v>
      </c>
      <c r="W133" s="154">
        <f t="shared" ref="W133" si="24">IF(W115=0,"",W115/W97)</f>
        <v>2.5894385494684653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1.5989075944061693</v>
      </c>
      <c r="C134" s="155">
        <f t="shared" si="25"/>
        <v>1.6143272016652777</v>
      </c>
      <c r="D134" s="155">
        <f t="shared" si="25"/>
        <v>1.6369809313453116</v>
      </c>
      <c r="E134" s="155">
        <f t="shared" si="25"/>
        <v>1.6632976113490818</v>
      </c>
      <c r="F134" s="155">
        <f t="shared" si="25"/>
        <v>1.7026892760974794</v>
      </c>
      <c r="G134" s="155">
        <f t="shared" si="25"/>
        <v>1.7517820994524718</v>
      </c>
      <c r="H134" s="155">
        <f t="shared" si="25"/>
        <v>1.8145948921568422</v>
      </c>
      <c r="I134" s="155">
        <f t="shared" si="25"/>
        <v>1.8788468687284372</v>
      </c>
      <c r="J134" s="155">
        <f t="shared" si="25"/>
        <v>1.9573567568940957</v>
      </c>
      <c r="K134" s="155">
        <f t="shared" si="25"/>
        <v>2.0498526687573753</v>
      </c>
      <c r="L134" s="155">
        <f t="shared" si="25"/>
        <v>2.1559456396119612</v>
      </c>
      <c r="M134" s="155">
        <f t="shared" si="25"/>
        <v>2.3058135639591608</v>
      </c>
      <c r="N134" s="155">
        <f t="shared" si="25"/>
        <v>2.478234450471561</v>
      </c>
      <c r="O134" s="155">
        <f t="shared" si="25"/>
        <v>2.6526997079529111</v>
      </c>
      <c r="P134" s="155">
        <f t="shared" si="25"/>
        <v>2.7237372418654346</v>
      </c>
      <c r="Q134" s="155">
        <f t="shared" si="25"/>
        <v>2.7960348418157093</v>
      </c>
      <c r="R134" s="155">
        <f t="shared" ref="R134:V134" si="26">IF(R116=0,"",R116/R98)</f>
        <v>2.8885004653491264</v>
      </c>
      <c r="S134" s="155">
        <f t="shared" si="26"/>
        <v>2.9991748107422684</v>
      </c>
      <c r="T134" s="155">
        <f t="shared" si="26"/>
        <v>3.1258888121086899</v>
      </c>
      <c r="U134" s="155">
        <f t="shared" si="26"/>
        <v>3.2459505573550991</v>
      </c>
      <c r="V134" s="155">
        <f t="shared" si="26"/>
        <v>3.3591145084624201</v>
      </c>
      <c r="W134" s="155">
        <f t="shared" ref="W134" si="27">IF(W116=0,"",W116/W98)</f>
        <v>3.4387764049200831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1.5989075944061693</v>
      </c>
      <c r="C135" s="156">
        <f t="shared" si="28"/>
        <v>1.6143272016652777</v>
      </c>
      <c r="D135" s="156">
        <f t="shared" si="28"/>
        <v>1.6369809313453116</v>
      </c>
      <c r="E135" s="156">
        <f t="shared" si="28"/>
        <v>1.6632976113490818</v>
      </c>
      <c r="F135" s="156">
        <f t="shared" si="28"/>
        <v>1.7026892760974794</v>
      </c>
      <c r="G135" s="156">
        <f t="shared" si="28"/>
        <v>1.7517820994524718</v>
      </c>
      <c r="H135" s="156">
        <f t="shared" si="28"/>
        <v>1.8145948921568422</v>
      </c>
      <c r="I135" s="156">
        <f t="shared" si="28"/>
        <v>1.8788468687284372</v>
      </c>
      <c r="J135" s="156">
        <f t="shared" si="28"/>
        <v>1.9573567568940957</v>
      </c>
      <c r="K135" s="156">
        <f t="shared" si="28"/>
        <v>2.0498526687573753</v>
      </c>
      <c r="L135" s="156">
        <f t="shared" si="28"/>
        <v>2.1559456396119612</v>
      </c>
      <c r="M135" s="156">
        <f t="shared" si="28"/>
        <v>2.3058135639591608</v>
      </c>
      <c r="N135" s="156">
        <f t="shared" si="28"/>
        <v>2.478234450471561</v>
      </c>
      <c r="O135" s="156">
        <f t="shared" si="28"/>
        <v>2.6526997079529111</v>
      </c>
      <c r="P135" s="156">
        <f t="shared" si="28"/>
        <v>2.7237372418654346</v>
      </c>
      <c r="Q135" s="156">
        <f t="shared" si="28"/>
        <v>2.7960348418157093</v>
      </c>
      <c r="R135" s="156">
        <f t="shared" ref="R135:V135" si="29">IF(R117=0,"",R117/R99)</f>
        <v>2.8885004653491264</v>
      </c>
      <c r="S135" s="156">
        <f t="shared" si="29"/>
        <v>2.9991748107422684</v>
      </c>
      <c r="T135" s="156">
        <f t="shared" si="29"/>
        <v>3.1258888121086899</v>
      </c>
      <c r="U135" s="156">
        <f t="shared" si="29"/>
        <v>3.2459505573550991</v>
      </c>
      <c r="V135" s="156">
        <f t="shared" si="29"/>
        <v>3.3591145084624201</v>
      </c>
      <c r="W135" s="156">
        <f t="shared" ref="W135" si="30">IF(W117=0,"",W117/W99)</f>
        <v>3.4387764049200831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2.258521943064399</v>
      </c>
      <c r="C136" s="155">
        <f t="shared" si="31"/>
        <v>2.3927196683031537</v>
      </c>
      <c r="D136" s="155">
        <f t="shared" si="31"/>
        <v>2.5213513186018197</v>
      </c>
      <c r="E136" s="155">
        <f t="shared" si="31"/>
        <v>2.6305579387346762</v>
      </c>
      <c r="F136" s="155">
        <f t="shared" si="31"/>
        <v>2.7828737394181831</v>
      </c>
      <c r="G136" s="155">
        <f t="shared" si="31"/>
        <v>2.979070171215692</v>
      </c>
      <c r="H136" s="155">
        <f t="shared" si="31"/>
        <v>3.2421330323046891</v>
      </c>
      <c r="I136" s="155">
        <f t="shared" si="31"/>
        <v>3.4204377441367568</v>
      </c>
      <c r="J136" s="155">
        <f t="shared" si="31"/>
        <v>3.5296127345204171</v>
      </c>
      <c r="K136" s="155">
        <f t="shared" si="31"/>
        <v>3.6647236020866529</v>
      </c>
      <c r="L136" s="155">
        <f t="shared" si="31"/>
        <v>3.7850152767218548</v>
      </c>
      <c r="M136" s="155">
        <f t="shared" si="31"/>
        <v>3.9148843285414276</v>
      </c>
      <c r="N136" s="155">
        <f t="shared" si="31"/>
        <v>4.0629516732801694</v>
      </c>
      <c r="O136" s="155">
        <f t="shared" si="31"/>
        <v>4.2630887432085567</v>
      </c>
      <c r="P136" s="155">
        <f t="shared" si="31"/>
        <v>4.4349681926684434</v>
      </c>
      <c r="Q136" s="155">
        <f t="shared" si="31"/>
        <v>4.6140909110420205</v>
      </c>
      <c r="R136" s="155">
        <f t="shared" ref="R136:V136" si="32">IF(R118=0,"",R118/R100)</f>
        <v>4.7891905787056315</v>
      </c>
      <c r="S136" s="155">
        <f t="shared" si="32"/>
        <v>4.9501957946979838</v>
      </c>
      <c r="T136" s="155">
        <f t="shared" si="32"/>
        <v>5.1114065758742431</v>
      </c>
      <c r="U136" s="155">
        <f t="shared" si="32"/>
        <v>5.2586290278716037</v>
      </c>
      <c r="V136" s="155">
        <f t="shared" si="32"/>
        <v>5.4056401110771723</v>
      </c>
      <c r="W136" s="155">
        <f t="shared" ref="W136" si="33">IF(W118=0,"",W118/W100)</f>
        <v>5.5067377791512406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2.258521943064399</v>
      </c>
      <c r="C137" s="156">
        <f t="shared" si="34"/>
        <v>2.3927196683031537</v>
      </c>
      <c r="D137" s="156">
        <f t="shared" si="34"/>
        <v>2.5213513186018197</v>
      </c>
      <c r="E137" s="156">
        <f t="shared" si="34"/>
        <v>2.6305579387346762</v>
      </c>
      <c r="F137" s="156">
        <f t="shared" si="34"/>
        <v>2.7828737394181831</v>
      </c>
      <c r="G137" s="156">
        <f t="shared" si="34"/>
        <v>2.979070171215692</v>
      </c>
      <c r="H137" s="156">
        <f t="shared" si="34"/>
        <v>3.2421330323046891</v>
      </c>
      <c r="I137" s="156">
        <f t="shared" si="34"/>
        <v>3.4204377441367568</v>
      </c>
      <c r="J137" s="156">
        <f t="shared" si="34"/>
        <v>3.5296127345204171</v>
      </c>
      <c r="K137" s="156">
        <f t="shared" si="34"/>
        <v>3.6647236020866529</v>
      </c>
      <c r="L137" s="156">
        <f t="shared" si="34"/>
        <v>3.7850152767218548</v>
      </c>
      <c r="M137" s="156">
        <f t="shared" si="34"/>
        <v>3.9148843285414276</v>
      </c>
      <c r="N137" s="156">
        <f t="shared" si="34"/>
        <v>4.0629516732801694</v>
      </c>
      <c r="O137" s="156">
        <f t="shared" si="34"/>
        <v>4.2630887432085567</v>
      </c>
      <c r="P137" s="156">
        <f t="shared" si="34"/>
        <v>4.4349681926684434</v>
      </c>
      <c r="Q137" s="156">
        <f t="shared" si="34"/>
        <v>4.6140909110420205</v>
      </c>
      <c r="R137" s="156">
        <f t="shared" ref="R137:V137" si="35">IF(R119=0,"",R119/R101)</f>
        <v>4.7891905787056315</v>
      </c>
      <c r="S137" s="156">
        <f t="shared" si="35"/>
        <v>4.9501957946979838</v>
      </c>
      <c r="T137" s="156">
        <f t="shared" si="35"/>
        <v>5.1114065758742431</v>
      </c>
      <c r="U137" s="156">
        <f t="shared" si="35"/>
        <v>5.2586290278716037</v>
      </c>
      <c r="V137" s="156">
        <f t="shared" si="35"/>
        <v>5.4056401110771723</v>
      </c>
      <c r="W137" s="156">
        <f t="shared" ref="W137" si="36">IF(W119=0,"",W119/W101)</f>
        <v>5.5067377791512406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0.72647147919066346</v>
      </c>
      <c r="C138" s="155">
        <f t="shared" si="37"/>
        <v>0.7318826838894904</v>
      </c>
      <c r="D138" s="155">
        <f t="shared" si="37"/>
        <v>0.73773182782101887</v>
      </c>
      <c r="E138" s="155">
        <f t="shared" si="37"/>
        <v>0.74291070385611813</v>
      </c>
      <c r="F138" s="155">
        <f t="shared" si="37"/>
        <v>0.74797460835067686</v>
      </c>
      <c r="G138" s="155">
        <f t="shared" si="37"/>
        <v>0.75427099049297797</v>
      </c>
      <c r="H138" s="155">
        <f t="shared" si="37"/>
        <v>0.76068443508824046</v>
      </c>
      <c r="I138" s="155">
        <f t="shared" si="37"/>
        <v>0.76791661290277191</v>
      </c>
      <c r="J138" s="155">
        <f t="shared" si="37"/>
        <v>0.7747919402903628</v>
      </c>
      <c r="K138" s="155">
        <f t="shared" si="37"/>
        <v>0.7854727110247709</v>
      </c>
      <c r="L138" s="155">
        <f t="shared" si="37"/>
        <v>0.78233670315613901</v>
      </c>
      <c r="M138" s="155">
        <f t="shared" si="37"/>
        <v>0.7846602817359829</v>
      </c>
      <c r="N138" s="155">
        <f t="shared" si="37"/>
        <v>0.78920215625390777</v>
      </c>
      <c r="O138" s="155">
        <f t="shared" si="37"/>
        <v>0.79197001834286074</v>
      </c>
      <c r="P138" s="155">
        <f t="shared" si="37"/>
        <v>0.7990159892865597</v>
      </c>
      <c r="Q138" s="155">
        <f t="shared" si="37"/>
        <v>0.80244022590723663</v>
      </c>
      <c r="R138" s="155">
        <f t="shared" ref="R138:V138" si="38">IF(R120=0,"",R120/R102)</f>
        <v>0.81026491991855965</v>
      </c>
      <c r="S138" s="155">
        <f t="shared" si="38"/>
        <v>0.82164721910872374</v>
      </c>
      <c r="T138" s="155">
        <f t="shared" si="38"/>
        <v>0.83340555038867492</v>
      </c>
      <c r="U138" s="155">
        <f t="shared" si="38"/>
        <v>0.84517090951504337</v>
      </c>
      <c r="V138" s="155">
        <f t="shared" si="38"/>
        <v>0.85536937031942906</v>
      </c>
      <c r="W138" s="155">
        <f t="shared" ref="W138" si="39">IF(W120=0,"",W120/W102)</f>
        <v>0.86198446368538051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0.6354002015126059</v>
      </c>
      <c r="C139" s="156">
        <f t="shared" si="40"/>
        <v>0.63792394848474276</v>
      </c>
      <c r="D139" s="156">
        <f t="shared" si="40"/>
        <v>0.64087256423753725</v>
      </c>
      <c r="E139" s="156">
        <f t="shared" si="40"/>
        <v>0.6448002643811257</v>
      </c>
      <c r="F139" s="156">
        <f t="shared" si="40"/>
        <v>0.64966410803263919</v>
      </c>
      <c r="G139" s="156">
        <f t="shared" si="40"/>
        <v>0.65522563621541818</v>
      </c>
      <c r="H139" s="156">
        <f t="shared" si="40"/>
        <v>0.66140857558134836</v>
      </c>
      <c r="I139" s="156">
        <f t="shared" si="40"/>
        <v>0.66431526392657281</v>
      </c>
      <c r="J139" s="156">
        <f t="shared" si="40"/>
        <v>0.66567764005024022</v>
      </c>
      <c r="K139" s="156">
        <f t="shared" si="40"/>
        <v>0.66769020000359336</v>
      </c>
      <c r="L139" s="156">
        <f t="shared" si="40"/>
        <v>0.6706894147748983</v>
      </c>
      <c r="M139" s="156">
        <f t="shared" si="40"/>
        <v>0.67699636137230923</v>
      </c>
      <c r="N139" s="156">
        <f t="shared" si="40"/>
        <v>0.68601717188667144</v>
      </c>
      <c r="O139" s="156">
        <f t="shared" si="40"/>
        <v>0.69829613621835918</v>
      </c>
      <c r="P139" s="156">
        <f t="shared" si="40"/>
        <v>0.71124676028713518</v>
      </c>
      <c r="Q139" s="156">
        <f t="shared" si="40"/>
        <v>0.73023551006765763</v>
      </c>
      <c r="R139" s="156">
        <f t="shared" ref="R139:V139" si="41">IF(R121=0,"",R121/R103)</f>
        <v>0.75321933263086871</v>
      </c>
      <c r="S139" s="156">
        <f t="shared" si="41"/>
        <v>0.77834373347694563</v>
      </c>
      <c r="T139" s="156">
        <f t="shared" si="41"/>
        <v>0.80326273121816749</v>
      </c>
      <c r="U139" s="156">
        <f t="shared" si="41"/>
        <v>0.82789192965674896</v>
      </c>
      <c r="V139" s="156">
        <f t="shared" si="41"/>
        <v>0.84497918637645075</v>
      </c>
      <c r="W139" s="156">
        <f t="shared" ref="W139" si="42">IF(W121=0,"",W121/W103)</f>
        <v>0.85562696546840566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0.75355248715439527</v>
      </c>
      <c r="C140" s="156">
        <f t="shared" si="43"/>
        <v>0.76062269627664281</v>
      </c>
      <c r="D140" s="156">
        <f t="shared" si="43"/>
        <v>0.7603843075172052</v>
      </c>
      <c r="E140" s="156">
        <f t="shared" si="43"/>
        <v>0.7666403751893367</v>
      </c>
      <c r="F140" s="156">
        <f t="shared" si="43"/>
        <v>0.77064470885597713</v>
      </c>
      <c r="G140" s="156">
        <f t="shared" si="43"/>
        <v>0.77177834401020107</v>
      </c>
      <c r="H140" s="156">
        <f t="shared" si="43"/>
        <v>0.77561421197966407</v>
      </c>
      <c r="I140" s="156">
        <f t="shared" si="43"/>
        <v>0.78096481391905848</v>
      </c>
      <c r="J140" s="156">
        <f t="shared" si="43"/>
        <v>0.78679025207025155</v>
      </c>
      <c r="K140" s="156">
        <f t="shared" si="43"/>
        <v>0.80424420863354118</v>
      </c>
      <c r="L140" s="156">
        <f t="shared" si="43"/>
        <v>0.78202309378774792</v>
      </c>
      <c r="M140" s="156">
        <f t="shared" si="43"/>
        <v>0.78890134660400502</v>
      </c>
      <c r="N140" s="156">
        <f t="shared" si="43"/>
        <v>0.79667453626247808</v>
      </c>
      <c r="O140" s="156">
        <f t="shared" si="43"/>
        <v>0.79221862948324473</v>
      </c>
      <c r="P140" s="156">
        <f t="shared" si="43"/>
        <v>0.80564248225582979</v>
      </c>
      <c r="Q140" s="156">
        <f t="shared" si="43"/>
        <v>0.82658832643402091</v>
      </c>
      <c r="R140" s="156">
        <f t="shared" ref="R140:V140" si="44">IF(R122=0,"",R122/R104)</f>
        <v>0.8451819493322259</v>
      </c>
      <c r="S140" s="156">
        <f t="shared" si="44"/>
        <v>0.8724218909303888</v>
      </c>
      <c r="T140" s="156">
        <f t="shared" si="44"/>
        <v>0.88369292881671557</v>
      </c>
      <c r="U140" s="156">
        <f t="shared" si="44"/>
        <v>0.90084671609845057</v>
      </c>
      <c r="V140" s="156">
        <f t="shared" si="44"/>
        <v>0.90635931061570696</v>
      </c>
      <c r="W140" s="156">
        <f t="shared" ref="W140" si="45">IF(W122=0,"",W122/W104)</f>
        <v>0.91141958773822807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0.6354002015126059</v>
      </c>
      <c r="C141" s="157">
        <f t="shared" si="46"/>
        <v>0.64005212590350302</v>
      </c>
      <c r="D141" s="157">
        <f t="shared" si="46"/>
        <v>0.64225081000466822</v>
      </c>
      <c r="E141" s="157">
        <f t="shared" si="46"/>
        <v>0.64730720979921841</v>
      </c>
      <c r="F141" s="157">
        <f t="shared" si="46"/>
        <v>0.65162224216262521</v>
      </c>
      <c r="G141" s="157">
        <f t="shared" si="46"/>
        <v>0.65655619261145159</v>
      </c>
      <c r="H141" s="157">
        <f t="shared" si="46"/>
        <v>0.66202944628226723</v>
      </c>
      <c r="I141" s="157">
        <f t="shared" si="46"/>
        <v>0.66555824010040909</v>
      </c>
      <c r="J141" s="157">
        <f t="shared" si="46"/>
        <v>0.66609136131652769</v>
      </c>
      <c r="K141" s="157">
        <f t="shared" si="46"/>
        <v>0.6699507229457643</v>
      </c>
      <c r="L141" s="157">
        <f t="shared" si="46"/>
        <v>0.67075564211078342</v>
      </c>
      <c r="M141" s="157">
        <f t="shared" si="46"/>
        <v>0.67795259197279978</v>
      </c>
      <c r="N141" s="157">
        <f t="shared" si="46"/>
        <v>0.68384686890511093</v>
      </c>
      <c r="O141" s="157">
        <f t="shared" si="46"/>
        <v>0.68847185356087637</v>
      </c>
      <c r="P141" s="157">
        <f t="shared" si="46"/>
        <v>0.69761059997742803</v>
      </c>
      <c r="Q141" s="157">
        <f t="shared" si="46"/>
        <v>0.73080623465113304</v>
      </c>
      <c r="R141" s="157">
        <f t="shared" ref="R141:V141" si="47">IF(R123=0,"",R123/R105)</f>
        <v>0.75690121796251753</v>
      </c>
      <c r="S141" s="157">
        <f t="shared" si="47"/>
        <v>0.78894899286785447</v>
      </c>
      <c r="T141" s="157">
        <f t="shared" si="47"/>
        <v>0.80669788662684261</v>
      </c>
      <c r="U141" s="157">
        <f t="shared" si="47"/>
        <v>0.83540659781457227</v>
      </c>
      <c r="V141" s="157">
        <f t="shared" si="47"/>
        <v>0.84450167231149731</v>
      </c>
      <c r="W141" s="157">
        <f t="shared" ref="W141" si="48">IF(W123=0,"",W123/W105)</f>
        <v>0.85343634662291534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0.71185745945989409</v>
      </c>
      <c r="C143" s="157">
        <f t="shared" si="52"/>
        <v>0.71447785596723112</v>
      </c>
      <c r="D143" s="157">
        <f t="shared" si="52"/>
        <v>0.71810336341981107</v>
      </c>
      <c r="E143" s="157">
        <f t="shared" si="52"/>
        <v>0.72196671058044393</v>
      </c>
      <c r="F143" s="157">
        <f t="shared" si="52"/>
        <v>0.72705698814602104</v>
      </c>
      <c r="G143" s="157">
        <f t="shared" si="52"/>
        <v>0.73240942397298758</v>
      </c>
      <c r="H143" s="157">
        <f t="shared" si="52"/>
        <v>0.73865410347654048</v>
      </c>
      <c r="I143" s="157">
        <f t="shared" si="52"/>
        <v>0.74136259822082673</v>
      </c>
      <c r="J143" s="157">
        <f t="shared" si="52"/>
        <v>0.74214319125946282</v>
      </c>
      <c r="K143" s="157">
        <f t="shared" si="52"/>
        <v>0.74340270599206604</v>
      </c>
      <c r="L143" s="157">
        <f t="shared" si="52"/>
        <v>0.74534970131247202</v>
      </c>
      <c r="M143" s="157">
        <f t="shared" si="52"/>
        <v>0.74853457879316543</v>
      </c>
      <c r="N143" s="157">
        <f t="shared" si="52"/>
        <v>0.75314252590309694</v>
      </c>
      <c r="O143" s="157">
        <f t="shared" si="52"/>
        <v>0.7586946242710606</v>
      </c>
      <c r="P143" s="157">
        <f t="shared" si="52"/>
        <v>0.76439242553020326</v>
      </c>
      <c r="Q143" s="157">
        <f t="shared" si="52"/>
        <v>0.76968639162110875</v>
      </c>
      <c r="R143" s="157">
        <f t="shared" ref="R143:V143" si="53">IF(R125=0,"",R125/R107)</f>
        <v>0.77632668761745682</v>
      </c>
      <c r="S143" s="157">
        <f t="shared" si="53"/>
        <v>0.78483862102940516</v>
      </c>
      <c r="T143" s="157">
        <f t="shared" si="53"/>
        <v>0.79640848733586744</v>
      </c>
      <c r="U143" s="157">
        <f t="shared" si="53"/>
        <v>0.80849781892433703</v>
      </c>
      <c r="V143" s="157">
        <f t="shared" si="53"/>
        <v>0.82029956805478998</v>
      </c>
      <c r="W143" s="157">
        <f t="shared" ref="W143" si="54">IF(W125=0,"",W125/W107)</f>
        <v>0.82859074772219332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0.81247405201891487</v>
      </c>
      <c r="C144" s="158">
        <f t="shared" si="55"/>
        <v>0.81912177453544377</v>
      </c>
      <c r="D144" s="158">
        <f t="shared" si="55"/>
        <v>0.82060350916501879</v>
      </c>
      <c r="E144" s="158">
        <f t="shared" si="55"/>
        <v>0.82578538053735273</v>
      </c>
      <c r="F144" s="158">
        <f t="shared" si="55"/>
        <v>0.82934173014128265</v>
      </c>
      <c r="G144" s="158">
        <f t="shared" si="55"/>
        <v>0.83046323017727641</v>
      </c>
      <c r="H144" s="158">
        <f t="shared" si="55"/>
        <v>0.8335601597496537</v>
      </c>
      <c r="I144" s="158">
        <f t="shared" si="55"/>
        <v>0.83751514796677584</v>
      </c>
      <c r="J144" s="158">
        <f t="shared" si="55"/>
        <v>0.84259535766298721</v>
      </c>
      <c r="K144" s="158">
        <f t="shared" si="55"/>
        <v>0.85560306218389637</v>
      </c>
      <c r="L144" s="158">
        <f t="shared" si="55"/>
        <v>0.83849612056281331</v>
      </c>
      <c r="M144" s="158">
        <f t="shared" si="55"/>
        <v>0.84106411056347108</v>
      </c>
      <c r="N144" s="158">
        <f t="shared" si="55"/>
        <v>0.84583112357882861</v>
      </c>
      <c r="O144" s="158">
        <f t="shared" si="55"/>
        <v>0.84236576017895048</v>
      </c>
      <c r="P144" s="158">
        <f t="shared" si="55"/>
        <v>0.85131193034496855</v>
      </c>
      <c r="Q144" s="158">
        <f t="shared" si="55"/>
        <v>0.85361640295857999</v>
      </c>
      <c r="R144" s="158">
        <f t="shared" ref="R144:V144" si="56">IF(R126=0,"",R126/R108)</f>
        <v>0.8601485216047331</v>
      </c>
      <c r="S144" s="158">
        <f t="shared" si="56"/>
        <v>0.87241569631235394</v>
      </c>
      <c r="T144" s="158">
        <f t="shared" si="56"/>
        <v>0.87920551163531635</v>
      </c>
      <c r="U144" s="158">
        <f t="shared" si="56"/>
        <v>0.8850751075927431</v>
      </c>
      <c r="V144" s="158">
        <f t="shared" si="56"/>
        <v>0.89104079071996412</v>
      </c>
      <c r="W144" s="158">
        <f t="shared" ref="W144" si="57">IF(W126=0,"",W126/W108)</f>
        <v>0.89499898542220813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0.71185745945989409</v>
      </c>
      <c r="C145" s="156">
        <f t="shared" si="58"/>
        <v>0.71696287393860336</v>
      </c>
      <c r="D145" s="156">
        <f t="shared" si="58"/>
        <v>0.72139905151205774</v>
      </c>
      <c r="E145" s="156">
        <f t="shared" si="58"/>
        <v>0.72581804207343881</v>
      </c>
      <c r="F145" s="156">
        <f t="shared" si="58"/>
        <v>0.72999546659767567</v>
      </c>
      <c r="G145" s="156">
        <f t="shared" si="58"/>
        <v>0.73477295630072992</v>
      </c>
      <c r="H145" s="156">
        <f t="shared" si="58"/>
        <v>0.7395004013689993</v>
      </c>
      <c r="I145" s="156">
        <f t="shared" si="58"/>
        <v>0.74208556462540565</v>
      </c>
      <c r="J145" s="156">
        <f t="shared" si="58"/>
        <v>0.74333382585240293</v>
      </c>
      <c r="K145" s="156">
        <f t="shared" si="58"/>
        <v>0.74503223862090928</v>
      </c>
      <c r="L145" s="156">
        <f t="shared" si="58"/>
        <v>0.74652986541467536</v>
      </c>
      <c r="M145" s="156">
        <f t="shared" si="58"/>
        <v>0.74854499886165926</v>
      </c>
      <c r="N145" s="156">
        <f t="shared" si="58"/>
        <v>0.75134621650440347</v>
      </c>
      <c r="O145" s="156">
        <f t="shared" si="58"/>
        <v>0.75595500640247604</v>
      </c>
      <c r="P145" s="156">
        <f t="shared" si="58"/>
        <v>0.76121415259160352</v>
      </c>
      <c r="Q145" s="156">
        <f t="shared" si="58"/>
        <v>0.76868443353400673</v>
      </c>
      <c r="R145" s="156">
        <f t="shared" ref="R145:V145" si="59">IF(R127=0,"",R127/R109)</f>
        <v>0.77830319594716058</v>
      </c>
      <c r="S145" s="156">
        <f t="shared" si="59"/>
        <v>0.78880085945487655</v>
      </c>
      <c r="T145" s="156">
        <f t="shared" si="59"/>
        <v>0.8001625117832406</v>
      </c>
      <c r="U145" s="156">
        <f t="shared" si="59"/>
        <v>0.81145674628836284</v>
      </c>
      <c r="V145" s="156">
        <f t="shared" si="59"/>
        <v>0.82115709183519647</v>
      </c>
      <c r="W145" s="156">
        <f t="shared" ref="W145" si="60">IF(W127=0,"",W127/W109)</f>
        <v>0.82826370753227363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0.75865591455634807</v>
      </c>
      <c r="C147" s="155">
        <f t="shared" si="64"/>
        <v>0.7606202135912643</v>
      </c>
      <c r="D147" s="155">
        <f t="shared" si="64"/>
        <v>0.76296701412133383</v>
      </c>
      <c r="E147" s="155">
        <f t="shared" si="64"/>
        <v>0.76555925590907914</v>
      </c>
      <c r="F147" s="155">
        <f t="shared" si="64"/>
        <v>0.76867310104800779</v>
      </c>
      <c r="G147" s="155">
        <f t="shared" si="64"/>
        <v>0.77216900421453782</v>
      </c>
      <c r="H147" s="155">
        <f t="shared" si="64"/>
        <v>0.77610592605955242</v>
      </c>
      <c r="I147" s="155">
        <f t="shared" si="64"/>
        <v>0.77810746223282501</v>
      </c>
      <c r="J147" s="155">
        <f t="shared" si="64"/>
        <v>0.77915209021768017</v>
      </c>
      <c r="K147" s="155">
        <f t="shared" si="64"/>
        <v>0.78066803460958556</v>
      </c>
      <c r="L147" s="155">
        <f t="shared" si="64"/>
        <v>0.78232347191676799</v>
      </c>
      <c r="M147" s="155">
        <f t="shared" si="64"/>
        <v>0.78451221056504084</v>
      </c>
      <c r="N147" s="155">
        <f t="shared" si="64"/>
        <v>0.78715237336975497</v>
      </c>
      <c r="O147" s="155">
        <f t="shared" si="64"/>
        <v>0.79027574655404831</v>
      </c>
      <c r="P147" s="155">
        <f t="shared" si="64"/>
        <v>0.79330125600775392</v>
      </c>
      <c r="Q147" s="155">
        <f t="shared" si="64"/>
        <v>0.79700154542301382</v>
      </c>
      <c r="R147" s="155">
        <f t="shared" ref="R147:V147" si="65">IF(R129=0,"",R129/R111)</f>
        <v>0.80257844269017642</v>
      </c>
      <c r="S147" s="155">
        <f t="shared" si="65"/>
        <v>0.81044353166147298</v>
      </c>
      <c r="T147" s="155">
        <f t="shared" si="65"/>
        <v>0.82159012032115875</v>
      </c>
      <c r="U147" s="155">
        <f t="shared" si="65"/>
        <v>0.8346850910384862</v>
      </c>
      <c r="V147" s="155">
        <f t="shared" si="65"/>
        <v>0.84773949953637961</v>
      </c>
      <c r="W147" s="155">
        <f t="shared" ref="W147" si="66">IF(W129=0,"",W129/W111)</f>
        <v>0.85783560401773562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0.75865591455634807</v>
      </c>
      <c r="C149" s="159">
        <f t="shared" si="70"/>
        <v>0.7606202135912643</v>
      </c>
      <c r="D149" s="159">
        <f t="shared" si="70"/>
        <v>0.76296701412133383</v>
      </c>
      <c r="E149" s="159">
        <f t="shared" si="70"/>
        <v>0.76555925590907914</v>
      </c>
      <c r="F149" s="159">
        <f t="shared" si="70"/>
        <v>0.76867310104800779</v>
      </c>
      <c r="G149" s="159">
        <f t="shared" si="70"/>
        <v>0.77216900421453782</v>
      </c>
      <c r="H149" s="159">
        <f t="shared" si="70"/>
        <v>0.77610592605955242</v>
      </c>
      <c r="I149" s="159">
        <f t="shared" si="70"/>
        <v>0.77810746223282501</v>
      </c>
      <c r="J149" s="159">
        <f t="shared" si="70"/>
        <v>0.77915209021768017</v>
      </c>
      <c r="K149" s="159">
        <f t="shared" si="70"/>
        <v>0.78066803460958556</v>
      </c>
      <c r="L149" s="159">
        <f t="shared" si="70"/>
        <v>0.78232347191676799</v>
      </c>
      <c r="M149" s="159">
        <f t="shared" si="70"/>
        <v>0.78451221056504084</v>
      </c>
      <c r="N149" s="159">
        <f t="shared" si="70"/>
        <v>0.78715237336975497</v>
      </c>
      <c r="O149" s="159">
        <f t="shared" si="70"/>
        <v>0.79027574655404831</v>
      </c>
      <c r="P149" s="159">
        <f t="shared" si="70"/>
        <v>0.79330125600775392</v>
      </c>
      <c r="Q149" s="159">
        <f t="shared" si="70"/>
        <v>0.79700154542301382</v>
      </c>
      <c r="R149" s="159">
        <f t="shared" ref="R149:V149" si="71">IF(R131=0,"",R131/R113)</f>
        <v>0.80257844269017642</v>
      </c>
      <c r="S149" s="159">
        <f t="shared" si="71"/>
        <v>0.81044353166147298</v>
      </c>
      <c r="T149" s="159">
        <f t="shared" si="71"/>
        <v>0.82159012032115875</v>
      </c>
      <c r="U149" s="159">
        <f t="shared" si="71"/>
        <v>0.8346850910384862</v>
      </c>
      <c r="V149" s="159">
        <f t="shared" si="71"/>
        <v>0.84773949953637961</v>
      </c>
      <c r="W149" s="159">
        <f t="shared" ref="W149" si="72">IF(W131=0,"",W131/W113)</f>
        <v>0.85783560401773562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6.4204802172208382</v>
      </c>
      <c r="C151" s="117">
        <f t="shared" si="73"/>
        <v>6.0099388882814928</v>
      </c>
      <c r="D151" s="117">
        <f t="shared" si="73"/>
        <v>5.2839729273877163</v>
      </c>
      <c r="E151" s="117">
        <f t="shared" si="73"/>
        <v>5.3304662901926596</v>
      </c>
      <c r="F151" s="117">
        <f t="shared" si="73"/>
        <v>5.4724883759227687</v>
      </c>
      <c r="G151" s="117">
        <f t="shared" si="73"/>
        <v>5.490003458305786</v>
      </c>
      <c r="H151" s="117">
        <f t="shared" si="73"/>
        <v>5.9379044299399899</v>
      </c>
      <c r="I151" s="117">
        <f t="shared" si="73"/>
        <v>5.8035633282217844</v>
      </c>
      <c r="J151" s="117">
        <f t="shared" si="73"/>
        <v>5.3095235221169235</v>
      </c>
      <c r="K151" s="117">
        <f t="shared" si="73"/>
        <v>4.8042892543611071</v>
      </c>
      <c r="L151" s="117">
        <f t="shared" si="73"/>
        <v>5.115580180214935</v>
      </c>
      <c r="M151" s="117">
        <f t="shared" si="73"/>
        <v>5.9673775896306704</v>
      </c>
      <c r="N151" s="117">
        <f t="shared" si="73"/>
        <v>5.9200333981345512</v>
      </c>
      <c r="O151" s="117">
        <f t="shared" si="73"/>
        <v>5.7101308125280541</v>
      </c>
      <c r="P151" s="117">
        <f t="shared" si="73"/>
        <v>5.1744649875907891</v>
      </c>
      <c r="Q151" s="117">
        <f t="shared" si="73"/>
        <v>6.565473874645722</v>
      </c>
      <c r="R151" s="117">
        <f t="shared" ref="R151:V151" si="74">R152+R154+R156+R165</f>
        <v>7.4506935540557047</v>
      </c>
      <c r="S151" s="117">
        <f t="shared" si="74"/>
        <v>8.4429469605739076</v>
      </c>
      <c r="T151" s="117">
        <f t="shared" si="74"/>
        <v>9.1734522776467475</v>
      </c>
      <c r="U151" s="117">
        <f t="shared" si="74"/>
        <v>11.39250355438408</v>
      </c>
      <c r="V151" s="117">
        <f t="shared" si="74"/>
        <v>13.014781883790791</v>
      </c>
      <c r="W151" s="117">
        <f t="shared" ref="W151" si="75">W152+W154+W156+W165</f>
        <v>15.240953365024255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6.4204802172208382</v>
      </c>
      <c r="C156" s="122">
        <v>6.0099388882814928</v>
      </c>
      <c r="D156" s="122">
        <v>5.2839729273877163</v>
      </c>
      <c r="E156" s="122">
        <v>5.3304662901926596</v>
      </c>
      <c r="F156" s="122">
        <v>5.4724883759227687</v>
      </c>
      <c r="G156" s="122">
        <v>5.490003458305786</v>
      </c>
      <c r="H156" s="122">
        <v>5.9379044299399899</v>
      </c>
      <c r="I156" s="122">
        <v>5.8035633282217844</v>
      </c>
      <c r="J156" s="122">
        <v>5.3095235221169235</v>
      </c>
      <c r="K156" s="122">
        <v>4.8042892543611071</v>
      </c>
      <c r="L156" s="122">
        <v>5.115580180214935</v>
      </c>
      <c r="M156" s="122">
        <v>5.9673775896306704</v>
      </c>
      <c r="N156" s="122">
        <v>5.9200333981345512</v>
      </c>
      <c r="O156" s="122">
        <v>5.7101308125280541</v>
      </c>
      <c r="P156" s="122">
        <v>5.1744649875907891</v>
      </c>
      <c r="Q156" s="122">
        <v>6.565473874645722</v>
      </c>
      <c r="R156" s="122">
        <v>7.4506935540557047</v>
      </c>
      <c r="S156" s="122">
        <v>8.4429469605739076</v>
      </c>
      <c r="T156" s="122">
        <v>9.1734522776467475</v>
      </c>
      <c r="U156" s="122">
        <v>11.39250355438408</v>
      </c>
      <c r="V156" s="122">
        <v>13.014781883790791</v>
      </c>
      <c r="W156" s="122">
        <v>15.240953365024255</v>
      </c>
      <c r="DA156" s="130" t="s">
        <v>2213</v>
      </c>
    </row>
    <row r="157" spans="1:105" ht="12" customHeight="1" x14ac:dyDescent="0.25">
      <c r="A157" s="97" t="s">
        <v>124</v>
      </c>
      <c r="B157" s="98">
        <v>6.4080880931946753</v>
      </c>
      <c r="C157" s="98">
        <v>5.9971639691712335</v>
      </c>
      <c r="D157" s="98">
        <v>5.2729463440788749</v>
      </c>
      <c r="E157" s="98">
        <v>5.3183523858279962</v>
      </c>
      <c r="F157" s="98">
        <v>5.4593908418505785</v>
      </c>
      <c r="G157" s="98">
        <v>5.4759806532595032</v>
      </c>
      <c r="H157" s="98">
        <v>5.9209876216830519</v>
      </c>
      <c r="I157" s="98">
        <v>5.7837949186459809</v>
      </c>
      <c r="J157" s="98">
        <v>5.2922857344400045</v>
      </c>
      <c r="K157" s="98">
        <v>4.7878435461886477</v>
      </c>
      <c r="L157" s="98">
        <v>5.0970142098099229</v>
      </c>
      <c r="M157" s="98">
        <v>5.9430676025876448</v>
      </c>
      <c r="N157" s="98">
        <v>5.8968689445019669</v>
      </c>
      <c r="O157" s="98">
        <v>5.6894685332896664</v>
      </c>
      <c r="P157" s="98">
        <v>5.1588098588799784</v>
      </c>
      <c r="Q157" s="98">
        <v>6.5435536357263748</v>
      </c>
      <c r="R157" s="98">
        <v>7.424917002376187</v>
      </c>
      <c r="S157" s="98">
        <v>8.4126103650110267</v>
      </c>
      <c r="T157" s="98">
        <v>9.1417059085304331</v>
      </c>
      <c r="U157" s="98">
        <v>11.348127169980854</v>
      </c>
      <c r="V157" s="98">
        <v>12.964916852401513</v>
      </c>
      <c r="W157" s="98">
        <v>15.178106307619693</v>
      </c>
      <c r="DA157" s="63" t="s">
        <v>2214</v>
      </c>
    </row>
    <row r="158" spans="1:105" ht="12" customHeight="1" x14ac:dyDescent="0.25">
      <c r="A158" s="97" t="s">
        <v>123</v>
      </c>
      <c r="B158" s="98">
        <v>1.2392124026162936E-2</v>
      </c>
      <c r="C158" s="98">
        <v>1.2774919110259138E-2</v>
      </c>
      <c r="D158" s="98">
        <v>1.1026583308841303E-2</v>
      </c>
      <c r="E158" s="98">
        <v>1.2113904364663241E-2</v>
      </c>
      <c r="F158" s="98">
        <v>1.309753407219056E-2</v>
      </c>
      <c r="G158" s="98">
        <v>1.4022805046283053E-2</v>
      </c>
      <c r="H158" s="98">
        <v>1.6916808256938084E-2</v>
      </c>
      <c r="I158" s="98">
        <v>1.9768409575803943E-2</v>
      </c>
      <c r="J158" s="98">
        <v>1.723778767691907E-2</v>
      </c>
      <c r="K158" s="98">
        <v>1.644570817245954E-2</v>
      </c>
      <c r="L158" s="98">
        <v>1.8565970405012039E-2</v>
      </c>
      <c r="M158" s="98">
        <v>2.430998704302589E-2</v>
      </c>
      <c r="N158" s="98">
        <v>2.3164453632584101E-2</v>
      </c>
      <c r="O158" s="98">
        <v>2.0662279238387513E-2</v>
      </c>
      <c r="P158" s="98">
        <v>1.5655128710810536E-2</v>
      </c>
      <c r="Q158" s="98">
        <v>2.1920238919347423E-2</v>
      </c>
      <c r="R158" s="98">
        <v>2.5776551679517413E-2</v>
      </c>
      <c r="S158" s="98">
        <v>3.0336595562880705E-2</v>
      </c>
      <c r="T158" s="98">
        <v>3.1746369116313615E-2</v>
      </c>
      <c r="U158" s="98">
        <v>4.4376384403225458E-2</v>
      </c>
      <c r="V158" s="98">
        <v>4.9865031389278253E-2</v>
      </c>
      <c r="W158" s="98">
        <v>6.2847057404563367E-2</v>
      </c>
      <c r="DA158" s="63" t="s">
        <v>2215</v>
      </c>
    </row>
    <row r="159" spans="1:105" ht="12" customHeight="1" x14ac:dyDescent="0.25">
      <c r="A159" s="100" t="s">
        <v>50</v>
      </c>
      <c r="B159" s="101">
        <v>1.2392124026162936E-2</v>
      </c>
      <c r="C159" s="101">
        <v>1.2774919110259138E-2</v>
      </c>
      <c r="D159" s="101">
        <v>1.1026583308841303E-2</v>
      </c>
      <c r="E159" s="101">
        <v>1.2113904364663241E-2</v>
      </c>
      <c r="F159" s="101">
        <v>1.309753407219056E-2</v>
      </c>
      <c r="G159" s="101">
        <v>1.4022805046283053E-2</v>
      </c>
      <c r="H159" s="101">
        <v>1.6916808256938084E-2</v>
      </c>
      <c r="I159" s="101">
        <v>1.9768409575803943E-2</v>
      </c>
      <c r="J159" s="101">
        <v>1.723778767691907E-2</v>
      </c>
      <c r="K159" s="101">
        <v>1.644570817245954E-2</v>
      </c>
      <c r="L159" s="101">
        <v>1.8565970405012039E-2</v>
      </c>
      <c r="M159" s="101">
        <v>2.430998704302589E-2</v>
      </c>
      <c r="N159" s="101">
        <v>2.3164453632584101E-2</v>
      </c>
      <c r="O159" s="101">
        <v>2.0662279238387513E-2</v>
      </c>
      <c r="P159" s="101">
        <v>1.5655128710810536E-2</v>
      </c>
      <c r="Q159" s="101">
        <v>2.1920238919347423E-2</v>
      </c>
      <c r="R159" s="101">
        <v>2.5776551679517413E-2</v>
      </c>
      <c r="S159" s="101">
        <v>3.0336595562880705E-2</v>
      </c>
      <c r="T159" s="101">
        <v>3.1746369116313615E-2</v>
      </c>
      <c r="U159" s="101">
        <v>4.4376384403225458E-2</v>
      </c>
      <c r="V159" s="101">
        <v>4.9865031389278253E-2</v>
      </c>
      <c r="W159" s="101">
        <v>6.2847057404563367E-2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8004.0820704600419</v>
      </c>
      <c r="C169" s="117">
        <f t="shared" si="78"/>
        <v>8024.6811471160045</v>
      </c>
      <c r="D169" s="117">
        <f t="shared" si="78"/>
        <v>7924.4237200907664</v>
      </c>
      <c r="E169" s="117">
        <f t="shared" si="78"/>
        <v>7807.8410553830745</v>
      </c>
      <c r="F169" s="117">
        <f t="shared" si="78"/>
        <v>7623.1982795326103</v>
      </c>
      <c r="G169" s="117">
        <f t="shared" si="78"/>
        <v>7611.3364299903142</v>
      </c>
      <c r="H169" s="117">
        <f t="shared" si="78"/>
        <v>7704.6190175414158</v>
      </c>
      <c r="I169" s="117">
        <f t="shared" si="78"/>
        <v>7128.9836460177539</v>
      </c>
      <c r="J169" s="117">
        <f t="shared" si="78"/>
        <v>7134.9348655310678</v>
      </c>
      <c r="K169" s="117">
        <f t="shared" si="78"/>
        <v>6963.1639169391492</v>
      </c>
      <c r="L169" s="117">
        <f t="shared" si="78"/>
        <v>7085.93432100878</v>
      </c>
      <c r="M169" s="117">
        <f t="shared" si="78"/>
        <v>6653.509817007397</v>
      </c>
      <c r="N169" s="117">
        <f t="shared" si="78"/>
        <v>6203.4817923008231</v>
      </c>
      <c r="O169" s="117">
        <f t="shared" si="78"/>
        <v>5929.4299397984832</v>
      </c>
      <c r="P169" s="117">
        <f t="shared" si="78"/>
        <v>5651.8088723812798</v>
      </c>
      <c r="Q169" s="117">
        <f t="shared" si="78"/>
        <v>5853.6121245379572</v>
      </c>
      <c r="R169" s="117">
        <f t="shared" ref="R169:V169" si="79">R170+R172+R174+R183</f>
        <v>5895.5402992333184</v>
      </c>
      <c r="S169" s="117">
        <f t="shared" si="79"/>
        <v>5448.1261366581275</v>
      </c>
      <c r="T169" s="117">
        <f t="shared" si="79"/>
        <v>5310.475160850232</v>
      </c>
      <c r="U169" s="117">
        <f t="shared" si="79"/>
        <v>5140.4004676163313</v>
      </c>
      <c r="V169" s="117">
        <f t="shared" si="79"/>
        <v>5014.8121354751211</v>
      </c>
      <c r="W169" s="117">
        <f t="shared" ref="W169" si="80">W170+W172+W174+W183</f>
        <v>5232.3620455196724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6363.9207437719178</v>
      </c>
      <c r="C170" s="122">
        <f t="shared" si="81"/>
        <v>6476.4552136802877</v>
      </c>
      <c r="D170" s="122">
        <f t="shared" si="81"/>
        <v>6372.8095997019145</v>
      </c>
      <c r="E170" s="122">
        <f t="shared" si="81"/>
        <v>6294.2550511661011</v>
      </c>
      <c r="F170" s="122">
        <f t="shared" si="81"/>
        <v>6081.6774981280523</v>
      </c>
      <c r="G170" s="122">
        <f t="shared" si="81"/>
        <v>6050.5860492020747</v>
      </c>
      <c r="H170" s="122">
        <f t="shared" si="81"/>
        <v>6119.7024607848216</v>
      </c>
      <c r="I170" s="122">
        <f t="shared" si="81"/>
        <v>5614.453984987389</v>
      </c>
      <c r="J170" s="122">
        <f t="shared" si="81"/>
        <v>5601.0313724848738</v>
      </c>
      <c r="K170" s="122">
        <f t="shared" si="81"/>
        <v>5498.1373493095707</v>
      </c>
      <c r="L170" s="122">
        <f t="shared" si="81"/>
        <v>5378.525689436131</v>
      </c>
      <c r="M170" s="122">
        <f t="shared" si="81"/>
        <v>4890.7330395920872</v>
      </c>
      <c r="N170" s="122">
        <f t="shared" si="81"/>
        <v>4446.7224874207486</v>
      </c>
      <c r="O170" s="122">
        <f t="shared" si="81"/>
        <v>4048.7132018114025</v>
      </c>
      <c r="P170" s="122">
        <f t="shared" si="81"/>
        <v>3839.4649619584452</v>
      </c>
      <c r="Q170" s="122">
        <f t="shared" si="81"/>
        <v>3961.294095952408</v>
      </c>
      <c r="R170" s="122">
        <f t="shared" si="81"/>
        <v>4010.4352618491785</v>
      </c>
      <c r="S170" s="122">
        <f t="shared" si="81"/>
        <v>3665.7333791730925</v>
      </c>
      <c r="T170" s="122">
        <f t="shared" si="81"/>
        <v>3545.5159696901842</v>
      </c>
      <c r="U170" s="122">
        <f t="shared" si="81"/>
        <v>3387.1156619493559</v>
      </c>
      <c r="V170" s="122">
        <f t="shared" si="81"/>
        <v>3269.1687526513501</v>
      </c>
      <c r="W170" s="122">
        <f t="shared" si="81"/>
        <v>3469.4822398083511</v>
      </c>
      <c r="DA170" s="130" t="s">
        <v>2377</v>
      </c>
    </row>
    <row r="171" spans="1:105" ht="12" customHeight="1" x14ac:dyDescent="0.25">
      <c r="A171" s="97" t="s">
        <v>53</v>
      </c>
      <c r="B171" s="98">
        <v>6363.9207437719178</v>
      </c>
      <c r="C171" s="98">
        <v>6476.4552136802877</v>
      </c>
      <c r="D171" s="98">
        <v>6372.8095997019145</v>
      </c>
      <c r="E171" s="98">
        <v>6294.2550511661011</v>
      </c>
      <c r="F171" s="98">
        <v>6081.6774981280523</v>
      </c>
      <c r="G171" s="98">
        <v>6050.5860492020747</v>
      </c>
      <c r="H171" s="98">
        <v>6119.7024607848216</v>
      </c>
      <c r="I171" s="98">
        <v>5614.453984987389</v>
      </c>
      <c r="J171" s="98">
        <v>5601.0313724848738</v>
      </c>
      <c r="K171" s="98">
        <v>5498.1373493095707</v>
      </c>
      <c r="L171" s="98">
        <v>5378.525689436131</v>
      </c>
      <c r="M171" s="98">
        <v>4890.7330395920872</v>
      </c>
      <c r="N171" s="98">
        <v>4446.7224874207486</v>
      </c>
      <c r="O171" s="98">
        <v>4048.7132018114025</v>
      </c>
      <c r="P171" s="98">
        <v>3839.4649619584452</v>
      </c>
      <c r="Q171" s="98">
        <v>3961.294095952408</v>
      </c>
      <c r="R171" s="98">
        <v>4010.4352618491785</v>
      </c>
      <c r="S171" s="98">
        <v>3665.7333791730925</v>
      </c>
      <c r="T171" s="98">
        <v>3545.5159696901842</v>
      </c>
      <c r="U171" s="98">
        <v>3387.1156619493559</v>
      </c>
      <c r="V171" s="98">
        <v>3269.1687526513501</v>
      </c>
      <c r="W171" s="98">
        <v>3469.4822398083511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7.1791365726680922</v>
      </c>
      <c r="C172" s="122">
        <f t="shared" si="82"/>
        <v>8.0503860805468808</v>
      </c>
      <c r="D172" s="122">
        <f t="shared" si="82"/>
        <v>8.3868896016449987</v>
      </c>
      <c r="E172" s="122">
        <f t="shared" si="82"/>
        <v>8.3490235359041289</v>
      </c>
      <c r="F172" s="122">
        <f t="shared" si="82"/>
        <v>8.3057576417778503</v>
      </c>
      <c r="G172" s="122">
        <f t="shared" si="82"/>
        <v>8.1832035733786128</v>
      </c>
      <c r="H172" s="122">
        <f t="shared" si="82"/>
        <v>8.243981679627062</v>
      </c>
      <c r="I172" s="122">
        <f t="shared" si="82"/>
        <v>9.0822974769837135</v>
      </c>
      <c r="J172" s="122">
        <f t="shared" si="82"/>
        <v>10.108258743791895</v>
      </c>
      <c r="K172" s="122">
        <f t="shared" si="82"/>
        <v>10.744234482621518</v>
      </c>
      <c r="L172" s="122">
        <f t="shared" si="82"/>
        <v>11.867872068372364</v>
      </c>
      <c r="M172" s="122">
        <f t="shared" si="82"/>
        <v>12.666486960653792</v>
      </c>
      <c r="N172" s="122">
        <f t="shared" si="82"/>
        <v>13.847687814731227</v>
      </c>
      <c r="O172" s="122">
        <f t="shared" si="82"/>
        <v>14.332050325632796</v>
      </c>
      <c r="P172" s="122">
        <f t="shared" si="82"/>
        <v>15.539902655656894</v>
      </c>
      <c r="Q172" s="122">
        <f t="shared" si="82"/>
        <v>16.661375183603639</v>
      </c>
      <c r="R172" s="122">
        <f t="shared" si="82"/>
        <v>18.279903462455014</v>
      </c>
      <c r="S172" s="122">
        <f t="shared" si="82"/>
        <v>18.816179461006808</v>
      </c>
      <c r="T172" s="122">
        <f t="shared" si="82"/>
        <v>22.40860443026353</v>
      </c>
      <c r="U172" s="122">
        <f t="shared" si="82"/>
        <v>19.341800133926082</v>
      </c>
      <c r="V172" s="122">
        <f t="shared" si="82"/>
        <v>20.349467601589293</v>
      </c>
      <c r="W172" s="122">
        <f t="shared" si="82"/>
        <v>21.536158343951623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7.1791365726680922</v>
      </c>
      <c r="C173" s="98">
        <f>RES_hhdet_fech!C147</f>
        <v>8.0503860805468808</v>
      </c>
      <c r="D173" s="98">
        <f>RES_hhdet_fech!D147</f>
        <v>8.3868896016449987</v>
      </c>
      <c r="E173" s="98">
        <f>RES_hhdet_fech!E147</f>
        <v>8.3490235359041289</v>
      </c>
      <c r="F173" s="98">
        <f>RES_hhdet_fech!F147</f>
        <v>8.3057576417778503</v>
      </c>
      <c r="G173" s="98">
        <f>RES_hhdet_fech!G147</f>
        <v>8.1832035733786128</v>
      </c>
      <c r="H173" s="98">
        <f>RES_hhdet_fech!H147</f>
        <v>8.243981679627062</v>
      </c>
      <c r="I173" s="98">
        <f>RES_hhdet_fech!I147</f>
        <v>9.0822974769837135</v>
      </c>
      <c r="J173" s="98">
        <f>RES_hhdet_fech!J147</f>
        <v>10.108258743791895</v>
      </c>
      <c r="K173" s="98">
        <f>RES_hhdet_fech!K147</f>
        <v>10.744234482621518</v>
      </c>
      <c r="L173" s="98">
        <f>RES_hhdet_fech!L147</f>
        <v>11.867872068372364</v>
      </c>
      <c r="M173" s="98">
        <f>RES_hhdet_fech!M147</f>
        <v>12.666486960653792</v>
      </c>
      <c r="N173" s="98">
        <f>RES_hhdet_fech!N147</f>
        <v>13.847687814731227</v>
      </c>
      <c r="O173" s="98">
        <f>RES_hhdet_fech!O147</f>
        <v>14.332050325632796</v>
      </c>
      <c r="P173" s="98">
        <f>RES_hhdet_fech!P147</f>
        <v>15.539902655656894</v>
      </c>
      <c r="Q173" s="98">
        <f>RES_hhdet_fech!Q147</f>
        <v>16.661375183603639</v>
      </c>
      <c r="R173" s="98">
        <f>RES_hhdet_fech!R147</f>
        <v>18.279903462455014</v>
      </c>
      <c r="S173" s="98">
        <f>RES_hhdet_fech!S147</f>
        <v>18.816179461006808</v>
      </c>
      <c r="T173" s="98">
        <f>RES_hhdet_fech!T147</f>
        <v>22.40860443026353</v>
      </c>
      <c r="U173" s="98">
        <f>RES_hhdet_fech!U147</f>
        <v>19.341800133926082</v>
      </c>
      <c r="V173" s="98">
        <f>RES_hhdet_fech!V147</f>
        <v>20.349467601589293</v>
      </c>
      <c r="W173" s="98">
        <f>RES_hhdet_fech!W147</f>
        <v>21.536158343951623</v>
      </c>
      <c r="DA173" s="63" t="s">
        <v>2380</v>
      </c>
    </row>
    <row r="174" spans="1:105" ht="12" customHeight="1" x14ac:dyDescent="0.25">
      <c r="A174" s="121" t="s">
        <v>55</v>
      </c>
      <c r="B174" s="122">
        <v>1343.9722486297976</v>
      </c>
      <c r="C174" s="122">
        <v>1256.962522265803</v>
      </c>
      <c r="D174" s="122">
        <v>1256.131961053047</v>
      </c>
      <c r="E174" s="122">
        <v>1220.3680246618012</v>
      </c>
      <c r="F174" s="122">
        <v>1247.3365738860036</v>
      </c>
      <c r="G174" s="122">
        <v>1262.8761920636205</v>
      </c>
      <c r="H174" s="122">
        <v>1278.5051868366024</v>
      </c>
      <c r="I174" s="122">
        <v>1210.7686413315698</v>
      </c>
      <c r="J174" s="122">
        <v>1223.0025511520803</v>
      </c>
      <c r="K174" s="122">
        <v>1151.9045166368292</v>
      </c>
      <c r="L174" s="122">
        <v>1358.7474211177591</v>
      </c>
      <c r="M174" s="122">
        <v>1420.932963979905</v>
      </c>
      <c r="N174" s="122">
        <v>1415.8327801605556</v>
      </c>
      <c r="O174" s="122">
        <v>1516.9885940641577</v>
      </c>
      <c r="P174" s="122">
        <v>1443.4203868582888</v>
      </c>
      <c r="Q174" s="122">
        <v>1517.5599053944716</v>
      </c>
      <c r="R174" s="122">
        <v>1500.6295572417077</v>
      </c>
      <c r="S174" s="122">
        <v>1410.1417002986561</v>
      </c>
      <c r="T174" s="122">
        <v>1392.66168715397</v>
      </c>
      <c r="U174" s="122">
        <v>1389.0487678023187</v>
      </c>
      <c r="V174" s="122">
        <v>1367.2249471025905</v>
      </c>
      <c r="W174" s="122">
        <v>1380.0817690862214</v>
      </c>
      <c r="DA174" s="130" t="s">
        <v>2381</v>
      </c>
    </row>
    <row r="175" spans="1:105" ht="12" customHeight="1" x14ac:dyDescent="0.25">
      <c r="A175" s="97" t="s">
        <v>124</v>
      </c>
      <c r="B175" s="98">
        <v>1519.2578393752196</v>
      </c>
      <c r="C175" s="98">
        <v>1482.7641769151212</v>
      </c>
      <c r="D175" s="98">
        <v>1364.8778328152632</v>
      </c>
      <c r="E175" s="98">
        <v>1409.1948374687563</v>
      </c>
      <c r="F175" s="98">
        <v>1442.8312536037351</v>
      </c>
      <c r="G175" s="98">
        <v>1421.1089774832278</v>
      </c>
      <c r="H175" s="98">
        <v>1494.7398733378493</v>
      </c>
      <c r="I175" s="98">
        <v>1502.2317812240522</v>
      </c>
      <c r="J175" s="98">
        <v>1418.8558372416796</v>
      </c>
      <c r="K175" s="98">
        <v>1361.825016363382</v>
      </c>
      <c r="L175" s="98">
        <v>1515.1591442420236</v>
      </c>
      <c r="M175" s="98">
        <v>1713.6617566325235</v>
      </c>
      <c r="N175" s="98">
        <v>1704.5832995565597</v>
      </c>
      <c r="O175" s="98">
        <v>1662.5346435007687</v>
      </c>
      <c r="P175" s="98">
        <v>1445.3018235052541</v>
      </c>
      <c r="Q175" s="98">
        <v>1645.8646860569529</v>
      </c>
      <c r="R175" s="98">
        <v>1612.8415568223891</v>
      </c>
      <c r="S175" s="98">
        <v>1538.6536373688077</v>
      </c>
      <c r="T175" s="98">
        <v>1411.4571674047907</v>
      </c>
      <c r="U175" s="98">
        <v>1417.6491384760966</v>
      </c>
      <c r="V175" s="98">
        <v>1362.1466068307507</v>
      </c>
      <c r="W175" s="98">
        <v>1438.4054269081298</v>
      </c>
      <c r="DA175" s="63" t="s">
        <v>2382</v>
      </c>
    </row>
    <row r="176" spans="1:105" ht="12" customHeight="1" x14ac:dyDescent="0.25">
      <c r="A176" s="97" t="s">
        <v>123</v>
      </c>
      <c r="B176" s="98">
        <v>1281.0477753633015</v>
      </c>
      <c r="C176" s="98">
        <v>1243.5808571364403</v>
      </c>
      <c r="D176" s="98">
        <v>1150.35518942065</v>
      </c>
      <c r="E176" s="98">
        <v>1185.2616480117758</v>
      </c>
      <c r="F176" s="98">
        <v>1216.373182289072</v>
      </c>
      <c r="G176" s="98">
        <v>1206.4550587824426</v>
      </c>
      <c r="H176" s="98">
        <v>1274.6396136452329</v>
      </c>
      <c r="I176" s="98">
        <v>1277.6536655213608</v>
      </c>
      <c r="J176" s="98">
        <v>1200.4251086574559</v>
      </c>
      <c r="K176" s="98">
        <v>1130.2151653481005</v>
      </c>
      <c r="L176" s="98">
        <v>1299.4813341952176</v>
      </c>
      <c r="M176" s="98">
        <v>1470.8359413663138</v>
      </c>
      <c r="N176" s="98">
        <v>1468.1558552742333</v>
      </c>
      <c r="O176" s="98">
        <v>1466.4055730260159</v>
      </c>
      <c r="P176" s="98">
        <v>1276.4703047608161</v>
      </c>
      <c r="Q176" s="98">
        <v>1454.3296768413209</v>
      </c>
      <c r="R176" s="98">
        <v>1436.9195744448973</v>
      </c>
      <c r="S176" s="98">
        <v>1372.2093486330905</v>
      </c>
      <c r="T176" s="98">
        <v>1283.2583807771398</v>
      </c>
      <c r="U176" s="98">
        <v>1302.34494210506</v>
      </c>
      <c r="V176" s="98">
        <v>1270.1162148407543</v>
      </c>
      <c r="W176" s="98">
        <v>1350.3364001770944</v>
      </c>
      <c r="DA176" s="63" t="s">
        <v>2383</v>
      </c>
    </row>
    <row r="177" spans="1:105" ht="12" customHeight="1" x14ac:dyDescent="0.25">
      <c r="A177" s="100" t="s">
        <v>50</v>
      </c>
      <c r="B177" s="101">
        <v>865.9111699580277</v>
      </c>
      <c r="C177" s="101">
        <v>827.02261623441973</v>
      </c>
      <c r="D177" s="101">
        <v>770.49274470139926</v>
      </c>
      <c r="E177" s="101">
        <v>784.2298486596153</v>
      </c>
      <c r="F177" s="101">
        <v>800.80205778786353</v>
      </c>
      <c r="G177" s="101">
        <v>801.70078909327879</v>
      </c>
      <c r="H177" s="101">
        <v>846.26015788521511</v>
      </c>
      <c r="I177" s="101">
        <v>836.7708280762771</v>
      </c>
      <c r="J177" s="101">
        <v>766.50408277701604</v>
      </c>
      <c r="K177" s="101">
        <v>670.34282299225936</v>
      </c>
      <c r="L177" s="101">
        <v>860.32429750475137</v>
      </c>
      <c r="M177" s="101">
        <v>964.11732822465422</v>
      </c>
      <c r="N177" s="101">
        <v>944.20532568755971</v>
      </c>
      <c r="O177" s="101">
        <v>978.05531596257811</v>
      </c>
      <c r="P177" s="101">
        <v>820.43748851294959</v>
      </c>
      <c r="Q177" s="101">
        <v>936.8632399449607</v>
      </c>
      <c r="R177" s="101">
        <v>915.10572622953725</v>
      </c>
      <c r="S177" s="101">
        <v>829.48608644468447</v>
      </c>
      <c r="T177" s="101">
        <v>772.11791032761028</v>
      </c>
      <c r="U177" s="101">
        <v>784.55014640752563</v>
      </c>
      <c r="V177" s="101">
        <v>764.8606883677171</v>
      </c>
      <c r="W177" s="101">
        <v>816.11881434217571</v>
      </c>
      <c r="DA177" s="131" t="s">
        <v>2384</v>
      </c>
    </row>
    <row r="178" spans="1:105" ht="12" customHeight="1" x14ac:dyDescent="0.25">
      <c r="A178" s="103" t="s">
        <v>52</v>
      </c>
      <c r="B178" s="104">
        <v>415.13660540527371</v>
      </c>
      <c r="C178" s="104">
        <v>416.55824090202032</v>
      </c>
      <c r="D178" s="104">
        <v>379.86244471925073</v>
      </c>
      <c r="E178" s="104">
        <v>401.03179935216042</v>
      </c>
      <c r="F178" s="104">
        <v>415.57112450120843</v>
      </c>
      <c r="G178" s="104">
        <v>404.75426968916383</v>
      </c>
      <c r="H178" s="104">
        <v>428.37945576001772</v>
      </c>
      <c r="I178" s="104">
        <v>440.88283744508345</v>
      </c>
      <c r="J178" s="104">
        <v>433.92102588043974</v>
      </c>
      <c r="K178" s="104">
        <v>459.87234235584123</v>
      </c>
      <c r="L178" s="104">
        <v>439.15703669046621</v>
      </c>
      <c r="M178" s="104">
        <v>506.7186131416596</v>
      </c>
      <c r="N178" s="104">
        <v>523.95052958667338</v>
      </c>
      <c r="O178" s="104">
        <v>488.35025706343765</v>
      </c>
      <c r="P178" s="104">
        <v>456.03281624786655</v>
      </c>
      <c r="Q178" s="104">
        <v>517.46643689636028</v>
      </c>
      <c r="R178" s="104">
        <v>521.81384821536017</v>
      </c>
      <c r="S178" s="104">
        <v>542.7232621884059</v>
      </c>
      <c r="T178" s="104">
        <v>511.14047044952946</v>
      </c>
      <c r="U178" s="104">
        <v>517.79479569753414</v>
      </c>
      <c r="V178" s="104">
        <v>505.25552647303709</v>
      </c>
      <c r="W178" s="104">
        <v>534.21758583491874</v>
      </c>
      <c r="DA178" s="132" t="s">
        <v>2385</v>
      </c>
    </row>
    <row r="179" spans="1:105" ht="12" customHeight="1" x14ac:dyDescent="0.25">
      <c r="A179" s="106" t="s">
        <v>122</v>
      </c>
      <c r="B179" s="101">
        <v>1373.4692865701622</v>
      </c>
      <c r="C179" s="101">
        <v>1283.1416616788729</v>
      </c>
      <c r="D179" s="101">
        <v>1298.7966685744841</v>
      </c>
      <c r="E179" s="101">
        <v>1255.3314977180955</v>
      </c>
      <c r="F179" s="101">
        <v>1282.4214291397971</v>
      </c>
      <c r="G179" s="101">
        <v>1303.9545065275095</v>
      </c>
      <c r="H179" s="101">
        <v>1313.9927068797781</v>
      </c>
      <c r="I179" s="101">
        <v>1243.6198742125648</v>
      </c>
      <c r="J179" s="101">
        <v>1277.6113499002197</v>
      </c>
      <c r="K179" s="101">
        <v>1216.8935821172313</v>
      </c>
      <c r="L179" s="101">
        <v>1432.7483084207026</v>
      </c>
      <c r="M179" s="101">
        <v>1483.8842171523954</v>
      </c>
      <c r="N179" s="101">
        <v>1477.2395360666083</v>
      </c>
      <c r="O179" s="101">
        <v>1587.7945011902068</v>
      </c>
      <c r="P179" s="101">
        <v>1522.0667928988928</v>
      </c>
      <c r="Q179" s="101">
        <v>1583.8013290670285</v>
      </c>
      <c r="R179" s="101">
        <v>1566.4730833821609</v>
      </c>
      <c r="S179" s="101">
        <v>1470.9196148399633</v>
      </c>
      <c r="T179" s="101">
        <v>1461.5542928096477</v>
      </c>
      <c r="U179" s="101">
        <v>1452.2540430569818</v>
      </c>
      <c r="V179" s="101">
        <v>1428.8137221387606</v>
      </c>
      <c r="W179" s="101">
        <v>1428.3026648235882</v>
      </c>
      <c r="DA179" s="131" t="s">
        <v>2386</v>
      </c>
    </row>
    <row r="180" spans="1:105" ht="12" customHeight="1" x14ac:dyDescent="0.25">
      <c r="A180" s="107" t="s">
        <v>121</v>
      </c>
      <c r="B180" s="104">
        <v>1203.379178146685</v>
      </c>
      <c r="C180" s="104">
        <v>1119.3972439552783</v>
      </c>
      <c r="D180" s="104">
        <v>1136.7955837033142</v>
      </c>
      <c r="E180" s="104">
        <v>1097.7858829451802</v>
      </c>
      <c r="F180" s="104">
        <v>1124.4946929819898</v>
      </c>
      <c r="G180" s="104">
        <v>1150.1729291001716</v>
      </c>
      <c r="H180" s="104">
        <v>1164.4524402427692</v>
      </c>
      <c r="I180" s="104">
        <v>1100.5192992593497</v>
      </c>
      <c r="J180" s="104">
        <v>1124.6863404888686</v>
      </c>
      <c r="K180" s="104">
        <v>1056.6339890326919</v>
      </c>
      <c r="L180" s="104">
        <v>1272.8565118978538</v>
      </c>
      <c r="M180" s="104">
        <v>1320.4088378016547</v>
      </c>
      <c r="N180" s="104">
        <v>1315.5661415163033</v>
      </c>
      <c r="O180" s="104">
        <v>1430.5013871663564</v>
      </c>
      <c r="P180" s="104">
        <v>1367.1733680801958</v>
      </c>
      <c r="Q180" s="104">
        <v>1428.3882401005587</v>
      </c>
      <c r="R180" s="104">
        <v>1413.6336161483018</v>
      </c>
      <c r="S180" s="104">
        <v>1322.9358041617909</v>
      </c>
      <c r="T180" s="104">
        <v>1323.6659261377476</v>
      </c>
      <c r="U180" s="104">
        <v>1326.3551549296019</v>
      </c>
      <c r="V180" s="104">
        <v>1315.4261519247016</v>
      </c>
      <c r="W180" s="104">
        <v>1322.543170779079</v>
      </c>
      <c r="DA180" s="132" t="s">
        <v>2387</v>
      </c>
    </row>
    <row r="181" spans="1:105" ht="12" customHeight="1" x14ac:dyDescent="0.25">
      <c r="A181" s="108" t="s">
        <v>53</v>
      </c>
      <c r="B181" s="98">
        <v>783.17079019176072</v>
      </c>
      <c r="C181" s="98">
        <v>715.36405804454353</v>
      </c>
      <c r="D181" s="98">
        <v>732.00446595717528</v>
      </c>
      <c r="E181" s="98">
        <v>697.53076130555155</v>
      </c>
      <c r="F181" s="98">
        <v>710.74480250917156</v>
      </c>
      <c r="G181" s="98">
        <v>735.20633649365755</v>
      </c>
      <c r="H181" s="98">
        <v>743.99837524382235</v>
      </c>
      <c r="I181" s="98">
        <v>693.32185784850969</v>
      </c>
      <c r="J181" s="98">
        <v>689.73191248867772</v>
      </c>
      <c r="K181" s="98">
        <v>598.40785981520355</v>
      </c>
      <c r="L181" s="98">
        <v>811.02755941918815</v>
      </c>
      <c r="M181" s="98">
        <v>834.5841287936945</v>
      </c>
      <c r="N181" s="98">
        <v>815.66968756337428</v>
      </c>
      <c r="O181" s="98">
        <v>923.99354481662056</v>
      </c>
      <c r="P181" s="98">
        <v>851.31665544623843</v>
      </c>
      <c r="Q181" s="98">
        <v>903.92796192694925</v>
      </c>
      <c r="R181" s="98">
        <v>891.7528241880633</v>
      </c>
      <c r="S181" s="98">
        <v>799.17864704272563</v>
      </c>
      <c r="T181" s="98">
        <v>800.10787635672989</v>
      </c>
      <c r="U181" s="98">
        <v>808.46819216998995</v>
      </c>
      <c r="V181" s="98">
        <v>801.41725970995344</v>
      </c>
      <c r="W181" s="98">
        <v>808.61402537166123</v>
      </c>
      <c r="DA181" s="63" t="s">
        <v>2388</v>
      </c>
    </row>
    <row r="182" spans="1:105" ht="12" customHeight="1" x14ac:dyDescent="0.25">
      <c r="A182" s="108" t="s">
        <v>52</v>
      </c>
      <c r="B182" s="98">
        <v>420.20838795492432</v>
      </c>
      <c r="C182" s="98">
        <v>404.03318591073491</v>
      </c>
      <c r="D182" s="98">
        <v>404.79111774613864</v>
      </c>
      <c r="E182" s="98">
        <v>400.25512163962878</v>
      </c>
      <c r="F182" s="98">
        <v>413.74989047281838</v>
      </c>
      <c r="G182" s="98">
        <v>414.96659260651398</v>
      </c>
      <c r="H182" s="98">
        <v>420.45406499894671</v>
      </c>
      <c r="I182" s="98">
        <v>407.19744141084033</v>
      </c>
      <c r="J182" s="98">
        <v>434.95442800019094</v>
      </c>
      <c r="K182" s="98">
        <v>458.22612921748839</v>
      </c>
      <c r="L182" s="98">
        <v>461.8289524786656</v>
      </c>
      <c r="M182" s="98">
        <v>485.82470900796017</v>
      </c>
      <c r="N182" s="98">
        <v>499.89645395292899</v>
      </c>
      <c r="O182" s="98">
        <v>506.50784234973554</v>
      </c>
      <c r="P182" s="98">
        <v>515.85671263395716</v>
      </c>
      <c r="Q182" s="98">
        <v>524.46027817360937</v>
      </c>
      <c r="R182" s="98">
        <v>521.88079196023853</v>
      </c>
      <c r="S182" s="98">
        <v>523.75715711906525</v>
      </c>
      <c r="T182" s="98">
        <v>523.55804978101776</v>
      </c>
      <c r="U182" s="98">
        <v>517.88696275961172</v>
      </c>
      <c r="V182" s="98">
        <v>514.00889221474813</v>
      </c>
      <c r="W182" s="98">
        <v>513.92914540741765</v>
      </c>
      <c r="DA182" s="63" t="s">
        <v>2389</v>
      </c>
    </row>
    <row r="183" spans="1:105" ht="12" customHeight="1" x14ac:dyDescent="0.25">
      <c r="A183" s="121" t="s">
        <v>54</v>
      </c>
      <c r="B183" s="122">
        <v>289.00994148565752</v>
      </c>
      <c r="C183" s="122">
        <v>283.21302508936736</v>
      </c>
      <c r="D183" s="122">
        <v>287.09526973416041</v>
      </c>
      <c r="E183" s="122">
        <v>284.86895601926778</v>
      </c>
      <c r="F183" s="122">
        <v>285.87844987677653</v>
      </c>
      <c r="G183" s="122">
        <v>289.69098515124006</v>
      </c>
      <c r="H183" s="122">
        <v>298.16738824036474</v>
      </c>
      <c r="I183" s="122">
        <v>294.67872222181177</v>
      </c>
      <c r="J183" s="122">
        <v>300.7926831503213</v>
      </c>
      <c r="K183" s="122">
        <v>302.3778165101283</v>
      </c>
      <c r="L183" s="122">
        <v>336.79333838651718</v>
      </c>
      <c r="M183" s="122">
        <v>329.17732647475094</v>
      </c>
      <c r="N183" s="122">
        <v>327.07883690478809</v>
      </c>
      <c r="O183" s="122">
        <v>349.39609359728979</v>
      </c>
      <c r="P183" s="122">
        <v>353.38362090888819</v>
      </c>
      <c r="Q183" s="122">
        <v>358.09674800747388</v>
      </c>
      <c r="R183" s="122">
        <v>366.19557667997697</v>
      </c>
      <c r="S183" s="122">
        <v>353.4348777253719</v>
      </c>
      <c r="T183" s="122">
        <v>349.88889957581398</v>
      </c>
      <c r="U183" s="122">
        <v>344.89423773073054</v>
      </c>
      <c r="V183" s="122">
        <v>358.06896811959103</v>
      </c>
      <c r="W183" s="122">
        <v>361.26187828114826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289.00994148565752</v>
      </c>
      <c r="C185" s="33">
        <v>283.21302508936736</v>
      </c>
      <c r="D185" s="33">
        <v>287.09526973416041</v>
      </c>
      <c r="E185" s="33">
        <v>284.86895601926778</v>
      </c>
      <c r="F185" s="33">
        <v>285.87844987677653</v>
      </c>
      <c r="G185" s="33">
        <v>289.69098515124006</v>
      </c>
      <c r="H185" s="33">
        <v>298.16738824036474</v>
      </c>
      <c r="I185" s="33">
        <v>294.67872222181177</v>
      </c>
      <c r="J185" s="33">
        <v>300.7926831503213</v>
      </c>
      <c r="K185" s="33">
        <v>302.3778165101283</v>
      </c>
      <c r="L185" s="33">
        <v>336.79333838651718</v>
      </c>
      <c r="M185" s="33">
        <v>329.17732647475094</v>
      </c>
      <c r="N185" s="33">
        <v>327.07883690478809</v>
      </c>
      <c r="O185" s="33">
        <v>349.39609359728979</v>
      </c>
      <c r="P185" s="33">
        <v>353.38362090888819</v>
      </c>
      <c r="Q185" s="33">
        <v>358.09674800747388</v>
      </c>
      <c r="R185" s="33">
        <v>366.19557667997697</v>
      </c>
      <c r="S185" s="33">
        <v>353.4348777253719</v>
      </c>
      <c r="T185" s="33">
        <v>349.88889957581398</v>
      </c>
      <c r="U185" s="33">
        <v>344.89423773073054</v>
      </c>
      <c r="V185" s="33">
        <v>358.06896811959103</v>
      </c>
      <c r="W185" s="33">
        <v>361.26187828114826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11387.152053824471</v>
      </c>
      <c r="C187" s="117">
        <f t="shared" si="83"/>
        <v>11609.746794903056</v>
      </c>
      <c r="D187" s="117">
        <f t="shared" si="83"/>
        <v>11599.046837291955</v>
      </c>
      <c r="E187" s="117">
        <f t="shared" si="83"/>
        <v>11615.890516136231</v>
      </c>
      <c r="F187" s="117">
        <f t="shared" si="83"/>
        <v>11531.044091496697</v>
      </c>
      <c r="G187" s="117">
        <f t="shared" si="83"/>
        <v>11799.927945651472</v>
      </c>
      <c r="H187" s="117">
        <f t="shared" si="83"/>
        <v>12335.457384958261</v>
      </c>
      <c r="I187" s="117">
        <f t="shared" si="83"/>
        <v>11738.825789189461</v>
      </c>
      <c r="J187" s="117">
        <f t="shared" si="83"/>
        <v>12180.830608680935</v>
      </c>
      <c r="K187" s="117">
        <f t="shared" si="83"/>
        <v>12450.592427620548</v>
      </c>
      <c r="L187" s="117">
        <f t="shared" si="83"/>
        <v>12967.208396425867</v>
      </c>
      <c r="M187" s="117">
        <f t="shared" si="83"/>
        <v>12699.899703599605</v>
      </c>
      <c r="N187" s="117">
        <f t="shared" si="83"/>
        <v>12451.122512136912</v>
      </c>
      <c r="O187" s="117">
        <f t="shared" si="83"/>
        <v>12278.647873818074</v>
      </c>
      <c r="P187" s="117">
        <f t="shared" si="83"/>
        <v>11960.268318400225</v>
      </c>
      <c r="Q187" s="117">
        <f t="shared" si="83"/>
        <v>12655.948185647339</v>
      </c>
      <c r="R187" s="117">
        <f t="shared" ref="R187:V187" si="84">R188+R190+R192+R201</f>
        <v>13181.49822522366</v>
      </c>
      <c r="S187" s="117">
        <f t="shared" si="84"/>
        <v>12532.397003268963</v>
      </c>
      <c r="T187" s="117">
        <f t="shared" si="84"/>
        <v>12645.545433837558</v>
      </c>
      <c r="U187" s="117">
        <f t="shared" si="84"/>
        <v>12557.983011029413</v>
      </c>
      <c r="V187" s="117">
        <f t="shared" si="84"/>
        <v>12564.545635870727</v>
      </c>
      <c r="W187" s="117">
        <f t="shared" ref="W187" si="85">W188+W190+W192+W201</f>
        <v>13548.87998544431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10175.321207415875</v>
      </c>
      <c r="C188" s="122">
        <f t="shared" si="86"/>
        <v>10455.117821810996</v>
      </c>
      <c r="D188" s="122">
        <f t="shared" si="86"/>
        <v>10432.167793806384</v>
      </c>
      <c r="E188" s="122">
        <f t="shared" si="86"/>
        <v>10469.219391826469</v>
      </c>
      <c r="F188" s="122">
        <f t="shared" si="86"/>
        <v>10355.207056745983</v>
      </c>
      <c r="G188" s="122">
        <f t="shared" si="86"/>
        <v>10599.308332189046</v>
      </c>
      <c r="H188" s="122">
        <f t="shared" si="86"/>
        <v>11104.780826859795</v>
      </c>
      <c r="I188" s="122">
        <f t="shared" si="86"/>
        <v>10548.699289313452</v>
      </c>
      <c r="J188" s="122">
        <f t="shared" si="86"/>
        <v>10963.216602509079</v>
      </c>
      <c r="K188" s="122">
        <f t="shared" si="86"/>
        <v>11270.371518676824</v>
      </c>
      <c r="L188" s="122">
        <f t="shared" si="86"/>
        <v>11595.809007680746</v>
      </c>
      <c r="M188" s="122">
        <f t="shared" si="86"/>
        <v>11277.118580394652</v>
      </c>
      <c r="N188" s="122">
        <f t="shared" si="86"/>
        <v>11020.02086001269</v>
      </c>
      <c r="O188" s="122">
        <f t="shared" si="86"/>
        <v>10740.020328030201</v>
      </c>
      <c r="P188" s="122">
        <f t="shared" si="86"/>
        <v>10457.69370572367</v>
      </c>
      <c r="Q188" s="122">
        <f t="shared" si="86"/>
        <v>11075.916310961795</v>
      </c>
      <c r="R188" s="122">
        <f t="shared" si="86"/>
        <v>11584.1441201039</v>
      </c>
      <c r="S188" s="122">
        <f t="shared" si="86"/>
        <v>10994.175213713075</v>
      </c>
      <c r="T188" s="122">
        <f t="shared" si="86"/>
        <v>11082.88870280724</v>
      </c>
      <c r="U188" s="122">
        <f t="shared" si="86"/>
        <v>10994.409970730698</v>
      </c>
      <c r="V188" s="122">
        <f t="shared" si="86"/>
        <v>10981.512187643144</v>
      </c>
      <c r="W188" s="122">
        <f t="shared" si="86"/>
        <v>11930.773663542239</v>
      </c>
      <c r="DA188" s="130" t="s">
        <v>2545</v>
      </c>
    </row>
    <row r="189" spans="1:105" ht="12" customHeight="1" x14ac:dyDescent="0.25">
      <c r="A189" s="97" t="s">
        <v>53</v>
      </c>
      <c r="B189" s="98">
        <v>10175.321207415875</v>
      </c>
      <c r="C189" s="98">
        <v>10455.117821810996</v>
      </c>
      <c r="D189" s="98">
        <v>10432.167793806384</v>
      </c>
      <c r="E189" s="98">
        <v>10469.219391826469</v>
      </c>
      <c r="F189" s="98">
        <v>10355.207056745983</v>
      </c>
      <c r="G189" s="98">
        <v>10599.308332189046</v>
      </c>
      <c r="H189" s="98">
        <v>11104.780826859795</v>
      </c>
      <c r="I189" s="98">
        <v>10548.699289313452</v>
      </c>
      <c r="J189" s="98">
        <v>10963.216602509079</v>
      </c>
      <c r="K189" s="98">
        <v>11270.371518676824</v>
      </c>
      <c r="L189" s="98">
        <v>11595.809007680746</v>
      </c>
      <c r="M189" s="98">
        <v>11277.118580394652</v>
      </c>
      <c r="N189" s="98">
        <v>11020.02086001269</v>
      </c>
      <c r="O189" s="98">
        <v>10740.020328030201</v>
      </c>
      <c r="P189" s="98">
        <v>10457.69370572367</v>
      </c>
      <c r="Q189" s="98">
        <v>11075.916310961795</v>
      </c>
      <c r="R189" s="98">
        <v>11584.1441201039</v>
      </c>
      <c r="S189" s="98">
        <v>10994.175213713075</v>
      </c>
      <c r="T189" s="98">
        <v>11082.88870280724</v>
      </c>
      <c r="U189" s="98">
        <v>10994.409970730698</v>
      </c>
      <c r="V189" s="98">
        <v>10981.512187643144</v>
      </c>
      <c r="W189" s="98">
        <v>11930.773663542239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16.21423748162703</v>
      </c>
      <c r="C190" s="122">
        <f t="shared" si="87"/>
        <v>19.26231711235846</v>
      </c>
      <c r="D190" s="122">
        <f t="shared" si="87"/>
        <v>21.14629515607551</v>
      </c>
      <c r="E190" s="122">
        <f t="shared" si="87"/>
        <v>21.962590143055259</v>
      </c>
      <c r="F190" s="122">
        <f t="shared" si="87"/>
        <v>23.113874827275481</v>
      </c>
      <c r="G190" s="122">
        <f t="shared" si="87"/>
        <v>24.378337670437887</v>
      </c>
      <c r="H190" s="122">
        <f t="shared" si="87"/>
        <v>26.728085321233589</v>
      </c>
      <c r="I190" s="122">
        <f t="shared" si="87"/>
        <v>31.065433093753132</v>
      </c>
      <c r="J190" s="122">
        <f t="shared" si="87"/>
        <v>35.678238785915234</v>
      </c>
      <c r="K190" s="122">
        <f t="shared" si="87"/>
        <v>39.374649694816355</v>
      </c>
      <c r="L190" s="122">
        <f t="shared" si="87"/>
        <v>44.920077080969996</v>
      </c>
      <c r="M190" s="122">
        <f t="shared" si="87"/>
        <v>49.587831299937868</v>
      </c>
      <c r="N190" s="122">
        <f t="shared" si="87"/>
        <v>56.262486377923651</v>
      </c>
      <c r="O190" s="122">
        <f t="shared" si="87"/>
        <v>61.098802410303705</v>
      </c>
      <c r="P190" s="122">
        <f t="shared" si="87"/>
        <v>68.91897399500219</v>
      </c>
      <c r="Q190" s="122">
        <f t="shared" si="87"/>
        <v>76.877099800126629</v>
      </c>
      <c r="R190" s="122">
        <f t="shared" si="87"/>
        <v>87.545941442037986</v>
      </c>
      <c r="S190" s="122">
        <f t="shared" si="87"/>
        <v>93.1437724401585</v>
      </c>
      <c r="T190" s="122">
        <f t="shared" si="87"/>
        <v>114.53948804101367</v>
      </c>
      <c r="U190" s="122">
        <f t="shared" si="87"/>
        <v>101.71135163555455</v>
      </c>
      <c r="V190" s="122">
        <f t="shared" si="87"/>
        <v>110.00189830621645</v>
      </c>
      <c r="W190" s="122">
        <f t="shared" si="87"/>
        <v>118.59397677042162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16.21423748162703</v>
      </c>
      <c r="C191" s="98">
        <f>RES_hhdet_tesh!C147</f>
        <v>19.26231711235846</v>
      </c>
      <c r="D191" s="98">
        <f>RES_hhdet_tesh!D147</f>
        <v>21.14629515607551</v>
      </c>
      <c r="E191" s="98">
        <f>RES_hhdet_tesh!E147</f>
        <v>21.962590143055259</v>
      </c>
      <c r="F191" s="98">
        <f>RES_hhdet_tesh!F147</f>
        <v>23.113874827275481</v>
      </c>
      <c r="G191" s="98">
        <f>RES_hhdet_tesh!G147</f>
        <v>24.378337670437887</v>
      </c>
      <c r="H191" s="98">
        <f>RES_hhdet_tesh!H147</f>
        <v>26.728085321233589</v>
      </c>
      <c r="I191" s="98">
        <f>RES_hhdet_tesh!I147</f>
        <v>31.065433093753132</v>
      </c>
      <c r="J191" s="98">
        <f>RES_hhdet_tesh!J147</f>
        <v>35.678238785915234</v>
      </c>
      <c r="K191" s="98">
        <f>RES_hhdet_tesh!K147</f>
        <v>39.374649694816355</v>
      </c>
      <c r="L191" s="98">
        <f>RES_hhdet_tesh!L147</f>
        <v>44.920077080969996</v>
      </c>
      <c r="M191" s="98">
        <f>RES_hhdet_tesh!M147</f>
        <v>49.587831299937868</v>
      </c>
      <c r="N191" s="98">
        <f>RES_hhdet_tesh!N147</f>
        <v>56.262486377923651</v>
      </c>
      <c r="O191" s="98">
        <f>RES_hhdet_tesh!O147</f>
        <v>61.098802410303705</v>
      </c>
      <c r="P191" s="98">
        <f>RES_hhdet_tesh!P147</f>
        <v>68.91897399500219</v>
      </c>
      <c r="Q191" s="98">
        <f>RES_hhdet_tesh!Q147</f>
        <v>76.877099800126629</v>
      </c>
      <c r="R191" s="98">
        <f>RES_hhdet_tesh!R147</f>
        <v>87.545941442037986</v>
      </c>
      <c r="S191" s="98">
        <f>RES_hhdet_tesh!S147</f>
        <v>93.1437724401585</v>
      </c>
      <c r="T191" s="98">
        <f>RES_hhdet_tesh!T147</f>
        <v>114.53948804101367</v>
      </c>
      <c r="U191" s="98">
        <f>RES_hhdet_tesh!U147</f>
        <v>101.71135163555455</v>
      </c>
      <c r="V191" s="98">
        <f>RES_hhdet_tesh!V147</f>
        <v>110.00189830621645</v>
      </c>
      <c r="W191" s="98">
        <f>RES_hhdet_tesh!W147</f>
        <v>118.59397677042162</v>
      </c>
      <c r="DA191" s="63" t="s">
        <v>2548</v>
      </c>
    </row>
    <row r="192" spans="1:105" ht="12" customHeight="1" x14ac:dyDescent="0.25">
      <c r="A192" s="121" t="s">
        <v>55</v>
      </c>
      <c r="B192" s="122">
        <v>976.35750745329108</v>
      </c>
      <c r="C192" s="122">
        <v>919.94910434439919</v>
      </c>
      <c r="D192" s="122">
        <v>926.68852761206517</v>
      </c>
      <c r="E192" s="122">
        <v>906.62446816499937</v>
      </c>
      <c r="F192" s="122">
        <v>932.97608533385869</v>
      </c>
      <c r="G192" s="122">
        <v>952.55087625782721</v>
      </c>
      <c r="H192" s="122">
        <v>972.53899580618622</v>
      </c>
      <c r="I192" s="122">
        <v>929.76935406023028</v>
      </c>
      <c r="J192" s="122">
        <v>947.57251958718405</v>
      </c>
      <c r="K192" s="122">
        <v>904.78956352440844</v>
      </c>
      <c r="L192" s="122">
        <v>1062.9979778591737</v>
      </c>
      <c r="M192" s="122">
        <v>1114.9496598444175</v>
      </c>
      <c r="N192" s="122">
        <v>1117.3782829976756</v>
      </c>
      <c r="O192" s="122">
        <v>1201.4094846669013</v>
      </c>
      <c r="P192" s="122">
        <v>1153.3159683619642</v>
      </c>
      <c r="Q192" s="122">
        <v>1217.7511133125045</v>
      </c>
      <c r="R192" s="122">
        <v>1215.9074880258759</v>
      </c>
      <c r="S192" s="122">
        <v>1158.6390065996384</v>
      </c>
      <c r="T192" s="122">
        <v>1160.6519798877748</v>
      </c>
      <c r="U192" s="122">
        <v>1173.9836104442363</v>
      </c>
      <c r="V192" s="122">
        <v>1169.4823420881573</v>
      </c>
      <c r="W192" s="122">
        <v>1189.6090435677577</v>
      </c>
      <c r="DA192" s="130" t="s">
        <v>2549</v>
      </c>
    </row>
    <row r="193" spans="1:105" ht="12" customHeight="1" x14ac:dyDescent="0.25">
      <c r="A193" s="97" t="s">
        <v>124</v>
      </c>
      <c r="B193" s="98">
        <v>965.33673728862095</v>
      </c>
      <c r="C193" s="98">
        <v>945.89077840942355</v>
      </c>
      <c r="D193" s="98">
        <v>874.71275658729019</v>
      </c>
      <c r="E193" s="98">
        <v>908.64920376437158</v>
      </c>
      <c r="F193" s="98">
        <v>937.35567941408522</v>
      </c>
      <c r="G193" s="98">
        <v>931.14703390289048</v>
      </c>
      <c r="H193" s="98">
        <v>988.63377048903192</v>
      </c>
      <c r="I193" s="98">
        <v>997.95550222274164</v>
      </c>
      <c r="J193" s="98">
        <v>944.50060530654912</v>
      </c>
      <c r="K193" s="98">
        <v>909.27721754556319</v>
      </c>
      <c r="L193" s="98">
        <v>1016.2011997425187</v>
      </c>
      <c r="M193" s="98">
        <v>1160.142773863098</v>
      </c>
      <c r="N193" s="98">
        <v>1169.373414407042</v>
      </c>
      <c r="O193" s="98">
        <v>1160.9415178857541</v>
      </c>
      <c r="P193" s="98">
        <v>1027.9662396052008</v>
      </c>
      <c r="Q193" s="98">
        <v>1201.8688385251442</v>
      </c>
      <c r="R193" s="98">
        <v>1214.8234410690911</v>
      </c>
      <c r="S193" s="98">
        <v>1197.6014166375201</v>
      </c>
      <c r="T193" s="98">
        <v>1133.7709392870304</v>
      </c>
      <c r="U193" s="98">
        <v>1173.6602808292032</v>
      </c>
      <c r="V193" s="98">
        <v>1150.9855315652908</v>
      </c>
      <c r="W193" s="98">
        <v>1230.7384705386896</v>
      </c>
      <c r="DA193" s="63" t="s">
        <v>2550</v>
      </c>
    </row>
    <row r="194" spans="1:105" ht="12" customHeight="1" x14ac:dyDescent="0.25">
      <c r="A194" s="97" t="s">
        <v>123</v>
      </c>
      <c r="B194" s="98">
        <v>965.33673728862084</v>
      </c>
      <c r="C194" s="98">
        <v>945.89582459313772</v>
      </c>
      <c r="D194" s="98">
        <v>874.71203410644432</v>
      </c>
      <c r="E194" s="98">
        <v>908.66943452927933</v>
      </c>
      <c r="F194" s="98">
        <v>937.3915569253802</v>
      </c>
      <c r="G194" s="98">
        <v>931.11588738984324</v>
      </c>
      <c r="H194" s="98">
        <v>988.62859949551068</v>
      </c>
      <c r="I194" s="98">
        <v>997.80255714689235</v>
      </c>
      <c r="J194" s="98">
        <v>944.48277383205868</v>
      </c>
      <c r="K194" s="98">
        <v>908.96900124101001</v>
      </c>
      <c r="L194" s="98">
        <v>1016.2244132867745</v>
      </c>
      <c r="M194" s="98">
        <v>1160.3444547774545</v>
      </c>
      <c r="N194" s="98">
        <v>1169.6423851616416</v>
      </c>
      <c r="O194" s="98">
        <v>1161.7138133292624</v>
      </c>
      <c r="P194" s="98">
        <v>1028.3787048533593</v>
      </c>
      <c r="Q194" s="98">
        <v>1202.1319336635979</v>
      </c>
      <c r="R194" s="98">
        <v>1214.4584869629709</v>
      </c>
      <c r="S194" s="98">
        <v>1197.1454746868378</v>
      </c>
      <c r="T194" s="98">
        <v>1134.0063569375468</v>
      </c>
      <c r="U194" s="98">
        <v>1173.2131643227699</v>
      </c>
      <c r="V194" s="98">
        <v>1151.1816568848972</v>
      </c>
      <c r="W194" s="98">
        <v>1230.7230451573303</v>
      </c>
      <c r="DA194" s="63" t="s">
        <v>2551</v>
      </c>
    </row>
    <row r="195" spans="1:105" ht="12" customHeight="1" x14ac:dyDescent="0.25">
      <c r="A195" s="100" t="s">
        <v>50</v>
      </c>
      <c r="B195" s="101">
        <v>550.20013188334724</v>
      </c>
      <c r="C195" s="101">
        <v>529.33758369111729</v>
      </c>
      <c r="D195" s="101">
        <v>494.8495893871937</v>
      </c>
      <c r="E195" s="101">
        <v>507.63763517711908</v>
      </c>
      <c r="F195" s="101">
        <v>521.82043242417183</v>
      </c>
      <c r="G195" s="101">
        <v>526.36161770067952</v>
      </c>
      <c r="H195" s="101">
        <v>560.24914373549302</v>
      </c>
      <c r="I195" s="101">
        <v>556.91971970180896</v>
      </c>
      <c r="J195" s="101">
        <v>510.561747951619</v>
      </c>
      <c r="K195" s="101">
        <v>449.09665888516861</v>
      </c>
      <c r="L195" s="101">
        <v>577.06737659630824</v>
      </c>
      <c r="M195" s="101">
        <v>653.62584163579493</v>
      </c>
      <c r="N195" s="101">
        <v>645.69185557496826</v>
      </c>
      <c r="O195" s="101">
        <v>673.36355626582474</v>
      </c>
      <c r="P195" s="101">
        <v>572.34588860549286</v>
      </c>
      <c r="Q195" s="101">
        <v>684.66549676723764</v>
      </c>
      <c r="R195" s="101">
        <v>692.64463874761088</v>
      </c>
      <c r="S195" s="101">
        <v>654.42221249843203</v>
      </c>
      <c r="T195" s="101">
        <v>622.86588648801717</v>
      </c>
      <c r="U195" s="101">
        <v>655.41836862523553</v>
      </c>
      <c r="V195" s="101">
        <v>645.92613041186007</v>
      </c>
      <c r="W195" s="101">
        <v>696.50545932241175</v>
      </c>
      <c r="DA195" s="131" t="s">
        <v>2552</v>
      </c>
    </row>
    <row r="196" spans="1:105" ht="12" customHeight="1" x14ac:dyDescent="0.25">
      <c r="A196" s="103" t="s">
        <v>52</v>
      </c>
      <c r="B196" s="104">
        <v>415.13660540527371</v>
      </c>
      <c r="C196" s="104">
        <v>416.55824090202032</v>
      </c>
      <c r="D196" s="104">
        <v>379.86244471925073</v>
      </c>
      <c r="E196" s="104">
        <v>401.03179935216042</v>
      </c>
      <c r="F196" s="104">
        <v>415.57112450120843</v>
      </c>
      <c r="G196" s="104">
        <v>404.75426968916383</v>
      </c>
      <c r="H196" s="104">
        <v>428.37945576001772</v>
      </c>
      <c r="I196" s="104">
        <v>440.88283744508345</v>
      </c>
      <c r="J196" s="104">
        <v>433.92102588043974</v>
      </c>
      <c r="K196" s="104">
        <v>459.87234235584123</v>
      </c>
      <c r="L196" s="104">
        <v>439.15703669046621</v>
      </c>
      <c r="M196" s="104">
        <v>506.7186131416596</v>
      </c>
      <c r="N196" s="104">
        <v>523.95052958667338</v>
      </c>
      <c r="O196" s="104">
        <v>488.35025706343765</v>
      </c>
      <c r="P196" s="104">
        <v>456.03281624786655</v>
      </c>
      <c r="Q196" s="104">
        <v>517.46643689636028</v>
      </c>
      <c r="R196" s="104">
        <v>521.81384821536017</v>
      </c>
      <c r="S196" s="104">
        <v>542.7232621884059</v>
      </c>
      <c r="T196" s="104">
        <v>511.14047044952946</v>
      </c>
      <c r="U196" s="104">
        <v>517.79479569753414</v>
      </c>
      <c r="V196" s="104">
        <v>505.25552647303709</v>
      </c>
      <c r="W196" s="104">
        <v>534.21758583491874</v>
      </c>
      <c r="DA196" s="132" t="s">
        <v>2553</v>
      </c>
    </row>
    <row r="197" spans="1:105" ht="12" customHeight="1" x14ac:dyDescent="0.25">
      <c r="A197" s="106" t="s">
        <v>122</v>
      </c>
      <c r="B197" s="101">
        <v>977.714356984029</v>
      </c>
      <c r="C197" s="101">
        <v>916.7763033385512</v>
      </c>
      <c r="D197" s="101">
        <v>932.67025610178257</v>
      </c>
      <c r="E197" s="101">
        <v>906.30755209555559</v>
      </c>
      <c r="F197" s="101">
        <v>932.39346180429698</v>
      </c>
      <c r="G197" s="101">
        <v>955.02856901279449</v>
      </c>
      <c r="H197" s="101">
        <v>970.58610487499516</v>
      </c>
      <c r="I197" s="101">
        <v>921.97326114528494</v>
      </c>
      <c r="J197" s="101">
        <v>948.17056440425927</v>
      </c>
      <c r="K197" s="101">
        <v>904.64198185032819</v>
      </c>
      <c r="L197" s="101">
        <v>1067.8985237373201</v>
      </c>
      <c r="M197" s="101">
        <v>1110.7386474639945</v>
      </c>
      <c r="N197" s="101">
        <v>1112.5719155571242</v>
      </c>
      <c r="O197" s="101">
        <v>1204.6511525001602</v>
      </c>
      <c r="P197" s="101">
        <v>1163.4563276429624</v>
      </c>
      <c r="Q197" s="101">
        <v>1219.0303300143175</v>
      </c>
      <c r="R197" s="101">
        <v>1216.0948600639772</v>
      </c>
      <c r="S197" s="101">
        <v>1154.4345221561005</v>
      </c>
      <c r="T197" s="101">
        <v>1163.994243495775</v>
      </c>
      <c r="U197" s="101">
        <v>1174.14422633562</v>
      </c>
      <c r="V197" s="101">
        <v>1172.0552791011821</v>
      </c>
      <c r="W197" s="101">
        <v>1183.4783730197782</v>
      </c>
      <c r="DA197" s="131" t="s">
        <v>2554</v>
      </c>
    </row>
    <row r="198" spans="1:105" ht="12" customHeight="1" x14ac:dyDescent="0.25">
      <c r="A198" s="107" t="s">
        <v>121</v>
      </c>
      <c r="B198" s="104">
        <v>977.71435698402888</v>
      </c>
      <c r="C198" s="104">
        <v>916.92265687873271</v>
      </c>
      <c r="D198" s="104">
        <v>932.85844519023533</v>
      </c>
      <c r="E198" s="104">
        <v>906.53553309641939</v>
      </c>
      <c r="F198" s="104">
        <v>932.59037421237394</v>
      </c>
      <c r="G198" s="104">
        <v>955.17632596298813</v>
      </c>
      <c r="H198" s="104">
        <v>970.64116210963664</v>
      </c>
      <c r="I198" s="104">
        <v>921.70158375948699</v>
      </c>
      <c r="J198" s="104">
        <v>947.65548932289437</v>
      </c>
      <c r="K198" s="104">
        <v>904.05927662395663</v>
      </c>
      <c r="L198" s="104">
        <v>1067.285247259465</v>
      </c>
      <c r="M198" s="104">
        <v>1110.5484847457951</v>
      </c>
      <c r="N198" s="104">
        <v>1112.7467876209992</v>
      </c>
      <c r="O198" s="104">
        <v>1205.0053884374306</v>
      </c>
      <c r="P198" s="104">
        <v>1163.8909990965835</v>
      </c>
      <c r="Q198" s="104">
        <v>1219.2956315429753</v>
      </c>
      <c r="R198" s="104">
        <v>1215.9348650207146</v>
      </c>
      <c r="S198" s="104">
        <v>1154.1499607643527</v>
      </c>
      <c r="T198" s="104">
        <v>1163.7743778241731</v>
      </c>
      <c r="U198" s="104">
        <v>1173.9239314555068</v>
      </c>
      <c r="V198" s="104">
        <v>1172.0983585447057</v>
      </c>
      <c r="W198" s="104">
        <v>1183.6747960243458</v>
      </c>
      <c r="DA198" s="132" t="s">
        <v>2555</v>
      </c>
    </row>
    <row r="199" spans="1:105" ht="12" customHeight="1" x14ac:dyDescent="0.25">
      <c r="A199" s="108" t="s">
        <v>53</v>
      </c>
      <c r="B199" s="98">
        <v>557.50596902910445</v>
      </c>
      <c r="C199" s="98">
        <v>512.8894709679978</v>
      </c>
      <c r="D199" s="98">
        <v>528.06732744409669</v>
      </c>
      <c r="E199" s="98">
        <v>506.28041145679055</v>
      </c>
      <c r="F199" s="98">
        <v>518.84048373955557</v>
      </c>
      <c r="G199" s="98">
        <v>540.20973335647398</v>
      </c>
      <c r="H199" s="98">
        <v>550.18709711069005</v>
      </c>
      <c r="I199" s="98">
        <v>514.50414234864661</v>
      </c>
      <c r="J199" s="98">
        <v>512.70106132270348</v>
      </c>
      <c r="K199" s="98">
        <v>445.8331474064683</v>
      </c>
      <c r="L199" s="98">
        <v>605.45629478079923</v>
      </c>
      <c r="M199" s="98">
        <v>624.7237757378349</v>
      </c>
      <c r="N199" s="98">
        <v>612.85033366807011</v>
      </c>
      <c r="O199" s="98">
        <v>698.4975460876949</v>
      </c>
      <c r="P199" s="98">
        <v>648.0342864626266</v>
      </c>
      <c r="Q199" s="98">
        <v>694.8353533693662</v>
      </c>
      <c r="R199" s="98">
        <v>694.05407306047596</v>
      </c>
      <c r="S199" s="98">
        <v>630.39280364528759</v>
      </c>
      <c r="T199" s="98">
        <v>640.21632804315539</v>
      </c>
      <c r="U199" s="98">
        <v>656.03696869589487</v>
      </c>
      <c r="V199" s="98">
        <v>658.08946632995765</v>
      </c>
      <c r="W199" s="98">
        <v>669.74565061692806</v>
      </c>
      <c r="DA199" s="63" t="s">
        <v>2556</v>
      </c>
    </row>
    <row r="200" spans="1:105" ht="12" customHeight="1" x14ac:dyDescent="0.25">
      <c r="A200" s="108" t="s">
        <v>52</v>
      </c>
      <c r="B200" s="98">
        <v>420.20838795492432</v>
      </c>
      <c r="C200" s="98">
        <v>404.03318591073491</v>
      </c>
      <c r="D200" s="98">
        <v>404.79111774613864</v>
      </c>
      <c r="E200" s="98">
        <v>400.25512163962878</v>
      </c>
      <c r="F200" s="98">
        <v>413.74989047281838</v>
      </c>
      <c r="G200" s="98">
        <v>414.96659260651398</v>
      </c>
      <c r="H200" s="98">
        <v>420.45406499894671</v>
      </c>
      <c r="I200" s="98">
        <v>407.19744141084033</v>
      </c>
      <c r="J200" s="98">
        <v>434.95442800019094</v>
      </c>
      <c r="K200" s="98">
        <v>458.22612921748839</v>
      </c>
      <c r="L200" s="98">
        <v>461.8289524786656</v>
      </c>
      <c r="M200" s="98">
        <v>485.82470900796017</v>
      </c>
      <c r="N200" s="98">
        <v>499.89645395292899</v>
      </c>
      <c r="O200" s="98">
        <v>506.50784234973554</v>
      </c>
      <c r="P200" s="98">
        <v>515.85671263395716</v>
      </c>
      <c r="Q200" s="98">
        <v>524.46027817360937</v>
      </c>
      <c r="R200" s="98">
        <v>521.88079196023853</v>
      </c>
      <c r="S200" s="98">
        <v>523.75715711906525</v>
      </c>
      <c r="T200" s="98">
        <v>523.55804978101776</v>
      </c>
      <c r="U200" s="98">
        <v>517.88696275961172</v>
      </c>
      <c r="V200" s="98">
        <v>514.00889221474813</v>
      </c>
      <c r="W200" s="98">
        <v>513.92914540741765</v>
      </c>
      <c r="DA200" s="63" t="s">
        <v>2557</v>
      </c>
    </row>
    <row r="201" spans="1:105" ht="12" customHeight="1" x14ac:dyDescent="0.25">
      <c r="A201" s="121" t="s">
        <v>54</v>
      </c>
      <c r="B201" s="122">
        <v>219.25910147367821</v>
      </c>
      <c r="C201" s="122">
        <v>215.41755163530269</v>
      </c>
      <c r="D201" s="122">
        <v>219.04422071743127</v>
      </c>
      <c r="E201" s="122">
        <v>218.08406600170684</v>
      </c>
      <c r="F201" s="122">
        <v>219.74707458957931</v>
      </c>
      <c r="G201" s="122">
        <v>223.69039953416143</v>
      </c>
      <c r="H201" s="122">
        <v>231.40947697104636</v>
      </c>
      <c r="I201" s="122">
        <v>229.29171272202552</v>
      </c>
      <c r="J201" s="122">
        <v>234.36324779875721</v>
      </c>
      <c r="K201" s="122">
        <v>236.05669572449975</v>
      </c>
      <c r="L201" s="122">
        <v>263.48133380497899</v>
      </c>
      <c r="M201" s="122">
        <v>258.24363206059701</v>
      </c>
      <c r="N201" s="122">
        <v>257.46088274862291</v>
      </c>
      <c r="O201" s="122">
        <v>276.11925871066626</v>
      </c>
      <c r="P201" s="122">
        <v>280.339670319589</v>
      </c>
      <c r="Q201" s="122">
        <v>285.4036615729122</v>
      </c>
      <c r="R201" s="122">
        <v>293.90067565184694</v>
      </c>
      <c r="S201" s="122">
        <v>286.43901051609129</v>
      </c>
      <c r="T201" s="122">
        <v>287.46526310153081</v>
      </c>
      <c r="U201" s="122">
        <v>287.87807821892414</v>
      </c>
      <c r="V201" s="122">
        <v>303.54920783320995</v>
      </c>
      <c r="W201" s="122">
        <v>309.90330156389047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219.25910147367821</v>
      </c>
      <c r="C203" s="33">
        <v>215.41755163530269</v>
      </c>
      <c r="D203" s="33">
        <v>219.04422071743127</v>
      </c>
      <c r="E203" s="33">
        <v>218.08406600170684</v>
      </c>
      <c r="F203" s="33">
        <v>219.74707458957931</v>
      </c>
      <c r="G203" s="33">
        <v>223.69039953416143</v>
      </c>
      <c r="H203" s="33">
        <v>231.40947697104636</v>
      </c>
      <c r="I203" s="33">
        <v>229.29171272202552</v>
      </c>
      <c r="J203" s="33">
        <v>234.36324779875721</v>
      </c>
      <c r="K203" s="33">
        <v>236.05669572449975</v>
      </c>
      <c r="L203" s="33">
        <v>263.48133380497899</v>
      </c>
      <c r="M203" s="33">
        <v>258.24363206059701</v>
      </c>
      <c r="N203" s="33">
        <v>257.46088274862291</v>
      </c>
      <c r="O203" s="33">
        <v>276.11925871066626</v>
      </c>
      <c r="P203" s="33">
        <v>280.339670319589</v>
      </c>
      <c r="Q203" s="33">
        <v>285.4036615729122</v>
      </c>
      <c r="R203" s="33">
        <v>293.90067565184694</v>
      </c>
      <c r="S203" s="33">
        <v>286.43901051609129</v>
      </c>
      <c r="T203" s="33">
        <v>287.46526310153081</v>
      </c>
      <c r="U203" s="33">
        <v>287.87807821892414</v>
      </c>
      <c r="V203" s="33">
        <v>303.54920783320995</v>
      </c>
      <c r="W203" s="33">
        <v>309.90330156389047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37.776863797060678</v>
      </c>
      <c r="C205" s="117">
        <f t="shared" si="88"/>
        <v>36.153487783976161</v>
      </c>
      <c r="D205" s="117">
        <f t="shared" si="88"/>
        <v>32.254945564236849</v>
      </c>
      <c r="E205" s="117">
        <f t="shared" si="88"/>
        <v>33.20190529995989</v>
      </c>
      <c r="F205" s="117">
        <f t="shared" si="88"/>
        <v>34.155235020488618</v>
      </c>
      <c r="G205" s="117">
        <f t="shared" si="88"/>
        <v>34.118048736612472</v>
      </c>
      <c r="H205" s="117">
        <f t="shared" si="88"/>
        <v>36.283061500962326</v>
      </c>
      <c r="I205" s="117">
        <f t="shared" si="88"/>
        <v>35.426247722952397</v>
      </c>
      <c r="J205" s="117">
        <f t="shared" si="88"/>
        <v>32.139972894170242</v>
      </c>
      <c r="K205" s="117">
        <f t="shared" si="88"/>
        <v>28.778711112209294</v>
      </c>
      <c r="L205" s="117">
        <f t="shared" si="88"/>
        <v>30.468743628287363</v>
      </c>
      <c r="M205" s="117">
        <f t="shared" si="88"/>
        <v>33.83135617129858</v>
      </c>
      <c r="N205" s="117">
        <f t="shared" si="88"/>
        <v>32.071604861283241</v>
      </c>
      <c r="O205" s="117">
        <f t="shared" si="88"/>
        <v>29.426989819463905</v>
      </c>
      <c r="P205" s="117">
        <f t="shared" si="88"/>
        <v>25.009013782192653</v>
      </c>
      <c r="Q205" s="117">
        <f t="shared" si="88"/>
        <v>30.442927107531226</v>
      </c>
      <c r="R205" s="117">
        <f t="shared" ref="R205:V205" si="89">R206+R208+R210+R219</f>
        <v>32.762542286373829</v>
      </c>
      <c r="S205" s="117">
        <f t="shared" si="89"/>
        <v>34.988984639950218</v>
      </c>
      <c r="T205" s="117">
        <f t="shared" si="89"/>
        <v>34.287127086155564</v>
      </c>
      <c r="U205" s="117">
        <f t="shared" si="89"/>
        <v>37.772926690154605</v>
      </c>
      <c r="V205" s="117">
        <f t="shared" si="89"/>
        <v>37.971757419542556</v>
      </c>
      <c r="W205" s="117">
        <f t="shared" ref="W205" si="90">W206+W208+W210+W219</f>
        <v>41.620911192496294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37.776863797060678</v>
      </c>
      <c r="C210" s="122">
        <v>36.153487783976161</v>
      </c>
      <c r="D210" s="122">
        <v>32.254945564236849</v>
      </c>
      <c r="E210" s="122">
        <v>33.20190529995989</v>
      </c>
      <c r="F210" s="122">
        <v>34.155235020488618</v>
      </c>
      <c r="G210" s="122">
        <v>34.118048736612472</v>
      </c>
      <c r="H210" s="122">
        <v>36.283061500962326</v>
      </c>
      <c r="I210" s="122">
        <v>35.426247722952397</v>
      </c>
      <c r="J210" s="122">
        <v>32.139972894170242</v>
      </c>
      <c r="K210" s="122">
        <v>28.778711112209294</v>
      </c>
      <c r="L210" s="122">
        <v>30.468743628287363</v>
      </c>
      <c r="M210" s="122">
        <v>33.83135617129858</v>
      </c>
      <c r="N210" s="122">
        <v>32.071604861283241</v>
      </c>
      <c r="O210" s="122">
        <v>29.426989819463905</v>
      </c>
      <c r="P210" s="122">
        <v>25.009013782192653</v>
      </c>
      <c r="Q210" s="122">
        <v>30.442927107531226</v>
      </c>
      <c r="R210" s="122">
        <v>32.762542286373829</v>
      </c>
      <c r="S210" s="122">
        <v>34.988984639950218</v>
      </c>
      <c r="T210" s="122">
        <v>34.287127086155564</v>
      </c>
      <c r="U210" s="122">
        <v>37.772926690154605</v>
      </c>
      <c r="V210" s="122">
        <v>37.971757419542556</v>
      </c>
      <c r="W210" s="122">
        <v>41.620911192496294</v>
      </c>
      <c r="DA210" s="130" t="s">
        <v>2717</v>
      </c>
    </row>
    <row r="211" spans="1:105" ht="12" customHeight="1" x14ac:dyDescent="0.25">
      <c r="A211" s="97" t="s">
        <v>124</v>
      </c>
      <c r="B211" s="98">
        <v>345.11461079247499</v>
      </c>
      <c r="C211" s="98">
        <v>336.82471042803894</v>
      </c>
      <c r="D211" s="98">
        <v>310.04564850231526</v>
      </c>
      <c r="E211" s="98">
        <v>320.11269927940265</v>
      </c>
      <c r="F211" s="98">
        <v>327.75354756862453</v>
      </c>
      <c r="G211" s="98">
        <v>322.81911532509014</v>
      </c>
      <c r="H211" s="98">
        <v>339.54510962742586</v>
      </c>
      <c r="I211" s="98">
        <v>341.24697142285567</v>
      </c>
      <c r="J211" s="98">
        <v>322.30729198782001</v>
      </c>
      <c r="K211" s="98">
        <v>309.35217071710588</v>
      </c>
      <c r="L211" s="98">
        <v>344.18355120601814</v>
      </c>
      <c r="M211" s="98">
        <v>389.27540463664405</v>
      </c>
      <c r="N211" s="98">
        <v>387.2131423272682</v>
      </c>
      <c r="O211" s="98">
        <v>377.66136961763465</v>
      </c>
      <c r="P211" s="98">
        <v>328.31476222745363</v>
      </c>
      <c r="Q211" s="98">
        <v>373.87462208469742</v>
      </c>
      <c r="R211" s="98">
        <v>366.37308804777393</v>
      </c>
      <c r="S211" s="98">
        <v>349.52056026469847</v>
      </c>
      <c r="T211" s="98">
        <v>320.6266101476723</v>
      </c>
      <c r="U211" s="98">
        <v>322.03317829623012</v>
      </c>
      <c r="V211" s="98">
        <v>309.42522320767335</v>
      </c>
      <c r="W211" s="98">
        <v>326.7481767764508</v>
      </c>
      <c r="DA211" s="63" t="s">
        <v>2718</v>
      </c>
    </row>
    <row r="212" spans="1:105" ht="12" customHeight="1" x14ac:dyDescent="0.25">
      <c r="A212" s="97" t="s">
        <v>123</v>
      </c>
      <c r="B212" s="98">
        <v>196.70038136766564</v>
      </c>
      <c r="C212" s="98">
        <v>187.86645750381084</v>
      </c>
      <c r="D212" s="98">
        <v>175.02513188636988</v>
      </c>
      <c r="E212" s="98">
        <v>178.14565242151824</v>
      </c>
      <c r="F212" s="98">
        <v>181.9101954470911</v>
      </c>
      <c r="G212" s="98">
        <v>182.11435125042925</v>
      </c>
      <c r="H212" s="98">
        <v>192.23645746520549</v>
      </c>
      <c r="I212" s="98">
        <v>190.08086130580716</v>
      </c>
      <c r="J212" s="98">
        <v>174.11906744362696</v>
      </c>
      <c r="K212" s="98">
        <v>152.27507567092167</v>
      </c>
      <c r="L212" s="98">
        <v>195.43126742117934</v>
      </c>
      <c r="M212" s="98">
        <v>219.00889227951251</v>
      </c>
      <c r="N212" s="98">
        <v>214.48568178318612</v>
      </c>
      <c r="O212" s="98">
        <v>222.17504557405928</v>
      </c>
      <c r="P212" s="98">
        <v>186.37057989060162</v>
      </c>
      <c r="Q212" s="98">
        <v>212.8178535858973</v>
      </c>
      <c r="R212" s="98">
        <v>207.87541677030171</v>
      </c>
      <c r="S212" s="98">
        <v>188.42605939677458</v>
      </c>
      <c r="T212" s="98">
        <v>175.39430451001996</v>
      </c>
      <c r="U212" s="98">
        <v>178.21841125793355</v>
      </c>
      <c r="V212" s="98">
        <v>173.74575396961063</v>
      </c>
      <c r="W212" s="98">
        <v>185.38954986596863</v>
      </c>
      <c r="DA212" s="63" t="s">
        <v>2719</v>
      </c>
    </row>
    <row r="213" spans="1:105" ht="12" customHeight="1" x14ac:dyDescent="0.25">
      <c r="A213" s="100" t="s">
        <v>50</v>
      </c>
      <c r="B213" s="101">
        <v>196.70038136766564</v>
      </c>
      <c r="C213" s="101">
        <v>187.86645750381084</v>
      </c>
      <c r="D213" s="101">
        <v>175.02513188636988</v>
      </c>
      <c r="E213" s="101">
        <v>178.14565242151824</v>
      </c>
      <c r="F213" s="101">
        <v>181.9101954470911</v>
      </c>
      <c r="G213" s="101">
        <v>182.11435125042925</v>
      </c>
      <c r="H213" s="101">
        <v>192.23645746520549</v>
      </c>
      <c r="I213" s="101">
        <v>190.08086130580716</v>
      </c>
      <c r="J213" s="101">
        <v>174.11906744362696</v>
      </c>
      <c r="K213" s="101">
        <v>152.27507567092167</v>
      </c>
      <c r="L213" s="101">
        <v>195.43126742117934</v>
      </c>
      <c r="M213" s="101">
        <v>219.00889227951251</v>
      </c>
      <c r="N213" s="101">
        <v>214.48568178318612</v>
      </c>
      <c r="O213" s="101">
        <v>222.17504557405928</v>
      </c>
      <c r="P213" s="101">
        <v>186.37057989060162</v>
      </c>
      <c r="Q213" s="101">
        <v>212.8178535858973</v>
      </c>
      <c r="R213" s="101">
        <v>207.87541677030171</v>
      </c>
      <c r="S213" s="101">
        <v>188.42605939677458</v>
      </c>
      <c r="T213" s="101">
        <v>175.39430451001996</v>
      </c>
      <c r="U213" s="101">
        <v>178.21841125793355</v>
      </c>
      <c r="V213" s="101">
        <v>173.74575396961063</v>
      </c>
      <c r="W213" s="101">
        <v>185.38954986596863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69.543808350176832</v>
      </c>
      <c r="C223" s="118">
        <f t="shared" si="93"/>
        <v>69.708140301036735</v>
      </c>
      <c r="D223" s="118">
        <f t="shared" si="93"/>
        <v>68.820882285703746</v>
      </c>
      <c r="E223" s="118">
        <f t="shared" si="93"/>
        <v>67.791340563929523</v>
      </c>
      <c r="F223" s="118">
        <f t="shared" si="93"/>
        <v>66.169167186076933</v>
      </c>
      <c r="G223" s="118">
        <f t="shared" si="93"/>
        <v>66.044406462992569</v>
      </c>
      <c r="H223" s="118">
        <f t="shared" si="93"/>
        <v>66.833627085956593</v>
      </c>
      <c r="I223" s="118">
        <f t="shared" si="93"/>
        <v>61.817471238559214</v>
      </c>
      <c r="J223" s="118">
        <f t="shared" si="93"/>
        <v>61.84290662964726</v>
      </c>
      <c r="K223" s="118">
        <f t="shared" si="93"/>
        <v>60.326468996291062</v>
      </c>
      <c r="L223" s="118">
        <f t="shared" si="93"/>
        <v>61.362044947004506</v>
      </c>
      <c r="M223" s="118">
        <f t="shared" si="93"/>
        <v>57.587758727845234</v>
      </c>
      <c r="N223" s="118">
        <f t="shared" si="93"/>
        <v>53.66333730364034</v>
      </c>
      <c r="O223" s="118">
        <f t="shared" si="93"/>
        <v>51.263887799167897</v>
      </c>
      <c r="P223" s="118">
        <f t="shared" si="93"/>
        <v>48.837235580464942</v>
      </c>
      <c r="Q223" s="118">
        <f t="shared" si="93"/>
        <v>50.550718354069431</v>
      </c>
      <c r="R223" s="118">
        <f t="shared" ref="R223:V223" si="94">R224+R226+R228+R237</f>
        <v>50.881334729619915</v>
      </c>
      <c r="S223" s="118">
        <f t="shared" si="94"/>
        <v>46.990122870715105</v>
      </c>
      <c r="T223" s="118">
        <f t="shared" si="94"/>
        <v>45.774537347994922</v>
      </c>
      <c r="U223" s="118">
        <f t="shared" si="94"/>
        <v>44.277971405066815</v>
      </c>
      <c r="V223" s="118">
        <f t="shared" si="94"/>
        <v>43.172362490110999</v>
      </c>
      <c r="W223" s="118">
        <f t="shared" ref="W223" si="95">W224+W226+W228+W237</f>
        <v>45.013101757900436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55.293196729447317</v>
      </c>
      <c r="C224" s="123">
        <f t="shared" si="96"/>
        <v>56.259138576597202</v>
      </c>
      <c r="D224" s="123">
        <f t="shared" si="96"/>
        <v>55.34564970047623</v>
      </c>
      <c r="E224" s="123">
        <f t="shared" si="96"/>
        <v>54.649676491000221</v>
      </c>
      <c r="F224" s="123">
        <f t="shared" si="96"/>
        <v>52.788806008875078</v>
      </c>
      <c r="G224" s="123">
        <f t="shared" si="96"/>
        <v>52.501603108525671</v>
      </c>
      <c r="H224" s="123">
        <f t="shared" si="96"/>
        <v>53.085287047927046</v>
      </c>
      <c r="I224" s="123">
        <f t="shared" si="96"/>
        <v>48.684548172732299</v>
      </c>
      <c r="J224" s="123">
        <f t="shared" si="96"/>
        <v>48.547613499836068</v>
      </c>
      <c r="K224" s="123">
        <f t="shared" si="96"/>
        <v>47.633980227521945</v>
      </c>
      <c r="L224" s="123">
        <f t="shared" si="96"/>
        <v>46.576403358027875</v>
      </c>
      <c r="M224" s="123">
        <f t="shared" si="96"/>
        <v>42.330493533863702</v>
      </c>
      <c r="N224" s="123">
        <f t="shared" si="96"/>
        <v>38.466457503639695</v>
      </c>
      <c r="O224" s="123">
        <f t="shared" si="96"/>
        <v>35.003833659551333</v>
      </c>
      <c r="P224" s="123">
        <f t="shared" si="96"/>
        <v>33.176786243852987</v>
      </c>
      <c r="Q224" s="123">
        <f t="shared" si="96"/>
        <v>34.209007686503362</v>
      </c>
      <c r="R224" s="123">
        <f t="shared" si="96"/>
        <v>34.611975936481223</v>
      </c>
      <c r="S224" s="123">
        <f t="shared" si="96"/>
        <v>31.61697390587311</v>
      </c>
      <c r="T224" s="123">
        <f t="shared" si="96"/>
        <v>30.561173578017772</v>
      </c>
      <c r="U224" s="123">
        <f t="shared" si="96"/>
        <v>29.175666637310201</v>
      </c>
      <c r="V224" s="123">
        <f t="shared" si="96"/>
        <v>28.144172626605524</v>
      </c>
      <c r="W224" s="123">
        <f t="shared" si="96"/>
        <v>29.847353021270298</v>
      </c>
      <c r="DA224" s="130" t="s">
        <v>2881</v>
      </c>
    </row>
    <row r="225" spans="1:105" ht="12" customHeight="1" x14ac:dyDescent="0.25">
      <c r="A225" s="97" t="s">
        <v>53</v>
      </c>
      <c r="B225" s="99">
        <v>55.293196729447317</v>
      </c>
      <c r="C225" s="99">
        <v>56.259138576597202</v>
      </c>
      <c r="D225" s="99">
        <v>55.34564970047623</v>
      </c>
      <c r="E225" s="99">
        <v>54.649676491000221</v>
      </c>
      <c r="F225" s="99">
        <v>52.788806008875078</v>
      </c>
      <c r="G225" s="99">
        <v>52.501603108525671</v>
      </c>
      <c r="H225" s="99">
        <v>53.085287047927046</v>
      </c>
      <c r="I225" s="99">
        <v>48.684548172732299</v>
      </c>
      <c r="J225" s="99">
        <v>48.547613499836068</v>
      </c>
      <c r="K225" s="99">
        <v>47.633980227521945</v>
      </c>
      <c r="L225" s="99">
        <v>46.576403358027875</v>
      </c>
      <c r="M225" s="99">
        <v>42.330493533863702</v>
      </c>
      <c r="N225" s="99">
        <v>38.466457503639695</v>
      </c>
      <c r="O225" s="99">
        <v>35.003833659551333</v>
      </c>
      <c r="P225" s="99">
        <v>33.176786243852987</v>
      </c>
      <c r="Q225" s="99">
        <v>34.209007686503362</v>
      </c>
      <c r="R225" s="99">
        <v>34.611975936481223</v>
      </c>
      <c r="S225" s="99">
        <v>31.61697390587311</v>
      </c>
      <c r="T225" s="99">
        <v>30.561173578017772</v>
      </c>
      <c r="U225" s="99">
        <v>29.175666637310201</v>
      </c>
      <c r="V225" s="99">
        <v>28.144172626605524</v>
      </c>
      <c r="W225" s="99">
        <v>29.847353021270298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6.2376234218283012E-2</v>
      </c>
      <c r="C226" s="123">
        <f t="shared" si="97"/>
        <v>6.9931431802989094E-2</v>
      </c>
      <c r="D226" s="123">
        <f t="shared" si="97"/>
        <v>7.2837238694675968E-2</v>
      </c>
      <c r="E226" s="123">
        <f t="shared" si="97"/>
        <v>7.2490140857634389E-2</v>
      </c>
      <c r="F226" s="123">
        <f t="shared" si="97"/>
        <v>7.209376509088132E-2</v>
      </c>
      <c r="G226" s="123">
        <f t="shared" si="97"/>
        <v>7.1006560797933105E-2</v>
      </c>
      <c r="H226" s="123">
        <f t="shared" si="97"/>
        <v>7.1512322157036692E-2</v>
      </c>
      <c r="I226" s="123">
        <f t="shared" si="97"/>
        <v>7.8755218266926774E-2</v>
      </c>
      <c r="J226" s="123">
        <f t="shared" si="97"/>
        <v>8.761454918118701E-2</v>
      </c>
      <c r="K226" s="123">
        <f t="shared" si="97"/>
        <v>9.3084370285751603E-2</v>
      </c>
      <c r="L226" s="123">
        <f t="shared" si="97"/>
        <v>0.10277217742840861</v>
      </c>
      <c r="M226" s="123">
        <f t="shared" si="97"/>
        <v>0.10963155012636804</v>
      </c>
      <c r="N226" s="123">
        <f t="shared" si="97"/>
        <v>0.11978968697864384</v>
      </c>
      <c r="O226" s="123">
        <f t="shared" si="97"/>
        <v>0.12391016122710734</v>
      </c>
      <c r="P226" s="123">
        <f t="shared" si="97"/>
        <v>0.13428017543205595</v>
      </c>
      <c r="Q226" s="123">
        <f t="shared" si="97"/>
        <v>0.14388457355539427</v>
      </c>
      <c r="R226" s="123">
        <f t="shared" si="97"/>
        <v>0.15776431670211238</v>
      </c>
      <c r="S226" s="123">
        <f t="shared" si="97"/>
        <v>0.1622896685304146</v>
      </c>
      <c r="T226" s="123">
        <f t="shared" si="97"/>
        <v>0.19315474968633808</v>
      </c>
      <c r="U226" s="123">
        <f t="shared" si="97"/>
        <v>0.16660485474775225</v>
      </c>
      <c r="V226" s="123">
        <f t="shared" si="97"/>
        <v>0.17518793686442793</v>
      </c>
      <c r="W226" s="123">
        <f t="shared" si="97"/>
        <v>0.18527182916186571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6.2376234218283012E-2</v>
      </c>
      <c r="C227" s="99">
        <f>RES_hhdet_fecs!C147</f>
        <v>6.9931431802989094E-2</v>
      </c>
      <c r="D227" s="99">
        <f>RES_hhdet_fecs!D147</f>
        <v>7.2837238694675968E-2</v>
      </c>
      <c r="E227" s="99">
        <f>RES_hhdet_fecs!E147</f>
        <v>7.2490140857634389E-2</v>
      </c>
      <c r="F227" s="99">
        <f>RES_hhdet_fecs!F147</f>
        <v>7.209376509088132E-2</v>
      </c>
      <c r="G227" s="99">
        <f>RES_hhdet_fecs!G147</f>
        <v>7.1006560797933105E-2</v>
      </c>
      <c r="H227" s="99">
        <f>RES_hhdet_fecs!H147</f>
        <v>7.1512322157036692E-2</v>
      </c>
      <c r="I227" s="99">
        <f>RES_hhdet_fecs!I147</f>
        <v>7.8755218266926774E-2</v>
      </c>
      <c r="J227" s="99">
        <f>RES_hhdet_fecs!J147</f>
        <v>8.761454918118701E-2</v>
      </c>
      <c r="K227" s="99">
        <f>RES_hhdet_fecs!K147</f>
        <v>9.3084370285751603E-2</v>
      </c>
      <c r="L227" s="99">
        <f>RES_hhdet_fecs!L147</f>
        <v>0.10277217742840861</v>
      </c>
      <c r="M227" s="99">
        <f>RES_hhdet_fecs!M147</f>
        <v>0.10963155012636804</v>
      </c>
      <c r="N227" s="99">
        <f>RES_hhdet_fecs!N147</f>
        <v>0.11978968697864384</v>
      </c>
      <c r="O227" s="99">
        <f>RES_hhdet_fecs!O147</f>
        <v>0.12391016122710734</v>
      </c>
      <c r="P227" s="99">
        <f>RES_hhdet_fecs!P147</f>
        <v>0.13428017543205595</v>
      </c>
      <c r="Q227" s="99">
        <f>RES_hhdet_fecs!Q147</f>
        <v>0.14388457355539427</v>
      </c>
      <c r="R227" s="99">
        <f>RES_hhdet_fecs!R147</f>
        <v>0.15776431670211238</v>
      </c>
      <c r="S227" s="99">
        <f>RES_hhdet_fecs!S147</f>
        <v>0.1622896685304146</v>
      </c>
      <c r="T227" s="99">
        <f>RES_hhdet_fecs!T147</f>
        <v>0.19315474968633808</v>
      </c>
      <c r="U227" s="99">
        <f>RES_hhdet_fecs!U147</f>
        <v>0.16660485474775225</v>
      </c>
      <c r="V227" s="99">
        <f>RES_hhdet_fecs!V147</f>
        <v>0.17518793686442793</v>
      </c>
      <c r="W227" s="99">
        <f>RES_hhdet_fecs!W147</f>
        <v>0.18527182916186571</v>
      </c>
      <c r="DA227" s="63" t="s">
        <v>2884</v>
      </c>
    </row>
    <row r="228" spans="1:105" ht="12" customHeight="1" x14ac:dyDescent="0.25">
      <c r="A228" s="121" t="s">
        <v>55</v>
      </c>
      <c r="B228" s="123">
        <v>11.67716018700129</v>
      </c>
      <c r="C228" s="123">
        <v>10.918878675539601</v>
      </c>
      <c r="D228" s="123">
        <v>10.909072114325529</v>
      </c>
      <c r="E228" s="123">
        <v>10.595807955918888</v>
      </c>
      <c r="F228" s="123">
        <v>10.826849737907084</v>
      </c>
      <c r="G228" s="123">
        <v>10.958116134828657</v>
      </c>
      <c r="H228" s="123">
        <v>11.090378212077434</v>
      </c>
      <c r="I228" s="123">
        <v>10.498923742639393</v>
      </c>
      <c r="J228" s="123">
        <v>10.600521799309922</v>
      </c>
      <c r="K228" s="123">
        <v>9.9797064866635647</v>
      </c>
      <c r="L228" s="123">
        <v>11.766341113134217</v>
      </c>
      <c r="M228" s="123">
        <v>12.298523177789699</v>
      </c>
      <c r="N228" s="123">
        <v>12.247688409693387</v>
      </c>
      <c r="O228" s="123">
        <v>13.115381051515621</v>
      </c>
      <c r="P228" s="123">
        <v>12.472584099423623</v>
      </c>
      <c r="Q228" s="123">
        <v>13.105368400042295</v>
      </c>
      <c r="R228" s="123">
        <v>12.951151367264179</v>
      </c>
      <c r="S228" s="123">
        <v>12.162481209144403</v>
      </c>
      <c r="T228" s="123">
        <v>12.004282569988446</v>
      </c>
      <c r="U228" s="123">
        <v>11.96487744650655</v>
      </c>
      <c r="V228" s="123">
        <v>11.770397260603163</v>
      </c>
      <c r="W228" s="123">
        <v>11.872603723837207</v>
      </c>
      <c r="DA228" s="130" t="s">
        <v>2885</v>
      </c>
    </row>
    <row r="229" spans="1:105" ht="12" customHeight="1" x14ac:dyDescent="0.25">
      <c r="A229" s="97" t="s">
        <v>124</v>
      </c>
      <c r="B229" s="99">
        <v>13.200136516084148</v>
      </c>
      <c r="C229" s="99">
        <v>12.880353920965121</v>
      </c>
      <c r="D229" s="99">
        <v>11.853492441147475</v>
      </c>
      <c r="E229" s="99">
        <v>12.235290968418509</v>
      </c>
      <c r="F229" s="99">
        <v>12.523738585854543</v>
      </c>
      <c r="G229" s="99">
        <v>12.33111948215768</v>
      </c>
      <c r="H229" s="99">
        <v>12.966103457903372</v>
      </c>
      <c r="I229" s="99">
        <v>13.026284606690226</v>
      </c>
      <c r="J229" s="99">
        <v>12.298103727249099</v>
      </c>
      <c r="K229" s="99">
        <v>11.798385849881331</v>
      </c>
      <c r="L229" s="99">
        <v>13.12081925952821</v>
      </c>
      <c r="M229" s="99">
        <v>14.832162647424481</v>
      </c>
      <c r="N229" s="99">
        <v>14.745530272980622</v>
      </c>
      <c r="O229" s="99">
        <v>14.373723999098226</v>
      </c>
      <c r="P229" s="99">
        <v>12.488841578547975</v>
      </c>
      <c r="Q229" s="99">
        <v>14.213384902119925</v>
      </c>
      <c r="R229" s="99">
        <v>13.919594634811192</v>
      </c>
      <c r="S229" s="99">
        <v>13.270897490597132</v>
      </c>
      <c r="T229" s="99">
        <v>12.166293385716834</v>
      </c>
      <c r="U229" s="99">
        <v>12.211233037446545</v>
      </c>
      <c r="V229" s="99">
        <v>11.726677986352978</v>
      </c>
      <c r="W229" s="99">
        <v>12.374352020608553</v>
      </c>
      <c r="DA229" s="63" t="s">
        <v>2886</v>
      </c>
    </row>
    <row r="230" spans="1:105" ht="12" customHeight="1" x14ac:dyDescent="0.25">
      <c r="A230" s="97" t="s">
        <v>123</v>
      </c>
      <c r="B230" s="99">
        <v>11.130438218028587</v>
      </c>
      <c r="C230" s="99">
        <v>10.802635927298525</v>
      </c>
      <c r="D230" s="99">
        <v>9.9904373963688293</v>
      </c>
      <c r="E230" s="99">
        <v>10.290997917066132</v>
      </c>
      <c r="F230" s="99">
        <v>10.558088286335481</v>
      </c>
      <c r="G230" s="99">
        <v>10.468543732688824</v>
      </c>
      <c r="H230" s="99">
        <v>11.056846342875691</v>
      </c>
      <c r="I230" s="99">
        <v>11.078903058688514</v>
      </c>
      <c r="J230" s="99">
        <v>10.404829099313934</v>
      </c>
      <c r="K230" s="99">
        <v>9.7917973703944323</v>
      </c>
      <c r="L230" s="99">
        <v>11.253114751609555</v>
      </c>
      <c r="M230" s="99">
        <v>12.730445681936871</v>
      </c>
      <c r="N230" s="99">
        <v>12.700310166732123</v>
      </c>
      <c r="O230" s="99">
        <v>12.678057001586739</v>
      </c>
      <c r="P230" s="99">
        <v>11.02996976591079</v>
      </c>
      <c r="Q230" s="99">
        <v>12.559323768616352</v>
      </c>
      <c r="R230" s="99">
        <v>12.401303720437916</v>
      </c>
      <c r="S230" s="99">
        <v>11.835314432746408</v>
      </c>
      <c r="T230" s="99">
        <v>11.061262297403543</v>
      </c>
      <c r="U230" s="99">
        <v>11.21803495065071</v>
      </c>
      <c r="V230" s="99">
        <v>10.934391189606862</v>
      </c>
      <c r="W230" s="99">
        <v>11.616709482214668</v>
      </c>
      <c r="DA230" s="63" t="s">
        <v>2887</v>
      </c>
    </row>
    <row r="231" spans="1:105" ht="12" customHeight="1" x14ac:dyDescent="0.25">
      <c r="A231" s="100" t="s">
        <v>50</v>
      </c>
      <c r="B231" s="102">
        <v>7.5235061212181389</v>
      </c>
      <c r="C231" s="102">
        <v>7.1841120547597495</v>
      </c>
      <c r="D231" s="102">
        <v>6.6914632985420957</v>
      </c>
      <c r="E231" s="102">
        <v>6.8090516153923568</v>
      </c>
      <c r="F231" s="102">
        <v>6.9509414948561963</v>
      </c>
      <c r="G231" s="102">
        <v>6.9564462514036789</v>
      </c>
      <c r="H231" s="102">
        <v>7.3408737902593115</v>
      </c>
      <c r="I231" s="102">
        <v>7.2558809454928888</v>
      </c>
      <c r="J231" s="102">
        <v>6.6437663855105322</v>
      </c>
      <c r="K231" s="102">
        <v>5.8076207899906827</v>
      </c>
      <c r="L231" s="102">
        <v>7.4501478310302875</v>
      </c>
      <c r="M231" s="102">
        <v>8.3446718514211877</v>
      </c>
      <c r="N231" s="102">
        <v>8.1678661391657421</v>
      </c>
      <c r="O231" s="102">
        <v>8.4559423904061397</v>
      </c>
      <c r="P231" s="102">
        <v>7.0893938224542428</v>
      </c>
      <c r="Q231" s="102">
        <v>8.0905787351731764</v>
      </c>
      <c r="R231" s="102">
        <v>7.8978004399922606</v>
      </c>
      <c r="S231" s="102">
        <v>7.1543228155677703</v>
      </c>
      <c r="T231" s="102">
        <v>6.6554007038587413</v>
      </c>
      <c r="U231" s="102">
        <v>6.7578954533443172</v>
      </c>
      <c r="V231" s="102">
        <v>6.5846619974166574</v>
      </c>
      <c r="W231" s="102">
        <v>7.0209283908359259</v>
      </c>
      <c r="DA231" s="131" t="s">
        <v>2888</v>
      </c>
    </row>
    <row r="232" spans="1:105" ht="12" customHeight="1" x14ac:dyDescent="0.25">
      <c r="A232" s="103" t="s">
        <v>52</v>
      </c>
      <c r="B232" s="105">
        <v>3.6069320968104468</v>
      </c>
      <c r="C232" s="105">
        <v>3.6185238725387729</v>
      </c>
      <c r="D232" s="105">
        <v>3.2989740978267332</v>
      </c>
      <c r="E232" s="105">
        <v>3.4819463016737746</v>
      </c>
      <c r="F232" s="105">
        <v>3.6071467914792841</v>
      </c>
      <c r="G232" s="105">
        <v>3.5120974812851449</v>
      </c>
      <c r="H232" s="105">
        <v>3.7159725526163787</v>
      </c>
      <c r="I232" s="105">
        <v>3.8230221131956221</v>
      </c>
      <c r="J232" s="105">
        <v>3.7610627138034016</v>
      </c>
      <c r="K232" s="105">
        <v>3.9841765804037501</v>
      </c>
      <c r="L232" s="105">
        <v>3.8029669205792667</v>
      </c>
      <c r="M232" s="105">
        <v>4.3857738305156841</v>
      </c>
      <c r="N232" s="105">
        <v>4.5324440275663793</v>
      </c>
      <c r="O232" s="105">
        <v>4.2221146111805981</v>
      </c>
      <c r="P232" s="105">
        <v>3.9405759434565466</v>
      </c>
      <c r="Q232" s="105">
        <v>4.4687450334431755</v>
      </c>
      <c r="R232" s="105">
        <v>4.5035032804456572</v>
      </c>
      <c r="S232" s="105">
        <v>4.6809916171786359</v>
      </c>
      <c r="T232" s="105">
        <v>4.4058615935448007</v>
      </c>
      <c r="U232" s="105">
        <v>4.4601394973063897</v>
      </c>
      <c r="V232" s="105">
        <v>4.3497291921902042</v>
      </c>
      <c r="W232" s="105">
        <v>4.5957810913787416</v>
      </c>
      <c r="DA232" s="132" t="s">
        <v>2889</v>
      </c>
    </row>
    <row r="233" spans="1:105" ht="12" customHeight="1" x14ac:dyDescent="0.25">
      <c r="A233" s="106" t="s">
        <v>122</v>
      </c>
      <c r="B233" s="102">
        <v>11.933446458851662</v>
      </c>
      <c r="C233" s="102">
        <v>11.146289471023048</v>
      </c>
      <c r="D233" s="102">
        <v>11.279600359381709</v>
      </c>
      <c r="E233" s="102">
        <v>10.8993772387007</v>
      </c>
      <c r="F233" s="102">
        <v>11.131385389199353</v>
      </c>
      <c r="G233" s="102">
        <v>11.314557204307329</v>
      </c>
      <c r="H233" s="102">
        <v>11.398214287472094</v>
      </c>
      <c r="I233" s="102">
        <v>10.783786248237439</v>
      </c>
      <c r="J233" s="102">
        <v>11.073850134576654</v>
      </c>
      <c r="K233" s="102">
        <v>10.542749507130733</v>
      </c>
      <c r="L233" s="102">
        <v>12.407166382899771</v>
      </c>
      <c r="M233" s="102">
        <v>12.843381707951668</v>
      </c>
      <c r="N233" s="102">
        <v>12.77888872029938</v>
      </c>
      <c r="O233" s="102">
        <v>13.727545477991912</v>
      </c>
      <c r="P233" s="102">
        <v>13.152167069423031</v>
      </c>
      <c r="Q233" s="102">
        <v>13.677417159031142</v>
      </c>
      <c r="R233" s="102">
        <v>13.519412514383562</v>
      </c>
      <c r="S233" s="102">
        <v>12.686691111867706</v>
      </c>
      <c r="T233" s="102">
        <v>12.598114017282441</v>
      </c>
      <c r="U233" s="102">
        <v>12.509310003465114</v>
      </c>
      <c r="V233" s="102">
        <v>12.300613119014681</v>
      </c>
      <c r="W233" s="102">
        <v>12.287439713357811</v>
      </c>
      <c r="DA233" s="131" t="s">
        <v>2890</v>
      </c>
    </row>
    <row r="234" spans="1:105" ht="12" customHeight="1" x14ac:dyDescent="0.25">
      <c r="A234" s="107" t="s">
        <v>121</v>
      </c>
      <c r="B234" s="105">
        <v>10.455611299449901</v>
      </c>
      <c r="C234" s="105">
        <v>9.7238879282165662</v>
      </c>
      <c r="D234" s="105">
        <v>9.8726769052750178</v>
      </c>
      <c r="E234" s="105">
        <v>9.5314922690059181</v>
      </c>
      <c r="F234" s="105">
        <v>9.7605853358891697</v>
      </c>
      <c r="G234" s="105">
        <v>9.9801774801221246</v>
      </c>
      <c r="H234" s="105">
        <v>10.101029002645173</v>
      </c>
      <c r="I234" s="105">
        <v>9.5429199318540245</v>
      </c>
      <c r="J234" s="105">
        <v>9.7483542111236545</v>
      </c>
      <c r="K234" s="105">
        <v>9.1543152423486287</v>
      </c>
      <c r="L234" s="105">
        <v>11.022551854960485</v>
      </c>
      <c r="M234" s="105">
        <v>11.428462219905024</v>
      </c>
      <c r="N234" s="105">
        <v>11.38032994391266</v>
      </c>
      <c r="O234" s="105">
        <v>12.36764129988901</v>
      </c>
      <c r="P234" s="105">
        <v>11.813734215704013</v>
      </c>
      <c r="Q234" s="105">
        <v>12.335298289223029</v>
      </c>
      <c r="R234" s="105">
        <v>12.200334754329225</v>
      </c>
      <c r="S234" s="105">
        <v>11.410329795661212</v>
      </c>
      <c r="T234" s="105">
        <v>11.409561957645963</v>
      </c>
      <c r="U234" s="105">
        <v>11.424852206149017</v>
      </c>
      <c r="V234" s="105">
        <v>11.324463035839036</v>
      </c>
      <c r="W234" s="105">
        <v>11.377609157697792</v>
      </c>
      <c r="DA234" s="132" t="s">
        <v>2891</v>
      </c>
    </row>
    <row r="235" spans="1:105" ht="12" customHeight="1" x14ac:dyDescent="0.25">
      <c r="A235" s="108" t="s">
        <v>53</v>
      </c>
      <c r="B235" s="99">
        <v>6.8046128037042921</v>
      </c>
      <c r="C235" s="99">
        <v>6.2141656734124133</v>
      </c>
      <c r="D235" s="99">
        <v>6.3572058945468868</v>
      </c>
      <c r="E235" s="99">
        <v>6.0562894477571643</v>
      </c>
      <c r="F235" s="99">
        <v>6.169246809456995</v>
      </c>
      <c r="G235" s="99">
        <v>6.3794665454850472</v>
      </c>
      <c r="H235" s="99">
        <v>6.4538051590084278</v>
      </c>
      <c r="I235" s="99">
        <v>6.0119935933021713</v>
      </c>
      <c r="J235" s="99">
        <v>5.9783343600783425</v>
      </c>
      <c r="K235" s="99">
        <v>5.1844008891503215</v>
      </c>
      <c r="L235" s="99">
        <v>7.0232530107976894</v>
      </c>
      <c r="M235" s="99">
        <v>7.2235302522898133</v>
      </c>
      <c r="N235" s="99">
        <v>7.055966155392511</v>
      </c>
      <c r="O235" s="99">
        <v>7.9885422189918778</v>
      </c>
      <c r="P235" s="99">
        <v>7.3562204586872797</v>
      </c>
      <c r="Q235" s="99">
        <v>7.8061557280486857</v>
      </c>
      <c r="R235" s="99">
        <v>7.6962537173221124</v>
      </c>
      <c r="S235" s="99">
        <v>6.8929209563464324</v>
      </c>
      <c r="T235" s="99">
        <v>6.8966649422859323</v>
      </c>
      <c r="U235" s="99">
        <v>6.963918807557139</v>
      </c>
      <c r="V235" s="99">
        <v>6.899376388852799</v>
      </c>
      <c r="W235" s="99">
        <v>6.9563659949882233</v>
      </c>
      <c r="DA235" s="63" t="s">
        <v>2892</v>
      </c>
    </row>
    <row r="236" spans="1:105" ht="12" customHeight="1" x14ac:dyDescent="0.25">
      <c r="A236" s="108" t="s">
        <v>52</v>
      </c>
      <c r="B236" s="99">
        <v>3.650998495745609</v>
      </c>
      <c r="C236" s="99">
        <v>3.5097222548041538</v>
      </c>
      <c r="D236" s="99">
        <v>3.5154710107281293</v>
      </c>
      <c r="E236" s="99">
        <v>3.4752028212487542</v>
      </c>
      <c r="F236" s="99">
        <v>3.5913385264321755</v>
      </c>
      <c r="G236" s="99">
        <v>3.6007109346370769</v>
      </c>
      <c r="H236" s="99">
        <v>3.6472238436367448</v>
      </c>
      <c r="I236" s="99">
        <v>3.5309263385518554</v>
      </c>
      <c r="J236" s="99">
        <v>3.770019851045312</v>
      </c>
      <c r="K236" s="99">
        <v>3.9699143531983068</v>
      </c>
      <c r="L236" s="99">
        <v>3.9992988441627944</v>
      </c>
      <c r="M236" s="99">
        <v>4.2049319676152095</v>
      </c>
      <c r="N236" s="99">
        <v>4.3243637885201469</v>
      </c>
      <c r="O236" s="99">
        <v>4.3790990808971308</v>
      </c>
      <c r="P236" s="99">
        <v>4.4575137570167316</v>
      </c>
      <c r="Q236" s="99">
        <v>4.5291425611743437</v>
      </c>
      <c r="R236" s="99">
        <v>4.5040810370071132</v>
      </c>
      <c r="S236" s="99">
        <v>4.5174088393147809</v>
      </c>
      <c r="T236" s="99">
        <v>4.5128970153600294</v>
      </c>
      <c r="U236" s="99">
        <v>4.4609333985918767</v>
      </c>
      <c r="V236" s="99">
        <v>4.4250866469862373</v>
      </c>
      <c r="W236" s="99">
        <v>4.4212431627095681</v>
      </c>
      <c r="DA236" s="63" t="s">
        <v>2893</v>
      </c>
    </row>
    <row r="237" spans="1:105" ht="12" customHeight="1" x14ac:dyDescent="0.25">
      <c r="A237" s="121" t="s">
        <v>54</v>
      </c>
      <c r="B237" s="123">
        <v>2.5110751995099405</v>
      </c>
      <c r="C237" s="123">
        <v>2.4601916170969407</v>
      </c>
      <c r="D237" s="123">
        <v>2.493323232207314</v>
      </c>
      <c r="E237" s="123">
        <v>2.4733659761527713</v>
      </c>
      <c r="F237" s="123">
        <v>2.4814176742038945</v>
      </c>
      <c r="G237" s="123">
        <v>2.5136806588403018</v>
      </c>
      <c r="H237" s="123">
        <v>2.5864495037950861</v>
      </c>
      <c r="I237" s="123">
        <v>2.5552441049205998</v>
      </c>
      <c r="J237" s="123">
        <v>2.6071567813200796</v>
      </c>
      <c r="K237" s="123">
        <v>2.6196979118197961</v>
      </c>
      <c r="L237" s="123">
        <v>2.9165282984140095</v>
      </c>
      <c r="M237" s="123">
        <v>2.8491104660654658</v>
      </c>
      <c r="N237" s="123">
        <v>2.829401703328617</v>
      </c>
      <c r="O237" s="123">
        <v>3.0207629268738376</v>
      </c>
      <c r="P237" s="123">
        <v>3.0535850617562819</v>
      </c>
      <c r="Q237" s="123">
        <v>3.0924576939683774</v>
      </c>
      <c r="R237" s="123">
        <v>3.1604431091723955</v>
      </c>
      <c r="S237" s="123">
        <v>3.0483780871671753</v>
      </c>
      <c r="T237" s="123">
        <v>3.0159264503023695</v>
      </c>
      <c r="U237" s="123">
        <v>2.9708224665023155</v>
      </c>
      <c r="V237" s="123">
        <v>3.0826046660378776</v>
      </c>
      <c r="W237" s="123">
        <v>3.1078731836310634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2.5110751995099405</v>
      </c>
      <c r="C239" s="110">
        <v>2.4601916170969407</v>
      </c>
      <c r="D239" s="110">
        <v>2.493323232207314</v>
      </c>
      <c r="E239" s="110">
        <v>2.4733659761527713</v>
      </c>
      <c r="F239" s="110">
        <v>2.4814176742038945</v>
      </c>
      <c r="G239" s="110">
        <v>2.5136806588403018</v>
      </c>
      <c r="H239" s="110">
        <v>2.5864495037950861</v>
      </c>
      <c r="I239" s="110">
        <v>2.5552441049205998</v>
      </c>
      <c r="J239" s="110">
        <v>2.6071567813200796</v>
      </c>
      <c r="K239" s="110">
        <v>2.6196979118197961</v>
      </c>
      <c r="L239" s="110">
        <v>2.9165282984140095</v>
      </c>
      <c r="M239" s="110">
        <v>2.8491104660654658</v>
      </c>
      <c r="N239" s="110">
        <v>2.829401703328617</v>
      </c>
      <c r="O239" s="110">
        <v>3.0207629268738376</v>
      </c>
      <c r="P239" s="110">
        <v>3.0535850617562819</v>
      </c>
      <c r="Q239" s="110">
        <v>3.0924576939683774</v>
      </c>
      <c r="R239" s="110">
        <v>3.1604431091723955</v>
      </c>
      <c r="S239" s="110">
        <v>3.0483780871671753</v>
      </c>
      <c r="T239" s="110">
        <v>3.0159264503023695</v>
      </c>
      <c r="U239" s="110">
        <v>2.9708224665023155</v>
      </c>
      <c r="V239" s="110">
        <v>3.0826046660378776</v>
      </c>
      <c r="W239" s="110">
        <v>3.1078731836310634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98.937756149216497</v>
      </c>
      <c r="C241" s="118">
        <f t="shared" si="98"/>
        <v>100.8505937621542</v>
      </c>
      <c r="D241" s="118">
        <f t="shared" si="98"/>
        <v>100.73371455287234</v>
      </c>
      <c r="E241" s="118">
        <f t="shared" si="98"/>
        <v>100.85461324674409</v>
      </c>
      <c r="F241" s="118">
        <f t="shared" si="98"/>
        <v>100.08916944595728</v>
      </c>
      <c r="G241" s="118">
        <f t="shared" si="98"/>
        <v>102.38927744751159</v>
      </c>
      <c r="H241" s="118">
        <f t="shared" si="98"/>
        <v>107.00378006024854</v>
      </c>
      <c r="I241" s="118">
        <f t="shared" si="98"/>
        <v>101.79074067634207</v>
      </c>
      <c r="J241" s="118">
        <f t="shared" si="98"/>
        <v>105.57881525217468</v>
      </c>
      <c r="K241" s="118">
        <f t="shared" si="98"/>
        <v>107.86767151109579</v>
      </c>
      <c r="L241" s="118">
        <f t="shared" si="98"/>
        <v>112.29209704915533</v>
      </c>
      <c r="M241" s="118">
        <f t="shared" si="98"/>
        <v>109.92074560846989</v>
      </c>
      <c r="N241" s="118">
        <f t="shared" si="98"/>
        <v>107.70867225031932</v>
      </c>
      <c r="O241" s="118">
        <f t="shared" si="98"/>
        <v>106.15712358856098</v>
      </c>
      <c r="P241" s="118">
        <f t="shared" si="98"/>
        <v>103.34858355271686</v>
      </c>
      <c r="Q241" s="118">
        <f t="shared" si="98"/>
        <v>109.29444223926151</v>
      </c>
      <c r="R241" s="118">
        <f t="shared" ref="R241:V241" si="99">R242+R244+R246+R255</f>
        <v>113.76263911260442</v>
      </c>
      <c r="S241" s="118">
        <f t="shared" si="99"/>
        <v>108.09200453083122</v>
      </c>
      <c r="T241" s="118">
        <f t="shared" si="99"/>
        <v>109.00041412759165</v>
      </c>
      <c r="U241" s="118">
        <f t="shared" si="99"/>
        <v>108.17095208255611</v>
      </c>
      <c r="V241" s="118">
        <f t="shared" si="99"/>
        <v>108.16778456725986</v>
      </c>
      <c r="W241" s="118">
        <f t="shared" ref="W241" si="100">W242+W244+W246+W255</f>
        <v>116.55866092305409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88.408712169707655</v>
      </c>
      <c r="C242" s="123">
        <f t="shared" si="101"/>
        <v>90.820657746457229</v>
      </c>
      <c r="D242" s="123">
        <f t="shared" si="101"/>
        <v>90.599773192596956</v>
      </c>
      <c r="E242" s="123">
        <f t="shared" si="101"/>
        <v>90.89867636848075</v>
      </c>
      <c r="F242" s="123">
        <f t="shared" si="101"/>
        <v>89.882933889301768</v>
      </c>
      <c r="G242" s="123">
        <f t="shared" si="101"/>
        <v>91.971368518073504</v>
      </c>
      <c r="H242" s="123">
        <f t="shared" si="101"/>
        <v>96.328290725848191</v>
      </c>
      <c r="I242" s="123">
        <f t="shared" si="101"/>
        <v>91.470810889796851</v>
      </c>
      <c r="J242" s="123">
        <f t="shared" si="101"/>
        <v>95.024999314987141</v>
      </c>
      <c r="K242" s="123">
        <f t="shared" si="101"/>
        <v>97.642641492921896</v>
      </c>
      <c r="L242" s="123">
        <f t="shared" si="101"/>
        <v>100.41619372854812</v>
      </c>
      <c r="M242" s="123">
        <f t="shared" si="101"/>
        <v>97.606226159468477</v>
      </c>
      <c r="N242" s="123">
        <f t="shared" si="101"/>
        <v>95.328900173120161</v>
      </c>
      <c r="O242" s="123">
        <f t="shared" si="101"/>
        <v>92.854659325924075</v>
      </c>
      <c r="P242" s="123">
        <f t="shared" si="101"/>
        <v>90.364848257791209</v>
      </c>
      <c r="Q242" s="123">
        <f t="shared" si="101"/>
        <v>95.649577395404819</v>
      </c>
      <c r="R242" s="123">
        <f t="shared" si="101"/>
        <v>99.976708599178806</v>
      </c>
      <c r="S242" s="123">
        <f t="shared" si="101"/>
        <v>94.824831730390216</v>
      </c>
      <c r="T242" s="123">
        <f t="shared" si="101"/>
        <v>95.530830572437466</v>
      </c>
      <c r="U242" s="123">
        <f t="shared" si="101"/>
        <v>94.70277138258362</v>
      </c>
      <c r="V242" s="123">
        <f t="shared" si="101"/>
        <v>94.539498598701527</v>
      </c>
      <c r="W242" s="123">
        <f t="shared" si="101"/>
        <v>102.63837331886445</v>
      </c>
      <c r="DA242" s="130" t="s">
        <v>3049</v>
      </c>
    </row>
    <row r="243" spans="1:105" ht="12" customHeight="1" x14ac:dyDescent="0.25">
      <c r="A243" s="97" t="s">
        <v>53</v>
      </c>
      <c r="B243" s="99">
        <v>88.408712169707655</v>
      </c>
      <c r="C243" s="99">
        <v>90.820657746457229</v>
      </c>
      <c r="D243" s="99">
        <v>90.599773192596956</v>
      </c>
      <c r="E243" s="99">
        <v>90.89867636848075</v>
      </c>
      <c r="F243" s="99">
        <v>89.882933889301768</v>
      </c>
      <c r="G243" s="99">
        <v>91.971368518073504</v>
      </c>
      <c r="H243" s="99">
        <v>96.328290725848191</v>
      </c>
      <c r="I243" s="99">
        <v>91.470810889796851</v>
      </c>
      <c r="J243" s="99">
        <v>95.024999314987141</v>
      </c>
      <c r="K243" s="99">
        <v>97.642641492921896</v>
      </c>
      <c r="L243" s="99">
        <v>100.41619372854812</v>
      </c>
      <c r="M243" s="99">
        <v>97.606226159468477</v>
      </c>
      <c r="N243" s="99">
        <v>95.328900173120161</v>
      </c>
      <c r="O243" s="99">
        <v>92.854659325924075</v>
      </c>
      <c r="P243" s="99">
        <v>90.364848257791209</v>
      </c>
      <c r="Q243" s="99">
        <v>95.649577395404819</v>
      </c>
      <c r="R243" s="99">
        <v>99.976708599178806</v>
      </c>
      <c r="S243" s="99">
        <v>94.824831730390216</v>
      </c>
      <c r="T243" s="99">
        <v>95.530830572437466</v>
      </c>
      <c r="U243" s="99">
        <v>94.70277138258362</v>
      </c>
      <c r="V243" s="99">
        <v>94.539498598701527</v>
      </c>
      <c r="W243" s="99">
        <v>102.63837331886445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0.14087809370771659</v>
      </c>
      <c r="C244" s="123">
        <f t="shared" si="102"/>
        <v>0.16732631230761269</v>
      </c>
      <c r="D244" s="123">
        <f t="shared" si="102"/>
        <v>0.18364826782613675</v>
      </c>
      <c r="E244" s="123">
        <f t="shared" si="102"/>
        <v>0.19068951551304503</v>
      </c>
      <c r="F244" s="123">
        <f t="shared" si="102"/>
        <v>0.20062784564719702</v>
      </c>
      <c r="G244" s="123">
        <f t="shared" si="102"/>
        <v>0.211533527233736</v>
      </c>
      <c r="H244" s="123">
        <f t="shared" si="102"/>
        <v>0.23185246188214315</v>
      </c>
      <c r="I244" s="123">
        <f t="shared" si="102"/>
        <v>0.26937732110792495</v>
      </c>
      <c r="J244" s="123">
        <f t="shared" si="102"/>
        <v>0.30924542851918313</v>
      </c>
      <c r="K244" s="123">
        <f t="shared" si="102"/>
        <v>0.34112848877156743</v>
      </c>
      <c r="L244" s="123">
        <f t="shared" si="102"/>
        <v>0.38899426158849559</v>
      </c>
      <c r="M244" s="123">
        <f t="shared" si="102"/>
        <v>0.42919483750342219</v>
      </c>
      <c r="N244" s="123">
        <f t="shared" si="102"/>
        <v>0.48669970915158872</v>
      </c>
      <c r="O244" s="123">
        <f t="shared" si="102"/>
        <v>0.52824001349643868</v>
      </c>
      <c r="P244" s="123">
        <f t="shared" si="102"/>
        <v>0.59552830694710668</v>
      </c>
      <c r="Q244" s="123">
        <f t="shared" si="102"/>
        <v>0.66389650308110182</v>
      </c>
      <c r="R244" s="123">
        <f t="shared" si="102"/>
        <v>0.75556337920568795</v>
      </c>
      <c r="S244" s="123">
        <f t="shared" si="102"/>
        <v>0.80336563468218825</v>
      </c>
      <c r="T244" s="123">
        <f t="shared" si="102"/>
        <v>0.9872924577080916</v>
      </c>
      <c r="U244" s="123">
        <f t="shared" si="102"/>
        <v>0.87611312536086206</v>
      </c>
      <c r="V244" s="123">
        <f t="shared" si="102"/>
        <v>0.94700293849120665</v>
      </c>
      <c r="W244" s="123">
        <f t="shared" si="102"/>
        <v>1.0202433810581004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0.14087809370771659</v>
      </c>
      <c r="C245" s="99">
        <f>RES_hhdet_tess!C147</f>
        <v>0.16732631230761269</v>
      </c>
      <c r="D245" s="99">
        <f>RES_hhdet_tess!D147</f>
        <v>0.18364826782613675</v>
      </c>
      <c r="E245" s="99">
        <f>RES_hhdet_tess!E147</f>
        <v>0.19068951551304503</v>
      </c>
      <c r="F245" s="99">
        <f>RES_hhdet_tess!F147</f>
        <v>0.20062784564719702</v>
      </c>
      <c r="G245" s="99">
        <f>RES_hhdet_tess!G147</f>
        <v>0.211533527233736</v>
      </c>
      <c r="H245" s="99">
        <f>RES_hhdet_tess!H147</f>
        <v>0.23185246188214315</v>
      </c>
      <c r="I245" s="99">
        <f>RES_hhdet_tess!I147</f>
        <v>0.26937732110792495</v>
      </c>
      <c r="J245" s="99">
        <f>RES_hhdet_tess!J147</f>
        <v>0.30924542851918313</v>
      </c>
      <c r="K245" s="99">
        <f>RES_hhdet_tess!K147</f>
        <v>0.34112848877156743</v>
      </c>
      <c r="L245" s="99">
        <f>RES_hhdet_tess!L147</f>
        <v>0.38899426158849559</v>
      </c>
      <c r="M245" s="99">
        <f>RES_hhdet_tess!M147</f>
        <v>0.42919483750342219</v>
      </c>
      <c r="N245" s="99">
        <f>RES_hhdet_tess!N147</f>
        <v>0.48669970915158872</v>
      </c>
      <c r="O245" s="99">
        <f>RES_hhdet_tess!O147</f>
        <v>0.52824001349643868</v>
      </c>
      <c r="P245" s="99">
        <f>RES_hhdet_tess!P147</f>
        <v>0.59552830694710668</v>
      </c>
      <c r="Q245" s="99">
        <f>RES_hhdet_tess!Q147</f>
        <v>0.66389650308110182</v>
      </c>
      <c r="R245" s="99">
        <f>RES_hhdet_tess!R147</f>
        <v>0.75556337920568795</v>
      </c>
      <c r="S245" s="99">
        <f>RES_hhdet_tess!S147</f>
        <v>0.80336563468218825</v>
      </c>
      <c r="T245" s="99">
        <f>RES_hhdet_tess!T147</f>
        <v>0.9872924577080916</v>
      </c>
      <c r="U245" s="99">
        <f>RES_hhdet_tess!U147</f>
        <v>0.87611312536086206</v>
      </c>
      <c r="V245" s="99">
        <f>RES_hhdet_tess!V147</f>
        <v>0.94700293849120665</v>
      </c>
      <c r="W245" s="99">
        <f>RES_hhdet_tess!W147</f>
        <v>1.0202433810581004</v>
      </c>
      <c r="DA245" s="63" t="s">
        <v>3052</v>
      </c>
    </row>
    <row r="246" spans="1:105" ht="12" customHeight="1" x14ac:dyDescent="0.25">
      <c r="A246" s="121" t="s">
        <v>55</v>
      </c>
      <c r="B246" s="123">
        <v>8.4831238337971513</v>
      </c>
      <c r="C246" s="123">
        <v>7.9913382301176465</v>
      </c>
      <c r="D246" s="123">
        <v>8.0479697107326782</v>
      </c>
      <c r="E246" s="123">
        <v>7.8717391464559583</v>
      </c>
      <c r="F246" s="123">
        <v>8.0982086923826806</v>
      </c>
      <c r="G246" s="123">
        <v>8.2653891109542936</v>
      </c>
      <c r="H246" s="123">
        <v>8.4362780851690538</v>
      </c>
      <c r="I246" s="123">
        <v>8.0622979595721365</v>
      </c>
      <c r="J246" s="123">
        <v>8.213198852977623</v>
      </c>
      <c r="K246" s="123">
        <v>7.8387871093111219</v>
      </c>
      <c r="L246" s="123">
        <v>9.205240514659959</v>
      </c>
      <c r="M246" s="123">
        <v>9.6501626616209801</v>
      </c>
      <c r="N246" s="123">
        <v>9.6659021020560179</v>
      </c>
      <c r="O246" s="123">
        <v>10.386988571942434</v>
      </c>
      <c r="P246" s="123">
        <v>9.9657941231607801</v>
      </c>
      <c r="Q246" s="123">
        <v>10.5162747795275</v>
      </c>
      <c r="R246" s="123">
        <v>10.493863625449453</v>
      </c>
      <c r="S246" s="123">
        <v>9.9932688629556079</v>
      </c>
      <c r="T246" s="123">
        <v>10.004435722262397</v>
      </c>
      <c r="U246" s="123">
        <v>10.112366353699974</v>
      </c>
      <c r="V246" s="123">
        <v>10.06803729321166</v>
      </c>
      <c r="W246" s="123">
        <v>10.233999953440867</v>
      </c>
      <c r="DA246" s="130" t="s">
        <v>3053</v>
      </c>
    </row>
    <row r="247" spans="1:105" ht="12" customHeight="1" x14ac:dyDescent="0.25">
      <c r="A247" s="97" t="s">
        <v>124</v>
      </c>
      <c r="B247" s="99">
        <v>8.3873694023137766</v>
      </c>
      <c r="C247" s="99">
        <v>8.2166862311430062</v>
      </c>
      <c r="D247" s="99">
        <v>7.5965780959284466</v>
      </c>
      <c r="E247" s="99">
        <v>7.8893188512162542</v>
      </c>
      <c r="F247" s="99">
        <v>8.1362234576131378</v>
      </c>
      <c r="G247" s="99">
        <v>8.0796656079451044</v>
      </c>
      <c r="H247" s="99">
        <v>8.5758920189322634</v>
      </c>
      <c r="I247" s="99">
        <v>8.6535596964760693</v>
      </c>
      <c r="J247" s="99">
        <v>8.1865726662482441</v>
      </c>
      <c r="K247" s="99">
        <v>7.8776666078268303</v>
      </c>
      <c r="L247" s="99">
        <v>8.7999945905401908</v>
      </c>
      <c r="M247" s="99">
        <v>10.041320143588649</v>
      </c>
      <c r="N247" s="99">
        <v>10.115686975839465</v>
      </c>
      <c r="O247" s="99">
        <v>10.037115931639395</v>
      </c>
      <c r="P247" s="99">
        <v>8.8826481124815189</v>
      </c>
      <c r="Q247" s="99">
        <v>10.379118373787486</v>
      </c>
      <c r="R247" s="99">
        <v>10.484507781324707</v>
      </c>
      <c r="S247" s="99">
        <v>10.329319899421201</v>
      </c>
      <c r="T247" s="99">
        <v>9.7727300538124311</v>
      </c>
      <c r="U247" s="99">
        <v>10.109581282859864</v>
      </c>
      <c r="V247" s="99">
        <v>9.9087988238071745</v>
      </c>
      <c r="W247" s="99">
        <v>10.587829269031131</v>
      </c>
      <c r="DA247" s="63" t="s">
        <v>3054</v>
      </c>
    </row>
    <row r="248" spans="1:105" ht="12" customHeight="1" x14ac:dyDescent="0.25">
      <c r="A248" s="97" t="s">
        <v>123</v>
      </c>
      <c r="B248" s="99">
        <v>8.3873694023137766</v>
      </c>
      <c r="C248" s="99">
        <v>8.2167300659167353</v>
      </c>
      <c r="D248" s="99">
        <v>7.596571821431902</v>
      </c>
      <c r="E248" s="99">
        <v>7.8894945042122622</v>
      </c>
      <c r="F248" s="99">
        <v>8.1365348734987073</v>
      </c>
      <c r="G248" s="99">
        <v>8.079395346212948</v>
      </c>
      <c r="H248" s="99">
        <v>8.5758471632097582</v>
      </c>
      <c r="I248" s="99">
        <v>8.6522334656559607</v>
      </c>
      <c r="J248" s="99">
        <v>8.1864181097970974</v>
      </c>
      <c r="K248" s="99">
        <v>7.8749963272528598</v>
      </c>
      <c r="L248" s="99">
        <v>8.8001956128022485</v>
      </c>
      <c r="M248" s="99">
        <v>10.043065741349141</v>
      </c>
      <c r="N248" s="99">
        <v>10.118013712470949</v>
      </c>
      <c r="O248" s="99">
        <v>10.043792942307499</v>
      </c>
      <c r="P248" s="99">
        <v>8.8862122214151213</v>
      </c>
      <c r="Q248" s="99">
        <v>10.381390415043612</v>
      </c>
      <c r="R248" s="99">
        <v>10.481358052700704</v>
      </c>
      <c r="S248" s="99">
        <v>10.325387397172342</v>
      </c>
      <c r="T248" s="99">
        <v>9.7747592760024489</v>
      </c>
      <c r="U248" s="99">
        <v>10.105729946371333</v>
      </c>
      <c r="V248" s="99">
        <v>9.9104872606145342</v>
      </c>
      <c r="W248" s="99">
        <v>10.587696567154856</v>
      </c>
      <c r="DA248" s="63" t="s">
        <v>3055</v>
      </c>
    </row>
    <row r="249" spans="1:105" ht="12" customHeight="1" x14ac:dyDescent="0.25">
      <c r="A249" s="100" t="s">
        <v>50</v>
      </c>
      <c r="B249" s="102">
        <v>4.7804373055033302</v>
      </c>
      <c r="C249" s="102">
        <v>4.598206193377961</v>
      </c>
      <c r="D249" s="102">
        <v>4.2975977236051701</v>
      </c>
      <c r="E249" s="102">
        <v>4.4075482025384884</v>
      </c>
      <c r="F249" s="102">
        <v>4.529388082019425</v>
      </c>
      <c r="G249" s="102">
        <v>4.5672978649278049</v>
      </c>
      <c r="H249" s="102">
        <v>4.8598746105933808</v>
      </c>
      <c r="I249" s="102">
        <v>4.8292113524603391</v>
      </c>
      <c r="J249" s="102">
        <v>4.4253553959936962</v>
      </c>
      <c r="K249" s="102">
        <v>3.8908197468491079</v>
      </c>
      <c r="L249" s="102">
        <v>4.9972286922229818</v>
      </c>
      <c r="M249" s="102">
        <v>5.6572919108334556</v>
      </c>
      <c r="N249" s="102">
        <v>5.58556968490457</v>
      </c>
      <c r="O249" s="102">
        <v>5.8216783311269023</v>
      </c>
      <c r="P249" s="102">
        <v>4.9456362779585756</v>
      </c>
      <c r="Q249" s="102">
        <v>5.9126453816004352</v>
      </c>
      <c r="R249" s="102">
        <v>5.977854772255049</v>
      </c>
      <c r="S249" s="102">
        <v>5.6443957799937063</v>
      </c>
      <c r="T249" s="102">
        <v>5.3688976824576473</v>
      </c>
      <c r="U249" s="102">
        <v>5.645590449064942</v>
      </c>
      <c r="V249" s="102">
        <v>5.560758068424331</v>
      </c>
      <c r="W249" s="102">
        <v>5.9919154757761168</v>
      </c>
      <c r="DA249" s="131" t="s">
        <v>3056</v>
      </c>
    </row>
    <row r="250" spans="1:105" ht="12" customHeight="1" x14ac:dyDescent="0.25">
      <c r="A250" s="103" t="s">
        <v>52</v>
      </c>
      <c r="B250" s="105">
        <v>3.6069320968104468</v>
      </c>
      <c r="C250" s="105">
        <v>3.6185238725387729</v>
      </c>
      <c r="D250" s="105">
        <v>3.2989740978267332</v>
      </c>
      <c r="E250" s="105">
        <v>3.4819463016737746</v>
      </c>
      <c r="F250" s="105">
        <v>3.6071467914792841</v>
      </c>
      <c r="G250" s="105">
        <v>3.5120974812851449</v>
      </c>
      <c r="H250" s="105">
        <v>3.7159725526163787</v>
      </c>
      <c r="I250" s="105">
        <v>3.8230221131956221</v>
      </c>
      <c r="J250" s="105">
        <v>3.7610627138034016</v>
      </c>
      <c r="K250" s="105">
        <v>3.9841765804037501</v>
      </c>
      <c r="L250" s="105">
        <v>3.8029669205792667</v>
      </c>
      <c r="M250" s="105">
        <v>4.3857738305156841</v>
      </c>
      <c r="N250" s="105">
        <v>4.5324440275663793</v>
      </c>
      <c r="O250" s="105">
        <v>4.2221146111805981</v>
      </c>
      <c r="P250" s="105">
        <v>3.9405759434565466</v>
      </c>
      <c r="Q250" s="105">
        <v>4.4687450334431755</v>
      </c>
      <c r="R250" s="105">
        <v>4.5035032804456572</v>
      </c>
      <c r="S250" s="105">
        <v>4.6809916171786359</v>
      </c>
      <c r="T250" s="105">
        <v>4.4058615935448007</v>
      </c>
      <c r="U250" s="105">
        <v>4.4601394973063897</v>
      </c>
      <c r="V250" s="105">
        <v>4.3497291921902042</v>
      </c>
      <c r="W250" s="105">
        <v>4.5957810913787416</v>
      </c>
      <c r="DA250" s="132" t="s">
        <v>3057</v>
      </c>
    </row>
    <row r="251" spans="1:105" ht="12" customHeight="1" x14ac:dyDescent="0.25">
      <c r="A251" s="106" t="s">
        <v>122</v>
      </c>
      <c r="B251" s="102">
        <v>8.4949128787988144</v>
      </c>
      <c r="C251" s="102">
        <v>7.9637770032466682</v>
      </c>
      <c r="D251" s="102">
        <v>8.0999189561033145</v>
      </c>
      <c r="E251" s="102">
        <v>7.8689875324001068</v>
      </c>
      <c r="F251" s="102">
        <v>8.0931515349639085</v>
      </c>
      <c r="G251" s="102">
        <v>8.2868883245161467</v>
      </c>
      <c r="H251" s="102">
        <v>8.419337755746195</v>
      </c>
      <c r="I251" s="102">
        <v>7.9946957916513313</v>
      </c>
      <c r="J251" s="102">
        <v>8.2183824784037505</v>
      </c>
      <c r="K251" s="102">
        <v>7.8375085121975072</v>
      </c>
      <c r="L251" s="102">
        <v>9.2476777576284857</v>
      </c>
      <c r="M251" s="102">
        <v>9.6137153170414482</v>
      </c>
      <c r="N251" s="102">
        <v>9.6243245290408677</v>
      </c>
      <c r="O251" s="102">
        <v>10.415014958588973</v>
      </c>
      <c r="P251" s="102">
        <v>10.053416887174738</v>
      </c>
      <c r="Q251" s="102">
        <v>10.527321859831318</v>
      </c>
      <c r="R251" s="102">
        <v>10.495480735825383</v>
      </c>
      <c r="S251" s="102">
        <v>9.9570051576642609</v>
      </c>
      <c r="T251" s="102">
        <v>10.033244927788697</v>
      </c>
      <c r="U251" s="102">
        <v>10.113749854049935</v>
      </c>
      <c r="V251" s="102">
        <v>10.090187628336826</v>
      </c>
      <c r="W251" s="102">
        <v>10.181258859682522</v>
      </c>
      <c r="DA251" s="131" t="s">
        <v>3058</v>
      </c>
    </row>
    <row r="252" spans="1:105" ht="12" customHeight="1" x14ac:dyDescent="0.25">
      <c r="A252" s="107" t="s">
        <v>121</v>
      </c>
      <c r="B252" s="105">
        <v>8.4949128787988144</v>
      </c>
      <c r="C252" s="105">
        <v>7.9650483351445338</v>
      </c>
      <c r="D252" s="105">
        <v>8.1015533133211175</v>
      </c>
      <c r="E252" s="105">
        <v>7.8709669704498868</v>
      </c>
      <c r="F252" s="105">
        <v>8.094860729657956</v>
      </c>
      <c r="G252" s="105">
        <v>8.2881704278847312</v>
      </c>
      <c r="H252" s="105">
        <v>8.4198153490807943</v>
      </c>
      <c r="I252" s="105">
        <v>7.9923399987618193</v>
      </c>
      <c r="J252" s="105">
        <v>8.2139180031472225</v>
      </c>
      <c r="K252" s="105">
        <v>7.8324601535502021</v>
      </c>
      <c r="L252" s="105">
        <v>9.2423669690868095</v>
      </c>
      <c r="M252" s="105">
        <v>9.6120694120926498</v>
      </c>
      <c r="N252" s="105">
        <v>9.6258372631574325</v>
      </c>
      <c r="O252" s="105">
        <v>10.418077565201587</v>
      </c>
      <c r="P252" s="105">
        <v>10.057172879753386</v>
      </c>
      <c r="Q252" s="105">
        <v>10.529612955067687</v>
      </c>
      <c r="R252" s="105">
        <v>10.494099902019128</v>
      </c>
      <c r="S252" s="105">
        <v>9.9545508138353771</v>
      </c>
      <c r="T252" s="105">
        <v>10.031349758506959</v>
      </c>
      <c r="U252" s="105">
        <v>10.11185229558853</v>
      </c>
      <c r="V252" s="105">
        <v>10.090558497933021</v>
      </c>
      <c r="W252" s="105">
        <v>10.182948652669948</v>
      </c>
      <c r="DA252" s="132" t="s">
        <v>3059</v>
      </c>
    </row>
    <row r="253" spans="1:105" ht="12" customHeight="1" x14ac:dyDescent="0.25">
      <c r="A253" s="108" t="s">
        <v>53</v>
      </c>
      <c r="B253" s="99">
        <v>4.8439143830532032</v>
      </c>
      <c r="C253" s="99">
        <v>4.45532608034038</v>
      </c>
      <c r="D253" s="99">
        <v>4.5860823025929873</v>
      </c>
      <c r="E253" s="99">
        <v>4.3957641492011321</v>
      </c>
      <c r="F253" s="99">
        <v>4.5035222032257813</v>
      </c>
      <c r="G253" s="99">
        <v>4.687459493247653</v>
      </c>
      <c r="H253" s="99">
        <v>4.7725915054440513</v>
      </c>
      <c r="I253" s="99">
        <v>4.4614136602099634</v>
      </c>
      <c r="J253" s="99">
        <v>4.4438981521019105</v>
      </c>
      <c r="K253" s="99">
        <v>3.8625458003518962</v>
      </c>
      <c r="L253" s="99">
        <v>5.2430681249240134</v>
      </c>
      <c r="M253" s="99">
        <v>5.4071374444774394</v>
      </c>
      <c r="N253" s="99">
        <v>5.3014734746372847</v>
      </c>
      <c r="O253" s="99">
        <v>6.0389784843044554</v>
      </c>
      <c r="P253" s="99">
        <v>5.5996591227366554</v>
      </c>
      <c r="Q253" s="99">
        <v>6.0004703938933455</v>
      </c>
      <c r="R253" s="99">
        <v>5.9900188650120141</v>
      </c>
      <c r="S253" s="99">
        <v>5.4371419745205971</v>
      </c>
      <c r="T253" s="99">
        <v>5.5184527431469288</v>
      </c>
      <c r="U253" s="99">
        <v>5.6509188969966511</v>
      </c>
      <c r="V253" s="99">
        <v>5.6654718509467834</v>
      </c>
      <c r="W253" s="99">
        <v>5.761705489960379</v>
      </c>
      <c r="DA253" s="63" t="s">
        <v>3060</v>
      </c>
    </row>
    <row r="254" spans="1:105" ht="12" customHeight="1" x14ac:dyDescent="0.25">
      <c r="A254" s="108" t="s">
        <v>52</v>
      </c>
      <c r="B254" s="99">
        <v>3.650998495745609</v>
      </c>
      <c r="C254" s="99">
        <v>3.5097222548041538</v>
      </c>
      <c r="D254" s="99">
        <v>3.5154710107281293</v>
      </c>
      <c r="E254" s="99">
        <v>3.4752028212487542</v>
      </c>
      <c r="F254" s="99">
        <v>3.5913385264321755</v>
      </c>
      <c r="G254" s="99">
        <v>3.6007109346370769</v>
      </c>
      <c r="H254" s="99">
        <v>3.6472238436367448</v>
      </c>
      <c r="I254" s="99">
        <v>3.5309263385518554</v>
      </c>
      <c r="J254" s="99">
        <v>3.770019851045312</v>
      </c>
      <c r="K254" s="99">
        <v>3.9699143531983068</v>
      </c>
      <c r="L254" s="99">
        <v>3.9992988441627944</v>
      </c>
      <c r="M254" s="99">
        <v>4.2049319676152095</v>
      </c>
      <c r="N254" s="99">
        <v>4.3243637885201469</v>
      </c>
      <c r="O254" s="99">
        <v>4.3790990808971308</v>
      </c>
      <c r="P254" s="99">
        <v>4.4575137570167316</v>
      </c>
      <c r="Q254" s="99">
        <v>4.5291425611743437</v>
      </c>
      <c r="R254" s="99">
        <v>4.5040810370071132</v>
      </c>
      <c r="S254" s="99">
        <v>4.5174088393147809</v>
      </c>
      <c r="T254" s="99">
        <v>4.5128970153600294</v>
      </c>
      <c r="U254" s="99">
        <v>4.4609333985918767</v>
      </c>
      <c r="V254" s="99">
        <v>4.4250866469862373</v>
      </c>
      <c r="W254" s="99">
        <v>4.4212431627095681</v>
      </c>
      <c r="DA254" s="63" t="s">
        <v>3061</v>
      </c>
    </row>
    <row r="255" spans="1:105" ht="12" customHeight="1" x14ac:dyDescent="0.25">
      <c r="A255" s="121" t="s">
        <v>54</v>
      </c>
      <c r="B255" s="123">
        <v>1.9050420520039788</v>
      </c>
      <c r="C255" s="123">
        <v>1.8712714732717128</v>
      </c>
      <c r="D255" s="123">
        <v>1.9023233817165672</v>
      </c>
      <c r="E255" s="123">
        <v>1.8935082162943488</v>
      </c>
      <c r="F255" s="123">
        <v>1.9073990186256431</v>
      </c>
      <c r="G255" s="123">
        <v>1.9409862912500584</v>
      </c>
      <c r="H255" s="123">
        <v>2.0073587873491552</v>
      </c>
      <c r="I255" s="123">
        <v>1.9882545058651544</v>
      </c>
      <c r="J255" s="123">
        <v>2.0313716556907391</v>
      </c>
      <c r="K255" s="123">
        <v>2.0451144200911955</v>
      </c>
      <c r="L255" s="123">
        <v>2.2816685443587512</v>
      </c>
      <c r="M255" s="123">
        <v>2.2351619498770123</v>
      </c>
      <c r="N255" s="123">
        <v>2.2271702659915475</v>
      </c>
      <c r="O255" s="123">
        <v>2.3872356771980137</v>
      </c>
      <c r="P255" s="123">
        <v>2.4224128648177734</v>
      </c>
      <c r="Q255" s="123">
        <v>2.4646935612480863</v>
      </c>
      <c r="R255" s="123">
        <v>2.5365035087704797</v>
      </c>
      <c r="S255" s="123">
        <v>2.4705383028032109</v>
      </c>
      <c r="T255" s="123">
        <v>2.4778553751836885</v>
      </c>
      <c r="U255" s="123">
        <v>2.4797012209116653</v>
      </c>
      <c r="V255" s="123">
        <v>2.6132457368554589</v>
      </c>
      <c r="W255" s="123">
        <v>2.6660442696906759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1.9050420520039788</v>
      </c>
      <c r="C257" s="110">
        <v>1.8712714732717128</v>
      </c>
      <c r="D257" s="110">
        <v>1.9023233817165672</v>
      </c>
      <c r="E257" s="110">
        <v>1.8935082162943488</v>
      </c>
      <c r="F257" s="110">
        <v>1.9073990186256431</v>
      </c>
      <c r="G257" s="110">
        <v>1.9409862912500584</v>
      </c>
      <c r="H257" s="110">
        <v>2.0073587873491552</v>
      </c>
      <c r="I257" s="110">
        <v>1.9882545058651544</v>
      </c>
      <c r="J257" s="110">
        <v>2.0313716556907391</v>
      </c>
      <c r="K257" s="110">
        <v>2.0451144200911955</v>
      </c>
      <c r="L257" s="110">
        <v>2.2816685443587512</v>
      </c>
      <c r="M257" s="110">
        <v>2.2351619498770123</v>
      </c>
      <c r="N257" s="110">
        <v>2.2271702659915475</v>
      </c>
      <c r="O257" s="110">
        <v>2.3872356771980137</v>
      </c>
      <c r="P257" s="110">
        <v>2.4224128648177734</v>
      </c>
      <c r="Q257" s="110">
        <v>2.4646935612480863</v>
      </c>
      <c r="R257" s="110">
        <v>2.5365035087704797</v>
      </c>
      <c r="S257" s="110">
        <v>2.4705383028032109</v>
      </c>
      <c r="T257" s="110">
        <v>2.4778553751836885</v>
      </c>
      <c r="U257" s="110">
        <v>2.4797012209116653</v>
      </c>
      <c r="V257" s="110">
        <v>2.6132457368554589</v>
      </c>
      <c r="W257" s="110">
        <v>2.6660442696906759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0.32822589184452522</v>
      </c>
      <c r="C259" s="118">
        <f t="shared" si="103"/>
        <v>0.31405514469854806</v>
      </c>
      <c r="D259" s="118">
        <f t="shared" si="103"/>
        <v>0.28012305881375821</v>
      </c>
      <c r="E259" s="118">
        <f t="shared" si="103"/>
        <v>0.28827452474959314</v>
      </c>
      <c r="F259" s="118">
        <f t="shared" si="103"/>
        <v>0.2964665713101492</v>
      </c>
      <c r="G259" s="118">
        <f t="shared" si="103"/>
        <v>0.29604607537862987</v>
      </c>
      <c r="H259" s="118">
        <f t="shared" si="103"/>
        <v>0.3147369904172046</v>
      </c>
      <c r="I259" s="118">
        <f t="shared" si="103"/>
        <v>0.30719120122080723</v>
      </c>
      <c r="J259" s="118">
        <f t="shared" si="103"/>
        <v>0.27857708307553286</v>
      </c>
      <c r="K259" s="118">
        <f t="shared" si="103"/>
        <v>0.2493289034084766</v>
      </c>
      <c r="L259" s="118">
        <f t="shared" si="103"/>
        <v>0.26385009108178692</v>
      </c>
      <c r="M259" s="118">
        <f t="shared" si="103"/>
        <v>0.29281868220115298</v>
      </c>
      <c r="N259" s="118">
        <f t="shared" si="103"/>
        <v>0.27743602821179275</v>
      </c>
      <c r="O259" s="118">
        <f t="shared" si="103"/>
        <v>0.25441600958076632</v>
      </c>
      <c r="P259" s="118">
        <f t="shared" si="103"/>
        <v>0.2161026894742526</v>
      </c>
      <c r="Q259" s="118">
        <f t="shared" si="103"/>
        <v>0.2628995227810294</v>
      </c>
      <c r="R259" s="118">
        <f t="shared" ref="R259:V259" si="104">R260+R262+R264+R273</f>
        <v>0.2827564219827482</v>
      </c>
      <c r="S259" s="118">
        <f t="shared" si="104"/>
        <v>0.30178021692451767</v>
      </c>
      <c r="T259" s="118">
        <f t="shared" si="104"/>
        <v>0.29554368146397575</v>
      </c>
      <c r="U259" s="118">
        <f t="shared" si="104"/>
        <v>0.32536542209286551</v>
      </c>
      <c r="V259" s="118">
        <f t="shared" si="104"/>
        <v>0.32689768458250268</v>
      </c>
      <c r="W259" s="118">
        <f t="shared" ref="W259" si="105">W260+W262+W264+W273</f>
        <v>0.35805746897208451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0.32822589184452522</v>
      </c>
      <c r="C264" s="123">
        <v>0.31405514469854806</v>
      </c>
      <c r="D264" s="123">
        <v>0.28012305881375821</v>
      </c>
      <c r="E264" s="123">
        <v>0.28827452474959314</v>
      </c>
      <c r="F264" s="123">
        <v>0.2964665713101492</v>
      </c>
      <c r="G264" s="123">
        <v>0.29604607537862987</v>
      </c>
      <c r="H264" s="123">
        <v>0.3147369904172046</v>
      </c>
      <c r="I264" s="123">
        <v>0.30719120122080723</v>
      </c>
      <c r="J264" s="123">
        <v>0.27857708307553286</v>
      </c>
      <c r="K264" s="123">
        <v>0.2493289034084766</v>
      </c>
      <c r="L264" s="123">
        <v>0.26385009108178692</v>
      </c>
      <c r="M264" s="123">
        <v>0.29281868220115298</v>
      </c>
      <c r="N264" s="123">
        <v>0.27743602821179275</v>
      </c>
      <c r="O264" s="123">
        <v>0.25441600958076632</v>
      </c>
      <c r="P264" s="123">
        <v>0.2161026894742526</v>
      </c>
      <c r="Q264" s="123">
        <v>0.2628995227810294</v>
      </c>
      <c r="R264" s="123">
        <v>0.2827564219827482</v>
      </c>
      <c r="S264" s="123">
        <v>0.30178021692451767</v>
      </c>
      <c r="T264" s="123">
        <v>0.29554368146397575</v>
      </c>
      <c r="U264" s="123">
        <v>0.32536542209286551</v>
      </c>
      <c r="V264" s="123">
        <v>0.32689768458250268</v>
      </c>
      <c r="W264" s="123">
        <v>0.35805746897208451</v>
      </c>
      <c r="DA264" s="130" t="s">
        <v>3221</v>
      </c>
    </row>
    <row r="265" spans="1:105" ht="12" customHeight="1" x14ac:dyDescent="0.25">
      <c r="A265" s="97" t="s">
        <v>124</v>
      </c>
      <c r="B265" s="99">
        <v>2.9985430109936759</v>
      </c>
      <c r="C265" s="99">
        <v>2.925901196686437</v>
      </c>
      <c r="D265" s="99">
        <v>2.6926393429310611</v>
      </c>
      <c r="E265" s="99">
        <v>2.7793686963859479</v>
      </c>
      <c r="F265" s="99">
        <v>2.8448924571627185</v>
      </c>
      <c r="G265" s="99">
        <v>2.8011371015669395</v>
      </c>
      <c r="H265" s="99">
        <v>2.94538006149733</v>
      </c>
      <c r="I265" s="99">
        <v>2.9590508112557514</v>
      </c>
      <c r="J265" s="99">
        <v>2.7936372426819061</v>
      </c>
      <c r="K265" s="99">
        <v>2.6801213296590434</v>
      </c>
      <c r="L265" s="99">
        <v>2.9805253029944287</v>
      </c>
      <c r="M265" s="99">
        <v>3.3692740669889449</v>
      </c>
      <c r="N265" s="99">
        <v>3.3495946568102788</v>
      </c>
      <c r="O265" s="99">
        <v>3.2651351436351534</v>
      </c>
      <c r="P265" s="99">
        <v>2.8369652529829588</v>
      </c>
      <c r="Q265" s="99">
        <v>3.2287125143655619</v>
      </c>
      <c r="R265" s="99">
        <v>3.1619751172437107</v>
      </c>
      <c r="S265" s="99">
        <v>3.0146170739640454</v>
      </c>
      <c r="T265" s="99">
        <v>2.7636952054994368</v>
      </c>
      <c r="U265" s="99">
        <v>2.7739036967863577</v>
      </c>
      <c r="V265" s="99">
        <v>2.6638321713799429</v>
      </c>
      <c r="W265" s="99">
        <v>2.8109578050014394</v>
      </c>
      <c r="DA265" s="63" t="s">
        <v>3222</v>
      </c>
    </row>
    <row r="266" spans="1:105" ht="12" customHeight="1" x14ac:dyDescent="0.25">
      <c r="A266" s="97" t="s">
        <v>123</v>
      </c>
      <c r="B266" s="99">
        <v>1.7090396504959131</v>
      </c>
      <c r="C266" s="99">
        <v>1.6319428943592251</v>
      </c>
      <c r="D266" s="99">
        <v>1.5200328028968226</v>
      </c>
      <c r="E266" s="99">
        <v>1.546744164952528</v>
      </c>
      <c r="F266" s="99">
        <v>1.5789758699715337</v>
      </c>
      <c r="G266" s="99">
        <v>1.5802263304688602</v>
      </c>
      <c r="H266" s="99">
        <v>1.6675528901953054</v>
      </c>
      <c r="I266" s="99">
        <v>1.648245915578165</v>
      </c>
      <c r="J266" s="99">
        <v>1.5091979721325723</v>
      </c>
      <c r="K266" s="99">
        <v>1.3192591386542836</v>
      </c>
      <c r="L266" s="99">
        <v>1.6923755812968404</v>
      </c>
      <c r="M266" s="99">
        <v>1.8955756577688374</v>
      </c>
      <c r="N266" s="99">
        <v>1.8554124721728904</v>
      </c>
      <c r="O266" s="99">
        <v>1.9208518734046589</v>
      </c>
      <c r="P266" s="99">
        <v>1.6104267007087059</v>
      </c>
      <c r="Q266" s="99">
        <v>1.837855865481939</v>
      </c>
      <c r="R266" s="99">
        <v>1.7940643479486422</v>
      </c>
      <c r="S266" s="99">
        <v>1.6251759707843751</v>
      </c>
      <c r="T266" s="99">
        <v>1.5118408238885519</v>
      </c>
      <c r="U266" s="99">
        <v>1.5351235311816953</v>
      </c>
      <c r="V266" s="99">
        <v>1.4957718193331679</v>
      </c>
      <c r="W266" s="99">
        <v>1.5948740932622889</v>
      </c>
      <c r="DA266" s="63" t="s">
        <v>3223</v>
      </c>
    </row>
    <row r="267" spans="1:105" ht="12" customHeight="1" x14ac:dyDescent="0.25">
      <c r="A267" s="100" t="s">
        <v>50</v>
      </c>
      <c r="B267" s="102">
        <v>1.7090396504959131</v>
      </c>
      <c r="C267" s="102">
        <v>1.6319428943592251</v>
      </c>
      <c r="D267" s="102">
        <v>1.5200328028968226</v>
      </c>
      <c r="E267" s="102">
        <v>1.546744164952528</v>
      </c>
      <c r="F267" s="102">
        <v>1.5789758699715337</v>
      </c>
      <c r="G267" s="102">
        <v>1.5802263304688602</v>
      </c>
      <c r="H267" s="102">
        <v>1.6675528901953054</v>
      </c>
      <c r="I267" s="102">
        <v>1.648245915578165</v>
      </c>
      <c r="J267" s="102">
        <v>1.5091979721325723</v>
      </c>
      <c r="K267" s="102">
        <v>1.3192591386542836</v>
      </c>
      <c r="L267" s="102">
        <v>1.6923755812968404</v>
      </c>
      <c r="M267" s="102">
        <v>1.8955756577688374</v>
      </c>
      <c r="N267" s="102">
        <v>1.8554124721728904</v>
      </c>
      <c r="O267" s="102">
        <v>1.9208518734046589</v>
      </c>
      <c r="P267" s="102">
        <v>1.6104267007087059</v>
      </c>
      <c r="Q267" s="102">
        <v>1.837855865481939</v>
      </c>
      <c r="R267" s="102">
        <v>1.7940643479486422</v>
      </c>
      <c r="S267" s="102">
        <v>1.6251759707843751</v>
      </c>
      <c r="T267" s="102">
        <v>1.5118408238885519</v>
      </c>
      <c r="U267" s="102">
        <v>1.5351235311816953</v>
      </c>
      <c r="V267" s="102">
        <v>1.4957718193331679</v>
      </c>
      <c r="W267" s="102">
        <v>1.5948740932622889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2.022074761553843</v>
      </c>
      <c r="D279" s="117">
        <f t="shared" si="108"/>
        <v>2.2315296867621583</v>
      </c>
      <c r="E279" s="117">
        <f t="shared" si="108"/>
        <v>1.9650125849959232</v>
      </c>
      <c r="F279" s="117">
        <f t="shared" si="108"/>
        <v>2.306628423512286</v>
      </c>
      <c r="G279" s="117">
        <f t="shared" si="108"/>
        <v>2.3706223082034552</v>
      </c>
      <c r="H279" s="117">
        <f t="shared" si="108"/>
        <v>2.3185189038344296</v>
      </c>
      <c r="I279" s="117">
        <f t="shared" si="108"/>
        <v>1.9820396482744522</v>
      </c>
      <c r="J279" s="117">
        <f t="shared" si="108"/>
        <v>2.2646671815504913</v>
      </c>
      <c r="K279" s="117">
        <f t="shared" si="108"/>
        <v>2.2068167695939214</v>
      </c>
      <c r="L279" s="117">
        <f t="shared" si="108"/>
        <v>2.0557170524512793</v>
      </c>
      <c r="M279" s="117">
        <f t="shared" si="108"/>
        <v>2.8921168792367213</v>
      </c>
      <c r="N279" s="117">
        <f t="shared" si="108"/>
        <v>2.6199558446639681</v>
      </c>
      <c r="O279" s="117">
        <f t="shared" si="108"/>
        <v>2.6664900031181538</v>
      </c>
      <c r="P279" s="117">
        <f t="shared" si="108"/>
        <v>3.2411841818349676</v>
      </c>
      <c r="Q279" s="117">
        <f t="shared" si="108"/>
        <v>2.6419315381692705</v>
      </c>
      <c r="R279" s="117">
        <f t="shared" ref="R279:V279" si="109">R280+R282+R284+R293</f>
        <v>2.9708514047736214</v>
      </c>
      <c r="S279" s="117">
        <f t="shared" si="109"/>
        <v>2.8405151717131298</v>
      </c>
      <c r="T279" s="117">
        <f t="shared" si="109"/>
        <v>3.933417822529107</v>
      </c>
      <c r="U279" s="117">
        <f t="shared" si="109"/>
        <v>5.0578534624784837</v>
      </c>
      <c r="V279" s="117">
        <f t="shared" si="109"/>
        <v>4.5902029368624451</v>
      </c>
      <c r="W279" s="117">
        <f t="shared" ref="W279" si="110">W280+W282+W284+W293</f>
        <v>3.8202757455261787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1.588463083698662</v>
      </c>
      <c r="D280" s="122">
        <f t="shared" si="111"/>
        <v>1.724870344628056</v>
      </c>
      <c r="E280" s="122">
        <f t="shared" si="111"/>
        <v>1.5071655967735029</v>
      </c>
      <c r="F280" s="122">
        <f t="shared" si="111"/>
        <v>1.7276654368021513</v>
      </c>
      <c r="G280" s="122">
        <f t="shared" si="111"/>
        <v>1.7558016818175197</v>
      </c>
      <c r="H280" s="122">
        <f t="shared" si="111"/>
        <v>1.702199458107144</v>
      </c>
      <c r="I280" s="122">
        <f t="shared" si="111"/>
        <v>1.4419944729922169</v>
      </c>
      <c r="J280" s="122">
        <f t="shared" si="111"/>
        <v>1.6276181744732396</v>
      </c>
      <c r="K280" s="122">
        <f t="shared" si="111"/>
        <v>1.592886827107963</v>
      </c>
      <c r="L280" s="122">
        <f t="shared" si="111"/>
        <v>1.3960279041583707</v>
      </c>
      <c r="M280" s="122">
        <f t="shared" si="111"/>
        <v>1.8806826661778728</v>
      </c>
      <c r="N280" s="122">
        <f t="shared" si="111"/>
        <v>1.6520046723887947</v>
      </c>
      <c r="O280" s="122">
        <f t="shared" si="111"/>
        <v>1.5827235107265898</v>
      </c>
      <c r="P280" s="122">
        <f t="shared" si="111"/>
        <v>1.8810729576543994</v>
      </c>
      <c r="Q280" s="122">
        <f t="shared" si="111"/>
        <v>1.5083903356978785</v>
      </c>
      <c r="R280" s="122">
        <f t="shared" si="111"/>
        <v>1.6953888796675023</v>
      </c>
      <c r="S280" s="122">
        <f t="shared" si="111"/>
        <v>1.5852509500370753</v>
      </c>
      <c r="T280" s="122">
        <f t="shared" si="111"/>
        <v>2.158527791384298</v>
      </c>
      <c r="U280" s="122">
        <f t="shared" si="111"/>
        <v>2.7021566917665747</v>
      </c>
      <c r="V280" s="122">
        <f t="shared" si="111"/>
        <v>2.3650273073067392</v>
      </c>
      <c r="W280" s="122">
        <f t="shared" si="111"/>
        <v>1.9114314237025363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1.588463083698662</v>
      </c>
      <c r="D281" s="98">
        <v>1.724870344628056</v>
      </c>
      <c r="E281" s="98">
        <v>1.5071655967735029</v>
      </c>
      <c r="F281" s="98">
        <v>1.7276654368021513</v>
      </c>
      <c r="G281" s="98">
        <v>1.7558016818175197</v>
      </c>
      <c r="H281" s="98">
        <v>1.702199458107144</v>
      </c>
      <c r="I281" s="98">
        <v>1.4419944729922169</v>
      </c>
      <c r="J281" s="98">
        <v>1.6276181744732396</v>
      </c>
      <c r="K281" s="98">
        <v>1.592886827107963</v>
      </c>
      <c r="L281" s="98">
        <v>1.3960279041583707</v>
      </c>
      <c r="M281" s="98">
        <v>1.8806826661778728</v>
      </c>
      <c r="N281" s="98">
        <v>1.6520046723887947</v>
      </c>
      <c r="O281" s="98">
        <v>1.5827235107265898</v>
      </c>
      <c r="P281" s="98">
        <v>1.8810729576543994</v>
      </c>
      <c r="Q281" s="98">
        <v>1.5083903356978785</v>
      </c>
      <c r="R281" s="98">
        <v>1.6953888796675023</v>
      </c>
      <c r="S281" s="98">
        <v>1.5852509500370753</v>
      </c>
      <c r="T281" s="98">
        <v>2.158527791384298</v>
      </c>
      <c r="U281" s="98">
        <v>2.7021566917665747</v>
      </c>
      <c r="V281" s="98">
        <v>2.3650273073067392</v>
      </c>
      <c r="W281" s="98">
        <v>1.9114314237025363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1.7013757957719533E-3</v>
      </c>
      <c r="D282" s="122">
        <f t="shared" si="112"/>
        <v>2.0556302764001863E-3</v>
      </c>
      <c r="E282" s="122">
        <f t="shared" si="112"/>
        <v>2.2505241055491305E-3</v>
      </c>
      <c r="F282" s="122">
        <f t="shared" si="112"/>
        <v>3.3161405704384968E-3</v>
      </c>
      <c r="G282" s="122">
        <f t="shared" si="112"/>
        <v>4.0299494354772251E-3</v>
      </c>
      <c r="H282" s="122">
        <f t="shared" si="112"/>
        <v>4.8173517039360779E-3</v>
      </c>
      <c r="I282" s="122">
        <f t="shared" si="112"/>
        <v>5.236414688699364E-3</v>
      </c>
      <c r="J282" s="122">
        <f t="shared" si="112"/>
        <v>6.5570532443487428E-3</v>
      </c>
      <c r="K282" s="122">
        <f t="shared" si="112"/>
        <v>6.9200841466812452E-3</v>
      </c>
      <c r="L282" s="122">
        <f t="shared" si="112"/>
        <v>6.6520255427301419E-3</v>
      </c>
      <c r="M282" s="122">
        <f t="shared" si="112"/>
        <v>1.045416390623825E-2</v>
      </c>
      <c r="N282" s="122">
        <f t="shared" si="112"/>
        <v>1.0644225694853855E-2</v>
      </c>
      <c r="O282" s="122">
        <f t="shared" si="112"/>
        <v>1.1749840285869567E-2</v>
      </c>
      <c r="P282" s="122">
        <f t="shared" si="112"/>
        <v>1.5441998408719076E-2</v>
      </c>
      <c r="Q282" s="122">
        <f t="shared" si="112"/>
        <v>1.2698250214402138E-2</v>
      </c>
      <c r="R282" s="122">
        <f t="shared" si="112"/>
        <v>1.5527229073908116E-2</v>
      </c>
      <c r="S282" s="122">
        <f t="shared" si="112"/>
        <v>1.6591097386589895E-2</v>
      </c>
      <c r="T282" s="122">
        <f t="shared" si="112"/>
        <v>2.9272708956533895E-2</v>
      </c>
      <c r="U282" s="122">
        <f t="shared" si="112"/>
        <v>3.0898675108521886E-2</v>
      </c>
      <c r="V282" s="122">
        <f t="shared" si="112"/>
        <v>3.4883442695550659E-2</v>
      </c>
      <c r="W282" s="122">
        <f t="shared" si="112"/>
        <v>2.8256204190395252E-2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1.7013757957719533E-3</v>
      </c>
      <c r="D283" s="98">
        <v>2.0556302764001863E-3</v>
      </c>
      <c r="E283" s="98">
        <v>2.2505241055491305E-3</v>
      </c>
      <c r="F283" s="98">
        <v>3.3161405704384968E-3</v>
      </c>
      <c r="G283" s="98">
        <v>4.0299494354772251E-3</v>
      </c>
      <c r="H283" s="98">
        <v>4.8173517039360779E-3</v>
      </c>
      <c r="I283" s="98">
        <v>5.236414688699364E-3</v>
      </c>
      <c r="J283" s="98">
        <v>6.5570532443487428E-3</v>
      </c>
      <c r="K283" s="98">
        <v>6.9200841466812452E-3</v>
      </c>
      <c r="L283" s="98">
        <v>6.6520255427301419E-3</v>
      </c>
      <c r="M283" s="98">
        <v>1.045416390623825E-2</v>
      </c>
      <c r="N283" s="98">
        <v>1.0644225694853855E-2</v>
      </c>
      <c r="O283" s="98">
        <v>1.1749840285869567E-2</v>
      </c>
      <c r="P283" s="98">
        <v>1.5441998408719076E-2</v>
      </c>
      <c r="Q283" s="98">
        <v>1.2698250214402138E-2</v>
      </c>
      <c r="R283" s="98">
        <v>1.5527229073908116E-2</v>
      </c>
      <c r="S283" s="98">
        <v>1.6591097386589895E-2</v>
      </c>
      <c r="T283" s="98">
        <v>2.9272708956533895E-2</v>
      </c>
      <c r="U283" s="98">
        <v>3.0898675108521886E-2</v>
      </c>
      <c r="V283" s="98">
        <v>3.4883442695550659E-2</v>
      </c>
      <c r="W283" s="98">
        <v>2.8256204190395252E-2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0.3503403755072122</v>
      </c>
      <c r="D284" s="122">
        <v>0.40909174560353473</v>
      </c>
      <c r="E284" s="122">
        <v>0.36795263195369737</v>
      </c>
      <c r="F284" s="122">
        <v>0.46744838817592405</v>
      </c>
      <c r="G284" s="122">
        <v>0.49513280772080415</v>
      </c>
      <c r="H284" s="122">
        <v>0.49430608576699342</v>
      </c>
      <c r="I284" s="122">
        <v>0.42504653886332761</v>
      </c>
      <c r="J284" s="122">
        <v>0.50131513752850709</v>
      </c>
      <c r="K284" s="122">
        <v>0.47562246239810646</v>
      </c>
      <c r="L284" s="122">
        <v>0.52029709813305847</v>
      </c>
      <c r="M284" s="122">
        <v>0.80912211875322271</v>
      </c>
      <c r="N284" s="122">
        <v>0.77342943778765816</v>
      </c>
      <c r="O284" s="122">
        <v>0.86397249594216685</v>
      </c>
      <c r="P284" s="122">
        <v>1.0688030053693991</v>
      </c>
      <c r="Q284" s="122">
        <v>0.89467088647501469</v>
      </c>
      <c r="R284" s="122">
        <v>0.99846459548060229</v>
      </c>
      <c r="S284" s="122">
        <v>0.97732049591021619</v>
      </c>
      <c r="T284" s="122">
        <v>1.3772098965613715</v>
      </c>
      <c r="U284" s="122">
        <v>1.8383991187632882</v>
      </c>
      <c r="V284" s="122">
        <v>1.7115130463785815</v>
      </c>
      <c r="W284" s="122">
        <v>1.465941509792132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3.9409167916465322E-2</v>
      </c>
      <c r="D285" s="98">
        <v>3.888136328082259E-2</v>
      </c>
      <c r="E285" s="98">
        <v>4.58063010139741E-2</v>
      </c>
      <c r="F285" s="98">
        <v>5.9755771485294498E-2</v>
      </c>
      <c r="G285" s="98">
        <v>6.4222667837484343E-2</v>
      </c>
      <c r="H285" s="98">
        <v>6.4461696595617457E-2</v>
      </c>
      <c r="I285" s="98">
        <v>4.3218703728214299E-2</v>
      </c>
      <c r="J285" s="98">
        <v>4.1143137783479819E-2</v>
      </c>
      <c r="K285" s="98">
        <v>3.270011248124699E-2</v>
      </c>
      <c r="L285" s="98">
        <v>4.2224066515433561E-2</v>
      </c>
      <c r="M285" s="98">
        <v>8.9882704135388861E-2</v>
      </c>
      <c r="N285" s="98">
        <v>7.3168708231687793E-2</v>
      </c>
      <c r="O285" s="98">
        <v>6.4345218306812058E-2</v>
      </c>
      <c r="P285" s="98">
        <v>7.233591771581728E-2</v>
      </c>
      <c r="Q285" s="98">
        <v>0.10030028681349669</v>
      </c>
      <c r="R285" s="98">
        <v>0.12491981042137203</v>
      </c>
      <c r="S285" s="98">
        <v>0.13994606801772616</v>
      </c>
      <c r="T285" s="98">
        <v>0.16384041097362267</v>
      </c>
      <c r="U285" s="98">
        <v>0.25821477008772087</v>
      </c>
      <c r="V285" s="98">
        <v>0.21115745570434785</v>
      </c>
      <c r="W285" s="98">
        <v>0.19831651650578933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2.0976935040630657E-4</v>
      </c>
      <c r="D286" s="98">
        <v>9.6845109669943237E-5</v>
      </c>
      <c r="E286" s="98">
        <v>1.9976171109314171E-4</v>
      </c>
      <c r="F286" s="98">
        <v>2.0496328405872704E-4</v>
      </c>
      <c r="G286" s="98">
        <v>3.0490810854136118E-4</v>
      </c>
      <c r="H286" s="98">
        <v>3.2212681075369183E-4</v>
      </c>
      <c r="I286" s="98">
        <v>5.3696475273095918E-4</v>
      </c>
      <c r="J286" s="98">
        <v>1.0027203432208192E-4</v>
      </c>
      <c r="K286" s="98">
        <v>4.7065600813461415E-4</v>
      </c>
      <c r="L286" s="98">
        <v>0</v>
      </c>
      <c r="M286" s="98">
        <v>7.2341888712523382E-4</v>
      </c>
      <c r="N286" s="98">
        <v>3.5593548564855554E-4</v>
      </c>
      <c r="O286" s="98">
        <v>1.1558387315823942E-4</v>
      </c>
      <c r="P286" s="98">
        <v>2.9580233975313167E-4</v>
      </c>
      <c r="Q286" s="98">
        <v>9.0107155565490287E-4</v>
      </c>
      <c r="R286" s="98">
        <v>8.9332900559216768E-4</v>
      </c>
      <c r="S286" s="98">
        <v>1.1826715643462307E-3</v>
      </c>
      <c r="T286" s="98">
        <v>7.0022568092118409E-4</v>
      </c>
      <c r="U286" s="98">
        <v>2.247709168417285E-3</v>
      </c>
      <c r="V286" s="98">
        <v>1.1851459154991366E-3</v>
      </c>
      <c r="W286" s="98">
        <v>1.6635704845569326E-3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1.3827329188904438E-4</v>
      </c>
      <c r="D287" s="101">
        <v>6.4317123017470696E-5</v>
      </c>
      <c r="E287" s="101">
        <v>1.3123918595140248E-4</v>
      </c>
      <c r="F287" s="101">
        <v>1.3413564261245233E-4</v>
      </c>
      <c r="G287" s="101">
        <v>2.0170062062823389E-4</v>
      </c>
      <c r="H287" s="101">
        <v>2.1321465506467989E-4</v>
      </c>
      <c r="I287" s="101">
        <v>3.5068586764733722E-4</v>
      </c>
      <c r="J287" s="101">
        <v>6.3737107553367325E-5</v>
      </c>
      <c r="K287" s="101">
        <v>2.7768296498578617E-4</v>
      </c>
      <c r="L287" s="101">
        <v>0</v>
      </c>
      <c r="M287" s="101">
        <v>4.7032665952137785E-4</v>
      </c>
      <c r="N287" s="101">
        <v>2.2564032140055831E-4</v>
      </c>
      <c r="O287" s="101">
        <v>7.5310875500812007E-5</v>
      </c>
      <c r="P287" s="101">
        <v>1.8344457185137734E-4</v>
      </c>
      <c r="Q287" s="101">
        <v>5.6229068828753223E-4</v>
      </c>
      <c r="R287" s="101">
        <v>5.5313164324739122E-4</v>
      </c>
      <c r="S287" s="101">
        <v>6.9881336005652979E-4</v>
      </c>
      <c r="T287" s="101">
        <v>4.1216298673865112E-4</v>
      </c>
      <c r="U287" s="101">
        <v>1.3348404309094087E-3</v>
      </c>
      <c r="V287" s="101">
        <v>7.0333055202957847E-4</v>
      </c>
      <c r="W287" s="101">
        <v>9.929556503111205E-4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7.149605851726217E-5</v>
      </c>
      <c r="D288" s="104">
        <v>3.2527986652472535E-5</v>
      </c>
      <c r="E288" s="104">
        <v>6.8522525141739236E-5</v>
      </c>
      <c r="F288" s="104">
        <v>7.0827641446274709E-5</v>
      </c>
      <c r="G288" s="104">
        <v>1.0320748791312728E-4</v>
      </c>
      <c r="H288" s="104">
        <v>1.0891215568901195E-4</v>
      </c>
      <c r="I288" s="104">
        <v>1.8627888508362202E-4</v>
      </c>
      <c r="J288" s="104">
        <v>3.6534926768714606E-5</v>
      </c>
      <c r="K288" s="104">
        <v>1.9297304314882797E-4</v>
      </c>
      <c r="L288" s="104">
        <v>0</v>
      </c>
      <c r="M288" s="104">
        <v>2.5309222760385596E-4</v>
      </c>
      <c r="N288" s="104">
        <v>1.3029516424799723E-4</v>
      </c>
      <c r="O288" s="104">
        <v>4.0272997657427411E-5</v>
      </c>
      <c r="P288" s="104">
        <v>1.1235776790175433E-4</v>
      </c>
      <c r="Q288" s="104">
        <v>3.3878086736737064E-4</v>
      </c>
      <c r="R288" s="104">
        <v>3.4019736234477645E-4</v>
      </c>
      <c r="S288" s="104">
        <v>4.8385820428970087E-4</v>
      </c>
      <c r="T288" s="104">
        <v>2.8806269418253302E-4</v>
      </c>
      <c r="U288" s="104">
        <v>9.1286873750787622E-4</v>
      </c>
      <c r="V288" s="104">
        <v>4.8181536346955824E-4</v>
      </c>
      <c r="W288" s="104">
        <v>6.7061483424581212E-4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0.17000282195033672</v>
      </c>
      <c r="D289" s="101">
        <v>0.23210585607413431</v>
      </c>
      <c r="E289" s="101">
        <v>0.19332023673477483</v>
      </c>
      <c r="F289" s="101">
        <v>0.2803812785976228</v>
      </c>
      <c r="G289" s="101">
        <v>0.25493438133485558</v>
      </c>
      <c r="H289" s="101">
        <v>0.25660718200864846</v>
      </c>
      <c r="I289" s="101">
        <v>8.8468979784518828E-2</v>
      </c>
      <c r="J289" s="101">
        <v>0.16136947758973796</v>
      </c>
      <c r="K289" s="101">
        <v>0.14985340906183262</v>
      </c>
      <c r="L289" s="101">
        <v>0.23365462003554871</v>
      </c>
      <c r="M289" s="101">
        <v>0.40695683353632905</v>
      </c>
      <c r="N289" s="101">
        <v>0.42627530022242721</v>
      </c>
      <c r="O289" s="101">
        <v>0.44316354047349071</v>
      </c>
      <c r="P289" s="101">
        <v>0.5679443625853966</v>
      </c>
      <c r="Q289" s="101">
        <v>0.3765892488931436</v>
      </c>
      <c r="R289" s="101">
        <v>0.3832574729806103</v>
      </c>
      <c r="S289" s="101">
        <v>0.39063641382322023</v>
      </c>
      <c r="T289" s="101">
        <v>0.59446675793770376</v>
      </c>
      <c r="U289" s="101">
        <v>0.72843777408295429</v>
      </c>
      <c r="V289" s="101">
        <v>0.74375141999267202</v>
      </c>
      <c r="W289" s="101">
        <v>0.63674733722653121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0.14071861629000387</v>
      </c>
      <c r="D290" s="104">
        <v>0.13800768113890788</v>
      </c>
      <c r="E290" s="104">
        <v>0.1286263324938553</v>
      </c>
      <c r="F290" s="104">
        <v>0.12710637480894804</v>
      </c>
      <c r="G290" s="104">
        <v>0.17567085043992287</v>
      </c>
      <c r="H290" s="104">
        <v>0.17291508035197378</v>
      </c>
      <c r="I290" s="104">
        <v>0.29282189059786351</v>
      </c>
      <c r="J290" s="104">
        <v>0.29870225012096724</v>
      </c>
      <c r="K290" s="104">
        <v>0.29259828484689221</v>
      </c>
      <c r="L290" s="104">
        <v>0.24441841158207622</v>
      </c>
      <c r="M290" s="104">
        <v>0.31155916219437962</v>
      </c>
      <c r="N290" s="104">
        <v>0.27362949384789459</v>
      </c>
      <c r="O290" s="104">
        <v>0.35634815328870584</v>
      </c>
      <c r="P290" s="104">
        <v>0.4282269227284321</v>
      </c>
      <c r="Q290" s="104">
        <v>0.41688027921271953</v>
      </c>
      <c r="R290" s="104">
        <v>0.48939398307302773</v>
      </c>
      <c r="S290" s="104">
        <v>0.44555534250492357</v>
      </c>
      <c r="T290" s="104">
        <v>0.61820250196912385</v>
      </c>
      <c r="U290" s="104">
        <v>0.84949886542419573</v>
      </c>
      <c r="V290" s="104">
        <v>0.75541902476606237</v>
      </c>
      <c r="W290" s="104">
        <v>0.6292140855752546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8.9020783185581931E-2</v>
      </c>
      <c r="D291" s="98">
        <v>8.8125590336064347E-2</v>
      </c>
      <c r="E291" s="98">
        <v>8.1162077335675625E-2</v>
      </c>
      <c r="F291" s="98">
        <v>7.9893801698731726E-2</v>
      </c>
      <c r="G291" s="98">
        <v>0.11186995080073593</v>
      </c>
      <c r="H291" s="98">
        <v>0.11024171941202646</v>
      </c>
      <c r="I291" s="98">
        <v>0.18416245353938199</v>
      </c>
      <c r="J291" s="98">
        <v>0.18281061175600821</v>
      </c>
      <c r="K291" s="98">
        <v>0.16530190485796264</v>
      </c>
      <c r="L291" s="98">
        <v>0.15535945791750835</v>
      </c>
      <c r="M291" s="98">
        <v>0.1962428687464014</v>
      </c>
      <c r="N291" s="98">
        <v>0.16872370323762156</v>
      </c>
      <c r="O291" s="98">
        <v>0.22842590457378378</v>
      </c>
      <c r="P291" s="98">
        <v>0.26349807953953674</v>
      </c>
      <c r="Q291" s="98">
        <v>0.26015202358035078</v>
      </c>
      <c r="R291" s="98">
        <v>0.30452619262523639</v>
      </c>
      <c r="S291" s="98">
        <v>0.26547513518265142</v>
      </c>
      <c r="T291" s="98">
        <v>0.36910328703869533</v>
      </c>
      <c r="U291" s="98">
        <v>0.51236257072185576</v>
      </c>
      <c r="V291" s="98">
        <v>0.45595480159011142</v>
      </c>
      <c r="W291" s="98">
        <v>0.38141174835126374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5.1697833104421928E-2</v>
      </c>
      <c r="D292" s="98">
        <v>4.9882090802843532E-2</v>
      </c>
      <c r="E292" s="98">
        <v>4.7464255158179661E-2</v>
      </c>
      <c r="F292" s="98">
        <v>4.7212573110216309E-2</v>
      </c>
      <c r="G292" s="98">
        <v>6.3800899639186934E-2</v>
      </c>
      <c r="H292" s="98">
        <v>6.267336093994734E-2</v>
      </c>
      <c r="I292" s="98">
        <v>0.10865943705848152</v>
      </c>
      <c r="J292" s="98">
        <v>0.11589163836495901</v>
      </c>
      <c r="K292" s="98">
        <v>0.12729637998892956</v>
      </c>
      <c r="L292" s="98">
        <v>8.9058953664567869E-2</v>
      </c>
      <c r="M292" s="98">
        <v>0.11531629344797824</v>
      </c>
      <c r="N292" s="98">
        <v>0.10490579061027301</v>
      </c>
      <c r="O292" s="98">
        <v>0.12792224871492205</v>
      </c>
      <c r="P292" s="98">
        <v>0.16472884318889533</v>
      </c>
      <c r="Q292" s="98">
        <v>0.15672825563236878</v>
      </c>
      <c r="R292" s="98">
        <v>0.18486779044779136</v>
      </c>
      <c r="S292" s="98">
        <v>0.18008020732227215</v>
      </c>
      <c r="T292" s="98">
        <v>0.24909921493042855</v>
      </c>
      <c r="U292" s="98">
        <v>0.33713629470233997</v>
      </c>
      <c r="V292" s="98">
        <v>0.29946422317595095</v>
      </c>
      <c r="W292" s="98">
        <v>0.24780233722399084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8.1569926552196664E-2</v>
      </c>
      <c r="D293" s="122">
        <v>9.5511966254167538E-2</v>
      </c>
      <c r="E293" s="122">
        <v>8.7643832163173896E-2</v>
      </c>
      <c r="F293" s="122">
        <v>0.108198457963772</v>
      </c>
      <c r="G293" s="122">
        <v>0.11565786922965422</v>
      </c>
      <c r="H293" s="122">
        <v>0.11719600825635647</v>
      </c>
      <c r="I293" s="122">
        <v>0.10976222173020837</v>
      </c>
      <c r="J293" s="122">
        <v>0.12917681630439573</v>
      </c>
      <c r="K293" s="122">
        <v>0.13138739594117063</v>
      </c>
      <c r="L293" s="122">
        <v>0.13274002461711978</v>
      </c>
      <c r="M293" s="122">
        <v>0.19185793039938734</v>
      </c>
      <c r="N293" s="122">
        <v>0.18387750879266154</v>
      </c>
      <c r="O293" s="122">
        <v>0.20804415616352742</v>
      </c>
      <c r="P293" s="122">
        <v>0.27586622040245012</v>
      </c>
      <c r="Q293" s="122">
        <v>0.22617206578197491</v>
      </c>
      <c r="R293" s="122">
        <v>0.26147070055160876</v>
      </c>
      <c r="S293" s="122">
        <v>0.26135262837924889</v>
      </c>
      <c r="T293" s="122">
        <v>0.36840742562690348</v>
      </c>
      <c r="U293" s="122">
        <v>0.48639897684009875</v>
      </c>
      <c r="V293" s="122">
        <v>0.47877914048157455</v>
      </c>
      <c r="W293" s="122">
        <v>0.41464660784111512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8.1569926552196664E-2</v>
      </c>
      <c r="D295" s="33">
        <v>9.5511966254167538E-2</v>
      </c>
      <c r="E295" s="33">
        <v>8.7643832163173896E-2</v>
      </c>
      <c r="F295" s="33">
        <v>0.108198457963772</v>
      </c>
      <c r="G295" s="33">
        <v>0.11565786922965422</v>
      </c>
      <c r="H295" s="33">
        <v>0.11719600825635647</v>
      </c>
      <c r="I295" s="33">
        <v>0.10976222173020837</v>
      </c>
      <c r="J295" s="33">
        <v>0.12917681630439573</v>
      </c>
      <c r="K295" s="33">
        <v>0.13138739594117063</v>
      </c>
      <c r="L295" s="33">
        <v>0.13274002461711978</v>
      </c>
      <c r="M295" s="33">
        <v>0.19185793039938734</v>
      </c>
      <c r="N295" s="33">
        <v>0.18387750879266154</v>
      </c>
      <c r="O295" s="33">
        <v>0.20804415616352742</v>
      </c>
      <c r="P295" s="33">
        <v>0.27586622040245012</v>
      </c>
      <c r="Q295" s="33">
        <v>0.22617206578197491</v>
      </c>
      <c r="R295" s="33">
        <v>0.26147070055160876</v>
      </c>
      <c r="S295" s="33">
        <v>0.26135262837924889</v>
      </c>
      <c r="T295" s="33">
        <v>0.36840742562690348</v>
      </c>
      <c r="U295" s="33">
        <v>0.48639897684009875</v>
      </c>
      <c r="V295" s="33">
        <v>0.47877914048157455</v>
      </c>
      <c r="W295" s="33">
        <v>0.41464660784111512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3.3838915482502046</v>
      </c>
      <c r="D297" s="117">
        <f t="shared" si="113"/>
        <v>3.8639084709489988</v>
      </c>
      <c r="E297" s="117">
        <f t="shared" si="113"/>
        <v>3.5358973680697559</v>
      </c>
      <c r="F297" s="117">
        <f t="shared" si="113"/>
        <v>4.2657965099451847</v>
      </c>
      <c r="G297" s="117">
        <f t="shared" si="113"/>
        <v>4.5410847432559578</v>
      </c>
      <c r="H297" s="117">
        <f t="shared" si="113"/>
        <v>4.5997513242611943</v>
      </c>
      <c r="I297" s="117">
        <f t="shared" si="113"/>
        <v>4.0847548629093007</v>
      </c>
      <c r="J297" s="117">
        <f t="shared" si="113"/>
        <v>4.8130916555404886</v>
      </c>
      <c r="K297" s="117">
        <f t="shared" si="113"/>
        <v>4.8914613418487134</v>
      </c>
      <c r="L297" s="117">
        <f t="shared" si="113"/>
        <v>4.538771999134787</v>
      </c>
      <c r="M297" s="117">
        <f t="shared" si="113"/>
        <v>6.4552029454681294</v>
      </c>
      <c r="N297" s="117">
        <f t="shared" si="113"/>
        <v>5.9793725159226394</v>
      </c>
      <c r="O297" s="117">
        <f t="shared" si="113"/>
        <v>6.1173005845390387</v>
      </c>
      <c r="P297" s="117">
        <f t="shared" si="113"/>
        <v>7.6452291767547287</v>
      </c>
      <c r="Q297" s="117">
        <f t="shared" si="113"/>
        <v>6.3770266747570821</v>
      </c>
      <c r="R297" s="117">
        <f t="shared" ref="R297:V297" si="114">R298+R300+R302+R311</f>
        <v>7.294556123540878</v>
      </c>
      <c r="S297" s="117">
        <f t="shared" si="114"/>
        <v>6.9583910786426992</v>
      </c>
      <c r="T297" s="117">
        <f t="shared" si="114"/>
        <v>9.6326992621116414</v>
      </c>
      <c r="U297" s="117">
        <f t="shared" si="114"/>
        <v>12.226250816156131</v>
      </c>
      <c r="V297" s="117">
        <f t="shared" si="114"/>
        <v>10.952337023566281</v>
      </c>
      <c r="W297" s="117">
        <f t="shared" ref="W297" si="115">W298+W300+W302+W311</f>
        <v>9.0133180047288484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3.0469963125196675</v>
      </c>
      <c r="D298" s="122">
        <f t="shared" si="116"/>
        <v>3.4714631808474237</v>
      </c>
      <c r="E298" s="122">
        <f t="shared" si="116"/>
        <v>3.1796471854831827</v>
      </c>
      <c r="F298" s="122">
        <f t="shared" si="116"/>
        <v>3.8165501285515298</v>
      </c>
      <c r="G298" s="122">
        <f t="shared" si="116"/>
        <v>4.0578458436712621</v>
      </c>
      <c r="H298" s="122">
        <f t="shared" si="116"/>
        <v>4.1120146312882238</v>
      </c>
      <c r="I298" s="122">
        <f t="shared" si="116"/>
        <v>3.6380618840815155</v>
      </c>
      <c r="J298" s="122">
        <f t="shared" si="116"/>
        <v>4.2856727041303211</v>
      </c>
      <c r="K298" s="122">
        <f t="shared" si="116"/>
        <v>4.3746991091954399</v>
      </c>
      <c r="L298" s="122">
        <f t="shared" si="116"/>
        <v>3.9966088902821246</v>
      </c>
      <c r="M298" s="122">
        <f t="shared" si="116"/>
        <v>5.6249058748655072</v>
      </c>
      <c r="N298" s="122">
        <f t="shared" si="116"/>
        <v>5.1751849117635169</v>
      </c>
      <c r="O298" s="122">
        <f t="shared" si="116"/>
        <v>5.2020385707474404</v>
      </c>
      <c r="P298" s="122">
        <f t="shared" si="116"/>
        <v>6.473592362030046</v>
      </c>
      <c r="Q298" s="122">
        <f t="shared" si="116"/>
        <v>5.3822785443363408</v>
      </c>
      <c r="R298" s="122">
        <f t="shared" si="116"/>
        <v>6.1544594485018065</v>
      </c>
      <c r="S298" s="122">
        <f t="shared" si="116"/>
        <v>5.816746502095886</v>
      </c>
      <c r="T298" s="122">
        <f t="shared" si="116"/>
        <v>7.9744985637035128</v>
      </c>
      <c r="U298" s="122">
        <f t="shared" si="116"/>
        <v>10.036921772489935</v>
      </c>
      <c r="V298" s="122">
        <f t="shared" si="116"/>
        <v>8.8417706489457721</v>
      </c>
      <c r="W298" s="122">
        <f t="shared" si="116"/>
        <v>7.1987246630185036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3.0469963125196675</v>
      </c>
      <c r="D299" s="98">
        <v>3.4714631808474237</v>
      </c>
      <c r="E299" s="98">
        <v>3.1796471854831827</v>
      </c>
      <c r="F299" s="98">
        <v>3.8165501285515298</v>
      </c>
      <c r="G299" s="98">
        <v>4.0578458436712621</v>
      </c>
      <c r="H299" s="98">
        <v>4.1120146312882238</v>
      </c>
      <c r="I299" s="98">
        <v>3.6380618840815155</v>
      </c>
      <c r="J299" s="98">
        <v>4.2856727041303211</v>
      </c>
      <c r="K299" s="98">
        <v>4.3746991091954399</v>
      </c>
      <c r="L299" s="98">
        <v>3.9966088902821246</v>
      </c>
      <c r="M299" s="98">
        <v>5.6249058748655072</v>
      </c>
      <c r="N299" s="98">
        <v>5.1751849117635169</v>
      </c>
      <c r="O299" s="98">
        <v>5.2020385707474404</v>
      </c>
      <c r="P299" s="98">
        <v>6.473592362030046</v>
      </c>
      <c r="Q299" s="98">
        <v>5.3822785443363408</v>
      </c>
      <c r="R299" s="98">
        <v>6.1544594485018065</v>
      </c>
      <c r="S299" s="98">
        <v>5.816746502095886</v>
      </c>
      <c r="T299" s="98">
        <v>7.9744985637035128</v>
      </c>
      <c r="U299" s="98">
        <v>10.036921772489935</v>
      </c>
      <c r="V299" s="98">
        <v>8.8417706489457721</v>
      </c>
      <c r="W299" s="98">
        <v>7.1987246630185036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5.1185146019709551E-3</v>
      </c>
      <c r="D300" s="122">
        <f t="shared" si="117"/>
        <v>6.4263417599454593E-3</v>
      </c>
      <c r="E300" s="122">
        <f t="shared" si="117"/>
        <v>7.3034384375929486E-3</v>
      </c>
      <c r="F300" s="122">
        <f t="shared" si="117"/>
        <v>1.1156645737594855E-2</v>
      </c>
      <c r="G300" s="122">
        <f t="shared" si="117"/>
        <v>1.4042794866495175E-2</v>
      </c>
      <c r="H300" s="122">
        <f t="shared" si="117"/>
        <v>1.737075632813815E-2</v>
      </c>
      <c r="I300" s="122">
        <f t="shared" si="117"/>
        <v>1.9523344700521212E-2</v>
      </c>
      <c r="J300" s="122">
        <f t="shared" si="117"/>
        <v>2.5265192090177222E-2</v>
      </c>
      <c r="K300" s="122">
        <f t="shared" si="117"/>
        <v>2.7548646788332777E-2</v>
      </c>
      <c r="L300" s="122">
        <f t="shared" si="117"/>
        <v>2.7353806393339578E-2</v>
      </c>
      <c r="M300" s="122">
        <f t="shared" si="117"/>
        <v>4.4625966950736486E-2</v>
      </c>
      <c r="N300" s="122">
        <f t="shared" si="117"/>
        <v>4.7453116440340101E-2</v>
      </c>
      <c r="O300" s="122">
        <f t="shared" si="117"/>
        <v>5.5039365164459939E-2</v>
      </c>
      <c r="P300" s="122">
        <f t="shared" si="117"/>
        <v>7.6121739289854717E-2</v>
      </c>
      <c r="Q300" s="122">
        <f t="shared" si="117"/>
        <v>6.5272816972034464E-2</v>
      </c>
      <c r="R300" s="122">
        <f t="shared" si="117"/>
        <v>8.1867792127838776E-2</v>
      </c>
      <c r="S300" s="122">
        <f t="shared" si="117"/>
        <v>8.9223267964549755E-2</v>
      </c>
      <c r="T300" s="122">
        <f t="shared" si="117"/>
        <v>0.15999641250135083</v>
      </c>
      <c r="U300" s="122">
        <f t="shared" si="117"/>
        <v>0.17135716481172167</v>
      </c>
      <c r="V300" s="122">
        <f t="shared" si="117"/>
        <v>0.19630324961194687</v>
      </c>
      <c r="W300" s="122">
        <f t="shared" si="117"/>
        <v>0.16126717880708924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5.1185146019709551E-3</v>
      </c>
      <c r="D301" s="98">
        <v>6.4263417599454593E-3</v>
      </c>
      <c r="E301" s="98">
        <v>7.3034384375929486E-3</v>
      </c>
      <c r="F301" s="98">
        <v>1.1156645737594855E-2</v>
      </c>
      <c r="G301" s="98">
        <v>1.4042794866495175E-2</v>
      </c>
      <c r="H301" s="98">
        <v>1.737075632813815E-2</v>
      </c>
      <c r="I301" s="98">
        <v>1.9523344700521212E-2</v>
      </c>
      <c r="J301" s="98">
        <v>2.5265192090177222E-2</v>
      </c>
      <c r="K301" s="98">
        <v>2.7548646788332777E-2</v>
      </c>
      <c r="L301" s="98">
        <v>2.7353806393339578E-2</v>
      </c>
      <c r="M301" s="98">
        <v>4.4625966950736486E-2</v>
      </c>
      <c r="N301" s="98">
        <v>4.7453116440340101E-2</v>
      </c>
      <c r="O301" s="98">
        <v>5.5039365164459939E-2</v>
      </c>
      <c r="P301" s="98">
        <v>7.6121739289854717E-2</v>
      </c>
      <c r="Q301" s="98">
        <v>6.5272816972034464E-2</v>
      </c>
      <c r="R301" s="98">
        <v>8.1867792127838776E-2</v>
      </c>
      <c r="S301" s="98">
        <v>8.9223267964549755E-2</v>
      </c>
      <c r="T301" s="98">
        <v>0.15999641250135083</v>
      </c>
      <c r="U301" s="98">
        <v>0.17135716481172167</v>
      </c>
      <c r="V301" s="98">
        <v>0.19630324961194687</v>
      </c>
      <c r="W301" s="98">
        <v>0.16126717880708924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0.26870735196964912</v>
      </c>
      <c r="D302" s="122">
        <v>0.31203737491273287</v>
      </c>
      <c r="E302" s="122">
        <v>0.28093376844922213</v>
      </c>
      <c r="F302" s="122">
        <v>0.35396987528866464</v>
      </c>
      <c r="G302" s="122">
        <v>0.37910445971235246</v>
      </c>
      <c r="H302" s="122">
        <v>0.37889651569591537</v>
      </c>
      <c r="I302" s="122">
        <v>0.34132817951060862</v>
      </c>
      <c r="J302" s="122">
        <v>0.40091206052885053</v>
      </c>
      <c r="K302" s="122">
        <v>0.38600221030526083</v>
      </c>
      <c r="L302" s="122">
        <v>0.41027767097383938</v>
      </c>
      <c r="M302" s="122">
        <v>0.63407787269077709</v>
      </c>
      <c r="N302" s="122">
        <v>0.61080309140933109</v>
      </c>
      <c r="O302" s="122">
        <v>0.69412373771227842</v>
      </c>
      <c r="P302" s="122">
        <v>0.8735574069651143</v>
      </c>
      <c r="Q302" s="122">
        <v>0.74569302441005236</v>
      </c>
      <c r="R302" s="122">
        <v>0.8429207353141791</v>
      </c>
      <c r="S302" s="122">
        <v>0.83366367389577123</v>
      </c>
      <c r="T302" s="122">
        <v>1.1844642528416269</v>
      </c>
      <c r="U302" s="122">
        <v>1.59697184838608</v>
      </c>
      <c r="V302" s="122">
        <v>1.4943055365273623</v>
      </c>
      <c r="W302" s="122">
        <v>1.2860254656756849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2.5893935586107808E-2</v>
      </c>
      <c r="D303" s="98">
        <v>2.5616448165476067E-2</v>
      </c>
      <c r="E303" s="98">
        <v>3.0274017325494569E-2</v>
      </c>
      <c r="F303" s="98">
        <v>3.961997165938131E-2</v>
      </c>
      <c r="G303" s="98">
        <v>4.273513591055262E-2</v>
      </c>
      <c r="H303" s="98">
        <v>4.3063924002505159E-2</v>
      </c>
      <c r="I303" s="98">
        <v>2.8999232574709127E-2</v>
      </c>
      <c r="J303" s="98">
        <v>2.7749226348680635E-2</v>
      </c>
      <c r="K303" s="98">
        <v>2.2192140196113045E-2</v>
      </c>
      <c r="L303" s="98">
        <v>2.886619007988863E-2</v>
      </c>
      <c r="M303" s="98">
        <v>6.2390389679061756E-2</v>
      </c>
      <c r="N303" s="98">
        <v>5.206813241263071E-2</v>
      </c>
      <c r="O303" s="98">
        <v>4.7445030078900788E-2</v>
      </c>
      <c r="P303" s="98">
        <v>5.5605110080668534E-2</v>
      </c>
      <c r="Q303" s="98">
        <v>7.9956986004617397E-2</v>
      </c>
      <c r="R303" s="98">
        <v>0.10198319905991544</v>
      </c>
      <c r="S303" s="98">
        <v>0.11684152211813982</v>
      </c>
      <c r="T303" s="98">
        <v>0.13953827051741233</v>
      </c>
      <c r="U303" s="98">
        <v>0.22352236815410939</v>
      </c>
      <c r="V303" s="98">
        <v>0.18492659054253371</v>
      </c>
      <c r="W303" s="98">
        <v>0.17462585046625653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1.6234902250379879E-4</v>
      </c>
      <c r="D304" s="98">
        <v>7.4902433145767635E-5</v>
      </c>
      <c r="E304" s="98">
        <v>1.5526031669719532E-4</v>
      </c>
      <c r="F304" s="98">
        <v>1.5976382663344301E-4</v>
      </c>
      <c r="G304" s="98">
        <v>2.3742339214187367E-4</v>
      </c>
      <c r="H304" s="98">
        <v>2.5135115724873777E-4</v>
      </c>
      <c r="I304" s="98">
        <v>4.2158490213868241E-4</v>
      </c>
      <c r="J304" s="98">
        <v>7.9522786217265447E-5</v>
      </c>
      <c r="K304" s="98">
        <v>3.8142436094080643E-4</v>
      </c>
      <c r="L304" s="98">
        <v>0</v>
      </c>
      <c r="M304" s="98">
        <v>5.7956063825369557E-4</v>
      </c>
      <c r="N304" s="98">
        <v>2.9086476314143139E-4</v>
      </c>
      <c r="O304" s="98">
        <v>9.5803569274527682E-5</v>
      </c>
      <c r="P304" s="98">
        <v>2.5337285326461649E-4</v>
      </c>
      <c r="Q304" s="98">
        <v>7.8702553467856207E-4</v>
      </c>
      <c r="R304" s="98">
        <v>7.9176812833743637E-4</v>
      </c>
      <c r="S304" s="98">
        <v>1.0673002246482468E-3</v>
      </c>
      <c r="T304" s="98">
        <v>6.3909031916854265E-4</v>
      </c>
      <c r="U304" s="98">
        <v>2.0683669072034424E-3</v>
      </c>
      <c r="V304" s="98">
        <v>1.0977752431592337E-3</v>
      </c>
      <c r="W304" s="98">
        <v>1.544953129239978E-3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9.0852963986536622E-5</v>
      </c>
      <c r="D305" s="101">
        <v>4.23744464932951E-5</v>
      </c>
      <c r="E305" s="101">
        <v>8.6737791555456075E-5</v>
      </c>
      <c r="F305" s="101">
        <v>8.8936185187168284E-5</v>
      </c>
      <c r="G305" s="101">
        <v>1.3421590422874638E-4</v>
      </c>
      <c r="H305" s="101">
        <v>1.424390015597258E-4</v>
      </c>
      <c r="I305" s="101">
        <v>2.3530601705506039E-4</v>
      </c>
      <c r="J305" s="101">
        <v>4.2987859448550841E-5</v>
      </c>
      <c r="K305" s="101">
        <v>1.8845131779197843E-4</v>
      </c>
      <c r="L305" s="101">
        <v>0</v>
      </c>
      <c r="M305" s="101">
        <v>3.264684106498396E-4</v>
      </c>
      <c r="N305" s="101">
        <v>1.6056959889343414E-4</v>
      </c>
      <c r="O305" s="101">
        <v>5.5530571617100264E-5</v>
      </c>
      <c r="P305" s="101">
        <v>1.4101508536286213E-4</v>
      </c>
      <c r="Q305" s="101">
        <v>4.4824466731119137E-4</v>
      </c>
      <c r="R305" s="101">
        <v>4.5157076599265997E-4</v>
      </c>
      <c r="S305" s="101">
        <v>5.8344202035854589E-4</v>
      </c>
      <c r="T305" s="101">
        <v>3.5102762498600968E-4</v>
      </c>
      <c r="U305" s="101">
        <v>1.1554981696955662E-3</v>
      </c>
      <c r="V305" s="101">
        <v>6.1595987968967539E-4</v>
      </c>
      <c r="W305" s="101">
        <v>8.7433829499416603E-4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7.149605851726217E-5</v>
      </c>
      <c r="D306" s="104">
        <v>3.2527986652472535E-5</v>
      </c>
      <c r="E306" s="104">
        <v>6.8522525141739236E-5</v>
      </c>
      <c r="F306" s="104">
        <v>7.0827641446274709E-5</v>
      </c>
      <c r="G306" s="104">
        <v>1.0320748791312728E-4</v>
      </c>
      <c r="H306" s="104">
        <v>1.0891215568901195E-4</v>
      </c>
      <c r="I306" s="104">
        <v>1.8627888508362202E-4</v>
      </c>
      <c r="J306" s="104">
        <v>3.6534926768714606E-5</v>
      </c>
      <c r="K306" s="104">
        <v>1.9297304314882797E-4</v>
      </c>
      <c r="L306" s="104">
        <v>0</v>
      </c>
      <c r="M306" s="104">
        <v>2.5309222760385596E-4</v>
      </c>
      <c r="N306" s="104">
        <v>1.3029516424799723E-4</v>
      </c>
      <c r="O306" s="104">
        <v>4.0272997657427411E-5</v>
      </c>
      <c r="P306" s="104">
        <v>1.1235776790175433E-4</v>
      </c>
      <c r="Q306" s="104">
        <v>3.3878086736737064E-4</v>
      </c>
      <c r="R306" s="104">
        <v>3.4019736234477645E-4</v>
      </c>
      <c r="S306" s="104">
        <v>4.8385820428970087E-4</v>
      </c>
      <c r="T306" s="104">
        <v>2.8806269418253302E-4</v>
      </c>
      <c r="U306" s="104">
        <v>9.1286873750787622E-4</v>
      </c>
      <c r="V306" s="104">
        <v>4.8181536346955824E-4</v>
      </c>
      <c r="W306" s="104">
        <v>6.7061483424581212E-4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0.12532675802706905</v>
      </c>
      <c r="D307" s="101">
        <v>0.17139061242594433</v>
      </c>
      <c r="E307" s="101">
        <v>0.14300297108485344</v>
      </c>
      <c r="F307" s="101">
        <v>0.2077732144130871</v>
      </c>
      <c r="G307" s="101">
        <v>0.18927403282155936</v>
      </c>
      <c r="H307" s="101">
        <v>0.19089636539713861</v>
      </c>
      <c r="I307" s="101">
        <v>6.5954011049491959E-2</v>
      </c>
      <c r="J307" s="101">
        <v>0.12058479616299846</v>
      </c>
      <c r="K307" s="101">
        <v>0.11227868752524875</v>
      </c>
      <c r="L307" s="101">
        <v>0.17559652089109457</v>
      </c>
      <c r="M307" s="101">
        <v>0.30750598410099828</v>
      </c>
      <c r="N307" s="101">
        <v>0.32492857200620145</v>
      </c>
      <c r="O307" s="101">
        <v>0.34225000708976949</v>
      </c>
      <c r="P307" s="101">
        <v>0.44603289122878637</v>
      </c>
      <c r="Q307" s="101">
        <v>0.30057808644448458</v>
      </c>
      <c r="R307" s="101">
        <v>0.30942060006505717</v>
      </c>
      <c r="S307" s="101">
        <v>0.31893055733491082</v>
      </c>
      <c r="T307" s="101">
        <v>0.4905846158326142</v>
      </c>
      <c r="U307" s="101">
        <v>0.60717503560386588</v>
      </c>
      <c r="V307" s="101">
        <v>0.62541064117745959</v>
      </c>
      <c r="W307" s="101">
        <v>0.53911960338754317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0.11732430933396847</v>
      </c>
      <c r="D308" s="104">
        <v>0.11495541188816671</v>
      </c>
      <c r="E308" s="104">
        <v>0.10750151972217692</v>
      </c>
      <c r="F308" s="104">
        <v>0.10641692538956279</v>
      </c>
      <c r="G308" s="104">
        <v>0.1468578675880986</v>
      </c>
      <c r="H308" s="104">
        <v>0.14468487513902287</v>
      </c>
      <c r="I308" s="104">
        <v>0.24595335098426885</v>
      </c>
      <c r="J308" s="104">
        <v>0.25249851523095418</v>
      </c>
      <c r="K308" s="104">
        <v>0.25114995822295821</v>
      </c>
      <c r="L308" s="104">
        <v>0.20581496000285621</v>
      </c>
      <c r="M308" s="104">
        <v>0.26360193827246337</v>
      </c>
      <c r="N308" s="104">
        <v>0.2335155222273575</v>
      </c>
      <c r="O308" s="104">
        <v>0.30433289697433369</v>
      </c>
      <c r="P308" s="104">
        <v>0.37166603280239474</v>
      </c>
      <c r="Q308" s="104">
        <v>0.36437092642627189</v>
      </c>
      <c r="R308" s="104">
        <v>0.43072516806086902</v>
      </c>
      <c r="S308" s="104">
        <v>0.3968242942180723</v>
      </c>
      <c r="T308" s="104">
        <v>0.55370227617243173</v>
      </c>
      <c r="U308" s="104">
        <v>0.76420607772090121</v>
      </c>
      <c r="V308" s="104">
        <v>0.68287052956420968</v>
      </c>
      <c r="W308" s="104">
        <v>0.57073505869264518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6.5626476229546538E-2</v>
      </c>
      <c r="D309" s="98">
        <v>6.5073321085323182E-2</v>
      </c>
      <c r="E309" s="98">
        <v>6.0037264563997265E-2</v>
      </c>
      <c r="F309" s="98">
        <v>5.9204352279346478E-2</v>
      </c>
      <c r="G309" s="98">
        <v>8.3056967948911653E-2</v>
      </c>
      <c r="H309" s="98">
        <v>8.2011514199075528E-2</v>
      </c>
      <c r="I309" s="98">
        <v>0.13729391392578733</v>
      </c>
      <c r="J309" s="98">
        <v>0.13660687686599515</v>
      </c>
      <c r="K309" s="98">
        <v>0.12385357823402866</v>
      </c>
      <c r="L309" s="98">
        <v>0.11675600633828835</v>
      </c>
      <c r="M309" s="98">
        <v>0.14828564482448511</v>
      </c>
      <c r="N309" s="98">
        <v>0.1286097316170845</v>
      </c>
      <c r="O309" s="98">
        <v>0.17641064825941163</v>
      </c>
      <c r="P309" s="98">
        <v>0.20693718961349944</v>
      </c>
      <c r="Q309" s="98">
        <v>0.20764267079390311</v>
      </c>
      <c r="R309" s="98">
        <v>0.24585737761307769</v>
      </c>
      <c r="S309" s="98">
        <v>0.21674408689580019</v>
      </c>
      <c r="T309" s="98">
        <v>0.3046030612420032</v>
      </c>
      <c r="U309" s="98">
        <v>0.42706978301856124</v>
      </c>
      <c r="V309" s="98">
        <v>0.38340630638825879</v>
      </c>
      <c r="W309" s="98">
        <v>0.32293272146865432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5.1697833104421928E-2</v>
      </c>
      <c r="D310" s="98">
        <v>4.9882090802843532E-2</v>
      </c>
      <c r="E310" s="98">
        <v>4.7464255158179661E-2</v>
      </c>
      <c r="F310" s="98">
        <v>4.7212573110216309E-2</v>
      </c>
      <c r="G310" s="98">
        <v>6.3800899639186934E-2</v>
      </c>
      <c r="H310" s="98">
        <v>6.267336093994734E-2</v>
      </c>
      <c r="I310" s="98">
        <v>0.10865943705848152</v>
      </c>
      <c r="J310" s="98">
        <v>0.11589163836495901</v>
      </c>
      <c r="K310" s="98">
        <v>0.12729637998892956</v>
      </c>
      <c r="L310" s="98">
        <v>8.9058953664567869E-2</v>
      </c>
      <c r="M310" s="98">
        <v>0.11531629344797824</v>
      </c>
      <c r="N310" s="98">
        <v>0.10490579061027301</v>
      </c>
      <c r="O310" s="98">
        <v>0.12792224871492205</v>
      </c>
      <c r="P310" s="98">
        <v>0.16472884318889533</v>
      </c>
      <c r="Q310" s="98">
        <v>0.15672825563236878</v>
      </c>
      <c r="R310" s="98">
        <v>0.18486779044779136</v>
      </c>
      <c r="S310" s="98">
        <v>0.18008020732227215</v>
      </c>
      <c r="T310" s="98">
        <v>0.24909921493042855</v>
      </c>
      <c r="U310" s="98">
        <v>0.33713629470233997</v>
      </c>
      <c r="V310" s="98">
        <v>0.29946422317595095</v>
      </c>
      <c r="W310" s="98">
        <v>0.24780233722399084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6.3069369158917074E-2</v>
      </c>
      <c r="D311" s="122">
        <v>7.398157342889683E-2</v>
      </c>
      <c r="E311" s="122">
        <v>6.8012975699758435E-2</v>
      </c>
      <c r="F311" s="122">
        <v>8.4119860367395299E-2</v>
      </c>
      <c r="G311" s="122">
        <v>9.0091645005848056E-2</v>
      </c>
      <c r="H311" s="122">
        <v>9.1469420948916566E-2</v>
      </c>
      <c r="I311" s="122">
        <v>8.5841454616655086E-2</v>
      </c>
      <c r="J311" s="122">
        <v>0.1012416987911398</v>
      </c>
      <c r="K311" s="122">
        <v>0.10321137555968035</v>
      </c>
      <c r="L311" s="122">
        <v>0.10453163148548356</v>
      </c>
      <c r="M311" s="122">
        <v>0.15159323096110916</v>
      </c>
      <c r="N311" s="122">
        <v>0.14593139630945143</v>
      </c>
      <c r="O311" s="122">
        <v>0.16609891091485976</v>
      </c>
      <c r="P311" s="122">
        <v>0.22195766846971404</v>
      </c>
      <c r="Q311" s="122">
        <v>0.18378228903865382</v>
      </c>
      <c r="R311" s="122">
        <v>0.21530814759705422</v>
      </c>
      <c r="S311" s="122">
        <v>0.21875763468649304</v>
      </c>
      <c r="T311" s="122">
        <v>0.31374003306515202</v>
      </c>
      <c r="U311" s="122">
        <v>0.42100003046839496</v>
      </c>
      <c r="V311" s="122">
        <v>0.41995758848119924</v>
      </c>
      <c r="W311" s="122">
        <v>0.36730069722757097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6.3069369158917074E-2</v>
      </c>
      <c r="D313" s="33">
        <v>7.398157342889683E-2</v>
      </c>
      <c r="E313" s="33">
        <v>6.8012975699758435E-2</v>
      </c>
      <c r="F313" s="33">
        <v>8.4119860367395299E-2</v>
      </c>
      <c r="G313" s="33">
        <v>9.0091645005848056E-2</v>
      </c>
      <c r="H313" s="33">
        <v>9.1469420948916566E-2</v>
      </c>
      <c r="I313" s="33">
        <v>8.5841454616655086E-2</v>
      </c>
      <c r="J313" s="33">
        <v>0.1012416987911398</v>
      </c>
      <c r="K313" s="33">
        <v>0.10321137555968035</v>
      </c>
      <c r="L313" s="33">
        <v>0.10453163148548356</v>
      </c>
      <c r="M313" s="33">
        <v>0.15159323096110916</v>
      </c>
      <c r="N313" s="33">
        <v>0.14593139630945143</v>
      </c>
      <c r="O313" s="33">
        <v>0.16609891091485976</v>
      </c>
      <c r="P313" s="33">
        <v>0.22195766846971404</v>
      </c>
      <c r="Q313" s="33">
        <v>0.18378228903865382</v>
      </c>
      <c r="R313" s="33">
        <v>0.21530814759705422</v>
      </c>
      <c r="S313" s="33">
        <v>0.21875763468649304</v>
      </c>
      <c r="T313" s="33">
        <v>0.31374003306515202</v>
      </c>
      <c r="U313" s="33">
        <v>0.42100003046839496</v>
      </c>
      <c r="V313" s="33">
        <v>0.41995758848119924</v>
      </c>
      <c r="W313" s="33">
        <v>0.36730069722757097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1.6734749934022652</v>
      </c>
      <c r="D315" s="154">
        <f t="shared" si="118"/>
        <v>1.7315066404316328</v>
      </c>
      <c r="E315" s="154">
        <f t="shared" si="118"/>
        <v>1.7994273395847444</v>
      </c>
      <c r="F315" s="154">
        <f t="shared" si="118"/>
        <v>1.8493644084423828</v>
      </c>
      <c r="G315" s="154">
        <f t="shared" si="118"/>
        <v>1.9155665276335643</v>
      </c>
      <c r="H315" s="154">
        <f t="shared" si="118"/>
        <v>1.9839179730879055</v>
      </c>
      <c r="I315" s="154">
        <f t="shared" si="118"/>
        <v>2.0608845370300517</v>
      </c>
      <c r="J315" s="154">
        <f t="shared" si="118"/>
        <v>2.1252975689987403</v>
      </c>
      <c r="K315" s="154">
        <f t="shared" si="118"/>
        <v>2.216523550683728</v>
      </c>
      <c r="L315" s="154">
        <f t="shared" si="118"/>
        <v>2.2078777785700914</v>
      </c>
      <c r="M315" s="154">
        <f t="shared" si="118"/>
        <v>2.2319993330185768</v>
      </c>
      <c r="N315" s="154">
        <f t="shared" si="118"/>
        <v>2.2822417133864121</v>
      </c>
      <c r="O315" s="154">
        <f t="shared" si="118"/>
        <v>2.2941397032749262</v>
      </c>
      <c r="P315" s="154">
        <f t="shared" si="118"/>
        <v>2.3587765297640231</v>
      </c>
      <c r="Q315" s="154">
        <f t="shared" si="118"/>
        <v>2.4137743853786802</v>
      </c>
      <c r="R315" s="154">
        <f t="shared" ref="R315:V315" si="119">IF(R297=0,"",R297/R279)</f>
        <v>2.4553756245835268</v>
      </c>
      <c r="S315" s="154">
        <f t="shared" si="119"/>
        <v>2.449693333074527</v>
      </c>
      <c r="T315" s="154">
        <f t="shared" si="119"/>
        <v>2.4489387338764876</v>
      </c>
      <c r="U315" s="154">
        <f t="shared" si="119"/>
        <v>2.4172805532734714</v>
      </c>
      <c r="V315" s="154">
        <f t="shared" si="119"/>
        <v>2.3860245776088855</v>
      </c>
      <c r="W315" s="154">
        <f t="shared" ref="W315" si="120">IF(W297=0,"",W297/W279)</f>
        <v>2.359337023062825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1.9182040450224875</v>
      </c>
      <c r="D316" s="155">
        <f t="shared" si="121"/>
        <v>2.0125936953226451</v>
      </c>
      <c r="E316" s="155">
        <f t="shared" si="121"/>
        <v>2.1096866809394275</v>
      </c>
      <c r="F316" s="155">
        <f t="shared" si="121"/>
        <v>2.2090794011691472</v>
      </c>
      <c r="G316" s="155">
        <f t="shared" si="121"/>
        <v>2.3111071630087396</v>
      </c>
      <c r="H316" s="155">
        <f t="shared" si="121"/>
        <v>2.4157066974165344</v>
      </c>
      <c r="I316" s="155">
        <f t="shared" si="121"/>
        <v>2.5229374676675005</v>
      </c>
      <c r="J316" s="155">
        <f t="shared" si="121"/>
        <v>2.6330946479614799</v>
      </c>
      <c r="K316" s="155">
        <f t="shared" si="121"/>
        <v>2.7463966898000662</v>
      </c>
      <c r="L316" s="155">
        <f t="shared" si="121"/>
        <v>2.8628431268296008</v>
      </c>
      <c r="M316" s="155">
        <f t="shared" si="121"/>
        <v>2.9908851588966101</v>
      </c>
      <c r="N316" s="155">
        <f t="shared" si="121"/>
        <v>3.1326696578165318</v>
      </c>
      <c r="O316" s="155">
        <f t="shared" si="121"/>
        <v>3.2867639454975377</v>
      </c>
      <c r="P316" s="155">
        <f t="shared" si="121"/>
        <v>3.4414360887428206</v>
      </c>
      <c r="Q316" s="155">
        <f t="shared" si="121"/>
        <v>3.5682266167836141</v>
      </c>
      <c r="R316" s="155">
        <f t="shared" ref="R316:V316" si="122">IF(R298=0,"",R298/R280)</f>
        <v>3.6301166784276724</v>
      </c>
      <c r="S316" s="155">
        <f t="shared" si="122"/>
        <v>3.6692906583401488</v>
      </c>
      <c r="T316" s="155">
        <f t="shared" si="122"/>
        <v>3.6944155157665777</v>
      </c>
      <c r="U316" s="155">
        <f t="shared" si="122"/>
        <v>3.7144114562535413</v>
      </c>
      <c r="V316" s="155">
        <f t="shared" si="122"/>
        <v>3.7385490736741893</v>
      </c>
      <c r="W316" s="155">
        <f t="shared" ref="W316" si="123">IF(W298=0,"",W298/W280)</f>
        <v>3.7661433069224222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1.9182040450224875</v>
      </c>
      <c r="D317" s="156">
        <f t="shared" si="124"/>
        <v>2.0125936953226451</v>
      </c>
      <c r="E317" s="156">
        <f t="shared" si="124"/>
        <v>2.1096866809394275</v>
      </c>
      <c r="F317" s="156">
        <f t="shared" si="124"/>
        <v>2.2090794011691472</v>
      </c>
      <c r="G317" s="156">
        <f t="shared" si="124"/>
        <v>2.3111071630087396</v>
      </c>
      <c r="H317" s="156">
        <f t="shared" si="124"/>
        <v>2.4157066974165344</v>
      </c>
      <c r="I317" s="156">
        <f t="shared" si="124"/>
        <v>2.5229374676675005</v>
      </c>
      <c r="J317" s="156">
        <f t="shared" si="124"/>
        <v>2.6330946479614799</v>
      </c>
      <c r="K317" s="156">
        <f t="shared" si="124"/>
        <v>2.7463966898000662</v>
      </c>
      <c r="L317" s="156">
        <f t="shared" si="124"/>
        <v>2.8628431268296008</v>
      </c>
      <c r="M317" s="156">
        <f t="shared" si="124"/>
        <v>2.9908851588966101</v>
      </c>
      <c r="N317" s="156">
        <f t="shared" si="124"/>
        <v>3.1326696578165318</v>
      </c>
      <c r="O317" s="156">
        <f t="shared" si="124"/>
        <v>3.2867639454975377</v>
      </c>
      <c r="P317" s="156">
        <f t="shared" si="124"/>
        <v>3.4414360887428206</v>
      </c>
      <c r="Q317" s="156">
        <f t="shared" si="124"/>
        <v>3.5682266167836141</v>
      </c>
      <c r="R317" s="156">
        <f t="shared" ref="R317:V317" si="125">IF(R299=0,"",R299/R281)</f>
        <v>3.6301166784276724</v>
      </c>
      <c r="S317" s="156">
        <f t="shared" si="125"/>
        <v>3.6692906583401488</v>
      </c>
      <c r="T317" s="156">
        <f t="shared" si="125"/>
        <v>3.6944155157665777</v>
      </c>
      <c r="U317" s="156">
        <f t="shared" si="125"/>
        <v>3.7144114562535413</v>
      </c>
      <c r="V317" s="156">
        <f t="shared" si="125"/>
        <v>3.7385490736741893</v>
      </c>
      <c r="W317" s="156">
        <f t="shared" ref="W317" si="126">IF(W299=0,"",W299/W281)</f>
        <v>3.7661433069224222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3.0084562238929511</v>
      </c>
      <c r="D318" s="155">
        <f t="shared" si="127"/>
        <v>3.1262147837203731</v>
      </c>
      <c r="E318" s="155">
        <f t="shared" si="127"/>
        <v>3.2452167117805217</v>
      </c>
      <c r="F318" s="155">
        <f t="shared" si="127"/>
        <v>3.3643464444933344</v>
      </c>
      <c r="G318" s="155">
        <f t="shared" si="127"/>
        <v>3.4846082044779383</v>
      </c>
      <c r="H318" s="155">
        <f t="shared" si="127"/>
        <v>3.6058725614625882</v>
      </c>
      <c r="I318" s="155">
        <f t="shared" si="127"/>
        <v>3.7283801725356622</v>
      </c>
      <c r="J318" s="155">
        <f t="shared" si="127"/>
        <v>3.8531320623257503</v>
      </c>
      <c r="K318" s="155">
        <f t="shared" si="127"/>
        <v>3.9809699137176882</v>
      </c>
      <c r="L318" s="155">
        <f t="shared" si="127"/>
        <v>4.1121018278761685</v>
      </c>
      <c r="M318" s="155">
        <f t="shared" si="127"/>
        <v>4.2687265429334911</v>
      </c>
      <c r="N318" s="155">
        <f t="shared" si="127"/>
        <v>4.4581088188765268</v>
      </c>
      <c r="O318" s="155">
        <f t="shared" si="127"/>
        <v>4.6842649623629891</v>
      </c>
      <c r="P318" s="155">
        <f t="shared" si="127"/>
        <v>4.9295264301331487</v>
      </c>
      <c r="Q318" s="155">
        <f t="shared" si="127"/>
        <v>5.1403001098531789</v>
      </c>
      <c r="R318" s="155">
        <f t="shared" ref="R318:V318" si="128">IF(R300=0,"",R300/R282)</f>
        <v>5.2725307096427807</v>
      </c>
      <c r="S318" s="155">
        <f t="shared" si="128"/>
        <v>5.3777797746318061</v>
      </c>
      <c r="T318" s="155">
        <f t="shared" si="128"/>
        <v>5.4657193749619948</v>
      </c>
      <c r="U318" s="155">
        <f t="shared" si="128"/>
        <v>5.545777099176048</v>
      </c>
      <c r="V318" s="155">
        <f t="shared" si="128"/>
        <v>5.6274047067316868</v>
      </c>
      <c r="W318" s="155">
        <f t="shared" ref="W318" si="129">IF(W300=0,"",W300/W282)</f>
        <v>5.7073192747491044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3.0084562238929511</v>
      </c>
      <c r="D319" s="156">
        <f t="shared" si="130"/>
        <v>3.1262147837203731</v>
      </c>
      <c r="E319" s="156">
        <f t="shared" si="130"/>
        <v>3.2452167117805217</v>
      </c>
      <c r="F319" s="156">
        <f t="shared" si="130"/>
        <v>3.3643464444933344</v>
      </c>
      <c r="G319" s="156">
        <f t="shared" si="130"/>
        <v>3.4846082044779383</v>
      </c>
      <c r="H319" s="156">
        <f t="shared" si="130"/>
        <v>3.6058725614625882</v>
      </c>
      <c r="I319" s="156">
        <f t="shared" si="130"/>
        <v>3.7283801725356622</v>
      </c>
      <c r="J319" s="156">
        <f t="shared" si="130"/>
        <v>3.8531320623257503</v>
      </c>
      <c r="K319" s="156">
        <f t="shared" si="130"/>
        <v>3.9809699137176882</v>
      </c>
      <c r="L319" s="156">
        <f t="shared" si="130"/>
        <v>4.1121018278761685</v>
      </c>
      <c r="M319" s="156">
        <f t="shared" si="130"/>
        <v>4.2687265429334911</v>
      </c>
      <c r="N319" s="156">
        <f t="shared" si="130"/>
        <v>4.4581088188765268</v>
      </c>
      <c r="O319" s="156">
        <f t="shared" si="130"/>
        <v>4.6842649623629891</v>
      </c>
      <c r="P319" s="156">
        <f t="shared" si="130"/>
        <v>4.9295264301331487</v>
      </c>
      <c r="Q319" s="156">
        <f t="shared" si="130"/>
        <v>5.1403001098531789</v>
      </c>
      <c r="R319" s="156">
        <f t="shared" ref="R319:V319" si="131">IF(R301=0,"",R301/R283)</f>
        <v>5.2725307096427807</v>
      </c>
      <c r="S319" s="156">
        <f t="shared" si="131"/>
        <v>5.3777797746318061</v>
      </c>
      <c r="T319" s="156">
        <f t="shared" si="131"/>
        <v>5.4657193749619948</v>
      </c>
      <c r="U319" s="156">
        <f t="shared" si="131"/>
        <v>5.545777099176048</v>
      </c>
      <c r="V319" s="156">
        <f t="shared" si="131"/>
        <v>5.6274047067316868</v>
      </c>
      <c r="W319" s="156">
        <f t="shared" ref="W319" si="132">IF(W301=0,"",W301/W283)</f>
        <v>5.7073192747491044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0.76698939304561387</v>
      </c>
      <c r="D320" s="155">
        <f t="shared" si="133"/>
        <v>0.76275646787344209</v>
      </c>
      <c r="E320" s="155">
        <f t="shared" si="133"/>
        <v>0.76350525598244512</v>
      </c>
      <c r="F320" s="155">
        <f t="shared" si="133"/>
        <v>0.75723841228745059</v>
      </c>
      <c r="G320" s="155">
        <f t="shared" si="133"/>
        <v>0.76566216942368759</v>
      </c>
      <c r="H320" s="155">
        <f t="shared" si="133"/>
        <v>0.76652205304735022</v>
      </c>
      <c r="I320" s="155">
        <f t="shared" si="133"/>
        <v>0.80303719311160338</v>
      </c>
      <c r="J320" s="155">
        <f t="shared" si="133"/>
        <v>0.79972063581673281</v>
      </c>
      <c r="K320" s="155">
        <f t="shared" si="133"/>
        <v>0.81157270907480494</v>
      </c>
      <c r="L320" s="155">
        <f t="shared" si="133"/>
        <v>0.78854499178643656</v>
      </c>
      <c r="M320" s="155">
        <f t="shared" si="133"/>
        <v>0.78366152400805511</v>
      </c>
      <c r="N320" s="155">
        <f t="shared" si="133"/>
        <v>0.78973344117401512</v>
      </c>
      <c r="O320" s="155">
        <f t="shared" si="133"/>
        <v>0.80340953094268652</v>
      </c>
      <c r="P320" s="155">
        <f t="shared" si="133"/>
        <v>0.81732311995436047</v>
      </c>
      <c r="Q320" s="155">
        <f t="shared" si="133"/>
        <v>0.83348305581739435</v>
      </c>
      <c r="R320" s="155">
        <f t="shared" ref="R320:V320" si="134">IF(R302=0,"",R302/R284)</f>
        <v>0.84421694983430684</v>
      </c>
      <c r="S320" s="155">
        <f t="shared" si="134"/>
        <v>0.85300950648676221</v>
      </c>
      <c r="T320" s="155">
        <f t="shared" si="134"/>
        <v>0.86004628328550836</v>
      </c>
      <c r="U320" s="155">
        <f t="shared" si="134"/>
        <v>0.86867526865460043</v>
      </c>
      <c r="V320" s="155">
        <f t="shared" si="134"/>
        <v>0.87309035691500447</v>
      </c>
      <c r="W320" s="155">
        <f t="shared" ref="W320" si="135">IF(W302=0,"",W302/W284)</f>
        <v>0.87726928877131061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0.65705359831485322</v>
      </c>
      <c r="D321" s="156">
        <f t="shared" si="136"/>
        <v>0.65883616221118557</v>
      </c>
      <c r="E321" s="156">
        <f t="shared" si="136"/>
        <v>0.66091381873989108</v>
      </c>
      <c r="F321" s="156">
        <f t="shared" si="136"/>
        <v>0.66303171517301096</v>
      </c>
      <c r="G321" s="156">
        <f t="shared" si="136"/>
        <v>0.66542137456347983</v>
      </c>
      <c r="H321" s="156">
        <f t="shared" si="136"/>
        <v>0.66805446143707203</v>
      </c>
      <c r="I321" s="156">
        <f t="shared" si="136"/>
        <v>0.67098802308079575</v>
      </c>
      <c r="J321" s="156">
        <f t="shared" si="136"/>
        <v>0.67445576209364289</v>
      </c>
      <c r="K321" s="156">
        <f t="shared" si="136"/>
        <v>0.67865638715585141</v>
      </c>
      <c r="L321" s="156">
        <f t="shared" si="136"/>
        <v>0.68364306098602756</v>
      </c>
      <c r="M321" s="156">
        <f t="shared" si="136"/>
        <v>0.69413120443154586</v>
      </c>
      <c r="N321" s="156">
        <f t="shared" si="136"/>
        <v>0.71161748882811526</v>
      </c>
      <c r="O321" s="156">
        <f t="shared" si="136"/>
        <v>0.73735129551775735</v>
      </c>
      <c r="P321" s="156">
        <f t="shared" si="136"/>
        <v>0.76870677578352864</v>
      </c>
      <c r="Q321" s="156">
        <f t="shared" si="136"/>
        <v>0.7971760455011796</v>
      </c>
      <c r="R321" s="156">
        <f t="shared" ref="R321:V321" si="137">IF(R303=0,"",R303/R285)</f>
        <v>0.81638931980373508</v>
      </c>
      <c r="S321" s="156">
        <f t="shared" si="137"/>
        <v>0.83490392958621873</v>
      </c>
      <c r="T321" s="156">
        <f t="shared" si="137"/>
        <v>0.85167187806845257</v>
      </c>
      <c r="U321" s="156">
        <f t="shared" si="137"/>
        <v>0.86564516847031736</v>
      </c>
      <c r="V321" s="156">
        <f t="shared" si="137"/>
        <v>0.87577580401166943</v>
      </c>
      <c r="W321" s="156">
        <f t="shared" ref="W321" si="138">IF(W303=0,"",W303/W285)</f>
        <v>0.88054113466216921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0.77394062664226981</v>
      </c>
      <c r="D322" s="156">
        <f t="shared" si="139"/>
        <v>0.77342504336090689</v>
      </c>
      <c r="E322" s="156">
        <f t="shared" si="139"/>
        <v>0.77722760707032101</v>
      </c>
      <c r="F322" s="156">
        <f t="shared" si="139"/>
        <v>0.77947534538755114</v>
      </c>
      <c r="G322" s="156">
        <f t="shared" si="139"/>
        <v>0.77867195227334163</v>
      </c>
      <c r="H322" s="156">
        <f t="shared" si="139"/>
        <v>0.78028636194746503</v>
      </c>
      <c r="I322" s="156">
        <f t="shared" si="139"/>
        <v>0.78512583925580925</v>
      </c>
      <c r="J322" s="156">
        <f t="shared" si="139"/>
        <v>0.79307043838196989</v>
      </c>
      <c r="K322" s="156">
        <f t="shared" si="139"/>
        <v>0.81041005394265309</v>
      </c>
      <c r="L322" s="156" t="str">
        <f t="shared" si="139"/>
        <v/>
      </c>
      <c r="M322" s="156">
        <f t="shared" si="139"/>
        <v>0.80114114874272779</v>
      </c>
      <c r="N322" s="156">
        <f t="shared" si="139"/>
        <v>0.81718394166696307</v>
      </c>
      <c r="O322" s="156">
        <f t="shared" si="139"/>
        <v>0.82886623070130527</v>
      </c>
      <c r="P322" s="156">
        <f t="shared" si="139"/>
        <v>0.85656135605984174</v>
      </c>
      <c r="Q322" s="156">
        <f t="shared" si="139"/>
        <v>0.87343289191561302</v>
      </c>
      <c r="R322" s="156">
        <f t="shared" ref="R322:V322" si="140">IF(R304=0,"",R304/R286)</f>
        <v>0.88631190007380445</v>
      </c>
      <c r="S322" s="156">
        <f t="shared" si="140"/>
        <v>0.90244853839725148</v>
      </c>
      <c r="T322" s="156">
        <f t="shared" si="140"/>
        <v>0.91269191716559916</v>
      </c>
      <c r="U322" s="156">
        <f t="shared" si="140"/>
        <v>0.92021109148203295</v>
      </c>
      <c r="V322" s="156">
        <f t="shared" si="140"/>
        <v>0.92627855254168778</v>
      </c>
      <c r="W322" s="156">
        <f t="shared" ref="W322" si="141">IF(W304=0,"",W304/W286)</f>
        <v>0.92869712680160554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0.65705359831485322</v>
      </c>
      <c r="D323" s="157">
        <f t="shared" si="142"/>
        <v>0.65883616221118557</v>
      </c>
      <c r="E323" s="157">
        <f t="shared" si="142"/>
        <v>0.66091381873989108</v>
      </c>
      <c r="F323" s="157">
        <f t="shared" si="142"/>
        <v>0.66303171517301096</v>
      </c>
      <c r="G323" s="157">
        <f t="shared" si="142"/>
        <v>0.66542137456347983</v>
      </c>
      <c r="H323" s="157">
        <f t="shared" si="142"/>
        <v>0.66805446143707203</v>
      </c>
      <c r="I323" s="157">
        <f t="shared" si="142"/>
        <v>0.67098802308079575</v>
      </c>
      <c r="J323" s="157">
        <f t="shared" si="142"/>
        <v>0.67445576209364289</v>
      </c>
      <c r="K323" s="157">
        <f t="shared" si="142"/>
        <v>0.67865638715585141</v>
      </c>
      <c r="L323" s="157" t="str">
        <f t="shared" si="142"/>
        <v/>
      </c>
      <c r="M323" s="157">
        <f t="shared" si="142"/>
        <v>0.69413120443154586</v>
      </c>
      <c r="N323" s="157">
        <f t="shared" si="142"/>
        <v>0.71161748882811526</v>
      </c>
      <c r="O323" s="157">
        <f t="shared" si="142"/>
        <v>0.73735129551775735</v>
      </c>
      <c r="P323" s="157">
        <f t="shared" si="142"/>
        <v>0.76870677578352864</v>
      </c>
      <c r="Q323" s="157">
        <f t="shared" si="142"/>
        <v>0.7971760455011796</v>
      </c>
      <c r="R323" s="157">
        <f t="shared" ref="R323:V323" si="143">IF(R305=0,"",R305/R287)</f>
        <v>0.81638931980373508</v>
      </c>
      <c r="S323" s="157">
        <f t="shared" si="143"/>
        <v>0.83490392958621873</v>
      </c>
      <c r="T323" s="157">
        <f t="shared" si="143"/>
        <v>0.85167187806845246</v>
      </c>
      <c r="U323" s="157">
        <f t="shared" si="143"/>
        <v>0.86564516847031736</v>
      </c>
      <c r="V323" s="157">
        <f t="shared" si="143"/>
        <v>0.87577580401166943</v>
      </c>
      <c r="W323" s="157">
        <f t="shared" ref="W323" si="144">IF(W305=0,"",W305/W287)</f>
        <v>0.8805411346621691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0.73720398631783313</v>
      </c>
      <c r="D325" s="157">
        <f t="shared" si="148"/>
        <v>0.73841571826262919</v>
      </c>
      <c r="E325" s="157">
        <f t="shared" si="148"/>
        <v>0.73972064953058159</v>
      </c>
      <c r="F325" s="157">
        <f t="shared" si="148"/>
        <v>0.74103811585531698</v>
      </c>
      <c r="G325" s="157">
        <f t="shared" si="148"/>
        <v>0.74244216033359756</v>
      </c>
      <c r="H325" s="157">
        <f t="shared" si="148"/>
        <v>0.74392448372978437</v>
      </c>
      <c r="I325" s="157">
        <f t="shared" si="148"/>
        <v>0.74550437012085047</v>
      </c>
      <c r="J325" s="157">
        <f t="shared" si="148"/>
        <v>0.74725901058916766</v>
      </c>
      <c r="K325" s="157">
        <f t="shared" si="148"/>
        <v>0.7492568118948848</v>
      </c>
      <c r="L325" s="157">
        <f t="shared" si="148"/>
        <v>0.75152171553200586</v>
      </c>
      <c r="M325" s="157">
        <f t="shared" si="148"/>
        <v>0.75562309994616961</v>
      </c>
      <c r="N325" s="157">
        <f t="shared" si="148"/>
        <v>0.76225052644771163</v>
      </c>
      <c r="O325" s="157">
        <f t="shared" si="148"/>
        <v>0.77228827697354829</v>
      </c>
      <c r="P325" s="157">
        <f t="shared" si="148"/>
        <v>0.78534610185820886</v>
      </c>
      <c r="Q325" s="157">
        <f t="shared" si="148"/>
        <v>0.79815896849931844</v>
      </c>
      <c r="R325" s="157">
        <f t="shared" ref="R325:V325" si="149">IF(R307=0,"",R307/R289)</f>
        <v>0.80734394468209447</v>
      </c>
      <c r="S325" s="157">
        <f t="shared" si="149"/>
        <v>0.81643837094828697</v>
      </c>
      <c r="T325" s="157">
        <f t="shared" si="149"/>
        <v>0.8252515540726405</v>
      </c>
      <c r="U325" s="157">
        <f t="shared" si="149"/>
        <v>0.8335304087823443</v>
      </c>
      <c r="V325" s="157">
        <f t="shared" si="149"/>
        <v>0.84088665159606901</v>
      </c>
      <c r="W325" s="157">
        <f t="shared" ref="W325" si="150">IF(W307=0,"",W307/W289)</f>
        <v>0.84667743682412022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0.83375115835546165</v>
      </c>
      <c r="D326" s="158">
        <f t="shared" si="151"/>
        <v>0.83296386794921562</v>
      </c>
      <c r="E326" s="158">
        <f t="shared" si="151"/>
        <v>0.83576603357879653</v>
      </c>
      <c r="F326" s="158">
        <f t="shared" si="151"/>
        <v>0.83722728737655139</v>
      </c>
      <c r="G326" s="158">
        <f t="shared" si="151"/>
        <v>0.83598313106773547</v>
      </c>
      <c r="H326" s="158">
        <f t="shared" si="151"/>
        <v>0.83673948417056809</v>
      </c>
      <c r="I326" s="158">
        <f t="shared" si="151"/>
        <v>0.83994181747170027</v>
      </c>
      <c r="J326" s="158">
        <f t="shared" si="151"/>
        <v>0.84531842371022758</v>
      </c>
      <c r="K326" s="158">
        <f t="shared" si="151"/>
        <v>0.85834391802527943</v>
      </c>
      <c r="L326" s="158">
        <f t="shared" si="151"/>
        <v>0.84205996868506405</v>
      </c>
      <c r="M326" s="158">
        <f t="shared" si="151"/>
        <v>0.84607345974310944</v>
      </c>
      <c r="N326" s="158">
        <f t="shared" si="151"/>
        <v>0.85340040996152378</v>
      </c>
      <c r="O326" s="158">
        <f t="shared" si="151"/>
        <v>0.85403247965696494</v>
      </c>
      <c r="P326" s="158">
        <f t="shared" si="151"/>
        <v>0.86791841679252268</v>
      </c>
      <c r="Q326" s="158">
        <f t="shared" si="151"/>
        <v>0.87404212814860949</v>
      </c>
      <c r="R326" s="158">
        <f t="shared" ref="R326:V326" si="152">IF(R308=0,"",R308/R290)</f>
        <v>0.88011945990066642</v>
      </c>
      <c r="S326" s="158">
        <f t="shared" si="152"/>
        <v>0.89062851763176254</v>
      </c>
      <c r="T326" s="158">
        <f t="shared" si="152"/>
        <v>0.89566489040202302</v>
      </c>
      <c r="U326" s="158">
        <f t="shared" si="152"/>
        <v>0.89959634888893736</v>
      </c>
      <c r="V326" s="158">
        <f t="shared" si="152"/>
        <v>0.90396257861745077</v>
      </c>
      <c r="W326" s="158">
        <f t="shared" ref="W326" si="153">IF(W308=0,"",W308/W290)</f>
        <v>0.90706020697367995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0.73720398631783324</v>
      </c>
      <c r="D327" s="156">
        <f t="shared" si="154"/>
        <v>0.73841571826262931</v>
      </c>
      <c r="E327" s="156">
        <f t="shared" si="154"/>
        <v>0.73972064953058159</v>
      </c>
      <c r="F327" s="156">
        <f t="shared" si="154"/>
        <v>0.74103811585531698</v>
      </c>
      <c r="G327" s="156">
        <f t="shared" si="154"/>
        <v>0.74244216033359756</v>
      </c>
      <c r="H327" s="156">
        <f t="shared" si="154"/>
        <v>0.74392448372978437</v>
      </c>
      <c r="I327" s="156">
        <f t="shared" si="154"/>
        <v>0.74550437012085025</v>
      </c>
      <c r="J327" s="156">
        <f t="shared" si="154"/>
        <v>0.74725901058916766</v>
      </c>
      <c r="K327" s="156">
        <f t="shared" si="154"/>
        <v>0.7492568118948848</v>
      </c>
      <c r="L327" s="156">
        <f t="shared" si="154"/>
        <v>0.75152171553200586</v>
      </c>
      <c r="M327" s="156">
        <f t="shared" si="154"/>
        <v>0.75562309994616961</v>
      </c>
      <c r="N327" s="156">
        <f t="shared" si="154"/>
        <v>0.76225052644771163</v>
      </c>
      <c r="O327" s="156">
        <f t="shared" si="154"/>
        <v>0.77228827697354829</v>
      </c>
      <c r="P327" s="156">
        <f t="shared" si="154"/>
        <v>0.78534610185820886</v>
      </c>
      <c r="Q327" s="156">
        <f t="shared" si="154"/>
        <v>0.79815896849931833</v>
      </c>
      <c r="R327" s="156">
        <f t="shared" ref="R327:V327" si="155">IF(R309=0,"",R309/R291)</f>
        <v>0.80734394468209447</v>
      </c>
      <c r="S327" s="156">
        <f t="shared" si="155"/>
        <v>0.81643837094828697</v>
      </c>
      <c r="T327" s="156">
        <f t="shared" si="155"/>
        <v>0.82525155407264039</v>
      </c>
      <c r="U327" s="156">
        <f t="shared" si="155"/>
        <v>0.8335304087823443</v>
      </c>
      <c r="V327" s="156">
        <f t="shared" si="155"/>
        <v>0.84088665159606901</v>
      </c>
      <c r="W327" s="156">
        <f t="shared" ref="W327" si="156">IF(W309=0,"",W309/W291)</f>
        <v>0.84667743682412011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0.77319389418058304</v>
      </c>
      <c r="D329" s="155">
        <f t="shared" si="160"/>
        <v>0.77457910595227375</v>
      </c>
      <c r="E329" s="155">
        <f t="shared" si="160"/>
        <v>0.77601553949778179</v>
      </c>
      <c r="F329" s="155">
        <f t="shared" si="160"/>
        <v>0.77745895783062902</v>
      </c>
      <c r="G329" s="155">
        <f t="shared" si="160"/>
        <v>0.77894954840434594</v>
      </c>
      <c r="H329" s="155">
        <f t="shared" si="160"/>
        <v>0.78048239278623599</v>
      </c>
      <c r="I329" s="155">
        <f t="shared" si="160"/>
        <v>0.78206739316602314</v>
      </c>
      <c r="J329" s="155">
        <f t="shared" si="160"/>
        <v>0.78374511531985069</v>
      </c>
      <c r="K329" s="155">
        <f t="shared" si="160"/>
        <v>0.78555005082750684</v>
      </c>
      <c r="L329" s="155">
        <f t="shared" si="160"/>
        <v>0.78749142760066859</v>
      </c>
      <c r="M329" s="155">
        <f t="shared" si="160"/>
        <v>0.79013273334878653</v>
      </c>
      <c r="N329" s="155">
        <f t="shared" si="160"/>
        <v>0.79363374709411705</v>
      </c>
      <c r="O329" s="155">
        <f t="shared" si="160"/>
        <v>0.79838296820172272</v>
      </c>
      <c r="P329" s="155">
        <f t="shared" si="160"/>
        <v>0.80458444004455831</v>
      </c>
      <c r="Q329" s="155">
        <f t="shared" si="160"/>
        <v>0.81257731100982233</v>
      </c>
      <c r="R329" s="155">
        <f t="shared" ref="R329:V329" si="161">IF(R311=0,"",R311/R293)</f>
        <v>0.82345037949885691</v>
      </c>
      <c r="S329" s="155">
        <f t="shared" si="161"/>
        <v>0.83702098594950325</v>
      </c>
      <c r="T329" s="155">
        <f t="shared" si="161"/>
        <v>0.85161158880354748</v>
      </c>
      <c r="U329" s="155">
        <f t="shared" si="161"/>
        <v>0.86554464650281659</v>
      </c>
      <c r="V329" s="155">
        <f t="shared" si="161"/>
        <v>0.8771426174891197</v>
      </c>
      <c r="W329" s="155">
        <f t="shared" ref="W329" si="162">IF(W311=0,"",W311/W293)</f>
        <v>0.88581623551666377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0.77319389418058304</v>
      </c>
      <c r="D331" s="159">
        <f t="shared" si="166"/>
        <v>0.77457910595227375</v>
      </c>
      <c r="E331" s="159">
        <f t="shared" si="166"/>
        <v>0.77601553949778179</v>
      </c>
      <c r="F331" s="159">
        <f t="shared" si="166"/>
        <v>0.77745895783062902</v>
      </c>
      <c r="G331" s="159">
        <f t="shared" si="166"/>
        <v>0.77894954840434594</v>
      </c>
      <c r="H331" s="159">
        <f t="shared" si="166"/>
        <v>0.78048239278623599</v>
      </c>
      <c r="I331" s="159">
        <f t="shared" si="166"/>
        <v>0.78206739316602314</v>
      </c>
      <c r="J331" s="159">
        <f t="shared" si="166"/>
        <v>0.78374511531985069</v>
      </c>
      <c r="K331" s="159">
        <f t="shared" si="166"/>
        <v>0.78555005082750684</v>
      </c>
      <c r="L331" s="159">
        <f t="shared" si="166"/>
        <v>0.78749142760066859</v>
      </c>
      <c r="M331" s="159">
        <f t="shared" si="166"/>
        <v>0.79013273334878653</v>
      </c>
      <c r="N331" s="159">
        <f t="shared" si="166"/>
        <v>0.79363374709411705</v>
      </c>
      <c r="O331" s="159">
        <f t="shared" si="166"/>
        <v>0.79838296820172272</v>
      </c>
      <c r="P331" s="159">
        <f t="shared" si="166"/>
        <v>0.80458444004455831</v>
      </c>
      <c r="Q331" s="159">
        <f t="shared" si="166"/>
        <v>0.81257731100982233</v>
      </c>
      <c r="R331" s="159">
        <f t="shared" ref="R331:V331" si="167">IF(R313=0,"",R313/R295)</f>
        <v>0.82345037949885691</v>
      </c>
      <c r="S331" s="159">
        <f t="shared" si="167"/>
        <v>0.83702098594950325</v>
      </c>
      <c r="T331" s="159">
        <f t="shared" si="167"/>
        <v>0.85161158880354748</v>
      </c>
      <c r="U331" s="159">
        <f t="shared" si="167"/>
        <v>0.86554464650281659</v>
      </c>
      <c r="V331" s="159">
        <f t="shared" si="167"/>
        <v>0.8771426174891197</v>
      </c>
      <c r="W331" s="159">
        <f t="shared" ref="W331" si="168">IF(W313=0,"",W313/W295)</f>
        <v>0.88581623551666377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0.10447923014306813</v>
      </c>
      <c r="D333" s="117">
        <f t="shared" si="169"/>
        <v>0.10288945584503728</v>
      </c>
      <c r="E333" s="117">
        <f t="shared" si="169"/>
        <v>0.12136104607800936</v>
      </c>
      <c r="F333" s="117">
        <f t="shared" si="169"/>
        <v>0.15822139685592929</v>
      </c>
      <c r="G333" s="117">
        <f t="shared" si="169"/>
        <v>0.17020085783792868</v>
      </c>
      <c r="H333" s="117">
        <f t="shared" si="169"/>
        <v>0.17086275952576863</v>
      </c>
      <c r="I333" s="117">
        <f t="shared" si="169"/>
        <v>0.11510469814713067</v>
      </c>
      <c r="J333" s="117">
        <f t="shared" si="169"/>
        <v>0.10886323953387378</v>
      </c>
      <c r="K333" s="117">
        <f t="shared" si="169"/>
        <v>8.7123074837775344E-2</v>
      </c>
      <c r="L333" s="117">
        <f t="shared" si="169"/>
        <v>0.11155052838438169</v>
      </c>
      <c r="M333" s="117">
        <f t="shared" si="169"/>
        <v>0.23870103374857418</v>
      </c>
      <c r="N333" s="117">
        <f t="shared" si="169"/>
        <v>0.1938983863274264</v>
      </c>
      <c r="O333" s="117">
        <f t="shared" si="169"/>
        <v>0.17019071496730026</v>
      </c>
      <c r="P333" s="117">
        <f t="shared" si="169"/>
        <v>0.19158678566241305</v>
      </c>
      <c r="Q333" s="117">
        <f t="shared" si="169"/>
        <v>0.26646589831470074</v>
      </c>
      <c r="R333" s="117">
        <f t="shared" ref="R333:V333" si="170">R334+R336+R338+R347</f>
        <v>0.33148330183060981</v>
      </c>
      <c r="S333" s="117">
        <f t="shared" si="170"/>
        <v>0.3715656052814279</v>
      </c>
      <c r="T333" s="117">
        <f t="shared" si="170"/>
        <v>0.43393407897071901</v>
      </c>
      <c r="U333" s="117">
        <f t="shared" si="170"/>
        <v>0.68569653718054235</v>
      </c>
      <c r="V333" s="117">
        <f t="shared" si="170"/>
        <v>0.5597088248757649</v>
      </c>
      <c r="W333" s="117">
        <f t="shared" ref="W333" si="171">W334+W336+W338+W347</f>
        <v>0.52654987465261494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0.10447923014306813</v>
      </c>
      <c r="D338" s="122">
        <v>0.10288945584503728</v>
      </c>
      <c r="E338" s="122">
        <v>0.12136104607800936</v>
      </c>
      <c r="F338" s="122">
        <v>0.15822139685592929</v>
      </c>
      <c r="G338" s="122">
        <v>0.17020085783792868</v>
      </c>
      <c r="H338" s="122">
        <v>0.17086275952576863</v>
      </c>
      <c r="I338" s="122">
        <v>0.11510469814713067</v>
      </c>
      <c r="J338" s="122">
        <v>0.10886323953387378</v>
      </c>
      <c r="K338" s="122">
        <v>8.7123074837775344E-2</v>
      </c>
      <c r="L338" s="122">
        <v>0.11155052838438169</v>
      </c>
      <c r="M338" s="122">
        <v>0.23870103374857418</v>
      </c>
      <c r="N338" s="122">
        <v>0.1938983863274264</v>
      </c>
      <c r="O338" s="122">
        <v>0.17019071496730026</v>
      </c>
      <c r="P338" s="122">
        <v>0.19158678566241305</v>
      </c>
      <c r="Q338" s="122">
        <v>0.26646589831470074</v>
      </c>
      <c r="R338" s="122">
        <v>0.33148330183060981</v>
      </c>
      <c r="S338" s="122">
        <v>0.3715656052814279</v>
      </c>
      <c r="T338" s="122">
        <v>0.43393407897071901</v>
      </c>
      <c r="U338" s="122">
        <v>0.68569653718054235</v>
      </c>
      <c r="V338" s="122">
        <v>0.5597088248757649</v>
      </c>
      <c r="W338" s="122">
        <v>0.52654987465261494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0.1041139299708066</v>
      </c>
      <c r="D339" s="98">
        <v>0.10271953831579742</v>
      </c>
      <c r="E339" s="98">
        <v>0.12101432910482858</v>
      </c>
      <c r="F339" s="98">
        <v>0.1578670278184722</v>
      </c>
      <c r="G339" s="98">
        <v>0.16966799085794906</v>
      </c>
      <c r="H339" s="98">
        <v>0.17029947395442119</v>
      </c>
      <c r="I339" s="98">
        <v>0.11417823139342051</v>
      </c>
      <c r="J339" s="98">
        <v>0.10869485433055208</v>
      </c>
      <c r="K339" s="98">
        <v>8.6389472320921978E-2</v>
      </c>
      <c r="L339" s="98">
        <v>0.11155052838438169</v>
      </c>
      <c r="M339" s="98">
        <v>0.23745849148032311</v>
      </c>
      <c r="N339" s="98">
        <v>0.19330227375101564</v>
      </c>
      <c r="O339" s="98">
        <v>0.16999175336439223</v>
      </c>
      <c r="P339" s="98">
        <v>0.1911021488046204</v>
      </c>
      <c r="Q339" s="98">
        <v>0.264980398964202</v>
      </c>
      <c r="R339" s="98">
        <v>0.33002199949375849</v>
      </c>
      <c r="S339" s="98">
        <v>0.36971943067084467</v>
      </c>
      <c r="T339" s="98">
        <v>0.43284519761121337</v>
      </c>
      <c r="U339" s="98">
        <v>0.68217006122346335</v>
      </c>
      <c r="V339" s="98">
        <v>0.55785071642761008</v>
      </c>
      <c r="W339" s="98">
        <v>0.52392661411436292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3.6530017226154323E-4</v>
      </c>
      <c r="D340" s="98">
        <v>1.6991752923986375E-4</v>
      </c>
      <c r="E340" s="98">
        <v>3.4671697318078049E-4</v>
      </c>
      <c r="F340" s="98">
        <v>3.5436903745707357E-4</v>
      </c>
      <c r="G340" s="98">
        <v>5.3286697997960886E-4</v>
      </c>
      <c r="H340" s="98">
        <v>5.6328557134744999E-4</v>
      </c>
      <c r="I340" s="98">
        <v>9.2646675371016506E-4</v>
      </c>
      <c r="J340" s="98">
        <v>1.683852033217006E-4</v>
      </c>
      <c r="K340" s="98">
        <v>7.3360251685337106E-4</v>
      </c>
      <c r="L340" s="98">
        <v>0</v>
      </c>
      <c r="M340" s="98">
        <v>1.2425422682510704E-3</v>
      </c>
      <c r="N340" s="98">
        <v>5.9611257641075017E-4</v>
      </c>
      <c r="O340" s="98">
        <v>1.9896160290803065E-4</v>
      </c>
      <c r="P340" s="98">
        <v>4.8463685779265579E-4</v>
      </c>
      <c r="Q340" s="98">
        <v>1.4854993504987337E-3</v>
      </c>
      <c r="R340" s="98">
        <v>1.4613023368513004E-3</v>
      </c>
      <c r="S340" s="98">
        <v>1.8461746105832328E-3</v>
      </c>
      <c r="T340" s="98">
        <v>1.0888813595056298E-3</v>
      </c>
      <c r="U340" s="98">
        <v>3.5264759570789849E-3</v>
      </c>
      <c r="V340" s="98">
        <v>1.8581084481548245E-3</v>
      </c>
      <c r="W340" s="98">
        <v>2.6232605382519605E-3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3.6530017226154323E-4</v>
      </c>
      <c r="D341" s="101">
        <v>1.6991752923986375E-4</v>
      </c>
      <c r="E341" s="101">
        <v>3.4671697318078049E-4</v>
      </c>
      <c r="F341" s="101">
        <v>3.5436903745707357E-4</v>
      </c>
      <c r="G341" s="101">
        <v>5.3286697997960886E-4</v>
      </c>
      <c r="H341" s="101">
        <v>5.6328557134744999E-4</v>
      </c>
      <c r="I341" s="101">
        <v>9.2646675371016506E-4</v>
      </c>
      <c r="J341" s="101">
        <v>1.683852033217006E-4</v>
      </c>
      <c r="K341" s="101">
        <v>7.3360251685337106E-4</v>
      </c>
      <c r="L341" s="101">
        <v>0</v>
      </c>
      <c r="M341" s="101">
        <v>1.2425422682510704E-3</v>
      </c>
      <c r="N341" s="101">
        <v>5.9611257641075017E-4</v>
      </c>
      <c r="O341" s="101">
        <v>1.9896160290803065E-4</v>
      </c>
      <c r="P341" s="101">
        <v>4.8463685779265579E-4</v>
      </c>
      <c r="Q341" s="101">
        <v>1.4854993504987337E-3</v>
      </c>
      <c r="R341" s="101">
        <v>1.4613023368513004E-3</v>
      </c>
      <c r="S341" s="101">
        <v>1.8461746105832328E-3</v>
      </c>
      <c r="T341" s="101">
        <v>1.0888813595056298E-3</v>
      </c>
      <c r="U341" s="101">
        <v>3.5264759570789849E-3</v>
      </c>
      <c r="V341" s="101">
        <v>1.8581084481548245E-3</v>
      </c>
      <c r="W341" s="101">
        <v>2.6232605382519605E-3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6906.5284807257531</v>
      </c>
      <c r="D351" s="117">
        <f t="shared" si="174"/>
        <v>6607.1003709378565</v>
      </c>
      <c r="E351" s="117">
        <f t="shared" si="174"/>
        <v>6300.8261272408572</v>
      </c>
      <c r="F351" s="117">
        <f t="shared" si="174"/>
        <v>6025.6263624096773</v>
      </c>
      <c r="G351" s="117">
        <f t="shared" si="174"/>
        <v>5886.0669181055055</v>
      </c>
      <c r="H351" s="117">
        <f t="shared" si="174"/>
        <v>5865.6460412430761</v>
      </c>
      <c r="I351" s="117">
        <f t="shared" si="174"/>
        <v>5294.2400343205973</v>
      </c>
      <c r="J351" s="117">
        <f t="shared" si="174"/>
        <v>5242.4520942341178</v>
      </c>
      <c r="K351" s="117">
        <f t="shared" si="174"/>
        <v>5047.252513348536</v>
      </c>
      <c r="L351" s="117">
        <f t="shared" si="174"/>
        <v>5181.6188383199769</v>
      </c>
      <c r="M351" s="117">
        <f t="shared" si="174"/>
        <v>4926.8081595903132</v>
      </c>
      <c r="N351" s="117">
        <f t="shared" si="174"/>
        <v>4622.2825354129182</v>
      </c>
      <c r="O351" s="117">
        <f t="shared" si="174"/>
        <v>4432.7156569845811</v>
      </c>
      <c r="P351" s="117">
        <f t="shared" si="174"/>
        <v>4093.7198126347389</v>
      </c>
      <c r="Q351" s="117">
        <f t="shared" si="174"/>
        <v>4102.7725716261994</v>
      </c>
      <c r="R351" s="117">
        <f t="shared" ref="R351:V351" si="175">R352+R354+R356+R365</f>
        <v>4055.2819058118798</v>
      </c>
      <c r="S351" s="117">
        <f t="shared" si="175"/>
        <v>3719.3415274739596</v>
      </c>
      <c r="T351" s="117">
        <f t="shared" si="175"/>
        <v>3604.0060880811084</v>
      </c>
      <c r="U351" s="117">
        <f t="shared" si="175"/>
        <v>3458.5392620310899</v>
      </c>
      <c r="V351" s="117">
        <f t="shared" si="175"/>
        <v>3317.8409046432716</v>
      </c>
      <c r="W351" s="117">
        <f t="shared" ref="W351" si="176">W352+W354+W356+W365</f>
        <v>3223.2883720595951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5425.499460621274</v>
      </c>
      <c r="D352" s="122">
        <f t="shared" si="177"/>
        <v>5106.9862800469173</v>
      </c>
      <c r="E352" s="122">
        <f t="shared" si="177"/>
        <v>4832.7366667978604</v>
      </c>
      <c r="F352" s="122">
        <f t="shared" si="177"/>
        <v>4513.1960983847757</v>
      </c>
      <c r="G352" s="122">
        <f t="shared" si="177"/>
        <v>4359.5161314128427</v>
      </c>
      <c r="H352" s="122">
        <f t="shared" si="177"/>
        <v>4306.4128122223374</v>
      </c>
      <c r="I352" s="122">
        <f t="shared" si="177"/>
        <v>3851.7215711758113</v>
      </c>
      <c r="J352" s="122">
        <f t="shared" si="177"/>
        <v>3767.7546514975666</v>
      </c>
      <c r="K352" s="122">
        <f t="shared" si="177"/>
        <v>3643.1216911043484</v>
      </c>
      <c r="L352" s="122">
        <f t="shared" si="177"/>
        <v>3518.8132911490789</v>
      </c>
      <c r="M352" s="122">
        <f t="shared" si="177"/>
        <v>3203.7995323932414</v>
      </c>
      <c r="N352" s="122">
        <f t="shared" si="177"/>
        <v>2914.5652821422455</v>
      </c>
      <c r="O352" s="122">
        <f t="shared" si="177"/>
        <v>2631.0855388436589</v>
      </c>
      <c r="P352" s="122">
        <f t="shared" si="177"/>
        <v>2375.855614413626</v>
      </c>
      <c r="Q352" s="122">
        <f t="shared" si="177"/>
        <v>2342.4462016512653</v>
      </c>
      <c r="R352" s="122">
        <f t="shared" si="177"/>
        <v>2314.2456186071654</v>
      </c>
      <c r="S352" s="122">
        <f t="shared" si="177"/>
        <v>2075.7113880805209</v>
      </c>
      <c r="T352" s="122">
        <f t="shared" si="177"/>
        <v>1977.7576785471822</v>
      </c>
      <c r="U352" s="122">
        <f t="shared" si="177"/>
        <v>1847.7235609857282</v>
      </c>
      <c r="V352" s="122">
        <f t="shared" si="177"/>
        <v>1709.4634918568909</v>
      </c>
      <c r="W352" s="122">
        <f t="shared" si="177"/>
        <v>1612.7355961738608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5425.499460621274</v>
      </c>
      <c r="D353" s="98">
        <v>5106.9862800469173</v>
      </c>
      <c r="E353" s="98">
        <v>4832.7366667978604</v>
      </c>
      <c r="F353" s="98">
        <v>4513.1960983847757</v>
      </c>
      <c r="G353" s="98">
        <v>4359.5161314128427</v>
      </c>
      <c r="H353" s="98">
        <v>4306.4128122223374</v>
      </c>
      <c r="I353" s="98">
        <v>3851.7215711758113</v>
      </c>
      <c r="J353" s="98">
        <v>3767.7546514975666</v>
      </c>
      <c r="K353" s="98">
        <v>3643.1216911043484</v>
      </c>
      <c r="L353" s="98">
        <v>3518.8132911490789</v>
      </c>
      <c r="M353" s="98">
        <v>3203.7995323932414</v>
      </c>
      <c r="N353" s="98">
        <v>2914.5652821422455</v>
      </c>
      <c r="O353" s="98">
        <v>2631.0855388436589</v>
      </c>
      <c r="P353" s="98">
        <v>2375.855614413626</v>
      </c>
      <c r="Q353" s="98">
        <v>2342.4462016512653</v>
      </c>
      <c r="R353" s="98">
        <v>2314.2456186071654</v>
      </c>
      <c r="S353" s="98">
        <v>2075.7113880805209</v>
      </c>
      <c r="T353" s="98">
        <v>1977.7576785471822</v>
      </c>
      <c r="U353" s="98">
        <v>1847.7235609857282</v>
      </c>
      <c r="V353" s="98">
        <v>1709.4634918568909</v>
      </c>
      <c r="W353" s="98">
        <v>1612.7355961738608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5.8111602069978909</v>
      </c>
      <c r="D354" s="122">
        <f t="shared" si="178"/>
        <v>6.0862983998304907</v>
      </c>
      <c r="E354" s="122">
        <f t="shared" si="178"/>
        <v>7.2163207464947297</v>
      </c>
      <c r="F354" s="122">
        <f t="shared" si="178"/>
        <v>8.6627841047169181</v>
      </c>
      <c r="G354" s="122">
        <f t="shared" si="178"/>
        <v>10.00604439252778</v>
      </c>
      <c r="H354" s="122">
        <f t="shared" si="178"/>
        <v>12.187470158098018</v>
      </c>
      <c r="I354" s="122">
        <f t="shared" si="178"/>
        <v>13.987024076613139</v>
      </c>
      <c r="J354" s="122">
        <f t="shared" si="178"/>
        <v>15.178847378936281</v>
      </c>
      <c r="K354" s="122">
        <f t="shared" si="178"/>
        <v>15.827055776972051</v>
      </c>
      <c r="L354" s="122">
        <f t="shared" si="178"/>
        <v>16.767025804497518</v>
      </c>
      <c r="M354" s="122">
        <f t="shared" si="178"/>
        <v>17.808982895788905</v>
      </c>
      <c r="N354" s="122">
        <f t="shared" si="178"/>
        <v>18.779178524142949</v>
      </c>
      <c r="O354" s="122">
        <f t="shared" si="178"/>
        <v>19.532681893176541</v>
      </c>
      <c r="P354" s="122">
        <f t="shared" si="178"/>
        <v>19.503740388075897</v>
      </c>
      <c r="Q354" s="122">
        <f t="shared" si="178"/>
        <v>19.719675523233658</v>
      </c>
      <c r="R354" s="122">
        <f t="shared" si="178"/>
        <v>21.195032174829976</v>
      </c>
      <c r="S354" s="122">
        <f t="shared" si="178"/>
        <v>21.724213308493635</v>
      </c>
      <c r="T354" s="122">
        <f t="shared" si="178"/>
        <v>26.82120894701719</v>
      </c>
      <c r="U354" s="122">
        <f t="shared" si="178"/>
        <v>21.128386142527606</v>
      </c>
      <c r="V354" s="122">
        <f t="shared" si="178"/>
        <v>25.214073247312253</v>
      </c>
      <c r="W354" s="122">
        <f t="shared" si="178"/>
        <v>23.840659803706963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5.8111602069978909</v>
      </c>
      <c r="D355" s="98">
        <f>RES_hhdet_in_fech!D147</f>
        <v>6.0862983998304907</v>
      </c>
      <c r="E355" s="98">
        <f>RES_hhdet_in_fech!E147</f>
        <v>7.2163207464947297</v>
      </c>
      <c r="F355" s="98">
        <f>RES_hhdet_in_fech!F147</f>
        <v>8.6627841047169181</v>
      </c>
      <c r="G355" s="98">
        <f>RES_hhdet_in_fech!G147</f>
        <v>10.00604439252778</v>
      </c>
      <c r="H355" s="98">
        <f>RES_hhdet_in_fech!H147</f>
        <v>12.187470158098018</v>
      </c>
      <c r="I355" s="98">
        <f>RES_hhdet_in_fech!I147</f>
        <v>13.987024076613139</v>
      </c>
      <c r="J355" s="98">
        <f>RES_hhdet_in_fech!J147</f>
        <v>15.178847378936281</v>
      </c>
      <c r="K355" s="98">
        <f>RES_hhdet_in_fech!K147</f>
        <v>15.827055776972051</v>
      </c>
      <c r="L355" s="98">
        <f>RES_hhdet_in_fech!L147</f>
        <v>16.767025804497518</v>
      </c>
      <c r="M355" s="98">
        <f>RES_hhdet_in_fech!M147</f>
        <v>17.808982895788905</v>
      </c>
      <c r="N355" s="98">
        <f>RES_hhdet_in_fech!N147</f>
        <v>18.779178524142949</v>
      </c>
      <c r="O355" s="98">
        <f>RES_hhdet_in_fech!O147</f>
        <v>19.532681893176541</v>
      </c>
      <c r="P355" s="98">
        <f>RES_hhdet_in_fech!P147</f>
        <v>19.503740388075897</v>
      </c>
      <c r="Q355" s="98">
        <f>RES_hhdet_in_fech!Q147</f>
        <v>19.719675523233658</v>
      </c>
      <c r="R355" s="98">
        <f>RES_hhdet_in_fech!R147</f>
        <v>21.195032174829976</v>
      </c>
      <c r="S355" s="98">
        <f>RES_hhdet_in_fech!S147</f>
        <v>21.724213308493635</v>
      </c>
      <c r="T355" s="98">
        <f>RES_hhdet_in_fech!T147</f>
        <v>26.82120894701719</v>
      </c>
      <c r="U355" s="98">
        <f>RES_hhdet_in_fech!U147</f>
        <v>21.128386142527606</v>
      </c>
      <c r="V355" s="98">
        <f>RES_hhdet_in_fech!V147</f>
        <v>25.214073247312253</v>
      </c>
      <c r="W355" s="98">
        <f>RES_hhdet_in_fech!W147</f>
        <v>23.840659803706963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1196.6104455650157</v>
      </c>
      <c r="D356" s="122">
        <v>1211.2365074768607</v>
      </c>
      <c r="E356" s="122">
        <v>1179.8425998405019</v>
      </c>
      <c r="F356" s="122">
        <v>1221.1196663265939</v>
      </c>
      <c r="G356" s="122">
        <v>1229.3754384698873</v>
      </c>
      <c r="H356" s="122">
        <v>1250.5503105221087</v>
      </c>
      <c r="I356" s="122">
        <v>1135.3447971935002</v>
      </c>
      <c r="J356" s="122">
        <v>1160.4886643026548</v>
      </c>
      <c r="K356" s="122">
        <v>1087.8051598210379</v>
      </c>
      <c r="L356" s="122">
        <v>1311.4554077346056</v>
      </c>
      <c r="M356" s="122">
        <v>1378.3638847370705</v>
      </c>
      <c r="N356" s="122">
        <v>1364.5303946405438</v>
      </c>
      <c r="O356" s="122">
        <v>1436.2493035745281</v>
      </c>
      <c r="P356" s="122">
        <v>1349.9325534802465</v>
      </c>
      <c r="Q356" s="122">
        <v>1389.3740699298198</v>
      </c>
      <c r="R356" s="122">
        <v>1362.9276109670664</v>
      </c>
      <c r="S356" s="122">
        <v>1279.6934662728906</v>
      </c>
      <c r="T356" s="122">
        <v>1261.8727721585717</v>
      </c>
      <c r="U356" s="122">
        <v>1257.0897078561293</v>
      </c>
      <c r="V356" s="122">
        <v>1237.0973728640711</v>
      </c>
      <c r="W356" s="122">
        <v>1236.8615611493397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1436.7668428479365</v>
      </c>
      <c r="D357" s="98">
        <v>1322.1937279414233</v>
      </c>
      <c r="E357" s="98">
        <v>1365.9673866474841</v>
      </c>
      <c r="F357" s="98">
        <v>1401.1282709152722</v>
      </c>
      <c r="G357" s="98">
        <v>1383.1659758332275</v>
      </c>
      <c r="H357" s="98">
        <v>1458.5399443716556</v>
      </c>
      <c r="I357" s="98">
        <v>1461.1439661602685</v>
      </c>
      <c r="J357" s="98">
        <v>1371.0449639595138</v>
      </c>
      <c r="K357" s="98">
        <v>1306.8807840443385</v>
      </c>
      <c r="L357" s="98">
        <v>1444.3114516896833</v>
      </c>
      <c r="M357" s="98">
        <v>1618.1669490628058</v>
      </c>
      <c r="N357" s="98">
        <v>1584.6407387980055</v>
      </c>
      <c r="O357" s="98">
        <v>1511.7876543600489</v>
      </c>
      <c r="P357" s="98">
        <v>1278.5208556762234</v>
      </c>
      <c r="Q357" s="98">
        <v>1434.799920837597</v>
      </c>
      <c r="R357" s="98">
        <v>1409.1342339481635</v>
      </c>
      <c r="S357" s="98">
        <v>1350.6827975486765</v>
      </c>
      <c r="T357" s="98">
        <v>1246.2158140112699</v>
      </c>
      <c r="U357" s="98">
        <v>1262.3109609584671</v>
      </c>
      <c r="V357" s="98">
        <v>1214.5208752925646</v>
      </c>
      <c r="W357" s="98">
        <v>1274.9701973257766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1219.8087726126728</v>
      </c>
      <c r="D358" s="98">
        <v>1126.3086254614398</v>
      </c>
      <c r="E358" s="98">
        <v>1161.6143500066191</v>
      </c>
      <c r="F358" s="98">
        <v>1191.8614968014979</v>
      </c>
      <c r="G358" s="98">
        <v>1182.0271007786769</v>
      </c>
      <c r="H358" s="98">
        <v>1248.7782696884785</v>
      </c>
      <c r="I358" s="98">
        <v>1248.9800148522111</v>
      </c>
      <c r="J358" s="98">
        <v>1166.1637591658127</v>
      </c>
      <c r="K358" s="98">
        <v>1094.7458749211123</v>
      </c>
      <c r="L358" s="98">
        <v>0</v>
      </c>
      <c r="M358" s="98">
        <v>1402.2269428777447</v>
      </c>
      <c r="N358" s="98">
        <v>1379.8432326975669</v>
      </c>
      <c r="O358" s="98">
        <v>1344.2404448303243</v>
      </c>
      <c r="P358" s="98">
        <v>1146.7270704429739</v>
      </c>
      <c r="Q358" s="98">
        <v>1309.9327740333151</v>
      </c>
      <c r="R358" s="98">
        <v>1298.6770418796139</v>
      </c>
      <c r="S358" s="98">
        <v>1250.4063903042422</v>
      </c>
      <c r="T358" s="98">
        <v>1163.3749527304817</v>
      </c>
      <c r="U358" s="98">
        <v>1188.2208013042282</v>
      </c>
      <c r="V358" s="98">
        <v>1148.6039164379133</v>
      </c>
      <c r="W358" s="98">
        <v>1209.2077959623205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804.05919233479301</v>
      </c>
      <c r="D359" s="101">
        <v>748.00814069318426</v>
      </c>
      <c r="E359" s="101">
        <v>763.1558663074054</v>
      </c>
      <c r="F359" s="101">
        <v>779.9987617914104</v>
      </c>
      <c r="G359" s="101">
        <v>781.92607263545335</v>
      </c>
      <c r="H359" s="101">
        <v>826.56214613407565</v>
      </c>
      <c r="I359" s="101">
        <v>815.69532814770639</v>
      </c>
      <c r="J359" s="101">
        <v>741.26256084566205</v>
      </c>
      <c r="K359" s="101">
        <v>645.89057655693864</v>
      </c>
      <c r="L359" s="101">
        <v>0</v>
      </c>
      <c r="M359" s="101">
        <v>911.6498417056041</v>
      </c>
      <c r="N359" s="101">
        <v>874.73231262949776</v>
      </c>
      <c r="O359" s="101">
        <v>875.86548207444355</v>
      </c>
      <c r="P359" s="101">
        <v>711.15345687717274</v>
      </c>
      <c r="Q359" s="101">
        <v>817.43008809799994</v>
      </c>
      <c r="R359" s="101">
        <v>804.11512637089504</v>
      </c>
      <c r="S359" s="101">
        <v>738.83630704158566</v>
      </c>
      <c r="T359" s="101">
        <v>684.77936225293035</v>
      </c>
      <c r="U359" s="101">
        <v>705.64519143074654</v>
      </c>
      <c r="V359" s="101">
        <v>681.64452667533317</v>
      </c>
      <c r="W359" s="101">
        <v>721.75463831989578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415.74958027787949</v>
      </c>
      <c r="D360" s="104">
        <v>378.30048476825556</v>
      </c>
      <c r="E360" s="104">
        <v>398.45848369921367</v>
      </c>
      <c r="F360" s="104">
        <v>411.86273501008742</v>
      </c>
      <c r="G360" s="104">
        <v>400.1010281432234</v>
      </c>
      <c r="H360" s="104">
        <v>422.21612355440305</v>
      </c>
      <c r="I360" s="104">
        <v>433.28468670450485</v>
      </c>
      <c r="J360" s="104">
        <v>424.90119832015091</v>
      </c>
      <c r="K360" s="104">
        <v>448.8552983641739</v>
      </c>
      <c r="L360" s="104">
        <v>0</v>
      </c>
      <c r="M360" s="104">
        <v>490.57710117214077</v>
      </c>
      <c r="N360" s="104">
        <v>505.11092006806922</v>
      </c>
      <c r="O360" s="104">
        <v>468.3749627558808</v>
      </c>
      <c r="P360" s="104">
        <v>435.573613565801</v>
      </c>
      <c r="Q360" s="104">
        <v>492.50268593531507</v>
      </c>
      <c r="R360" s="104">
        <v>494.56191550871876</v>
      </c>
      <c r="S360" s="104">
        <v>511.5700832626564</v>
      </c>
      <c r="T360" s="104">
        <v>478.59559047755135</v>
      </c>
      <c r="U360" s="104">
        <v>482.57560987348182</v>
      </c>
      <c r="V360" s="104">
        <v>466.9593897625802</v>
      </c>
      <c r="W360" s="104">
        <v>487.45315764242469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1241.1379907610897</v>
      </c>
      <c r="D361" s="101">
        <v>1257.870972107261</v>
      </c>
      <c r="E361" s="101">
        <v>1217.2790217787933</v>
      </c>
      <c r="F361" s="101">
        <v>1246.9729522334046</v>
      </c>
      <c r="G361" s="101">
        <v>1271.3923048560764</v>
      </c>
      <c r="H361" s="101">
        <v>1285.7998822751319</v>
      </c>
      <c r="I361" s="101">
        <v>1214.7511628027792</v>
      </c>
      <c r="J361" s="101">
        <v>1242.043033996461</v>
      </c>
      <c r="K361" s="101">
        <v>1177.5642887764279</v>
      </c>
      <c r="L361" s="101">
        <v>1380.7943247019471</v>
      </c>
      <c r="M361" s="101">
        <v>1423.4309696323326</v>
      </c>
      <c r="N361" s="101">
        <v>1408.0039027511584</v>
      </c>
      <c r="O361" s="101">
        <v>1498.2534813100865</v>
      </c>
      <c r="P361" s="101">
        <v>1417.1192741618027</v>
      </c>
      <c r="Q361" s="101">
        <v>1453.1297162001526</v>
      </c>
      <c r="R361" s="101">
        <v>1424.9630469195965</v>
      </c>
      <c r="S361" s="101">
        <v>1329.5585287574047</v>
      </c>
      <c r="T361" s="101">
        <v>1318.6436000029553</v>
      </c>
      <c r="U361" s="101">
        <v>1309.5890110658152</v>
      </c>
      <c r="V361" s="101">
        <v>1287.1769366837461</v>
      </c>
      <c r="W361" s="101">
        <v>1274.8100416499497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1097.6240827986217</v>
      </c>
      <c r="D362" s="104">
        <v>1115.37827077519</v>
      </c>
      <c r="E362" s="104">
        <v>1077.7552211120585</v>
      </c>
      <c r="F362" s="104">
        <v>1103.9933823958668</v>
      </c>
      <c r="G362" s="104">
        <v>1129.3819738066904</v>
      </c>
      <c r="H362" s="104">
        <v>1143.2645733334025</v>
      </c>
      <c r="I362" s="104">
        <v>1078.3782734810491</v>
      </c>
      <c r="J362" s="104">
        <v>1098.2950265276161</v>
      </c>
      <c r="K362" s="104">
        <v>1028.3826088755989</v>
      </c>
      <c r="L362" s="104">
        <v>1232.6912951862735</v>
      </c>
      <c r="M362" s="104">
        <v>1271.3800197616263</v>
      </c>
      <c r="N362" s="104">
        <v>1257.3334703480891</v>
      </c>
      <c r="O362" s="104">
        <v>1354.3558897868133</v>
      </c>
      <c r="P362" s="104">
        <v>1281.5952422366611</v>
      </c>
      <c r="Q362" s="104">
        <v>1326.8521202090662</v>
      </c>
      <c r="R362" s="104">
        <v>1307.5240117480619</v>
      </c>
      <c r="S362" s="104">
        <v>1219.5360398522619</v>
      </c>
      <c r="T362" s="104">
        <v>1215.7076594353923</v>
      </c>
      <c r="U362" s="104">
        <v>1214.0171792680508</v>
      </c>
      <c r="V362" s="104">
        <v>1197.5904113998506</v>
      </c>
      <c r="W362" s="104">
        <v>1189.8796447545058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694.37404993180269</v>
      </c>
      <c r="D363" s="98">
        <v>712.23114357778206</v>
      </c>
      <c r="E363" s="98">
        <v>680.05400534143189</v>
      </c>
      <c r="F363" s="98">
        <v>693.92450616598205</v>
      </c>
      <c r="G363" s="98">
        <v>719.20814141103313</v>
      </c>
      <c r="H363" s="98">
        <v>728.88641089361442</v>
      </c>
      <c r="I363" s="98">
        <v>678.21701540944036</v>
      </c>
      <c r="J363" s="98">
        <v>672.1743328240201</v>
      </c>
      <c r="K363" s="98">
        <v>580.97949637295426</v>
      </c>
      <c r="L363" s="98">
        <v>783.53447336540421</v>
      </c>
      <c r="M363" s="98">
        <v>800.80861877917471</v>
      </c>
      <c r="N363" s="98">
        <v>775.28908283427052</v>
      </c>
      <c r="O363" s="98">
        <v>868.16773535722405</v>
      </c>
      <c r="P363" s="98">
        <v>788.59564205991046</v>
      </c>
      <c r="Q363" s="98">
        <v>828.01533504090844</v>
      </c>
      <c r="R363" s="98">
        <v>813.60891804077619</v>
      </c>
      <c r="S363" s="98">
        <v>726.63587248158058</v>
      </c>
      <c r="T363" s="98">
        <v>725.84904096381911</v>
      </c>
      <c r="U363" s="98">
        <v>732.21635506207701</v>
      </c>
      <c r="V363" s="98">
        <v>722.84001397123711</v>
      </c>
      <c r="W363" s="98">
        <v>721.27132249190197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403.25003286681891</v>
      </c>
      <c r="D364" s="98">
        <v>403.14712719740811</v>
      </c>
      <c r="E364" s="98">
        <v>397.70121577062633</v>
      </c>
      <c r="F364" s="98">
        <v>410.06887622988472</v>
      </c>
      <c r="G364" s="98">
        <v>410.17383239565726</v>
      </c>
      <c r="H364" s="98">
        <v>414.37816243978824</v>
      </c>
      <c r="I364" s="98">
        <v>400.16125807160864</v>
      </c>
      <c r="J364" s="98">
        <v>426.12069370359575</v>
      </c>
      <c r="K364" s="98">
        <v>447.4031125026446</v>
      </c>
      <c r="L364" s="98">
        <v>449.1568218208692</v>
      </c>
      <c r="M364" s="98">
        <v>470.57140098245151</v>
      </c>
      <c r="N364" s="98">
        <v>482.04438751381866</v>
      </c>
      <c r="O364" s="98">
        <v>486.18815442958942</v>
      </c>
      <c r="P364" s="98">
        <v>492.99960017675056</v>
      </c>
      <c r="Q364" s="98">
        <v>498.83678516815792</v>
      </c>
      <c r="R364" s="98">
        <v>493.91509370728539</v>
      </c>
      <c r="S364" s="98">
        <v>492.90016737068134</v>
      </c>
      <c r="T364" s="98">
        <v>489.85861847157321</v>
      </c>
      <c r="U364" s="98">
        <v>481.80082420597375</v>
      </c>
      <c r="V364" s="98">
        <v>474.75039742861361</v>
      </c>
      <c r="W364" s="98">
        <v>468.60832226260385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278.60741433246613</v>
      </c>
      <c r="D365" s="122">
        <v>282.79128501424856</v>
      </c>
      <c r="E365" s="122">
        <v>281.03053985600013</v>
      </c>
      <c r="F365" s="122">
        <v>282.64781359359125</v>
      </c>
      <c r="G365" s="122">
        <v>287.16930383024737</v>
      </c>
      <c r="H365" s="122">
        <v>296.49544834053205</v>
      </c>
      <c r="I365" s="122">
        <v>293.18664187467232</v>
      </c>
      <c r="J365" s="122">
        <v>299.02993105496063</v>
      </c>
      <c r="K365" s="122">
        <v>300.49860664617785</v>
      </c>
      <c r="L365" s="122">
        <v>334.58311363179519</v>
      </c>
      <c r="M365" s="122">
        <v>326.83575956421186</v>
      </c>
      <c r="N365" s="122">
        <v>324.40768010598509</v>
      </c>
      <c r="O365" s="122">
        <v>345.8481326732167</v>
      </c>
      <c r="P365" s="122">
        <v>348.42790435279051</v>
      </c>
      <c r="Q365" s="122">
        <v>351.23262452188118</v>
      </c>
      <c r="R365" s="122">
        <v>356.91364406281804</v>
      </c>
      <c r="S365" s="122">
        <v>342.21245981205408</v>
      </c>
      <c r="T365" s="122">
        <v>337.55442842833747</v>
      </c>
      <c r="U365" s="122">
        <v>332.59760704670441</v>
      </c>
      <c r="V365" s="122">
        <v>346.06596667499764</v>
      </c>
      <c r="W365" s="122">
        <v>349.85055493268788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278.60741433246613</v>
      </c>
      <c r="D367" s="33">
        <v>282.79128501424856</v>
      </c>
      <c r="E367" s="33">
        <v>281.03053985600013</v>
      </c>
      <c r="F367" s="33">
        <v>282.64781359359125</v>
      </c>
      <c r="G367" s="33">
        <v>287.16930383024737</v>
      </c>
      <c r="H367" s="33">
        <v>296.49544834053205</v>
      </c>
      <c r="I367" s="33">
        <v>293.18664187467232</v>
      </c>
      <c r="J367" s="33">
        <v>299.02993105496063</v>
      </c>
      <c r="K367" s="33">
        <v>300.49860664617785</v>
      </c>
      <c r="L367" s="33">
        <v>334.58311363179519</v>
      </c>
      <c r="M367" s="33">
        <v>326.83575956421186</v>
      </c>
      <c r="N367" s="33">
        <v>324.40768010598509</v>
      </c>
      <c r="O367" s="33">
        <v>345.8481326732167</v>
      </c>
      <c r="P367" s="33">
        <v>348.42790435279051</v>
      </c>
      <c r="Q367" s="33">
        <v>351.23262452188118</v>
      </c>
      <c r="R367" s="33">
        <v>356.91364406281804</v>
      </c>
      <c r="S367" s="33">
        <v>342.21245981205408</v>
      </c>
      <c r="T367" s="33">
        <v>337.55442842833747</v>
      </c>
      <c r="U367" s="33">
        <v>332.59760704670441</v>
      </c>
      <c r="V367" s="33">
        <v>346.06596667499764</v>
      </c>
      <c r="W367" s="33">
        <v>349.85055493268788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11557.90270371509</v>
      </c>
      <c r="D369" s="117">
        <f t="shared" si="179"/>
        <v>11440.238166277204</v>
      </c>
      <c r="E369" s="117">
        <f t="shared" si="179"/>
        <v>11337.878795327066</v>
      </c>
      <c r="F369" s="117">
        <f t="shared" si="179"/>
        <v>11143.578933212599</v>
      </c>
      <c r="G369" s="117">
        <f t="shared" si="179"/>
        <v>11275.152767734156</v>
      </c>
      <c r="H369" s="117">
        <f t="shared" si="179"/>
        <v>11636.960604994058</v>
      </c>
      <c r="I369" s="117">
        <f t="shared" si="179"/>
        <v>10910.817422056767</v>
      </c>
      <c r="J369" s="117">
        <f t="shared" si="179"/>
        <v>11141.770691468129</v>
      </c>
      <c r="K369" s="117">
        <f t="shared" si="179"/>
        <v>11187.354062084667</v>
      </c>
      <c r="L369" s="117">
        <f t="shared" si="179"/>
        <v>11440.38109014685</v>
      </c>
      <c r="M369" s="117">
        <f t="shared" si="179"/>
        <v>10996.63252611606</v>
      </c>
      <c r="N369" s="117">
        <f t="shared" si="179"/>
        <v>10549.166013376866</v>
      </c>
      <c r="O369" s="117">
        <f t="shared" si="179"/>
        <v>10169.268982016727</v>
      </c>
      <c r="P369" s="117">
        <f t="shared" si="179"/>
        <v>9656.1702134727948</v>
      </c>
      <c r="Q369" s="117">
        <f t="shared" si="179"/>
        <v>9903.1673424255387</v>
      </c>
      <c r="R369" s="117">
        <f t="shared" ref="R369:V369" si="180">R370+R372+R374+R383</f>
        <v>9957.2403423451178</v>
      </c>
      <c r="S369" s="117">
        <f t="shared" si="180"/>
        <v>9111.2461432801847</v>
      </c>
      <c r="T369" s="117">
        <f t="shared" si="180"/>
        <v>8825.9901062285062</v>
      </c>
      <c r="U369" s="117">
        <f t="shared" si="180"/>
        <v>8360.2597008405337</v>
      </c>
      <c r="V369" s="117">
        <f t="shared" si="180"/>
        <v>7916.4499430749438</v>
      </c>
      <c r="W369" s="117">
        <f t="shared" ref="W369" si="181">W370+W372+W374+W383</f>
        <v>7604.8235922081049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10407.215011631053</v>
      </c>
      <c r="D370" s="122">
        <f t="shared" si="182"/>
        <v>10278.288389321675</v>
      </c>
      <c r="E370" s="122">
        <f t="shared" si="182"/>
        <v>10195.560178431049</v>
      </c>
      <c r="F370" s="122">
        <f t="shared" si="182"/>
        <v>9970.0085343787705</v>
      </c>
      <c r="G370" s="122">
        <f t="shared" si="182"/>
        <v>10075.308958560372</v>
      </c>
      <c r="H370" s="122">
        <f t="shared" si="182"/>
        <v>10403.030272325874</v>
      </c>
      <c r="I370" s="122">
        <f t="shared" si="182"/>
        <v>9717.6526669425875</v>
      </c>
      <c r="J370" s="122">
        <f t="shared" si="182"/>
        <v>9920.854607690213</v>
      </c>
      <c r="K370" s="122">
        <f t="shared" si="182"/>
        <v>10005.4573529878</v>
      </c>
      <c r="L370" s="122">
        <f t="shared" si="182"/>
        <v>10073.810445162788</v>
      </c>
      <c r="M370" s="122">
        <f t="shared" si="182"/>
        <v>9582.1964735148449</v>
      </c>
      <c r="N370" s="122">
        <f t="shared" si="182"/>
        <v>9130.3702250924907</v>
      </c>
      <c r="O370" s="122">
        <f t="shared" si="182"/>
        <v>8647.7570865913003</v>
      </c>
      <c r="P370" s="122">
        <f t="shared" si="182"/>
        <v>8176.3552530852994</v>
      </c>
      <c r="Q370" s="122">
        <f t="shared" si="182"/>
        <v>8358.3788851157224</v>
      </c>
      <c r="R370" s="122">
        <f t="shared" si="182"/>
        <v>8400.9816180840371</v>
      </c>
      <c r="S370" s="122">
        <f t="shared" si="182"/>
        <v>7616.3884056941179</v>
      </c>
      <c r="T370" s="122">
        <f t="shared" si="182"/>
        <v>7306.658654051198</v>
      </c>
      <c r="U370" s="122">
        <f t="shared" si="182"/>
        <v>6863.2055629149772</v>
      </c>
      <c r="V370" s="122">
        <f t="shared" si="182"/>
        <v>6390.9131539614245</v>
      </c>
      <c r="W370" s="122">
        <f t="shared" si="182"/>
        <v>6073.7933713657285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10407.215011631053</v>
      </c>
      <c r="D371" s="98">
        <v>10278.288389321675</v>
      </c>
      <c r="E371" s="98">
        <v>10195.560178431049</v>
      </c>
      <c r="F371" s="98">
        <v>9970.0085343787705</v>
      </c>
      <c r="G371" s="98">
        <v>10075.308958560372</v>
      </c>
      <c r="H371" s="98">
        <v>10403.030272325874</v>
      </c>
      <c r="I371" s="98">
        <v>9717.6526669425875</v>
      </c>
      <c r="J371" s="98">
        <v>9920.854607690213</v>
      </c>
      <c r="K371" s="98">
        <v>10005.4573529878</v>
      </c>
      <c r="L371" s="98">
        <v>10073.810445162788</v>
      </c>
      <c r="M371" s="98">
        <v>9582.1964735148449</v>
      </c>
      <c r="N371" s="98">
        <v>9130.3702250924907</v>
      </c>
      <c r="O371" s="98">
        <v>8647.7570865913003</v>
      </c>
      <c r="P371" s="98">
        <v>8176.3552530852994</v>
      </c>
      <c r="Q371" s="98">
        <v>8358.3788851157224</v>
      </c>
      <c r="R371" s="98">
        <v>8400.9816180840371</v>
      </c>
      <c r="S371" s="98">
        <v>7616.3884056941179</v>
      </c>
      <c r="T371" s="98">
        <v>7306.658654051198</v>
      </c>
      <c r="U371" s="98">
        <v>6863.2055629149772</v>
      </c>
      <c r="V371" s="98">
        <v>6390.9131539614245</v>
      </c>
      <c r="W371" s="98">
        <v>6073.7933713657285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17.482621092781852</v>
      </c>
      <c r="D372" s="122">
        <f t="shared" si="183"/>
        <v>19.027076035683731</v>
      </c>
      <c r="E372" s="122">
        <f t="shared" si="183"/>
        <v>23.418524684093185</v>
      </c>
      <c r="F372" s="122">
        <f t="shared" si="183"/>
        <v>29.14460690211774</v>
      </c>
      <c r="G372" s="122">
        <f t="shared" si="183"/>
        <v>34.867144384572775</v>
      </c>
      <c r="H372" s="122">
        <f t="shared" si="183"/>
        <v>43.946464236729753</v>
      </c>
      <c r="I372" s="122">
        <f t="shared" si="183"/>
        <v>52.148943240023357</v>
      </c>
      <c r="J372" s="122">
        <f t="shared" si="183"/>
        <v>58.486103504928558</v>
      </c>
      <c r="K372" s="122">
        <f t="shared" si="183"/>
        <v>63.007032870857465</v>
      </c>
      <c r="L372" s="122">
        <f t="shared" si="183"/>
        <v>68.947717458721129</v>
      </c>
      <c r="M372" s="122">
        <f t="shared" si="183"/>
        <v>76.021677989902642</v>
      </c>
      <c r="N372" s="122">
        <f t="shared" si="183"/>
        <v>83.719621389738379</v>
      </c>
      <c r="O372" s="122">
        <f t="shared" si="183"/>
        <v>91.496257413188829</v>
      </c>
      <c r="P372" s="122">
        <f t="shared" si="183"/>
        <v>96.144203729475493</v>
      </c>
      <c r="Q372" s="122">
        <f t="shared" si="183"/>
        <v>101.36505025834701</v>
      </c>
      <c r="R372" s="122">
        <f t="shared" si="183"/>
        <v>111.75145803365787</v>
      </c>
      <c r="S372" s="122">
        <f t="shared" si="183"/>
        <v>116.82803495020418</v>
      </c>
      <c r="T372" s="122">
        <f t="shared" si="183"/>
        <v>146.59720140161585</v>
      </c>
      <c r="U372" s="122">
        <f t="shared" si="183"/>
        <v>117.17332001177816</v>
      </c>
      <c r="V372" s="122">
        <f t="shared" si="183"/>
        <v>141.88979446780249</v>
      </c>
      <c r="W372" s="122">
        <f t="shared" si="183"/>
        <v>136.06625722043296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17.482621092781852</v>
      </c>
      <c r="D373" s="98">
        <f>RES_hhdet_in_tesh!D147</f>
        <v>19.027076035683731</v>
      </c>
      <c r="E373" s="98">
        <f>RES_hhdet_in_tesh!E147</f>
        <v>23.418524684093185</v>
      </c>
      <c r="F373" s="98">
        <f>RES_hhdet_in_tesh!F147</f>
        <v>29.14460690211774</v>
      </c>
      <c r="G373" s="98">
        <f>RES_hhdet_in_tesh!G147</f>
        <v>34.867144384572775</v>
      </c>
      <c r="H373" s="98">
        <f>RES_hhdet_in_tesh!H147</f>
        <v>43.946464236729753</v>
      </c>
      <c r="I373" s="98">
        <f>RES_hhdet_in_tesh!I147</f>
        <v>52.148943240023357</v>
      </c>
      <c r="J373" s="98">
        <f>RES_hhdet_in_tesh!J147</f>
        <v>58.486103504928558</v>
      </c>
      <c r="K373" s="98">
        <f>RES_hhdet_in_tesh!K147</f>
        <v>63.007032870857465</v>
      </c>
      <c r="L373" s="98">
        <f>RES_hhdet_in_tesh!L147</f>
        <v>68.947717458721129</v>
      </c>
      <c r="M373" s="98">
        <f>RES_hhdet_in_tesh!M147</f>
        <v>76.021677989902642</v>
      </c>
      <c r="N373" s="98">
        <f>RES_hhdet_in_tesh!N147</f>
        <v>83.719621389738379</v>
      </c>
      <c r="O373" s="98">
        <f>RES_hhdet_in_tesh!O147</f>
        <v>91.496257413188829</v>
      </c>
      <c r="P373" s="98">
        <f>RES_hhdet_in_tesh!P147</f>
        <v>96.144203729475493</v>
      </c>
      <c r="Q373" s="98">
        <f>RES_hhdet_in_tesh!Q147</f>
        <v>101.36505025834701</v>
      </c>
      <c r="R373" s="98">
        <f>RES_hhdet_in_tesh!R147</f>
        <v>111.75145803365787</v>
      </c>
      <c r="S373" s="98">
        <f>RES_hhdet_in_tesh!S147</f>
        <v>116.82803495020418</v>
      </c>
      <c r="T373" s="98">
        <f>RES_hhdet_in_tesh!T147</f>
        <v>146.59720140161585</v>
      </c>
      <c r="U373" s="98">
        <f>RES_hhdet_in_tesh!U147</f>
        <v>117.17332001177816</v>
      </c>
      <c r="V373" s="98">
        <f>RES_hhdet_in_tesh!V147</f>
        <v>141.88979446780249</v>
      </c>
      <c r="W373" s="98">
        <f>RES_hhdet_in_tesh!W147</f>
        <v>136.06625722043296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917.78751935595278</v>
      </c>
      <c r="D374" s="122">
        <v>923.87848020241415</v>
      </c>
      <c r="E374" s="122">
        <v>900.81602621021591</v>
      </c>
      <c r="F374" s="122">
        <v>924.67871734213156</v>
      </c>
      <c r="G374" s="122">
        <v>941.28626525505103</v>
      </c>
      <c r="H374" s="122">
        <v>958.57439146040815</v>
      </c>
      <c r="I374" s="122">
        <v>911.72409915213098</v>
      </c>
      <c r="J374" s="122">
        <v>928.06673247423021</v>
      </c>
      <c r="K374" s="122">
        <v>882.83298050151097</v>
      </c>
      <c r="L374" s="122">
        <v>1034.1415937203622</v>
      </c>
      <c r="M374" s="122">
        <v>1080.1707425507159</v>
      </c>
      <c r="N374" s="122">
        <v>1077.6152841460134</v>
      </c>
      <c r="O374" s="122">
        <v>1153.8963793015721</v>
      </c>
      <c r="P374" s="122">
        <v>1103.3310863384318</v>
      </c>
      <c r="Q374" s="122">
        <v>1158.0197454785566</v>
      </c>
      <c r="R374" s="122">
        <v>1150.6065905755754</v>
      </c>
      <c r="S374" s="122">
        <v>1091.5906921197725</v>
      </c>
      <c r="T374" s="122">
        <v>1085.2689876741608</v>
      </c>
      <c r="U374" s="122">
        <v>1092.002739694856</v>
      </c>
      <c r="V374" s="122">
        <v>1080.0977868125062</v>
      </c>
      <c r="W374" s="122">
        <v>1085.060662058054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944.03282403270782</v>
      </c>
      <c r="D375" s="98">
        <v>871.10904141662763</v>
      </c>
      <c r="E375" s="98">
        <v>902.78672178333807</v>
      </c>
      <c r="F375" s="98">
        <v>928.99248064234803</v>
      </c>
      <c r="G375" s="98">
        <v>920.38820488838337</v>
      </c>
      <c r="H375" s="98">
        <v>974.38411702166343</v>
      </c>
      <c r="I375" s="98">
        <v>980.41010129031156</v>
      </c>
      <c r="J375" s="98">
        <v>924.70917603196506</v>
      </c>
      <c r="K375" s="98">
        <v>886.92299134293705</v>
      </c>
      <c r="L375" s="98">
        <v>987.3935018503081</v>
      </c>
      <c r="M375" s="98">
        <v>1123.220173324285</v>
      </c>
      <c r="N375" s="98">
        <v>1127.6580632381661</v>
      </c>
      <c r="O375" s="98">
        <v>1114.7185854901338</v>
      </c>
      <c r="P375" s="98">
        <v>982.80764473886779</v>
      </c>
      <c r="Q375" s="98">
        <v>1143.788126978721</v>
      </c>
      <c r="R375" s="98">
        <v>1150.4021387650985</v>
      </c>
      <c r="S375" s="98">
        <v>1127.6903752978972</v>
      </c>
      <c r="T375" s="98">
        <v>1061.3669627975837</v>
      </c>
      <c r="U375" s="98">
        <v>1092.7133844608204</v>
      </c>
      <c r="V375" s="98">
        <v>1063.6479960483023</v>
      </c>
      <c r="W375" s="98">
        <v>1122.663704213689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944.05956585958995</v>
      </c>
      <c r="D376" s="98">
        <v>871.11529748527755</v>
      </c>
      <c r="E376" s="98">
        <v>902.83874159419088</v>
      </c>
      <c r="F376" s="98">
        <v>929.02665187347111</v>
      </c>
      <c r="G376" s="98">
        <v>920.41135020333024</v>
      </c>
      <c r="H376" s="98">
        <v>974.40465293427349</v>
      </c>
      <c r="I376" s="98">
        <v>980.60648237457531</v>
      </c>
      <c r="J376" s="98">
        <v>924.85000370679711</v>
      </c>
      <c r="K376" s="98">
        <v>887.19306354831588</v>
      </c>
      <c r="L376" s="98">
        <v>0</v>
      </c>
      <c r="M376" s="98">
        <v>1123.3817038150798</v>
      </c>
      <c r="N376" s="98">
        <v>1127.5857317782823</v>
      </c>
      <c r="O376" s="98">
        <v>1114.195510662757</v>
      </c>
      <c r="P376" s="98">
        <v>982.24209448916326</v>
      </c>
      <c r="Q376" s="98">
        <v>1144.1383710389596</v>
      </c>
      <c r="R376" s="98">
        <v>1151.0329165705482</v>
      </c>
      <c r="S376" s="98">
        <v>1128.4274193326464</v>
      </c>
      <c r="T376" s="98">
        <v>1061.8029159900216</v>
      </c>
      <c r="U376" s="98">
        <v>1093.4139604898198</v>
      </c>
      <c r="V376" s="98">
        <v>1063.9271731618239</v>
      </c>
      <c r="W376" s="98">
        <v>1122.987805816309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528.30998558171052</v>
      </c>
      <c r="D377" s="101">
        <v>492.81481271702199</v>
      </c>
      <c r="E377" s="101">
        <v>504.38025789497709</v>
      </c>
      <c r="F377" s="101">
        <v>517.16391686338363</v>
      </c>
      <c r="G377" s="101">
        <v>520.31032206010684</v>
      </c>
      <c r="H377" s="101">
        <v>552.18852937987037</v>
      </c>
      <c r="I377" s="101">
        <v>547.3217956700704</v>
      </c>
      <c r="J377" s="101">
        <v>499.94880538664626</v>
      </c>
      <c r="K377" s="101">
        <v>438.33776518414186</v>
      </c>
      <c r="L377" s="101">
        <v>0</v>
      </c>
      <c r="M377" s="101">
        <v>632.80460264293913</v>
      </c>
      <c r="N377" s="101">
        <v>622.47481171021298</v>
      </c>
      <c r="O377" s="101">
        <v>645.82054790687607</v>
      </c>
      <c r="P377" s="101">
        <v>546.66848092336215</v>
      </c>
      <c r="Q377" s="101">
        <v>651.63568510364439</v>
      </c>
      <c r="R377" s="101">
        <v>656.47100106182938</v>
      </c>
      <c r="S377" s="101">
        <v>616.85733606998986</v>
      </c>
      <c r="T377" s="101">
        <v>583.20732551247033</v>
      </c>
      <c r="U377" s="101">
        <v>610.83835061633795</v>
      </c>
      <c r="V377" s="101">
        <v>596.96778339924379</v>
      </c>
      <c r="W377" s="101">
        <v>635.53464817388442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415.74958027787949</v>
      </c>
      <c r="D378" s="104">
        <v>378.30048476825556</v>
      </c>
      <c r="E378" s="104">
        <v>398.45848369921367</v>
      </c>
      <c r="F378" s="104">
        <v>411.86273501008742</v>
      </c>
      <c r="G378" s="104">
        <v>400.1010281432234</v>
      </c>
      <c r="H378" s="104">
        <v>422.21612355440305</v>
      </c>
      <c r="I378" s="104">
        <v>433.28468670450485</v>
      </c>
      <c r="J378" s="104">
        <v>424.90119832015091</v>
      </c>
      <c r="K378" s="104">
        <v>448.8552983641739</v>
      </c>
      <c r="L378" s="104">
        <v>0</v>
      </c>
      <c r="M378" s="104">
        <v>490.57710117214077</v>
      </c>
      <c r="N378" s="104">
        <v>505.11092006806922</v>
      </c>
      <c r="O378" s="104">
        <v>468.3749627558808</v>
      </c>
      <c r="P378" s="104">
        <v>435.573613565801</v>
      </c>
      <c r="Q378" s="104">
        <v>492.50268593531507</v>
      </c>
      <c r="R378" s="104">
        <v>494.56191550871876</v>
      </c>
      <c r="S378" s="104">
        <v>511.5700832626564</v>
      </c>
      <c r="T378" s="104">
        <v>478.59559047755135</v>
      </c>
      <c r="U378" s="104">
        <v>482.57560987348182</v>
      </c>
      <c r="V378" s="104">
        <v>466.9593897625802</v>
      </c>
      <c r="W378" s="104">
        <v>487.45315764242469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914.97187435958131</v>
      </c>
      <c r="D379" s="101">
        <v>928.8316973502948</v>
      </c>
      <c r="E379" s="101">
        <v>900.44642865015987</v>
      </c>
      <c r="F379" s="101">
        <v>924.05448704558421</v>
      </c>
      <c r="G379" s="101">
        <v>943.93524944885735</v>
      </c>
      <c r="H379" s="101">
        <v>956.53801360134514</v>
      </c>
      <c r="I379" s="101">
        <v>905.60230047885648</v>
      </c>
      <c r="J379" s="101">
        <v>928.12784869336338</v>
      </c>
      <c r="K379" s="101">
        <v>882.29806480989396</v>
      </c>
      <c r="L379" s="101">
        <v>1037.6969196968646</v>
      </c>
      <c r="M379" s="101">
        <v>1075.5773218329655</v>
      </c>
      <c r="N379" s="101">
        <v>1073.2517161125029</v>
      </c>
      <c r="O379" s="101">
        <v>1157.083599550587</v>
      </c>
      <c r="P379" s="101">
        <v>1112.9290978311062</v>
      </c>
      <c r="Q379" s="101">
        <v>1159.8285153780209</v>
      </c>
      <c r="R379" s="101">
        <v>1150.4352873262835</v>
      </c>
      <c r="S379" s="101">
        <v>1085.5025992990966</v>
      </c>
      <c r="T379" s="101">
        <v>1088.2126801703803</v>
      </c>
      <c r="U379" s="101">
        <v>1091.582263730555</v>
      </c>
      <c r="V379" s="101">
        <v>1082.3699042996807</v>
      </c>
      <c r="W379" s="101">
        <v>1079.3528985018295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915.14535047220193</v>
      </c>
      <c r="D380" s="104">
        <v>929.06979865140988</v>
      </c>
      <c r="E380" s="104">
        <v>900.7512063176639</v>
      </c>
      <c r="F380" s="104">
        <v>924.29338482495541</v>
      </c>
      <c r="G380" s="104">
        <v>944.14427863437629</v>
      </c>
      <c r="H380" s="104">
        <v>956.6146093614758</v>
      </c>
      <c r="I380" s="104">
        <v>905.77500694966636</v>
      </c>
      <c r="J380" s="104">
        <v>928.4090205931069</v>
      </c>
      <c r="K380" s="104">
        <v>882.70595773133994</v>
      </c>
      <c r="L380" s="104">
        <v>1037.9999934229045</v>
      </c>
      <c r="M380" s="104">
        <v>1075.680891967982</v>
      </c>
      <c r="N380" s="104">
        <v>1073.0088990534048</v>
      </c>
      <c r="O380" s="104">
        <v>1156.6639188926474</v>
      </c>
      <c r="P380" s="104">
        <v>1112.3201136108726</v>
      </c>
      <c r="Q380" s="104">
        <v>1159.7246508860269</v>
      </c>
      <c r="R380" s="104">
        <v>1150.7773270268565</v>
      </c>
      <c r="S380" s="104">
        <v>1086.1535753721303</v>
      </c>
      <c r="T380" s="104">
        <v>1088.8666675491006</v>
      </c>
      <c r="U380" s="104">
        <v>1092.1254219579848</v>
      </c>
      <c r="V380" s="104">
        <v>1082.5769164165429</v>
      </c>
      <c r="W380" s="104">
        <v>1079.2924768447908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511.89531760538313</v>
      </c>
      <c r="D381" s="98">
        <v>525.92267145400183</v>
      </c>
      <c r="E381" s="98">
        <v>503.04999054703762</v>
      </c>
      <c r="F381" s="98">
        <v>514.22450859507057</v>
      </c>
      <c r="G381" s="98">
        <v>533.97044623871886</v>
      </c>
      <c r="H381" s="98">
        <v>542.23644692168762</v>
      </c>
      <c r="I381" s="98">
        <v>505.61374887805783</v>
      </c>
      <c r="J381" s="98">
        <v>502.2883268895111</v>
      </c>
      <c r="K381" s="98">
        <v>435.30284522869545</v>
      </c>
      <c r="L381" s="98">
        <v>588.84317160203534</v>
      </c>
      <c r="M381" s="98">
        <v>605.10949098553056</v>
      </c>
      <c r="N381" s="98">
        <v>590.96451153958617</v>
      </c>
      <c r="O381" s="98">
        <v>670.47576446305789</v>
      </c>
      <c r="P381" s="98">
        <v>619.32051343412218</v>
      </c>
      <c r="Q381" s="98">
        <v>660.88786571786898</v>
      </c>
      <c r="R381" s="98">
        <v>656.86223331957126</v>
      </c>
      <c r="S381" s="98">
        <v>593.25340800144875</v>
      </c>
      <c r="T381" s="98">
        <v>599.0080490775274</v>
      </c>
      <c r="U381" s="98">
        <v>610.3245977520113</v>
      </c>
      <c r="V381" s="98">
        <v>607.82651898792926</v>
      </c>
      <c r="W381" s="98">
        <v>610.68415458218692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403.25003286681891</v>
      </c>
      <c r="D382" s="98">
        <v>403.14712719740811</v>
      </c>
      <c r="E382" s="98">
        <v>397.70121577062633</v>
      </c>
      <c r="F382" s="98">
        <v>410.06887622988472</v>
      </c>
      <c r="G382" s="98">
        <v>410.17383239565726</v>
      </c>
      <c r="H382" s="98">
        <v>414.37816243978824</v>
      </c>
      <c r="I382" s="98">
        <v>400.16125807160864</v>
      </c>
      <c r="J382" s="98">
        <v>426.12069370359575</v>
      </c>
      <c r="K382" s="98">
        <v>447.4031125026446</v>
      </c>
      <c r="L382" s="98">
        <v>449.1568218208692</v>
      </c>
      <c r="M382" s="98">
        <v>470.57140098245151</v>
      </c>
      <c r="N382" s="98">
        <v>482.04438751381866</v>
      </c>
      <c r="O382" s="98">
        <v>486.18815442958942</v>
      </c>
      <c r="P382" s="98">
        <v>492.99960017675056</v>
      </c>
      <c r="Q382" s="98">
        <v>498.83678516815792</v>
      </c>
      <c r="R382" s="98">
        <v>493.91509370728539</v>
      </c>
      <c r="S382" s="98">
        <v>492.90016737068134</v>
      </c>
      <c r="T382" s="98">
        <v>489.85861847157321</v>
      </c>
      <c r="U382" s="98">
        <v>481.80082420597375</v>
      </c>
      <c r="V382" s="98">
        <v>474.75039742861361</v>
      </c>
      <c r="W382" s="98">
        <v>468.60832226260385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215.41755163530269</v>
      </c>
      <c r="D383" s="122">
        <v>219.0442207174313</v>
      </c>
      <c r="E383" s="122">
        <v>218.08406600170682</v>
      </c>
      <c r="F383" s="122">
        <v>219.74707458957937</v>
      </c>
      <c r="G383" s="122">
        <v>223.69039953416157</v>
      </c>
      <c r="H383" s="122">
        <v>231.40947697104625</v>
      </c>
      <c r="I383" s="122">
        <v>229.29171272202541</v>
      </c>
      <c r="J383" s="122">
        <v>234.36324779875716</v>
      </c>
      <c r="K383" s="122">
        <v>236.05669572449997</v>
      </c>
      <c r="L383" s="122">
        <v>263.4813338049791</v>
      </c>
      <c r="M383" s="122">
        <v>258.24363206059752</v>
      </c>
      <c r="N383" s="122">
        <v>257.46088274862257</v>
      </c>
      <c r="O383" s="122">
        <v>276.11925871066597</v>
      </c>
      <c r="P383" s="122">
        <v>280.33967031958889</v>
      </c>
      <c r="Q383" s="122">
        <v>285.40366157291282</v>
      </c>
      <c r="R383" s="122">
        <v>293.90067565184751</v>
      </c>
      <c r="S383" s="122">
        <v>286.43901051609026</v>
      </c>
      <c r="T383" s="122">
        <v>287.46526310152984</v>
      </c>
      <c r="U383" s="122">
        <v>287.8780782189225</v>
      </c>
      <c r="V383" s="122">
        <v>303.54920783320989</v>
      </c>
      <c r="W383" s="122">
        <v>309.90330156388933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215.41755163530269</v>
      </c>
      <c r="D385" s="33">
        <v>219.0442207174313</v>
      </c>
      <c r="E385" s="33">
        <v>218.08406600170682</v>
      </c>
      <c r="F385" s="33">
        <v>219.74707458957937</v>
      </c>
      <c r="G385" s="33">
        <v>223.69039953416157</v>
      </c>
      <c r="H385" s="33">
        <v>231.40947697104625</v>
      </c>
      <c r="I385" s="33">
        <v>229.29171272202541</v>
      </c>
      <c r="J385" s="33">
        <v>234.36324779875716</v>
      </c>
      <c r="K385" s="33">
        <v>236.05669572449997</v>
      </c>
      <c r="L385" s="33">
        <v>263.4813338049791</v>
      </c>
      <c r="M385" s="33">
        <v>258.24363206059752</v>
      </c>
      <c r="N385" s="33">
        <v>257.46088274862257</v>
      </c>
      <c r="O385" s="33">
        <v>276.11925871066597</v>
      </c>
      <c r="P385" s="33">
        <v>280.33967031958889</v>
      </c>
      <c r="Q385" s="33">
        <v>285.40366157291282</v>
      </c>
      <c r="R385" s="33">
        <v>293.90067565184751</v>
      </c>
      <c r="S385" s="33">
        <v>286.43901051609026</v>
      </c>
      <c r="T385" s="33">
        <v>287.46526310152984</v>
      </c>
      <c r="U385" s="33">
        <v>287.8780782189225</v>
      </c>
      <c r="V385" s="33">
        <v>303.54920783320989</v>
      </c>
      <c r="W385" s="33">
        <v>309.90330156388933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30.684061716025884</v>
      </c>
      <c r="D387" s="117">
        <f t="shared" si="184"/>
        <v>26.193853321038006</v>
      </c>
      <c r="E387" s="117">
        <f t="shared" si="184"/>
        <v>33.460448325891747</v>
      </c>
      <c r="F387" s="117">
        <f t="shared" si="184"/>
        <v>35.539397317144946</v>
      </c>
      <c r="G387" s="117">
        <f t="shared" si="184"/>
        <v>36.336647702375892</v>
      </c>
      <c r="H387" s="117">
        <f t="shared" si="184"/>
        <v>37.168318365405405</v>
      </c>
      <c r="I387" s="117">
        <f t="shared" si="184"/>
        <v>26.436540686065843</v>
      </c>
      <c r="J387" s="117">
        <f t="shared" si="184"/>
        <v>21.668638442251947</v>
      </c>
      <c r="K387" s="117">
        <f t="shared" si="184"/>
        <v>17.133348050693282</v>
      </c>
      <c r="L387" s="117">
        <f t="shared" si="184"/>
        <v>24.17653411018242</v>
      </c>
      <c r="M387" s="117">
        <f t="shared" si="184"/>
        <v>34.964264501036205</v>
      </c>
      <c r="N387" s="117">
        <f t="shared" si="184"/>
        <v>29.41419695501007</v>
      </c>
      <c r="O387" s="117">
        <f t="shared" si="184"/>
        <v>24.326860344096666</v>
      </c>
      <c r="P387" s="117">
        <f t="shared" si="184"/>
        <v>20.80655795638717</v>
      </c>
      <c r="Q387" s="117">
        <f t="shared" si="184"/>
        <v>35.580971867365569</v>
      </c>
      <c r="R387" s="117">
        <f t="shared" ref="R387:V387" si="185">R388+R390+R392+R401</f>
        <v>38.906490825188946</v>
      </c>
      <c r="S387" s="117">
        <f t="shared" si="185"/>
        <v>41.833551596648043</v>
      </c>
      <c r="T387" s="117">
        <f t="shared" si="185"/>
        <v>34.186880876917911</v>
      </c>
      <c r="U387" s="117">
        <f t="shared" si="185"/>
        <v>40.316118131499437</v>
      </c>
      <c r="V387" s="117">
        <f t="shared" si="185"/>
        <v>34.78612957587103</v>
      </c>
      <c r="W387" s="117">
        <f t="shared" ref="W387" si="186">W388+W390+W392+W401</f>
        <v>38.200077963770674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30.684061716025884</v>
      </c>
      <c r="D392" s="122">
        <v>26.193853321038006</v>
      </c>
      <c r="E392" s="122">
        <v>33.460448325891747</v>
      </c>
      <c r="F392" s="122">
        <v>35.539397317144946</v>
      </c>
      <c r="G392" s="122">
        <v>36.336647702375892</v>
      </c>
      <c r="H392" s="122">
        <v>37.168318365405405</v>
      </c>
      <c r="I392" s="122">
        <v>26.436540686065843</v>
      </c>
      <c r="J392" s="122">
        <v>21.668638442251947</v>
      </c>
      <c r="K392" s="122">
        <v>17.133348050693282</v>
      </c>
      <c r="L392" s="122">
        <v>24.17653411018242</v>
      </c>
      <c r="M392" s="122">
        <v>34.964264501036205</v>
      </c>
      <c r="N392" s="122">
        <v>29.41419695501007</v>
      </c>
      <c r="O392" s="122">
        <v>24.326860344096666</v>
      </c>
      <c r="P392" s="122">
        <v>20.80655795638717</v>
      </c>
      <c r="Q392" s="122">
        <v>35.580971867365569</v>
      </c>
      <c r="R392" s="122">
        <v>38.906490825188946</v>
      </c>
      <c r="S392" s="122">
        <v>41.833551596648043</v>
      </c>
      <c r="T392" s="122">
        <v>34.186880876917911</v>
      </c>
      <c r="U392" s="122">
        <v>40.316118131499437</v>
      </c>
      <c r="V392" s="122">
        <v>34.78612957587103</v>
      </c>
      <c r="W392" s="122">
        <v>38.200077963770674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326.37595602133729</v>
      </c>
      <c r="D393" s="98">
        <v>300.34952723917371</v>
      </c>
      <c r="E393" s="98">
        <v>310.29315155084248</v>
      </c>
      <c r="F393" s="98">
        <v>318.28029802111331</v>
      </c>
      <c r="G393" s="98">
        <v>314.19998307027606</v>
      </c>
      <c r="H393" s="98">
        <v>331.32193376346532</v>
      </c>
      <c r="I393" s="98">
        <v>331.91346335296663</v>
      </c>
      <c r="J393" s="98">
        <v>311.44657401304318</v>
      </c>
      <c r="K393" s="98">
        <v>296.87103890351199</v>
      </c>
      <c r="L393" s="98">
        <v>328.08978936582849</v>
      </c>
      <c r="M393" s="98">
        <v>367.58280414910701</v>
      </c>
      <c r="N393" s="98">
        <v>359.966990225355</v>
      </c>
      <c r="O393" s="98">
        <v>343.41768356442878</v>
      </c>
      <c r="P393" s="98">
        <v>290.42879757541095</v>
      </c>
      <c r="Q393" s="98">
        <v>325.9291500174686</v>
      </c>
      <c r="R393" s="98">
        <v>320.09893258366486</v>
      </c>
      <c r="S393" s="98">
        <v>306.82110429115744</v>
      </c>
      <c r="T393" s="98">
        <v>283.09038431080012</v>
      </c>
      <c r="U393" s="98">
        <v>286.74655789132549</v>
      </c>
      <c r="V393" s="98">
        <v>275.89056203145901</v>
      </c>
      <c r="W393" s="98">
        <v>289.62223002452345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182.65008613077163</v>
      </c>
      <c r="D394" s="98">
        <v>169.91752923986374</v>
      </c>
      <c r="E394" s="98">
        <v>173.35848659039024</v>
      </c>
      <c r="F394" s="98">
        <v>177.18451872853677</v>
      </c>
      <c r="G394" s="98">
        <v>177.62232665986963</v>
      </c>
      <c r="H394" s="98">
        <v>187.76185711581664</v>
      </c>
      <c r="I394" s="98">
        <v>185.29335074203303</v>
      </c>
      <c r="J394" s="98">
        <v>168.3852033217006</v>
      </c>
      <c r="K394" s="98">
        <v>146.72050337067421</v>
      </c>
      <c r="L394" s="98">
        <v>0</v>
      </c>
      <c r="M394" s="98">
        <v>207.09037804184504</v>
      </c>
      <c r="N394" s="98">
        <v>198.70419213691673</v>
      </c>
      <c r="O394" s="98">
        <v>198.96160290803064</v>
      </c>
      <c r="P394" s="98">
        <v>161.5456192642186</v>
      </c>
      <c r="Q394" s="98">
        <v>185.68741881234172</v>
      </c>
      <c r="R394" s="98">
        <v>182.66279210641255</v>
      </c>
      <c r="S394" s="98">
        <v>167.83405550756663</v>
      </c>
      <c r="T394" s="98">
        <v>155.55447992937567</v>
      </c>
      <c r="U394" s="98">
        <v>160.2943616854084</v>
      </c>
      <c r="V394" s="98">
        <v>154.84237067956869</v>
      </c>
      <c r="W394" s="98">
        <v>163.95378364074753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182.65008613077163</v>
      </c>
      <c r="D395" s="101">
        <v>169.91752923986374</v>
      </c>
      <c r="E395" s="101">
        <v>173.35848659039024</v>
      </c>
      <c r="F395" s="101">
        <v>177.18451872853677</v>
      </c>
      <c r="G395" s="101">
        <v>177.62232665986963</v>
      </c>
      <c r="H395" s="101">
        <v>187.76185711581664</v>
      </c>
      <c r="I395" s="101">
        <v>185.29335074203303</v>
      </c>
      <c r="J395" s="101">
        <v>168.3852033217006</v>
      </c>
      <c r="K395" s="101">
        <v>146.72050337067421</v>
      </c>
      <c r="L395" s="101">
        <v>0</v>
      </c>
      <c r="M395" s="101">
        <v>207.09037804184504</v>
      </c>
      <c r="N395" s="101">
        <v>198.70419213691673</v>
      </c>
      <c r="O395" s="101">
        <v>198.96160290803064</v>
      </c>
      <c r="P395" s="101">
        <v>161.5456192642186</v>
      </c>
      <c r="Q395" s="101">
        <v>185.68741881234172</v>
      </c>
      <c r="R395" s="101">
        <v>182.66279210641255</v>
      </c>
      <c r="S395" s="101">
        <v>167.83405550756663</v>
      </c>
      <c r="T395" s="101">
        <v>155.55447992937567</v>
      </c>
      <c r="U395" s="101">
        <v>160.2943616854084</v>
      </c>
      <c r="V395" s="101">
        <v>154.84237067956869</v>
      </c>
      <c r="W395" s="101">
        <v>163.95378364074753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59.617345604737977</v>
      </c>
      <c r="D405" s="118">
        <f t="shared" si="189"/>
        <v>56.980328194827912</v>
      </c>
      <c r="E405" s="118">
        <f t="shared" si="189"/>
        <v>54.302012595632199</v>
      </c>
      <c r="F405" s="118">
        <f t="shared" si="189"/>
        <v>51.815942698409188</v>
      </c>
      <c r="G405" s="118">
        <f t="shared" si="189"/>
        <v>50.515666806261429</v>
      </c>
      <c r="H405" s="118">
        <f t="shared" si="189"/>
        <v>50.262679481690697</v>
      </c>
      <c r="I405" s="118">
        <f t="shared" si="189"/>
        <v>45.335560397238112</v>
      </c>
      <c r="J405" s="118">
        <f t="shared" si="189"/>
        <v>44.853031094773655</v>
      </c>
      <c r="K405" s="118">
        <f t="shared" si="189"/>
        <v>43.123627547469141</v>
      </c>
      <c r="L405" s="118">
        <f t="shared" si="189"/>
        <v>44.224565268752357</v>
      </c>
      <c r="M405" s="118">
        <f t="shared" si="189"/>
        <v>41.982726657460994</v>
      </c>
      <c r="N405" s="118">
        <f t="shared" si="189"/>
        <v>39.332950754349646</v>
      </c>
      <c r="O405" s="118">
        <f t="shared" si="189"/>
        <v>37.692130007529855</v>
      </c>
      <c r="P405" s="118">
        <f t="shared" si="189"/>
        <v>34.785087442687058</v>
      </c>
      <c r="Q405" s="118">
        <f t="shared" si="189"/>
        <v>34.834760458883643</v>
      </c>
      <c r="R405" s="118">
        <f t="shared" ref="R405:V405" si="190">R406+R408+R410+R419</f>
        <v>34.415003825408931</v>
      </c>
      <c r="S405" s="118">
        <f t="shared" si="190"/>
        <v>31.548252135849669</v>
      </c>
      <c r="T405" s="118">
        <f t="shared" si="190"/>
        <v>30.541902811620233</v>
      </c>
      <c r="U405" s="118">
        <f t="shared" si="190"/>
        <v>29.295811277246749</v>
      </c>
      <c r="V405" s="118">
        <f t="shared" si="190"/>
        <v>28.106147492893733</v>
      </c>
      <c r="W405" s="118">
        <f t="shared" ref="W405" si="191">W406+W408+W410+W419</f>
        <v>27.258510920627081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46.83306198256475</v>
      </c>
      <c r="D406" s="123">
        <f t="shared" si="192"/>
        <v>44.04318656994316</v>
      </c>
      <c r="E406" s="123">
        <f t="shared" si="192"/>
        <v>41.64966975001235</v>
      </c>
      <c r="F406" s="123">
        <f t="shared" si="192"/>
        <v>38.810157874951521</v>
      </c>
      <c r="G406" s="123">
        <f t="shared" si="192"/>
        <v>37.414434357442616</v>
      </c>
      <c r="H406" s="123">
        <f t="shared" si="192"/>
        <v>36.901620959505777</v>
      </c>
      <c r="I406" s="123">
        <f t="shared" si="192"/>
        <v>32.983006964434814</v>
      </c>
      <c r="J406" s="123">
        <f t="shared" si="192"/>
        <v>32.235910505880796</v>
      </c>
      <c r="K406" s="123">
        <f t="shared" si="192"/>
        <v>31.12676104510189</v>
      </c>
      <c r="L406" s="123">
        <f t="shared" si="192"/>
        <v>30.03269690779327</v>
      </c>
      <c r="M406" s="123">
        <f t="shared" si="192"/>
        <v>27.30048251867624</v>
      </c>
      <c r="N406" s="123">
        <f t="shared" si="192"/>
        <v>24.801264707328681</v>
      </c>
      <c r="O406" s="123">
        <f t="shared" si="192"/>
        <v>22.372564780861584</v>
      </c>
      <c r="P406" s="123">
        <f t="shared" si="192"/>
        <v>20.188080543154378</v>
      </c>
      <c r="Q406" s="123">
        <f t="shared" si="192"/>
        <v>19.888636500755577</v>
      </c>
      <c r="R406" s="123">
        <f t="shared" si="192"/>
        <v>19.63976208488922</v>
      </c>
      <c r="S406" s="123">
        <f t="shared" si="192"/>
        <v>17.606628955339264</v>
      </c>
      <c r="T406" s="123">
        <f t="shared" si="192"/>
        <v>16.760372021259549</v>
      </c>
      <c r="U406" s="123">
        <f t="shared" si="192"/>
        <v>15.65127836755309</v>
      </c>
      <c r="V406" s="123">
        <f t="shared" si="192"/>
        <v>14.481234759812207</v>
      </c>
      <c r="W406" s="123">
        <f t="shared" si="192"/>
        <v>13.638485231868797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46.83306198256475</v>
      </c>
      <c r="D407" s="99">
        <v>44.04318656994316</v>
      </c>
      <c r="E407" s="99">
        <v>41.64966975001235</v>
      </c>
      <c r="F407" s="99">
        <v>38.810157874951521</v>
      </c>
      <c r="G407" s="99">
        <v>37.414434357442616</v>
      </c>
      <c r="H407" s="99">
        <v>36.901620959505777</v>
      </c>
      <c r="I407" s="99">
        <v>32.983006964434814</v>
      </c>
      <c r="J407" s="99">
        <v>32.235910505880796</v>
      </c>
      <c r="K407" s="99">
        <v>31.12676104510189</v>
      </c>
      <c r="L407" s="99">
        <v>30.03269690779327</v>
      </c>
      <c r="M407" s="99">
        <v>27.30048251867624</v>
      </c>
      <c r="N407" s="99">
        <v>24.801264707328681</v>
      </c>
      <c r="O407" s="99">
        <v>22.372564780861584</v>
      </c>
      <c r="P407" s="99">
        <v>20.188080543154378</v>
      </c>
      <c r="Q407" s="99">
        <v>19.888636500755577</v>
      </c>
      <c r="R407" s="99">
        <v>19.63976208488922</v>
      </c>
      <c r="S407" s="99">
        <v>17.606628955339264</v>
      </c>
      <c r="T407" s="99">
        <v>16.760372021259549</v>
      </c>
      <c r="U407" s="99">
        <v>15.65127836755309</v>
      </c>
      <c r="V407" s="99">
        <v>14.481234759812207</v>
      </c>
      <c r="W407" s="99">
        <v>13.638485231868797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5.0162096253122034E-2</v>
      </c>
      <c r="D408" s="123">
        <f t="shared" si="193"/>
        <v>5.248887724476483E-2</v>
      </c>
      <c r="E408" s="123">
        <f t="shared" si="193"/>
        <v>6.2191962158123421E-2</v>
      </c>
      <c r="F408" s="123">
        <f t="shared" si="193"/>
        <v>7.4493554326391431E-2</v>
      </c>
      <c r="G408" s="123">
        <f t="shared" si="193"/>
        <v>8.5874321786386071E-2</v>
      </c>
      <c r="H408" s="123">
        <f t="shared" si="193"/>
        <v>0.10443434567001779</v>
      </c>
      <c r="I408" s="123">
        <f t="shared" si="193"/>
        <v>0.11977348414356377</v>
      </c>
      <c r="J408" s="123">
        <f t="shared" si="193"/>
        <v>0.12986619643487932</v>
      </c>
      <c r="K408" s="123">
        <f t="shared" si="193"/>
        <v>0.13522605748257938</v>
      </c>
      <c r="L408" s="123">
        <f t="shared" si="193"/>
        <v>0.14310478060834647</v>
      </c>
      <c r="M408" s="123">
        <f t="shared" si="193"/>
        <v>0.15175538335218555</v>
      </c>
      <c r="N408" s="123">
        <f t="shared" si="193"/>
        <v>0.15979994698252925</v>
      </c>
      <c r="O408" s="123">
        <f t="shared" si="193"/>
        <v>0.16608969360650683</v>
      </c>
      <c r="P408" s="123">
        <f t="shared" si="193"/>
        <v>0.16572685623592795</v>
      </c>
      <c r="Q408" s="123">
        <f t="shared" si="193"/>
        <v>0.16743072183171964</v>
      </c>
      <c r="R408" s="123">
        <f t="shared" si="193"/>
        <v>0.1798708771222664</v>
      </c>
      <c r="S408" s="123">
        <f t="shared" si="193"/>
        <v>0.18426943421213871</v>
      </c>
      <c r="T408" s="123">
        <f t="shared" si="193"/>
        <v>0.22729449865777324</v>
      </c>
      <c r="U408" s="123">
        <f t="shared" si="193"/>
        <v>0.17896954931799186</v>
      </c>
      <c r="V408" s="123">
        <f t="shared" si="193"/>
        <v>0.21359386479134967</v>
      </c>
      <c r="W408" s="123">
        <f t="shared" si="193"/>
        <v>0.2016142555681599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5.0162096253122034E-2</v>
      </c>
      <c r="D409" s="99">
        <f>RES_hhdet_in_fecs!D147</f>
        <v>5.248887724476483E-2</v>
      </c>
      <c r="E409" s="99">
        <f>RES_hhdet_in_fecs!E147</f>
        <v>6.2191962158123421E-2</v>
      </c>
      <c r="F409" s="99">
        <f>RES_hhdet_in_fecs!F147</f>
        <v>7.4493554326391431E-2</v>
      </c>
      <c r="G409" s="99">
        <f>RES_hhdet_in_fecs!G147</f>
        <v>8.5874321786386071E-2</v>
      </c>
      <c r="H409" s="99">
        <f>RES_hhdet_in_fecs!H147</f>
        <v>0.10443434567001779</v>
      </c>
      <c r="I409" s="99">
        <f>RES_hhdet_in_fecs!I147</f>
        <v>0.11977348414356377</v>
      </c>
      <c r="J409" s="99">
        <f>RES_hhdet_in_fecs!J147</f>
        <v>0.12986619643487932</v>
      </c>
      <c r="K409" s="99">
        <f>RES_hhdet_in_fecs!K147</f>
        <v>0.13522605748257938</v>
      </c>
      <c r="L409" s="99">
        <f>RES_hhdet_in_fecs!L147</f>
        <v>0.14310478060834647</v>
      </c>
      <c r="M409" s="99">
        <f>RES_hhdet_in_fecs!M147</f>
        <v>0.15175538335218555</v>
      </c>
      <c r="N409" s="99">
        <f>RES_hhdet_in_fecs!N147</f>
        <v>0.15979994698252925</v>
      </c>
      <c r="O409" s="99">
        <f>RES_hhdet_in_fecs!O147</f>
        <v>0.16608969360650683</v>
      </c>
      <c r="P409" s="99">
        <f>RES_hhdet_in_fecs!P147</f>
        <v>0.16572685623592795</v>
      </c>
      <c r="Q409" s="99">
        <f>RES_hhdet_in_fecs!Q147</f>
        <v>0.16743072183171964</v>
      </c>
      <c r="R409" s="99">
        <f>RES_hhdet_in_fecs!R147</f>
        <v>0.1798708771222664</v>
      </c>
      <c r="S409" s="99">
        <f>RES_hhdet_in_fecs!S147</f>
        <v>0.18426943421213871</v>
      </c>
      <c r="T409" s="99">
        <f>RES_hhdet_in_fecs!T147</f>
        <v>0.22729449865777324</v>
      </c>
      <c r="U409" s="99">
        <f>RES_hhdet_in_fecs!U147</f>
        <v>0.17896954931799186</v>
      </c>
      <c r="V409" s="99">
        <f>RES_hhdet_in_fecs!V147</f>
        <v>0.21359386479134967</v>
      </c>
      <c r="W409" s="99">
        <f>RES_hhdet_in_fecs!W147</f>
        <v>0.2016142555681599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10.329174589893618</v>
      </c>
      <c r="D410" s="123">
        <v>10.445830976197501</v>
      </c>
      <c r="E410" s="123">
        <v>10.168163098551933</v>
      </c>
      <c r="F410" s="123">
        <v>10.500728530564906</v>
      </c>
      <c r="G410" s="123">
        <v>10.550800881743088</v>
      </c>
      <c r="H410" s="123">
        <v>10.71595677467452</v>
      </c>
      <c r="I410" s="123">
        <v>9.7221682982232309</v>
      </c>
      <c r="J410" s="123">
        <v>9.9288335323746288</v>
      </c>
      <c r="K410" s="123">
        <v>9.2941861799610379</v>
      </c>
      <c r="L410" s="123">
        <v>11.193132317548471</v>
      </c>
      <c r="M410" s="123">
        <v>11.745428750821191</v>
      </c>
      <c r="N410" s="123">
        <v>11.611364386321586</v>
      </c>
      <c r="O410" s="123">
        <v>12.212670440129619</v>
      </c>
      <c r="P410" s="123">
        <v>11.470624288846505</v>
      </c>
      <c r="Q410" s="123">
        <v>11.796538089511012</v>
      </c>
      <c r="R410" s="123">
        <v>11.566436078824584</v>
      </c>
      <c r="S410" s="123">
        <v>10.8546343035069</v>
      </c>
      <c r="T410" s="123">
        <v>10.693654401792884</v>
      </c>
      <c r="U410" s="123">
        <v>10.648270859384381</v>
      </c>
      <c r="V410" s="123">
        <v>10.479719258427599</v>
      </c>
      <c r="W410" s="123">
        <v>10.459816336677983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12.402211279159561</v>
      </c>
      <c r="D411" s="99">
        <v>11.402737710272014</v>
      </c>
      <c r="E411" s="99">
        <v>11.772230615009169</v>
      </c>
      <c r="F411" s="99">
        <v>12.048669770130498</v>
      </c>
      <c r="G411" s="99">
        <v>11.870668911021776</v>
      </c>
      <c r="H411" s="99">
        <v>12.498218477509642</v>
      </c>
      <c r="I411" s="99">
        <v>12.512047073328365</v>
      </c>
      <c r="J411" s="99">
        <v>11.730297443908814</v>
      </c>
      <c r="K411" s="99">
        <v>11.165964062828881</v>
      </c>
      <c r="L411" s="99">
        <v>12.32704451189748</v>
      </c>
      <c r="M411" s="99">
        <v>13.788858528295224</v>
      </c>
      <c r="N411" s="99">
        <v>13.484376098812024</v>
      </c>
      <c r="O411" s="99">
        <v>12.854985796828835</v>
      </c>
      <c r="P411" s="99">
        <v>10.8638260060532</v>
      </c>
      <c r="Q411" s="99">
        <v>12.182228158211597</v>
      </c>
      <c r="R411" s="99">
        <v>11.958566920425181</v>
      </c>
      <c r="S411" s="99">
        <v>11.4567810290766</v>
      </c>
      <c r="T411" s="99">
        <v>10.560970582072951</v>
      </c>
      <c r="U411" s="99">
        <v>10.692497867935673</v>
      </c>
      <c r="V411" s="99">
        <v>10.288468867328467</v>
      </c>
      <c r="W411" s="99">
        <v>10.782091155273209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10.529423193068363</v>
      </c>
      <c r="D412" s="99">
        <v>9.7134039933388454</v>
      </c>
      <c r="E412" s="99">
        <v>10.011067722154159</v>
      </c>
      <c r="F412" s="99">
        <v>10.249129851126302</v>
      </c>
      <c r="G412" s="99">
        <v>10.14444585997426</v>
      </c>
      <c r="H412" s="99">
        <v>10.700772169292101</v>
      </c>
      <c r="I412" s="99">
        <v>10.695247765724348</v>
      </c>
      <c r="J412" s="99">
        <v>9.9773881403686584</v>
      </c>
      <c r="K412" s="99">
        <v>9.3534875151126098</v>
      </c>
      <c r="L412" s="99">
        <v>0</v>
      </c>
      <c r="M412" s="99">
        <v>11.948772622691033</v>
      </c>
      <c r="N412" s="99">
        <v>11.741667780930591</v>
      </c>
      <c r="O412" s="99">
        <v>11.430303572052605</v>
      </c>
      <c r="P412" s="99">
        <v>9.7439500610527716</v>
      </c>
      <c r="Q412" s="99">
        <v>11.122038476191923</v>
      </c>
      <c r="R412" s="99">
        <v>11.021175938522033</v>
      </c>
      <c r="S412" s="99">
        <v>10.606215046991831</v>
      </c>
      <c r="T412" s="99">
        <v>9.8589413756195654</v>
      </c>
      <c r="U412" s="99">
        <v>10.064911719482646</v>
      </c>
      <c r="V412" s="99">
        <v>9.7300720601581627</v>
      </c>
      <c r="W412" s="99">
        <v>10.225955641221448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6.9406612728617354</v>
      </c>
      <c r="D413" s="102">
        <v>6.4509008424599781</v>
      </c>
      <c r="E413" s="102">
        <v>6.5770580917144548</v>
      </c>
      <c r="F413" s="102">
        <v>6.7074140869317249</v>
      </c>
      <c r="G413" s="102">
        <v>6.7106809185061875</v>
      </c>
      <c r="H413" s="102">
        <v>7.0828051898663427</v>
      </c>
      <c r="I413" s="102">
        <v>6.9849505453582816</v>
      </c>
      <c r="J413" s="102">
        <v>6.3420460680164368</v>
      </c>
      <c r="K413" s="102">
        <v>5.5184765545607117</v>
      </c>
      <c r="L413" s="102">
        <v>0</v>
      </c>
      <c r="M413" s="102">
        <v>7.7684263060136249</v>
      </c>
      <c r="N413" s="102">
        <v>7.4434660175572498</v>
      </c>
      <c r="O413" s="102">
        <v>7.4476321456439809</v>
      </c>
      <c r="P413" s="102">
        <v>6.0428012455303897</v>
      </c>
      <c r="Q413" s="102">
        <v>6.9404240214785924</v>
      </c>
      <c r="R413" s="102">
        <v>6.8240940563127621</v>
      </c>
      <c r="S413" s="102">
        <v>6.266967937601204</v>
      </c>
      <c r="T413" s="102">
        <v>5.8031158156194556</v>
      </c>
      <c r="U413" s="102">
        <v>5.9772195110809694</v>
      </c>
      <c r="V413" s="102">
        <v>5.7743581308099312</v>
      </c>
      <c r="W413" s="102">
        <v>6.103691143862811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3.5887619202066245</v>
      </c>
      <c r="D414" s="105">
        <v>3.2625031508788687</v>
      </c>
      <c r="E414" s="105">
        <v>3.4340096304397041</v>
      </c>
      <c r="F414" s="105">
        <v>3.5417157641945765</v>
      </c>
      <c r="G414" s="105">
        <v>3.4337649414680715</v>
      </c>
      <c r="H414" s="105">
        <v>3.6179669794257596</v>
      </c>
      <c r="I414" s="105">
        <v>3.7102972203660687</v>
      </c>
      <c r="J414" s="105">
        <v>3.6353420723522234</v>
      </c>
      <c r="K414" s="105">
        <v>3.8350109605519012</v>
      </c>
      <c r="L414" s="105">
        <v>0</v>
      </c>
      <c r="M414" s="105">
        <v>4.1803463166774097</v>
      </c>
      <c r="N414" s="105">
        <v>4.2982017633733429</v>
      </c>
      <c r="O414" s="105">
        <v>3.9826714264086229</v>
      </c>
      <c r="P414" s="105">
        <v>3.7011488155223815</v>
      </c>
      <c r="Q414" s="105">
        <v>4.1816144547133307</v>
      </c>
      <c r="R414" s="105">
        <v>4.1970818822092708</v>
      </c>
      <c r="S414" s="105">
        <v>4.3392471093906266</v>
      </c>
      <c r="T414" s="105">
        <v>4.0558255600001107</v>
      </c>
      <c r="U414" s="105">
        <v>4.0876922084016787</v>
      </c>
      <c r="V414" s="105">
        <v>3.9557139293482328</v>
      </c>
      <c r="W414" s="105">
        <v>4.1222644973586373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10.713537596329232</v>
      </c>
      <c r="D415" s="102">
        <v>10.848011501790623</v>
      </c>
      <c r="E415" s="102">
        <v>10.490799053675282</v>
      </c>
      <c r="F415" s="102">
        <v>10.723047722055096</v>
      </c>
      <c r="G415" s="102">
        <v>10.911399911985015</v>
      </c>
      <c r="H415" s="102">
        <v>11.018010105958313</v>
      </c>
      <c r="I415" s="102">
        <v>10.402139750342442</v>
      </c>
      <c r="J415" s="102">
        <v>10.626591111087487</v>
      </c>
      <c r="K415" s="102">
        <v>10.061086436253049</v>
      </c>
      <c r="L415" s="102">
        <v>11.784932593633817</v>
      </c>
      <c r="M415" s="102">
        <v>12.129458135591006</v>
      </c>
      <c r="N415" s="102">
        <v>11.981298794383658</v>
      </c>
      <c r="O415" s="102">
        <v>12.73990243718681</v>
      </c>
      <c r="P415" s="102">
        <v>12.041522166781915</v>
      </c>
      <c r="Q415" s="102">
        <v>12.337858044969344</v>
      </c>
      <c r="R415" s="102">
        <v>12.092897571565077</v>
      </c>
      <c r="S415" s="102">
        <v>11.277600452867155</v>
      </c>
      <c r="T415" s="102">
        <v>11.174754895016958</v>
      </c>
      <c r="U415" s="102">
        <v>11.092970069800367</v>
      </c>
      <c r="V415" s="102">
        <v>10.903954068820626</v>
      </c>
      <c r="W415" s="102">
        <v>10.780736760402316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9.4747215581470599</v>
      </c>
      <c r="D416" s="105">
        <v>9.6191394654306706</v>
      </c>
      <c r="E416" s="105">
        <v>9.2883498782505285</v>
      </c>
      <c r="F416" s="105">
        <v>9.4935288717056849</v>
      </c>
      <c r="G416" s="105">
        <v>9.6926324962984438</v>
      </c>
      <c r="H416" s="105">
        <v>9.7966260507684364</v>
      </c>
      <c r="I416" s="105">
        <v>9.2343533786796463</v>
      </c>
      <c r="J416" s="105">
        <v>9.3967212462005705</v>
      </c>
      <c r="K416" s="105">
        <v>8.7864810575970367</v>
      </c>
      <c r="L416" s="105">
        <v>10.520889000369538</v>
      </c>
      <c r="M416" s="105">
        <v>10.833788960000458</v>
      </c>
      <c r="N416" s="105">
        <v>10.699180565469058</v>
      </c>
      <c r="O416" s="105">
        <v>11.516316909222839</v>
      </c>
      <c r="P416" s="105">
        <v>10.889949632054027</v>
      </c>
      <c r="Q416" s="105">
        <v>11.265692885707391</v>
      </c>
      <c r="R416" s="105">
        <v>11.096255429649288</v>
      </c>
      <c r="S416" s="105">
        <v>10.344366116909157</v>
      </c>
      <c r="T416" s="105">
        <v>10.302431315144451</v>
      </c>
      <c r="U416" s="105">
        <v>10.283421836965269</v>
      </c>
      <c r="V416" s="105">
        <v>10.145047247977827</v>
      </c>
      <c r="W416" s="105">
        <v>10.06250249649487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5.9938560782414676</v>
      </c>
      <c r="D417" s="99">
        <v>6.1423562581476228</v>
      </c>
      <c r="E417" s="99">
        <v>5.8608665622600711</v>
      </c>
      <c r="F417" s="99">
        <v>5.9672389700146118</v>
      </c>
      <c r="G417" s="99">
        <v>6.172420283587928</v>
      </c>
      <c r="H417" s="99">
        <v>6.2458225047520282</v>
      </c>
      <c r="I417" s="99">
        <v>5.8076982277353464</v>
      </c>
      <c r="J417" s="99">
        <v>5.7509454944612228</v>
      </c>
      <c r="K417" s="99">
        <v>4.9638775448707939</v>
      </c>
      <c r="L417" s="99">
        <v>6.687383333062912</v>
      </c>
      <c r="M417" s="99">
        <v>6.8239168764266731</v>
      </c>
      <c r="N417" s="99">
        <v>6.5972616519818912</v>
      </c>
      <c r="O417" s="99">
        <v>7.3821769050008559</v>
      </c>
      <c r="P417" s="99">
        <v>6.7008416846977514</v>
      </c>
      <c r="Q417" s="99">
        <v>7.0302984990951263</v>
      </c>
      <c r="R417" s="99">
        <v>6.9046627773598335</v>
      </c>
      <c r="S417" s="99">
        <v>6.1634812363066906</v>
      </c>
      <c r="T417" s="99">
        <v>6.1511579956370497</v>
      </c>
      <c r="U417" s="99">
        <v>6.2022925075642181</v>
      </c>
      <c r="V417" s="99">
        <v>6.1233340085742674</v>
      </c>
      <c r="W417" s="99">
        <v>6.0996038676855742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3.4808654799055923</v>
      </c>
      <c r="D418" s="99">
        <v>3.4767832072830496</v>
      </c>
      <c r="E418" s="99">
        <v>3.4274833159904552</v>
      </c>
      <c r="F418" s="99">
        <v>3.5262899016910723</v>
      </c>
      <c r="G418" s="99">
        <v>3.5202122127105153</v>
      </c>
      <c r="H418" s="99">
        <v>3.5508035460164109</v>
      </c>
      <c r="I418" s="99">
        <v>3.4266551509442995</v>
      </c>
      <c r="J418" s="99">
        <v>3.6457757517393454</v>
      </c>
      <c r="K418" s="99">
        <v>3.8226035127262437</v>
      </c>
      <c r="L418" s="99">
        <v>3.8335056673066252</v>
      </c>
      <c r="M418" s="99">
        <v>4.0098720835737849</v>
      </c>
      <c r="N418" s="99">
        <v>4.1019189134871681</v>
      </c>
      <c r="O418" s="99">
        <v>4.134140004221984</v>
      </c>
      <c r="P418" s="99">
        <v>4.1891079473562751</v>
      </c>
      <c r="Q418" s="99">
        <v>4.2353943866122661</v>
      </c>
      <c r="R418" s="99">
        <v>4.1915926522894509</v>
      </c>
      <c r="S418" s="99">
        <v>4.1808848806024663</v>
      </c>
      <c r="T418" s="99">
        <v>4.1512733195074007</v>
      </c>
      <c r="U418" s="99">
        <v>4.0811293294010502</v>
      </c>
      <c r="V418" s="99">
        <v>4.0217132394035611</v>
      </c>
      <c r="W418" s="99">
        <v>3.9628986288092971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2.4049469360264859</v>
      </c>
      <c r="D419" s="123">
        <v>2.4388217714424911</v>
      </c>
      <c r="E419" s="123">
        <v>2.4219877849097933</v>
      </c>
      <c r="F419" s="123">
        <v>2.4305627385663673</v>
      </c>
      <c r="G419" s="123">
        <v>2.4645572452893423</v>
      </c>
      <c r="H419" s="123">
        <v>2.5406674018403779</v>
      </c>
      <c r="I419" s="123">
        <v>2.5106116504365001</v>
      </c>
      <c r="J419" s="123">
        <v>2.5584208600833418</v>
      </c>
      <c r="K419" s="123">
        <v>2.5674542649236294</v>
      </c>
      <c r="L419" s="123">
        <v>2.8556312628022709</v>
      </c>
      <c r="M419" s="123">
        <v>2.7850600046113732</v>
      </c>
      <c r="N419" s="123">
        <v>2.7605217137168481</v>
      </c>
      <c r="O419" s="123">
        <v>2.9408050929321461</v>
      </c>
      <c r="P419" s="123">
        <v>2.9606557544502454</v>
      </c>
      <c r="Q419" s="123">
        <v>2.9821551467853284</v>
      </c>
      <c r="R419" s="123">
        <v>3.02893478457286</v>
      </c>
      <c r="S419" s="123">
        <v>2.9027194427913678</v>
      </c>
      <c r="T419" s="123">
        <v>2.8605818899100273</v>
      </c>
      <c r="U419" s="123">
        <v>2.8172925009912864</v>
      </c>
      <c r="V419" s="123">
        <v>2.9315996098625821</v>
      </c>
      <c r="W419" s="123">
        <v>2.9585950965121399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2.4049469360264859</v>
      </c>
      <c r="D421" s="110">
        <v>2.4388217714424911</v>
      </c>
      <c r="E421" s="110">
        <v>2.4219877849097933</v>
      </c>
      <c r="F421" s="110">
        <v>2.4305627385663673</v>
      </c>
      <c r="G421" s="110">
        <v>2.4645572452893423</v>
      </c>
      <c r="H421" s="110">
        <v>2.5406674018403779</v>
      </c>
      <c r="I421" s="110">
        <v>2.5106116504365001</v>
      </c>
      <c r="J421" s="110">
        <v>2.5584208600833418</v>
      </c>
      <c r="K421" s="110">
        <v>2.5674542649236294</v>
      </c>
      <c r="L421" s="110">
        <v>2.8556312628022709</v>
      </c>
      <c r="M421" s="110">
        <v>2.7850600046113732</v>
      </c>
      <c r="N421" s="110">
        <v>2.7605217137168481</v>
      </c>
      <c r="O421" s="110">
        <v>2.9408050929321461</v>
      </c>
      <c r="P421" s="110">
        <v>2.9606557544502454</v>
      </c>
      <c r="Q421" s="110">
        <v>2.9821551467853284</v>
      </c>
      <c r="R421" s="110">
        <v>3.02893478457286</v>
      </c>
      <c r="S421" s="110">
        <v>2.9027194427913678</v>
      </c>
      <c r="T421" s="110">
        <v>2.8605818899100273</v>
      </c>
      <c r="U421" s="110">
        <v>2.8172925009912864</v>
      </c>
      <c r="V421" s="110">
        <v>2.9315996098625821</v>
      </c>
      <c r="W421" s="110">
        <v>2.9585950965121399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99.768137042549483</v>
      </c>
      <c r="D423" s="118">
        <f t="shared" si="194"/>
        <v>98.661816643318332</v>
      </c>
      <c r="E423" s="118">
        <f t="shared" si="194"/>
        <v>97.712526059055733</v>
      </c>
      <c r="F423" s="118">
        <f t="shared" si="194"/>
        <v>95.826560216327891</v>
      </c>
      <c r="G423" s="118">
        <f t="shared" si="194"/>
        <v>96.766120455164312</v>
      </c>
      <c r="H423" s="118">
        <f t="shared" si="194"/>
        <v>99.717033199282838</v>
      </c>
      <c r="I423" s="118">
        <f t="shared" si="194"/>
        <v>93.431355400259989</v>
      </c>
      <c r="J423" s="118">
        <f t="shared" si="194"/>
        <v>95.326037947947356</v>
      </c>
      <c r="K423" s="118">
        <f t="shared" si="194"/>
        <v>95.58453604987892</v>
      </c>
      <c r="L423" s="118">
        <f t="shared" si="194"/>
        <v>97.642434923800977</v>
      </c>
      <c r="M423" s="118">
        <f t="shared" si="194"/>
        <v>93.70541789775416</v>
      </c>
      <c r="N423" s="118">
        <f t="shared" si="194"/>
        <v>89.767300922150298</v>
      </c>
      <c r="O423" s="118">
        <f t="shared" si="194"/>
        <v>86.471011951274505</v>
      </c>
      <c r="P423" s="118">
        <f t="shared" si="194"/>
        <v>82.050247845599472</v>
      </c>
      <c r="Q423" s="118">
        <f t="shared" si="194"/>
        <v>84.083252516455403</v>
      </c>
      <c r="R423" s="118">
        <f t="shared" ref="R423:V423" si="195">R424+R426+R428+R437</f>
        <v>84.501761512857911</v>
      </c>
      <c r="S423" s="118">
        <f t="shared" si="195"/>
        <v>77.283542927345138</v>
      </c>
      <c r="T423" s="118">
        <f t="shared" si="195"/>
        <v>74.795248801668009</v>
      </c>
      <c r="U423" s="118">
        <f t="shared" si="195"/>
        <v>70.816194892858206</v>
      </c>
      <c r="V423" s="118">
        <f t="shared" si="195"/>
        <v>67.061958699944796</v>
      </c>
      <c r="W423" s="118">
        <f t="shared" ref="W423" si="196">W424+W426+W428+W437</f>
        <v>64.312014008597799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89.835368935744597</v>
      </c>
      <c r="D424" s="123">
        <f t="shared" si="197"/>
        <v>88.64103961258661</v>
      </c>
      <c r="E424" s="123">
        <f t="shared" si="197"/>
        <v>87.867753537126816</v>
      </c>
      <c r="F424" s="123">
        <f t="shared" si="197"/>
        <v>85.734720317677954</v>
      </c>
      <c r="G424" s="123">
        <f t="shared" si="197"/>
        <v>86.468767243405935</v>
      </c>
      <c r="H424" s="123">
        <f t="shared" si="197"/>
        <v>89.143492897404471</v>
      </c>
      <c r="I424" s="123">
        <f t="shared" si="197"/>
        <v>83.214064066910694</v>
      </c>
      <c r="J424" s="123">
        <f t="shared" si="197"/>
        <v>84.880203425199966</v>
      </c>
      <c r="K424" s="123">
        <f t="shared" si="197"/>
        <v>85.486433498465459</v>
      </c>
      <c r="L424" s="123">
        <f t="shared" si="197"/>
        <v>85.978899922632564</v>
      </c>
      <c r="M424" s="123">
        <f t="shared" si="197"/>
        <v>81.652607995825107</v>
      </c>
      <c r="N424" s="123">
        <f t="shared" si="197"/>
        <v>77.694169424124553</v>
      </c>
      <c r="O424" s="123">
        <f t="shared" si="197"/>
        <v>73.533339290043884</v>
      </c>
      <c r="P424" s="123">
        <f t="shared" si="197"/>
        <v>69.475988943658237</v>
      </c>
      <c r="Q424" s="123">
        <f t="shared" si="197"/>
        <v>70.967162133530167</v>
      </c>
      <c r="R424" s="123">
        <f t="shared" si="197"/>
        <v>71.294627904707795</v>
      </c>
      <c r="S424" s="123">
        <f t="shared" si="197"/>
        <v>64.603839150687534</v>
      </c>
      <c r="T424" s="123">
        <f t="shared" si="197"/>
        <v>61.919778445361324</v>
      </c>
      <c r="U424" s="123">
        <f t="shared" si="197"/>
        <v>58.135287673452417</v>
      </c>
      <c r="V424" s="123">
        <f t="shared" si="197"/>
        <v>54.138806796954398</v>
      </c>
      <c r="W424" s="123">
        <f t="shared" si="197"/>
        <v>51.364489872562977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89.835368935744597</v>
      </c>
      <c r="D425" s="99">
        <v>88.64103961258661</v>
      </c>
      <c r="E425" s="99">
        <v>87.867753537126816</v>
      </c>
      <c r="F425" s="99">
        <v>85.734720317677954</v>
      </c>
      <c r="G425" s="99">
        <v>86.468767243405935</v>
      </c>
      <c r="H425" s="99">
        <v>89.143492897404471</v>
      </c>
      <c r="I425" s="99">
        <v>83.214064066910694</v>
      </c>
      <c r="J425" s="99">
        <v>84.880203425199966</v>
      </c>
      <c r="K425" s="99">
        <v>85.486433498465459</v>
      </c>
      <c r="L425" s="99">
        <v>85.978899922632564</v>
      </c>
      <c r="M425" s="99">
        <v>81.652607995825107</v>
      </c>
      <c r="N425" s="99">
        <v>77.694169424124553</v>
      </c>
      <c r="O425" s="99">
        <v>73.533339290043884</v>
      </c>
      <c r="P425" s="99">
        <v>69.475988943658237</v>
      </c>
      <c r="Q425" s="99">
        <v>70.967162133530167</v>
      </c>
      <c r="R425" s="99">
        <v>71.294627904707795</v>
      </c>
      <c r="S425" s="99">
        <v>64.603839150687534</v>
      </c>
      <c r="T425" s="99">
        <v>61.919778445361324</v>
      </c>
      <c r="U425" s="99">
        <v>58.135287673452417</v>
      </c>
      <c r="V425" s="99">
        <v>54.138806796954398</v>
      </c>
      <c r="W425" s="99">
        <v>51.364489872562977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0.15091047067622224</v>
      </c>
      <c r="D426" s="123">
        <f t="shared" si="198"/>
        <v>0.1640915040234677</v>
      </c>
      <c r="E426" s="123">
        <f t="shared" si="198"/>
        <v>0.20182639493396393</v>
      </c>
      <c r="F426" s="123">
        <f t="shared" si="198"/>
        <v>0.25062212463566613</v>
      </c>
      <c r="G426" s="123">
        <f t="shared" si="198"/>
        <v>0.29923836625081951</v>
      </c>
      <c r="H426" s="123">
        <f t="shared" si="198"/>
        <v>0.37657694152581639</v>
      </c>
      <c r="I426" s="123">
        <f t="shared" si="198"/>
        <v>0.44656108347637768</v>
      </c>
      <c r="J426" s="123">
        <f t="shared" si="198"/>
        <v>0.50039160529552751</v>
      </c>
      <c r="K426" s="123">
        <f t="shared" si="198"/>
        <v>0.53833086638880723</v>
      </c>
      <c r="L426" s="123">
        <f t="shared" si="198"/>
        <v>0.58846142991739969</v>
      </c>
      <c r="M426" s="123">
        <f t="shared" si="198"/>
        <v>0.64780223294852168</v>
      </c>
      <c r="N426" s="123">
        <f t="shared" si="198"/>
        <v>0.71240555289881524</v>
      </c>
      <c r="O426" s="123">
        <f t="shared" si="198"/>
        <v>0.77800813237056399</v>
      </c>
      <c r="P426" s="123">
        <f t="shared" si="198"/>
        <v>0.81695491799788345</v>
      </c>
      <c r="Q426" s="123">
        <f t="shared" si="198"/>
        <v>0.86064415782438553</v>
      </c>
      <c r="R426" s="123">
        <f t="shared" si="198"/>
        <v>0.94837472339753282</v>
      </c>
      <c r="S426" s="123">
        <f t="shared" si="198"/>
        <v>0.99096043638888565</v>
      </c>
      <c r="T426" s="123">
        <f t="shared" si="198"/>
        <v>1.2423279451360643</v>
      </c>
      <c r="U426" s="123">
        <f t="shared" si="198"/>
        <v>0.99252522805757748</v>
      </c>
      <c r="V426" s="123">
        <f t="shared" si="198"/>
        <v>1.2019791200558527</v>
      </c>
      <c r="W426" s="123">
        <f t="shared" si="198"/>
        <v>1.150676926868351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0.15091047067622224</v>
      </c>
      <c r="D427" s="99">
        <f>RES_hhdet_in_tess!D147</f>
        <v>0.1640915040234677</v>
      </c>
      <c r="E427" s="99">
        <f>RES_hhdet_in_tess!E147</f>
        <v>0.20182639493396393</v>
      </c>
      <c r="F427" s="99">
        <f>RES_hhdet_in_tess!F147</f>
        <v>0.25062212463566613</v>
      </c>
      <c r="G427" s="99">
        <f>RES_hhdet_in_tess!G147</f>
        <v>0.29923836625081951</v>
      </c>
      <c r="H427" s="99">
        <f>RES_hhdet_in_tess!H147</f>
        <v>0.37657694152581639</v>
      </c>
      <c r="I427" s="99">
        <f>RES_hhdet_in_tess!I147</f>
        <v>0.44656108347637768</v>
      </c>
      <c r="J427" s="99">
        <f>RES_hhdet_in_tess!J147</f>
        <v>0.50039160529552751</v>
      </c>
      <c r="K427" s="99">
        <f>RES_hhdet_in_tess!K147</f>
        <v>0.53833086638880723</v>
      </c>
      <c r="L427" s="99">
        <f>RES_hhdet_in_tess!L147</f>
        <v>0.58846142991739969</v>
      </c>
      <c r="M427" s="99">
        <f>RES_hhdet_in_tess!M147</f>
        <v>0.64780223294852168</v>
      </c>
      <c r="N427" s="99">
        <f>RES_hhdet_in_tess!N147</f>
        <v>0.71240555289881524</v>
      </c>
      <c r="O427" s="99">
        <f>RES_hhdet_in_tess!O147</f>
        <v>0.77800813237056399</v>
      </c>
      <c r="P427" s="99">
        <f>RES_hhdet_in_tess!P147</f>
        <v>0.81695491799788345</v>
      </c>
      <c r="Q427" s="99">
        <f>RES_hhdet_in_tess!Q147</f>
        <v>0.86064415782438553</v>
      </c>
      <c r="R427" s="99">
        <f>RES_hhdet_in_tess!R147</f>
        <v>0.94837472339753282</v>
      </c>
      <c r="S427" s="99">
        <f>RES_hhdet_in_tess!S147</f>
        <v>0.99096043638888565</v>
      </c>
      <c r="T427" s="99">
        <f>RES_hhdet_in_tess!T147</f>
        <v>1.2423279451360643</v>
      </c>
      <c r="U427" s="99">
        <f>RES_hhdet_in_tess!U147</f>
        <v>0.99252522805757748</v>
      </c>
      <c r="V427" s="99">
        <f>RES_hhdet_in_tess!V147</f>
        <v>1.2019791200558527</v>
      </c>
      <c r="W427" s="99">
        <f>RES_hhdet_in_tess!W147</f>
        <v>1.150676926868351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7.9223673493646833</v>
      </c>
      <c r="D428" s="123">
        <v>7.9676251394073931</v>
      </c>
      <c r="E428" s="123">
        <v>7.763445969431146</v>
      </c>
      <c r="F428" s="123">
        <v>7.951555000346505</v>
      </c>
      <c r="G428" s="123">
        <v>8.0783490922727683</v>
      </c>
      <c r="H428" s="123">
        <v>8.2140171872901746</v>
      </c>
      <c r="I428" s="123">
        <v>7.8072627411637976</v>
      </c>
      <c r="J428" s="123">
        <v>7.9402930654291364</v>
      </c>
      <c r="K428" s="123">
        <v>7.5429078567165924</v>
      </c>
      <c r="L428" s="123">
        <v>8.8262884314057555</v>
      </c>
      <c r="M428" s="123">
        <v>9.2044405949965622</v>
      </c>
      <c r="N428" s="123">
        <v>9.1698827535351519</v>
      </c>
      <c r="O428" s="123">
        <v>9.8117758298621531</v>
      </c>
      <c r="P428" s="123">
        <v>9.375206431584294</v>
      </c>
      <c r="Q428" s="123">
        <v>9.8322146149119281</v>
      </c>
      <c r="R428" s="123">
        <v>9.7645813869187688</v>
      </c>
      <c r="S428" s="123">
        <v>9.2591062503287009</v>
      </c>
      <c r="T428" s="123">
        <v>9.1970377230016869</v>
      </c>
      <c r="U428" s="123">
        <v>9.2498895494826776</v>
      </c>
      <c r="V428" s="123">
        <v>9.1497418277095974</v>
      </c>
      <c r="W428" s="123">
        <v>9.1760756383560285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8.1489175480328466</v>
      </c>
      <c r="D429" s="99">
        <v>7.5125359517363748</v>
      </c>
      <c r="E429" s="99">
        <v>7.7804298908523668</v>
      </c>
      <c r="F429" s="99">
        <v>7.9886501832428323</v>
      </c>
      <c r="G429" s="99">
        <v>7.8989968237600774</v>
      </c>
      <c r="H429" s="99">
        <v>8.3494906139155667</v>
      </c>
      <c r="I429" s="99">
        <v>8.3954337304264541</v>
      </c>
      <c r="J429" s="99">
        <v>7.9115667021166312</v>
      </c>
      <c r="K429" s="99">
        <v>7.5778528299915182</v>
      </c>
      <c r="L429" s="99">
        <v>8.4272984430246041</v>
      </c>
      <c r="M429" s="99">
        <v>9.5712769779817535</v>
      </c>
      <c r="N429" s="99">
        <v>9.595717857850472</v>
      </c>
      <c r="O429" s="99">
        <v>9.4786404311541137</v>
      </c>
      <c r="P429" s="99">
        <v>8.3510966617864035</v>
      </c>
      <c r="Q429" s="99">
        <v>9.7113804685562375</v>
      </c>
      <c r="R429" s="99">
        <v>9.7628463139933608</v>
      </c>
      <c r="S429" s="99">
        <v>9.5653115015848975</v>
      </c>
      <c r="T429" s="99">
        <v>8.9944816498597486</v>
      </c>
      <c r="U429" s="99">
        <v>9.2559091182576854</v>
      </c>
      <c r="V429" s="99">
        <v>9.0103920943336178</v>
      </c>
      <c r="W429" s="99">
        <v>9.494074779895211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8.1491483842249774</v>
      </c>
      <c r="D430" s="99">
        <v>7.5125899047301035</v>
      </c>
      <c r="E430" s="99">
        <v>7.7808782099088063</v>
      </c>
      <c r="F430" s="99">
        <v>7.9889440306285335</v>
      </c>
      <c r="G430" s="99">
        <v>7.8991954625173753</v>
      </c>
      <c r="H430" s="99">
        <v>8.3496665860056183</v>
      </c>
      <c r="I430" s="99">
        <v>8.3971153781131473</v>
      </c>
      <c r="J430" s="99">
        <v>7.9127715863892396</v>
      </c>
      <c r="K430" s="99">
        <v>7.5801603216743452</v>
      </c>
      <c r="L430" s="99">
        <v>0</v>
      </c>
      <c r="M430" s="99">
        <v>9.572653425008351</v>
      </c>
      <c r="N430" s="99">
        <v>9.5951023589648443</v>
      </c>
      <c r="O430" s="99">
        <v>9.4741926375389092</v>
      </c>
      <c r="P430" s="99">
        <v>8.3462910776747385</v>
      </c>
      <c r="Q430" s="99">
        <v>9.7143542302570296</v>
      </c>
      <c r="R430" s="99">
        <v>9.7681993871191573</v>
      </c>
      <c r="S430" s="99">
        <v>9.5715632670847128</v>
      </c>
      <c r="T430" s="99">
        <v>8.9981761053374711</v>
      </c>
      <c r="U430" s="99">
        <v>9.261843399055433</v>
      </c>
      <c r="V430" s="99">
        <v>9.0127570640096213</v>
      </c>
      <c r="W430" s="99">
        <v>9.4968156228030267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4.5603864640183538</v>
      </c>
      <c r="D431" s="102">
        <v>4.2500867538512352</v>
      </c>
      <c r="E431" s="102">
        <v>4.3468685794691009</v>
      </c>
      <c r="F431" s="102">
        <v>4.4472282664339566</v>
      </c>
      <c r="G431" s="102">
        <v>4.4654305210493037</v>
      </c>
      <c r="H431" s="102">
        <v>4.7316996065798591</v>
      </c>
      <c r="I431" s="102">
        <v>4.6868181577470791</v>
      </c>
      <c r="J431" s="102">
        <v>4.2774295140370162</v>
      </c>
      <c r="K431" s="102">
        <v>3.7451493611224431</v>
      </c>
      <c r="L431" s="102">
        <v>0</v>
      </c>
      <c r="M431" s="102">
        <v>5.3923071083309422</v>
      </c>
      <c r="N431" s="102">
        <v>5.2969005955915014</v>
      </c>
      <c r="O431" s="102">
        <v>5.4915212111302845</v>
      </c>
      <c r="P431" s="102">
        <v>4.6451422621523566</v>
      </c>
      <c r="Q431" s="102">
        <v>5.532739775543698</v>
      </c>
      <c r="R431" s="102">
        <v>5.5711175049098864</v>
      </c>
      <c r="S431" s="102">
        <v>5.2323161576940853</v>
      </c>
      <c r="T431" s="102">
        <v>4.9423505453373604</v>
      </c>
      <c r="U431" s="102">
        <v>5.1741511906537543</v>
      </c>
      <c r="V431" s="102">
        <v>5.057043134661388</v>
      </c>
      <c r="W431" s="102">
        <v>5.3745511254443912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3.5887619202066245</v>
      </c>
      <c r="D432" s="105">
        <v>3.2625031508788687</v>
      </c>
      <c r="E432" s="105">
        <v>3.4340096304397041</v>
      </c>
      <c r="F432" s="105">
        <v>3.5417157641945765</v>
      </c>
      <c r="G432" s="105">
        <v>3.4337649414680715</v>
      </c>
      <c r="H432" s="105">
        <v>3.6179669794257596</v>
      </c>
      <c r="I432" s="105">
        <v>3.7102972203660687</v>
      </c>
      <c r="J432" s="105">
        <v>3.6353420723522234</v>
      </c>
      <c r="K432" s="105">
        <v>3.8350109605519012</v>
      </c>
      <c r="L432" s="105">
        <v>0</v>
      </c>
      <c r="M432" s="105">
        <v>4.1803463166774097</v>
      </c>
      <c r="N432" s="105">
        <v>4.2982017633733429</v>
      </c>
      <c r="O432" s="105">
        <v>3.9826714264086229</v>
      </c>
      <c r="P432" s="105">
        <v>3.7011488155223815</v>
      </c>
      <c r="Q432" s="105">
        <v>4.1816144547133307</v>
      </c>
      <c r="R432" s="105">
        <v>4.1970818822092708</v>
      </c>
      <c r="S432" s="105">
        <v>4.3392471093906266</v>
      </c>
      <c r="T432" s="105">
        <v>4.0558255600001107</v>
      </c>
      <c r="U432" s="105">
        <v>4.0876922084016787</v>
      </c>
      <c r="V432" s="105">
        <v>3.9557139293482328</v>
      </c>
      <c r="W432" s="105">
        <v>4.1222644973586373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7.8980626235798868</v>
      </c>
      <c r="D433" s="102">
        <v>8.010342204815986</v>
      </c>
      <c r="E433" s="102">
        <v>7.7602606900794893</v>
      </c>
      <c r="F433" s="102">
        <v>7.9461870801783556</v>
      </c>
      <c r="G433" s="102">
        <v>8.1010833229179813</v>
      </c>
      <c r="H433" s="102">
        <v>8.1965674798045853</v>
      </c>
      <c r="I433" s="102">
        <v>7.7548406424881025</v>
      </c>
      <c r="J433" s="102">
        <v>7.9408159596068799</v>
      </c>
      <c r="K433" s="102">
        <v>7.5383375474258276</v>
      </c>
      <c r="L433" s="102">
        <v>8.8566327601967352</v>
      </c>
      <c r="M433" s="102">
        <v>9.1652987570825655</v>
      </c>
      <c r="N433" s="102">
        <v>9.1327513135462741</v>
      </c>
      <c r="O433" s="102">
        <v>9.8388773020261091</v>
      </c>
      <c r="P433" s="102">
        <v>9.4567624941213921</v>
      </c>
      <c r="Q433" s="102">
        <v>9.8475720506637483</v>
      </c>
      <c r="R433" s="102">
        <v>9.7631276280638701</v>
      </c>
      <c r="S433" s="102">
        <v>9.2074657419445227</v>
      </c>
      <c r="T433" s="102">
        <v>9.221983843493593</v>
      </c>
      <c r="U433" s="102">
        <v>9.2463278768910122</v>
      </c>
      <c r="V433" s="102">
        <v>9.1689894260879097</v>
      </c>
      <c r="W433" s="102">
        <v>9.1278065673730033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7.8995600742005756</v>
      </c>
      <c r="D434" s="105">
        <v>8.0123956154680815</v>
      </c>
      <c r="E434" s="105">
        <v>7.762887336237541</v>
      </c>
      <c r="F434" s="105">
        <v>7.9482414248891233</v>
      </c>
      <c r="G434" s="105">
        <v>8.102877262544455</v>
      </c>
      <c r="H434" s="105">
        <v>8.1972238283319321</v>
      </c>
      <c r="I434" s="105">
        <v>7.7563195600641164</v>
      </c>
      <c r="J434" s="105">
        <v>7.9432215918826703</v>
      </c>
      <c r="K434" s="105">
        <v>7.5418225766327414</v>
      </c>
      <c r="L434" s="105">
        <v>8.8592194621902074</v>
      </c>
      <c r="M434" s="105">
        <v>9.1661813075142913</v>
      </c>
      <c r="N434" s="105">
        <v>9.1306850808236639</v>
      </c>
      <c r="O434" s="105">
        <v>9.8353086864990171</v>
      </c>
      <c r="P434" s="105">
        <v>9.4515878436026473</v>
      </c>
      <c r="Q434" s="105">
        <v>9.8466901848923385</v>
      </c>
      <c r="R434" s="105">
        <v>9.766030335662764</v>
      </c>
      <c r="S434" s="105">
        <v>9.2129874605430349</v>
      </c>
      <c r="T434" s="105">
        <v>9.2275260147532236</v>
      </c>
      <c r="U434" s="105">
        <v>9.2509287386187236</v>
      </c>
      <c r="V434" s="105">
        <v>9.1707430704779114</v>
      </c>
      <c r="W434" s="105">
        <v>9.1272955971438101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4.4186945942949842</v>
      </c>
      <c r="D435" s="99">
        <v>4.5356124081850329</v>
      </c>
      <c r="E435" s="99">
        <v>4.3354040202470872</v>
      </c>
      <c r="F435" s="99">
        <v>4.4219515231980502</v>
      </c>
      <c r="G435" s="99">
        <v>4.5826650498339374</v>
      </c>
      <c r="H435" s="99">
        <v>4.6464202823155212</v>
      </c>
      <c r="I435" s="99">
        <v>4.3296644091198182</v>
      </c>
      <c r="J435" s="99">
        <v>4.2974458401433244</v>
      </c>
      <c r="K435" s="99">
        <v>3.7192190639064981</v>
      </c>
      <c r="L435" s="99">
        <v>5.0257137948835835</v>
      </c>
      <c r="M435" s="99">
        <v>5.1563092239405073</v>
      </c>
      <c r="N435" s="99">
        <v>5.0287661673364958</v>
      </c>
      <c r="O435" s="99">
        <v>5.7011686822770313</v>
      </c>
      <c r="P435" s="99">
        <v>5.262479896246373</v>
      </c>
      <c r="Q435" s="99">
        <v>5.6112957982800715</v>
      </c>
      <c r="R435" s="99">
        <v>5.5744376833733149</v>
      </c>
      <c r="S435" s="99">
        <v>5.0321025799405676</v>
      </c>
      <c r="T435" s="99">
        <v>5.0762526952458238</v>
      </c>
      <c r="U435" s="99">
        <v>5.1697994092176742</v>
      </c>
      <c r="V435" s="99">
        <v>5.1490298310743503</v>
      </c>
      <c r="W435" s="99">
        <v>5.1643969683345121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3.4808654799055923</v>
      </c>
      <c r="D436" s="99">
        <v>3.4767832072830496</v>
      </c>
      <c r="E436" s="99">
        <v>3.4274833159904552</v>
      </c>
      <c r="F436" s="99">
        <v>3.5262899016910723</v>
      </c>
      <c r="G436" s="99">
        <v>3.5202122127105153</v>
      </c>
      <c r="H436" s="99">
        <v>3.5508035460164109</v>
      </c>
      <c r="I436" s="99">
        <v>3.4266551509442995</v>
      </c>
      <c r="J436" s="99">
        <v>3.6457757517393454</v>
      </c>
      <c r="K436" s="99">
        <v>3.8226035127262437</v>
      </c>
      <c r="L436" s="99">
        <v>3.8335056673066252</v>
      </c>
      <c r="M436" s="99">
        <v>4.0098720835737849</v>
      </c>
      <c r="N436" s="99">
        <v>4.1019189134871681</v>
      </c>
      <c r="O436" s="99">
        <v>4.134140004221984</v>
      </c>
      <c r="P436" s="99">
        <v>4.1891079473562751</v>
      </c>
      <c r="Q436" s="99">
        <v>4.2353943866122661</v>
      </c>
      <c r="R436" s="99">
        <v>4.1915926522894509</v>
      </c>
      <c r="S436" s="99">
        <v>4.1808848806024663</v>
      </c>
      <c r="T436" s="99">
        <v>4.1512733195074007</v>
      </c>
      <c r="U436" s="99">
        <v>4.0811293294010502</v>
      </c>
      <c r="V436" s="99">
        <v>4.0217132394035611</v>
      </c>
      <c r="W436" s="99">
        <v>3.9628986288092971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1.8594902867639802</v>
      </c>
      <c r="D437" s="123">
        <v>1.8890603873008656</v>
      </c>
      <c r="E437" s="123">
        <v>1.8795001575638108</v>
      </c>
      <c r="F437" s="123">
        <v>1.8896627736677678</v>
      </c>
      <c r="G437" s="123">
        <v>1.9197657532347916</v>
      </c>
      <c r="H437" s="123">
        <v>1.982946173062367</v>
      </c>
      <c r="I437" s="123">
        <v>1.9634675087091207</v>
      </c>
      <c r="J437" s="123">
        <v>2.0051498520227304</v>
      </c>
      <c r="K437" s="123">
        <v>2.0168638283080562</v>
      </c>
      <c r="L437" s="123">
        <v>2.2487851398452605</v>
      </c>
      <c r="M437" s="123">
        <v>2.2005670739839687</v>
      </c>
      <c r="N437" s="123">
        <v>2.1908431915917754</v>
      </c>
      <c r="O437" s="123">
        <v>2.3478886989979104</v>
      </c>
      <c r="P437" s="123">
        <v>2.38209755235905</v>
      </c>
      <c r="Q437" s="123">
        <v>2.4232316101889246</v>
      </c>
      <c r="R437" s="123">
        <v>2.4941774978338107</v>
      </c>
      <c r="S437" s="123">
        <v>2.429637089940023</v>
      </c>
      <c r="T437" s="123">
        <v>2.4361046881689328</v>
      </c>
      <c r="U437" s="123">
        <v>2.4384924418655394</v>
      </c>
      <c r="V437" s="123">
        <v>2.5714309552249475</v>
      </c>
      <c r="W437" s="123">
        <v>2.6207715708104442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1.8594902867639802</v>
      </c>
      <c r="D439" s="110">
        <v>1.8890603873008656</v>
      </c>
      <c r="E439" s="110">
        <v>1.8795001575638108</v>
      </c>
      <c r="F439" s="110">
        <v>1.8896627736677678</v>
      </c>
      <c r="G439" s="110">
        <v>1.9197657532347916</v>
      </c>
      <c r="H439" s="110">
        <v>1.982946173062367</v>
      </c>
      <c r="I439" s="110">
        <v>1.9634675087091207</v>
      </c>
      <c r="J439" s="110">
        <v>2.0051498520227304</v>
      </c>
      <c r="K439" s="110">
        <v>2.0168638283080562</v>
      </c>
      <c r="L439" s="110">
        <v>2.2487851398452605</v>
      </c>
      <c r="M439" s="110">
        <v>2.2005670739839687</v>
      </c>
      <c r="N439" s="110">
        <v>2.1908431915917754</v>
      </c>
      <c r="O439" s="110">
        <v>2.3478886989979104</v>
      </c>
      <c r="P439" s="110">
        <v>2.38209755235905</v>
      </c>
      <c r="Q439" s="110">
        <v>2.4232316101889246</v>
      </c>
      <c r="R439" s="110">
        <v>2.4941774978338107</v>
      </c>
      <c r="S439" s="110">
        <v>2.429637089940023</v>
      </c>
      <c r="T439" s="110">
        <v>2.4361046881689328</v>
      </c>
      <c r="U439" s="110">
        <v>2.4384924418655394</v>
      </c>
      <c r="V439" s="110">
        <v>2.5714309552249475</v>
      </c>
      <c r="W439" s="110">
        <v>2.6207715708104442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0.26486567267282118</v>
      </c>
      <c r="D441" s="118">
        <f t="shared" si="199"/>
        <v>0.22589854476632815</v>
      </c>
      <c r="E441" s="118">
        <f t="shared" si="199"/>
        <v>0.28837007239298762</v>
      </c>
      <c r="F441" s="118">
        <f t="shared" si="199"/>
        <v>0.30561260592081446</v>
      </c>
      <c r="G441" s="118">
        <f t="shared" si="199"/>
        <v>0.3118500033602275</v>
      </c>
      <c r="H441" s="118">
        <f t="shared" si="199"/>
        <v>0.31849505744773787</v>
      </c>
      <c r="I441" s="118">
        <f t="shared" si="199"/>
        <v>0.22638100637629752</v>
      </c>
      <c r="J441" s="118">
        <f t="shared" si="199"/>
        <v>0.18539112925813428</v>
      </c>
      <c r="K441" s="118">
        <f t="shared" si="199"/>
        <v>0.1463869933246259</v>
      </c>
      <c r="L441" s="118">
        <f t="shared" si="199"/>
        <v>0.20634414535103918</v>
      </c>
      <c r="M441" s="118">
        <f t="shared" si="199"/>
        <v>0.29794039300451108</v>
      </c>
      <c r="N441" s="118">
        <f t="shared" si="199"/>
        <v>0.25029780231874121</v>
      </c>
      <c r="O441" s="118">
        <f t="shared" si="199"/>
        <v>0.20685540280931755</v>
      </c>
      <c r="P441" s="118">
        <f t="shared" si="199"/>
        <v>0.17679713586173587</v>
      </c>
      <c r="Q441" s="118">
        <f t="shared" si="199"/>
        <v>0.30210171542671677</v>
      </c>
      <c r="R441" s="118">
        <f t="shared" ref="R441:V441" si="200">R442+R444+R446+R455</f>
        <v>0.33017853300485894</v>
      </c>
      <c r="S441" s="118">
        <f t="shared" si="200"/>
        <v>0.35484115232770042</v>
      </c>
      <c r="T441" s="118">
        <f t="shared" si="200"/>
        <v>0.28971438106842812</v>
      </c>
      <c r="U441" s="118">
        <f t="shared" si="200"/>
        <v>0.34150064484680015</v>
      </c>
      <c r="V441" s="118">
        <f t="shared" si="200"/>
        <v>0.29468082306118448</v>
      </c>
      <c r="W441" s="118">
        <f t="shared" ref="W441" si="201">W442+W444+W446+W455</f>
        <v>0.3230481179935199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0.26486567267282118</v>
      </c>
      <c r="D446" s="123">
        <v>0.22589854476632815</v>
      </c>
      <c r="E446" s="123">
        <v>0.28837007239298762</v>
      </c>
      <c r="F446" s="123">
        <v>0.30561260592081446</v>
      </c>
      <c r="G446" s="123">
        <v>0.3118500033602275</v>
      </c>
      <c r="H446" s="123">
        <v>0.31849505744773787</v>
      </c>
      <c r="I446" s="123">
        <v>0.22638100637629752</v>
      </c>
      <c r="J446" s="123">
        <v>0.18539112925813428</v>
      </c>
      <c r="K446" s="123">
        <v>0.1463869933246259</v>
      </c>
      <c r="L446" s="123">
        <v>0.20634414535103918</v>
      </c>
      <c r="M446" s="123">
        <v>0.29794039300451108</v>
      </c>
      <c r="N446" s="123">
        <v>0.25029780231874121</v>
      </c>
      <c r="O446" s="123">
        <v>0.20685540280931755</v>
      </c>
      <c r="P446" s="123">
        <v>0.17679713586173587</v>
      </c>
      <c r="Q446" s="123">
        <v>0.30210171542671677</v>
      </c>
      <c r="R446" s="123">
        <v>0.33017853300485894</v>
      </c>
      <c r="S446" s="123">
        <v>0.35484115232770042</v>
      </c>
      <c r="T446" s="123">
        <v>0.28971438106842812</v>
      </c>
      <c r="U446" s="123">
        <v>0.34150064484680015</v>
      </c>
      <c r="V446" s="123">
        <v>0.29468082306118448</v>
      </c>
      <c r="W446" s="123">
        <v>0.3230481179935199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2.8172863141738862</v>
      </c>
      <c r="D447" s="99">
        <v>2.5902458982653904</v>
      </c>
      <c r="E447" s="99">
        <v>2.6741799065054828</v>
      </c>
      <c r="F447" s="99">
        <v>2.7369758249828449</v>
      </c>
      <c r="G447" s="99">
        <v>2.6965411498277074</v>
      </c>
      <c r="H447" s="99">
        <v>2.8390953093510904</v>
      </c>
      <c r="I447" s="99">
        <v>2.8422366131772718</v>
      </c>
      <c r="J447" s="99">
        <v>2.6646543673583265</v>
      </c>
      <c r="K447" s="99">
        <v>2.5364603965122088</v>
      </c>
      <c r="L447" s="99">
        <v>2.8002114313226318</v>
      </c>
      <c r="M447" s="99">
        <v>3.1322771032875432</v>
      </c>
      <c r="N447" s="99">
        <v>3.0631108746061404</v>
      </c>
      <c r="O447" s="99">
        <v>2.9201385736076388</v>
      </c>
      <c r="P447" s="99">
        <v>2.4678267155350455</v>
      </c>
      <c r="Q447" s="99">
        <v>2.7673149484193469</v>
      </c>
      <c r="R447" s="99">
        <v>2.7165080616437844</v>
      </c>
      <c r="S447" s="99">
        <v>2.6025223785650415</v>
      </c>
      <c r="T447" s="99">
        <v>2.3990300774236917</v>
      </c>
      <c r="U447" s="99">
        <v>2.4289078156802684</v>
      </c>
      <c r="V447" s="99">
        <v>2.3371285879023351</v>
      </c>
      <c r="W447" s="99">
        <v>2.4492598268318626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1.5766406147432723</v>
      </c>
      <c r="D448" s="99">
        <v>1.4653866353732086</v>
      </c>
      <c r="E448" s="99">
        <v>1.4940445161138558</v>
      </c>
      <c r="F448" s="99">
        <v>1.5236561839874105</v>
      </c>
      <c r="G448" s="99">
        <v>1.5243982774478659</v>
      </c>
      <c r="H448" s="99">
        <v>1.6089300269300386</v>
      </c>
      <c r="I448" s="99">
        <v>1.5867013658835876</v>
      </c>
      <c r="J448" s="99">
        <v>1.4406591848106138</v>
      </c>
      <c r="K448" s="99">
        <v>1.2535771341340114</v>
      </c>
      <c r="L448" s="99">
        <v>0</v>
      </c>
      <c r="M448" s="99">
        <v>1.764675719674055</v>
      </c>
      <c r="N448" s="99">
        <v>1.690857740548305</v>
      </c>
      <c r="O448" s="99">
        <v>1.6918041182044872</v>
      </c>
      <c r="P448" s="99">
        <v>1.3726827309346836</v>
      </c>
      <c r="Q448" s="99">
        <v>1.5765867207190776</v>
      </c>
      <c r="R448" s="99">
        <v>1.5501612058320073</v>
      </c>
      <c r="S448" s="99">
        <v>1.4236044367054896</v>
      </c>
      <c r="T448" s="99">
        <v>1.3182357886761156</v>
      </c>
      <c r="U448" s="99">
        <v>1.3577851841371531</v>
      </c>
      <c r="V448" s="99">
        <v>1.311703192994784</v>
      </c>
      <c r="W448" s="99">
        <v>1.3865144802398761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1.5766406147432723</v>
      </c>
      <c r="D449" s="102">
        <v>1.4653866353732086</v>
      </c>
      <c r="E449" s="102">
        <v>1.4940445161138558</v>
      </c>
      <c r="F449" s="102">
        <v>1.5236561839874105</v>
      </c>
      <c r="G449" s="102">
        <v>1.5243982774478659</v>
      </c>
      <c r="H449" s="102">
        <v>1.6089300269300386</v>
      </c>
      <c r="I449" s="102">
        <v>1.5867013658835876</v>
      </c>
      <c r="J449" s="102">
        <v>1.4406591848106138</v>
      </c>
      <c r="K449" s="102">
        <v>1.2535771341340114</v>
      </c>
      <c r="L449" s="102">
        <v>0</v>
      </c>
      <c r="M449" s="102">
        <v>1.764675719674055</v>
      </c>
      <c r="N449" s="102">
        <v>1.690857740548305</v>
      </c>
      <c r="O449" s="102">
        <v>1.6918041182044872</v>
      </c>
      <c r="P449" s="102">
        <v>1.3726827309346836</v>
      </c>
      <c r="Q449" s="102">
        <v>1.5765867207190776</v>
      </c>
      <c r="R449" s="102">
        <v>1.5501612058320073</v>
      </c>
      <c r="S449" s="102">
        <v>1.4236044367054896</v>
      </c>
      <c r="T449" s="102">
        <v>1.3182357886761156</v>
      </c>
      <c r="U449" s="102">
        <v>1.3577851841371531</v>
      </c>
      <c r="V449" s="102">
        <v>1.311703192994784</v>
      </c>
      <c r="W449" s="102">
        <v>1.3865144802398761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40230</v>
      </c>
      <c r="C5" s="120">
        <v>33742</v>
      </c>
      <c r="D5" s="120">
        <v>28034</v>
      </c>
      <c r="E5" s="120">
        <v>23823</v>
      </c>
      <c r="F5" s="120">
        <v>22127</v>
      </c>
      <c r="G5" s="120">
        <v>19871</v>
      </c>
      <c r="H5" s="120">
        <v>18281</v>
      </c>
      <c r="I5" s="120">
        <v>16792</v>
      </c>
      <c r="J5" s="120">
        <v>15591</v>
      </c>
      <c r="K5" s="120">
        <v>14609</v>
      </c>
      <c r="L5" s="120">
        <v>14062</v>
      </c>
      <c r="M5" s="120">
        <v>14503</v>
      </c>
      <c r="N5" s="120">
        <v>15169</v>
      </c>
      <c r="O5" s="120">
        <v>22030</v>
      </c>
      <c r="P5" s="120">
        <v>23316</v>
      </c>
      <c r="Q5" s="120">
        <v>23949</v>
      </c>
      <c r="R5" s="120">
        <v>23333</v>
      </c>
      <c r="S5" s="120">
        <v>21520</v>
      </c>
      <c r="T5" s="120">
        <v>20329</v>
      </c>
      <c r="U5" s="120">
        <v>20060</v>
      </c>
      <c r="V5" s="120">
        <v>21436</v>
      </c>
      <c r="W5" s="120">
        <v>23102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40230</v>
      </c>
      <c r="C7" s="52">
        <v>33742</v>
      </c>
      <c r="D7" s="52">
        <v>28034</v>
      </c>
      <c r="E7" s="52">
        <v>23823</v>
      </c>
      <c r="F7" s="52">
        <v>22127</v>
      </c>
      <c r="G7" s="52">
        <v>19871</v>
      </c>
      <c r="H7" s="52">
        <v>18281</v>
      </c>
      <c r="I7" s="52">
        <v>16792</v>
      </c>
      <c r="J7" s="52">
        <v>15591</v>
      </c>
      <c r="K7" s="52">
        <v>14609</v>
      </c>
      <c r="L7" s="52">
        <v>14062</v>
      </c>
      <c r="M7" s="52">
        <v>14503</v>
      </c>
      <c r="N7" s="52">
        <v>15169</v>
      </c>
      <c r="O7" s="52">
        <v>22030</v>
      </c>
      <c r="P7" s="52">
        <v>23316</v>
      </c>
      <c r="Q7" s="52">
        <v>23949</v>
      </c>
      <c r="R7" s="52">
        <v>23333</v>
      </c>
      <c r="S7" s="52">
        <v>21520</v>
      </c>
      <c r="T7" s="52">
        <v>20329</v>
      </c>
      <c r="U7" s="52">
        <v>20060</v>
      </c>
      <c r="V7" s="52">
        <v>21436</v>
      </c>
      <c r="W7" s="52">
        <v>23102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799</v>
      </c>
      <c r="C9" s="52">
        <v>834</v>
      </c>
      <c r="D9" s="52">
        <v>820</v>
      </c>
      <c r="E9" s="52">
        <v>718</v>
      </c>
      <c r="F9" s="52">
        <v>618</v>
      </c>
      <c r="G9" s="52">
        <v>510</v>
      </c>
      <c r="H9" s="52">
        <v>405</v>
      </c>
      <c r="I9" s="52">
        <v>351</v>
      </c>
      <c r="J9" s="52">
        <v>335</v>
      </c>
      <c r="K9" s="52">
        <v>367</v>
      </c>
      <c r="L9" s="52">
        <v>530</v>
      </c>
      <c r="M9" s="52">
        <v>862</v>
      </c>
      <c r="N9" s="52">
        <v>1267</v>
      </c>
      <c r="O9" s="52">
        <v>1870</v>
      </c>
      <c r="P9" s="52">
        <v>2557</v>
      </c>
      <c r="Q9" s="52">
        <v>3154</v>
      </c>
      <c r="R9" s="52">
        <v>3240</v>
      </c>
      <c r="S9" s="52">
        <v>3092</v>
      </c>
      <c r="T9" s="52">
        <v>2774</v>
      </c>
      <c r="U9" s="52">
        <v>2337</v>
      </c>
      <c r="V9" s="52">
        <v>2041</v>
      </c>
      <c r="W9" s="52">
        <v>1746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4395</v>
      </c>
      <c r="C11" s="52">
        <v>3686</v>
      </c>
      <c r="D11" s="52">
        <v>3055</v>
      </c>
      <c r="E11" s="52">
        <v>2591</v>
      </c>
      <c r="F11" s="52">
        <v>2415</v>
      </c>
      <c r="G11" s="52">
        <v>2194</v>
      </c>
      <c r="H11" s="52">
        <v>2033</v>
      </c>
      <c r="I11" s="52">
        <v>1827</v>
      </c>
      <c r="J11" s="52">
        <v>1675</v>
      </c>
      <c r="K11" s="52">
        <v>1457</v>
      </c>
      <c r="L11" s="52">
        <v>1307</v>
      </c>
      <c r="M11" s="52">
        <v>1303</v>
      </c>
      <c r="N11" s="52">
        <v>1271</v>
      </c>
      <c r="O11" s="52">
        <v>1665</v>
      </c>
      <c r="P11" s="52">
        <v>1760</v>
      </c>
      <c r="Q11" s="52">
        <v>1879</v>
      </c>
      <c r="R11" s="52">
        <v>1910</v>
      </c>
      <c r="S11" s="52">
        <v>1879</v>
      </c>
      <c r="T11" s="52">
        <v>1887</v>
      </c>
      <c r="U11" s="52">
        <v>2095</v>
      </c>
      <c r="V11" s="52">
        <v>2477</v>
      </c>
      <c r="W11" s="52">
        <v>2938</v>
      </c>
      <c r="DA11" s="63" t="s">
        <v>1129</v>
      </c>
    </row>
    <row r="12" spans="1:105" ht="12" customHeight="1" x14ac:dyDescent="0.25">
      <c r="A12" s="97" t="s">
        <v>123</v>
      </c>
      <c r="B12" s="52">
        <v>15</v>
      </c>
      <c r="C12" s="52">
        <v>13</v>
      </c>
      <c r="D12" s="52">
        <v>10</v>
      </c>
      <c r="E12" s="52">
        <v>9</v>
      </c>
      <c r="F12" s="52">
        <v>9</v>
      </c>
      <c r="G12" s="52">
        <v>8</v>
      </c>
      <c r="H12" s="52">
        <v>10</v>
      </c>
      <c r="I12" s="52">
        <v>11</v>
      </c>
      <c r="J12" s="52">
        <v>11</v>
      </c>
      <c r="K12" s="52">
        <v>12</v>
      </c>
      <c r="L12" s="52">
        <v>9</v>
      </c>
      <c r="M12" s="52">
        <v>9</v>
      </c>
      <c r="N12" s="52">
        <v>9</v>
      </c>
      <c r="O12" s="52">
        <v>7</v>
      </c>
      <c r="P12" s="52">
        <v>7</v>
      </c>
      <c r="Q12" s="52">
        <v>7</v>
      </c>
      <c r="R12" s="52">
        <v>5</v>
      </c>
      <c r="S12" s="52">
        <v>4</v>
      </c>
      <c r="T12" s="52">
        <v>3</v>
      </c>
      <c r="U12" s="52">
        <v>5</v>
      </c>
      <c r="V12" s="52">
        <v>6</v>
      </c>
      <c r="W12" s="52">
        <v>11</v>
      </c>
      <c r="DA12" s="63" t="s">
        <v>1130</v>
      </c>
    </row>
    <row r="13" spans="1:105" ht="12" customHeight="1" x14ac:dyDescent="0.25">
      <c r="A13" s="97" t="s">
        <v>122</v>
      </c>
      <c r="B13" s="52">
        <v>25084</v>
      </c>
      <c r="C13" s="52">
        <v>21038</v>
      </c>
      <c r="D13" s="52">
        <v>17450</v>
      </c>
      <c r="E13" s="52">
        <v>14587</v>
      </c>
      <c r="F13" s="52">
        <v>13366</v>
      </c>
      <c r="G13" s="52">
        <v>11451</v>
      </c>
      <c r="H13" s="52">
        <v>9895</v>
      </c>
      <c r="I13" s="52">
        <v>8376</v>
      </c>
      <c r="J13" s="52">
        <v>7645</v>
      </c>
      <c r="K13" s="52">
        <v>6681</v>
      </c>
      <c r="L13" s="52">
        <v>6210</v>
      </c>
      <c r="M13" s="52">
        <v>6378</v>
      </c>
      <c r="N13" s="52">
        <v>6856</v>
      </c>
      <c r="O13" s="52">
        <v>10372</v>
      </c>
      <c r="P13" s="52">
        <v>11118</v>
      </c>
      <c r="Q13" s="52">
        <v>11362</v>
      </c>
      <c r="R13" s="52">
        <v>11012</v>
      </c>
      <c r="S13" s="52">
        <v>10122</v>
      </c>
      <c r="T13" s="52">
        <v>9372</v>
      </c>
      <c r="U13" s="52">
        <v>8761</v>
      </c>
      <c r="V13" s="52">
        <v>8977</v>
      </c>
      <c r="W13" s="52">
        <v>9428</v>
      </c>
      <c r="DA13" s="63" t="s">
        <v>1131</v>
      </c>
    </row>
    <row r="14" spans="1:105" ht="12" customHeight="1" x14ac:dyDescent="0.25">
      <c r="A14" s="97" t="s">
        <v>121</v>
      </c>
      <c r="B14" s="52">
        <v>10736</v>
      </c>
      <c r="C14" s="52">
        <v>9005</v>
      </c>
      <c r="D14" s="52">
        <v>7519</v>
      </c>
      <c r="E14" s="52">
        <v>6636</v>
      </c>
      <c r="F14" s="52">
        <v>6337</v>
      </c>
      <c r="G14" s="52">
        <v>6218</v>
      </c>
      <c r="H14" s="52">
        <v>6343</v>
      </c>
      <c r="I14" s="52">
        <v>6578</v>
      </c>
      <c r="J14" s="52">
        <v>6260</v>
      </c>
      <c r="K14" s="52">
        <v>6459</v>
      </c>
      <c r="L14" s="52">
        <v>6536</v>
      </c>
      <c r="M14" s="52">
        <v>6813</v>
      </c>
      <c r="N14" s="52">
        <v>7033</v>
      </c>
      <c r="O14" s="52">
        <v>9986</v>
      </c>
      <c r="P14" s="52">
        <v>10431</v>
      </c>
      <c r="Q14" s="52">
        <v>10701</v>
      </c>
      <c r="R14" s="52">
        <v>10406</v>
      </c>
      <c r="S14" s="52">
        <v>9515</v>
      </c>
      <c r="T14" s="52">
        <v>9067</v>
      </c>
      <c r="U14" s="52">
        <v>9199</v>
      </c>
      <c r="V14" s="52">
        <v>9976</v>
      </c>
      <c r="W14" s="52">
        <v>10725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40230</v>
      </c>
      <c r="C17" s="36">
        <v>33742</v>
      </c>
      <c r="D17" s="36">
        <v>28034</v>
      </c>
      <c r="E17" s="36">
        <v>23823</v>
      </c>
      <c r="F17" s="36">
        <v>22127</v>
      </c>
      <c r="G17" s="36">
        <v>19871</v>
      </c>
      <c r="H17" s="36">
        <v>18281</v>
      </c>
      <c r="I17" s="36">
        <v>16792</v>
      </c>
      <c r="J17" s="36">
        <v>15591</v>
      </c>
      <c r="K17" s="36">
        <v>14609</v>
      </c>
      <c r="L17" s="36">
        <v>14062</v>
      </c>
      <c r="M17" s="36">
        <v>14503</v>
      </c>
      <c r="N17" s="36">
        <v>15169</v>
      </c>
      <c r="O17" s="36">
        <v>22030</v>
      </c>
      <c r="P17" s="36">
        <v>23316</v>
      </c>
      <c r="Q17" s="36">
        <v>23949</v>
      </c>
      <c r="R17" s="36">
        <v>23333</v>
      </c>
      <c r="S17" s="36">
        <v>21520</v>
      </c>
      <c r="T17" s="36">
        <v>20329</v>
      </c>
      <c r="U17" s="36">
        <v>20060</v>
      </c>
      <c r="V17" s="36">
        <v>21436</v>
      </c>
      <c r="W17" s="36">
        <v>23102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6488</v>
      </c>
      <c r="D21" s="52">
        <v>5708</v>
      </c>
      <c r="E21" s="52">
        <v>4211</v>
      </c>
      <c r="F21" s="52">
        <v>1696</v>
      </c>
      <c r="G21" s="52">
        <v>2256</v>
      </c>
      <c r="H21" s="52">
        <v>1590</v>
      </c>
      <c r="I21" s="52">
        <v>1489</v>
      </c>
      <c r="J21" s="52">
        <v>1706</v>
      </c>
      <c r="K21" s="52">
        <v>3143</v>
      </c>
      <c r="L21" s="52">
        <v>3144</v>
      </c>
      <c r="M21" s="52">
        <v>3149</v>
      </c>
      <c r="N21" s="52">
        <v>3162</v>
      </c>
      <c r="O21" s="52">
        <v>2559</v>
      </c>
      <c r="P21" s="52">
        <v>92</v>
      </c>
      <c r="Q21" s="52">
        <v>167</v>
      </c>
      <c r="R21" s="52">
        <v>616</v>
      </c>
      <c r="S21" s="52">
        <v>1816</v>
      </c>
      <c r="T21" s="52">
        <v>1191</v>
      </c>
      <c r="U21" s="52">
        <v>269</v>
      </c>
      <c r="V21" s="52">
        <v>311</v>
      </c>
      <c r="W21" s="52">
        <v>788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125</v>
      </c>
      <c r="D23" s="52">
        <v>125</v>
      </c>
      <c r="E23" s="52">
        <v>127</v>
      </c>
      <c r="F23" s="52">
        <v>132</v>
      </c>
      <c r="G23" s="52">
        <v>141</v>
      </c>
      <c r="H23" s="52">
        <v>153</v>
      </c>
      <c r="I23" s="52">
        <v>96</v>
      </c>
      <c r="J23" s="52">
        <v>67</v>
      </c>
      <c r="K23" s="52">
        <v>94</v>
      </c>
      <c r="L23" s="52">
        <v>57</v>
      </c>
      <c r="M23" s="52">
        <v>34</v>
      </c>
      <c r="N23" s="52">
        <v>42</v>
      </c>
      <c r="O23" s="52">
        <v>195</v>
      </c>
      <c r="P23" s="52">
        <v>48</v>
      </c>
      <c r="Q23" s="52">
        <v>100</v>
      </c>
      <c r="R23" s="52">
        <v>181</v>
      </c>
      <c r="S23" s="52">
        <v>288</v>
      </c>
      <c r="T23" s="52">
        <v>406</v>
      </c>
      <c r="U23" s="52">
        <v>515</v>
      </c>
      <c r="V23" s="52">
        <v>579</v>
      </c>
      <c r="W23" s="52">
        <v>621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709</v>
      </c>
      <c r="D25" s="52">
        <v>664</v>
      </c>
      <c r="E25" s="52">
        <v>687</v>
      </c>
      <c r="F25" s="52">
        <v>688</v>
      </c>
      <c r="G25" s="52">
        <v>692</v>
      </c>
      <c r="H25" s="52">
        <v>705</v>
      </c>
      <c r="I25" s="52">
        <v>321</v>
      </c>
      <c r="J25" s="52">
        <v>186</v>
      </c>
      <c r="K25" s="52">
        <v>342</v>
      </c>
      <c r="L25" s="52">
        <v>340</v>
      </c>
      <c r="M25" s="52">
        <v>347</v>
      </c>
      <c r="N25" s="52">
        <v>355</v>
      </c>
      <c r="O25" s="52">
        <v>295</v>
      </c>
      <c r="P25" s="52">
        <v>51</v>
      </c>
      <c r="Q25" s="52">
        <v>96</v>
      </c>
      <c r="R25" s="52">
        <v>168</v>
      </c>
      <c r="S25" s="52">
        <v>248</v>
      </c>
      <c r="T25" s="52">
        <v>313</v>
      </c>
      <c r="U25" s="52">
        <v>352</v>
      </c>
      <c r="V25" s="52">
        <v>359</v>
      </c>
      <c r="W25" s="52">
        <v>361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2</v>
      </c>
      <c r="D26" s="52">
        <v>3</v>
      </c>
      <c r="E26" s="52">
        <v>2</v>
      </c>
      <c r="F26" s="52">
        <v>2</v>
      </c>
      <c r="G26" s="52">
        <v>3</v>
      </c>
      <c r="H26" s="52">
        <v>2</v>
      </c>
      <c r="I26" s="52">
        <v>1</v>
      </c>
      <c r="J26" s="52">
        <v>0</v>
      </c>
      <c r="K26" s="52">
        <v>1</v>
      </c>
      <c r="L26" s="52">
        <v>3</v>
      </c>
      <c r="M26" s="52">
        <v>3</v>
      </c>
      <c r="N26" s="52">
        <v>1</v>
      </c>
      <c r="O26" s="52">
        <v>3</v>
      </c>
      <c r="P26" s="52">
        <v>0</v>
      </c>
      <c r="Q26" s="52">
        <v>0</v>
      </c>
      <c r="R26" s="52">
        <v>2</v>
      </c>
      <c r="S26" s="52">
        <v>1</v>
      </c>
      <c r="T26" s="52">
        <v>1</v>
      </c>
      <c r="U26" s="52">
        <v>2</v>
      </c>
      <c r="V26" s="52">
        <v>1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4046</v>
      </c>
      <c r="D27" s="52">
        <v>3793</v>
      </c>
      <c r="E27" s="52">
        <v>3919</v>
      </c>
      <c r="F27" s="52">
        <v>3924</v>
      </c>
      <c r="G27" s="52">
        <v>3947</v>
      </c>
      <c r="H27" s="52">
        <v>4015</v>
      </c>
      <c r="I27" s="52">
        <v>1802</v>
      </c>
      <c r="J27" s="52">
        <v>884</v>
      </c>
      <c r="K27" s="52">
        <v>1593</v>
      </c>
      <c r="L27" s="52">
        <v>1582</v>
      </c>
      <c r="M27" s="52">
        <v>1605</v>
      </c>
      <c r="N27" s="52">
        <v>1641</v>
      </c>
      <c r="O27" s="52">
        <v>1275</v>
      </c>
      <c r="P27" s="52">
        <v>282</v>
      </c>
      <c r="Q27" s="52">
        <v>557</v>
      </c>
      <c r="R27" s="52">
        <v>965</v>
      </c>
      <c r="S27" s="52">
        <v>1503</v>
      </c>
      <c r="T27" s="52">
        <v>1857</v>
      </c>
      <c r="U27" s="52">
        <v>2127</v>
      </c>
      <c r="V27" s="52">
        <v>2235</v>
      </c>
      <c r="W27" s="52">
        <v>2174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1731</v>
      </c>
      <c r="D28" s="52">
        <v>1624</v>
      </c>
      <c r="E28" s="52">
        <v>1677</v>
      </c>
      <c r="F28" s="52">
        <v>1682</v>
      </c>
      <c r="G28" s="52">
        <v>1695</v>
      </c>
      <c r="H28" s="52">
        <v>1740</v>
      </c>
      <c r="I28" s="52">
        <v>822</v>
      </c>
      <c r="J28" s="52">
        <v>636</v>
      </c>
      <c r="K28" s="52">
        <v>1207</v>
      </c>
      <c r="L28" s="52">
        <v>1230</v>
      </c>
      <c r="M28" s="52">
        <v>1239</v>
      </c>
      <c r="N28" s="52">
        <v>1300</v>
      </c>
      <c r="O28" s="52">
        <v>1308</v>
      </c>
      <c r="P28" s="52">
        <v>403</v>
      </c>
      <c r="Q28" s="52">
        <v>708</v>
      </c>
      <c r="R28" s="52">
        <v>1157</v>
      </c>
      <c r="S28" s="52">
        <v>1660</v>
      </c>
      <c r="T28" s="52">
        <v>1702</v>
      </c>
      <c r="U28" s="52">
        <v>1789</v>
      </c>
      <c r="V28" s="52">
        <v>1914</v>
      </c>
      <c r="W28" s="52">
        <v>2049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6488</v>
      </c>
      <c r="D31" s="36">
        <v>6084</v>
      </c>
      <c r="E31" s="36">
        <v>6287</v>
      </c>
      <c r="F31" s="36">
        <v>6295</v>
      </c>
      <c r="G31" s="36">
        <v>6337</v>
      </c>
      <c r="H31" s="36">
        <v>6461</v>
      </c>
      <c r="I31" s="36">
        <v>2946</v>
      </c>
      <c r="J31" s="36">
        <v>1707</v>
      </c>
      <c r="K31" s="36">
        <v>3144</v>
      </c>
      <c r="L31" s="36">
        <v>3154</v>
      </c>
      <c r="M31" s="36">
        <v>3193</v>
      </c>
      <c r="N31" s="36">
        <v>3304</v>
      </c>
      <c r="O31" s="36">
        <v>2885</v>
      </c>
      <c r="P31" s="36">
        <v>737</v>
      </c>
      <c r="Q31" s="36">
        <v>1372</v>
      </c>
      <c r="R31" s="36">
        <v>2285</v>
      </c>
      <c r="S31" s="36">
        <v>3410</v>
      </c>
      <c r="T31" s="36">
        <v>3873</v>
      </c>
      <c r="U31" s="36">
        <v>4278</v>
      </c>
      <c r="V31" s="36">
        <v>4522</v>
      </c>
      <c r="W31" s="36">
        <v>4605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505</v>
      </c>
      <c r="K35" s="52">
        <v>2161</v>
      </c>
      <c r="L35" s="52">
        <v>2597</v>
      </c>
      <c r="M35" s="52">
        <v>3590</v>
      </c>
      <c r="N35" s="52">
        <v>3828</v>
      </c>
      <c r="O35" s="52">
        <v>9420</v>
      </c>
      <c r="P35" s="52">
        <v>1378</v>
      </c>
      <c r="Q35" s="52">
        <v>800</v>
      </c>
      <c r="R35" s="52">
        <v>0</v>
      </c>
      <c r="S35" s="52">
        <v>3</v>
      </c>
      <c r="T35" s="52">
        <v>0</v>
      </c>
      <c r="U35" s="52">
        <v>0</v>
      </c>
      <c r="V35" s="52">
        <v>1687</v>
      </c>
      <c r="W35" s="52">
        <v>2454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160</v>
      </c>
      <c r="D37" s="52">
        <v>111</v>
      </c>
      <c r="E37" s="52">
        <v>25</v>
      </c>
      <c r="F37" s="52">
        <v>32</v>
      </c>
      <c r="G37" s="52">
        <v>33</v>
      </c>
      <c r="H37" s="52">
        <v>48</v>
      </c>
      <c r="I37" s="52">
        <v>42</v>
      </c>
      <c r="J37" s="52">
        <v>51</v>
      </c>
      <c r="K37" s="52">
        <v>126</v>
      </c>
      <c r="L37" s="52">
        <v>220</v>
      </c>
      <c r="M37" s="52">
        <v>366</v>
      </c>
      <c r="N37" s="52">
        <v>447</v>
      </c>
      <c r="O37" s="52">
        <v>798</v>
      </c>
      <c r="P37" s="52">
        <v>735</v>
      </c>
      <c r="Q37" s="52">
        <v>697</v>
      </c>
      <c r="R37" s="52">
        <v>267</v>
      </c>
      <c r="S37" s="52">
        <v>140</v>
      </c>
      <c r="T37" s="52">
        <v>88</v>
      </c>
      <c r="U37" s="52">
        <v>78</v>
      </c>
      <c r="V37" s="52">
        <v>283</v>
      </c>
      <c r="W37" s="52">
        <v>326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33</v>
      </c>
      <c r="E39" s="52">
        <v>223</v>
      </c>
      <c r="F39" s="52">
        <v>512</v>
      </c>
      <c r="G39" s="52">
        <v>471</v>
      </c>
      <c r="H39" s="52">
        <v>544</v>
      </c>
      <c r="I39" s="52">
        <v>115</v>
      </c>
      <c r="J39" s="52">
        <v>34</v>
      </c>
      <c r="K39" s="52">
        <v>124</v>
      </c>
      <c r="L39" s="52">
        <v>190</v>
      </c>
      <c r="M39" s="52">
        <v>343</v>
      </c>
      <c r="N39" s="52">
        <v>323</v>
      </c>
      <c r="O39" s="52">
        <v>689</v>
      </c>
      <c r="P39" s="52">
        <v>146</v>
      </c>
      <c r="Q39" s="52">
        <v>215</v>
      </c>
      <c r="R39" s="52">
        <v>199</v>
      </c>
      <c r="S39" s="52">
        <v>217</v>
      </c>
      <c r="T39" s="52">
        <v>321</v>
      </c>
      <c r="U39" s="52">
        <v>560</v>
      </c>
      <c r="V39" s="52">
        <v>741</v>
      </c>
      <c r="W39" s="52">
        <v>822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1</v>
      </c>
      <c r="F40" s="52">
        <v>2</v>
      </c>
      <c r="G40" s="52">
        <v>2</v>
      </c>
      <c r="H40" s="52">
        <v>4</v>
      </c>
      <c r="I40" s="52">
        <v>2</v>
      </c>
      <c r="J40" s="52">
        <v>0</v>
      </c>
      <c r="K40" s="52">
        <v>2</v>
      </c>
      <c r="L40" s="52">
        <v>0</v>
      </c>
      <c r="M40" s="52">
        <v>3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4</v>
      </c>
      <c r="V40" s="52">
        <v>2</v>
      </c>
      <c r="W40" s="52">
        <v>5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205</v>
      </c>
      <c r="E41" s="52">
        <v>1056</v>
      </c>
      <c r="F41" s="52">
        <v>2703</v>
      </c>
      <c r="G41" s="52">
        <v>2032</v>
      </c>
      <c r="H41" s="52">
        <v>2459</v>
      </c>
      <c r="I41" s="52">
        <v>283</v>
      </c>
      <c r="J41" s="52">
        <v>153</v>
      </c>
      <c r="K41" s="52">
        <v>629</v>
      </c>
      <c r="L41" s="52">
        <v>1111</v>
      </c>
      <c r="M41" s="52">
        <v>1773</v>
      </c>
      <c r="N41" s="52">
        <v>2119</v>
      </c>
      <c r="O41" s="52">
        <v>4791</v>
      </c>
      <c r="P41" s="52">
        <v>1028</v>
      </c>
      <c r="Q41" s="52">
        <v>801</v>
      </c>
      <c r="R41" s="52">
        <v>615</v>
      </c>
      <c r="S41" s="52">
        <v>613</v>
      </c>
      <c r="T41" s="52">
        <v>1107</v>
      </c>
      <c r="U41" s="52">
        <v>1516</v>
      </c>
      <c r="V41" s="52">
        <v>2451</v>
      </c>
      <c r="W41" s="52">
        <v>2625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138</v>
      </c>
      <c r="E42" s="52">
        <v>794</v>
      </c>
      <c r="F42" s="52">
        <v>1383</v>
      </c>
      <c r="G42" s="52">
        <v>1576</v>
      </c>
      <c r="H42" s="52">
        <v>1865</v>
      </c>
      <c r="I42" s="52">
        <v>1057</v>
      </c>
      <c r="J42" s="52">
        <v>318</v>
      </c>
      <c r="K42" s="52">
        <v>1406</v>
      </c>
      <c r="L42" s="52">
        <v>1307</v>
      </c>
      <c r="M42" s="52">
        <v>1516</v>
      </c>
      <c r="N42" s="52">
        <v>1520</v>
      </c>
      <c r="O42" s="52">
        <v>4261</v>
      </c>
      <c r="P42" s="52">
        <v>848</v>
      </c>
      <c r="Q42" s="52">
        <v>978</v>
      </c>
      <c r="R42" s="52">
        <v>862</v>
      </c>
      <c r="S42" s="52">
        <v>769</v>
      </c>
      <c r="T42" s="52">
        <v>1254</v>
      </c>
      <c r="U42" s="52">
        <v>1921</v>
      </c>
      <c r="V42" s="52">
        <v>2691</v>
      </c>
      <c r="W42" s="52">
        <v>2798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376</v>
      </c>
      <c r="E45" s="36">
        <v>2076</v>
      </c>
      <c r="F45" s="36">
        <v>4599</v>
      </c>
      <c r="G45" s="36">
        <v>4081</v>
      </c>
      <c r="H45" s="36">
        <v>4871</v>
      </c>
      <c r="I45" s="36">
        <v>1457</v>
      </c>
      <c r="J45" s="36">
        <v>506</v>
      </c>
      <c r="K45" s="36">
        <v>2162</v>
      </c>
      <c r="L45" s="36">
        <v>2607</v>
      </c>
      <c r="M45" s="36">
        <v>3634</v>
      </c>
      <c r="N45" s="36">
        <v>3970</v>
      </c>
      <c r="O45" s="36">
        <v>9746</v>
      </c>
      <c r="P45" s="36">
        <v>2023</v>
      </c>
      <c r="Q45" s="36">
        <v>2005</v>
      </c>
      <c r="R45" s="36">
        <v>1669</v>
      </c>
      <c r="S45" s="36">
        <v>1597</v>
      </c>
      <c r="T45" s="36">
        <v>2682</v>
      </c>
      <c r="U45" s="36">
        <v>4009</v>
      </c>
      <c r="V45" s="36">
        <v>5898</v>
      </c>
      <c r="W45" s="36">
        <v>6271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163</v>
      </c>
      <c r="K49" s="52">
        <v>670</v>
      </c>
      <c r="L49" s="52">
        <v>737</v>
      </c>
      <c r="M49" s="52">
        <v>997</v>
      </c>
      <c r="N49" s="52">
        <v>997</v>
      </c>
      <c r="O49" s="52">
        <v>2622</v>
      </c>
      <c r="P49" s="52">
        <v>652</v>
      </c>
      <c r="Q49" s="52">
        <v>349</v>
      </c>
      <c r="R49" s="52">
        <v>0</v>
      </c>
      <c r="S49" s="52">
        <v>0</v>
      </c>
      <c r="T49" s="52">
        <v>0</v>
      </c>
      <c r="U49" s="52">
        <v>0</v>
      </c>
      <c r="V49" s="52">
        <v>471</v>
      </c>
      <c r="W49" s="52">
        <v>828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17</v>
      </c>
      <c r="K51" s="52">
        <v>77</v>
      </c>
      <c r="L51" s="52">
        <v>90</v>
      </c>
      <c r="M51" s="52">
        <v>136</v>
      </c>
      <c r="N51" s="52">
        <v>147</v>
      </c>
      <c r="O51" s="52">
        <v>396</v>
      </c>
      <c r="P51" s="52">
        <v>80</v>
      </c>
      <c r="Q51" s="52">
        <v>55</v>
      </c>
      <c r="R51" s="52">
        <v>0</v>
      </c>
      <c r="S51" s="52">
        <v>0</v>
      </c>
      <c r="T51" s="52">
        <v>0</v>
      </c>
      <c r="U51" s="52">
        <v>0</v>
      </c>
      <c r="V51" s="52">
        <v>124</v>
      </c>
      <c r="W51" s="52">
        <v>135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11</v>
      </c>
      <c r="K53" s="52">
        <v>38</v>
      </c>
      <c r="L53" s="52">
        <v>54</v>
      </c>
      <c r="M53" s="52">
        <v>94</v>
      </c>
      <c r="N53" s="52">
        <v>82</v>
      </c>
      <c r="O53" s="52">
        <v>186</v>
      </c>
      <c r="P53" s="52">
        <v>47</v>
      </c>
      <c r="Q53" s="52">
        <v>38</v>
      </c>
      <c r="R53" s="52">
        <v>0</v>
      </c>
      <c r="S53" s="52">
        <v>0</v>
      </c>
      <c r="T53" s="52">
        <v>0</v>
      </c>
      <c r="U53" s="52">
        <v>0</v>
      </c>
      <c r="V53" s="52">
        <v>60</v>
      </c>
      <c r="W53" s="52">
        <v>109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1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49</v>
      </c>
      <c r="K55" s="52">
        <v>195</v>
      </c>
      <c r="L55" s="52">
        <v>314</v>
      </c>
      <c r="M55" s="52">
        <v>486</v>
      </c>
      <c r="N55" s="52">
        <v>532</v>
      </c>
      <c r="O55" s="52">
        <v>1289</v>
      </c>
      <c r="P55" s="52">
        <v>330</v>
      </c>
      <c r="Q55" s="52">
        <v>141</v>
      </c>
      <c r="R55" s="52">
        <v>0</v>
      </c>
      <c r="S55" s="52">
        <v>0</v>
      </c>
      <c r="T55" s="52">
        <v>0</v>
      </c>
      <c r="U55" s="52">
        <v>0</v>
      </c>
      <c r="V55" s="52">
        <v>196</v>
      </c>
      <c r="W55" s="52">
        <v>349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103</v>
      </c>
      <c r="K56" s="52">
        <v>436</v>
      </c>
      <c r="L56" s="52">
        <v>369</v>
      </c>
      <c r="M56" s="52">
        <v>416</v>
      </c>
      <c r="N56" s="52">
        <v>383</v>
      </c>
      <c r="O56" s="52">
        <v>1147</v>
      </c>
      <c r="P56" s="52">
        <v>275</v>
      </c>
      <c r="Q56" s="52">
        <v>170</v>
      </c>
      <c r="R56" s="52">
        <v>0</v>
      </c>
      <c r="S56" s="52">
        <v>0</v>
      </c>
      <c r="T56" s="52">
        <v>0</v>
      </c>
      <c r="U56" s="52">
        <v>0</v>
      </c>
      <c r="V56" s="52">
        <v>215</v>
      </c>
      <c r="W56" s="52">
        <v>369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163</v>
      </c>
      <c r="K59" s="36">
        <v>670</v>
      </c>
      <c r="L59" s="36">
        <v>737</v>
      </c>
      <c r="M59" s="36">
        <v>997</v>
      </c>
      <c r="N59" s="36">
        <v>997</v>
      </c>
      <c r="O59" s="36">
        <v>2622</v>
      </c>
      <c r="P59" s="36">
        <v>652</v>
      </c>
      <c r="Q59" s="36">
        <v>349</v>
      </c>
      <c r="R59" s="36">
        <v>0</v>
      </c>
      <c r="S59" s="36">
        <v>0</v>
      </c>
      <c r="T59" s="36">
        <v>0</v>
      </c>
      <c r="U59" s="36">
        <v>0</v>
      </c>
      <c r="V59" s="36">
        <v>471</v>
      </c>
      <c r="W59" s="36">
        <v>828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342</v>
      </c>
      <c r="K63" s="52">
        <v>1491</v>
      </c>
      <c r="L63" s="52">
        <v>1860</v>
      </c>
      <c r="M63" s="52">
        <v>2593</v>
      </c>
      <c r="N63" s="52">
        <v>2831</v>
      </c>
      <c r="O63" s="52">
        <v>6798</v>
      </c>
      <c r="P63" s="52">
        <v>726</v>
      </c>
      <c r="Q63" s="52">
        <v>451</v>
      </c>
      <c r="R63" s="52">
        <v>0</v>
      </c>
      <c r="S63" s="52">
        <v>3</v>
      </c>
      <c r="T63" s="52">
        <v>0</v>
      </c>
      <c r="U63" s="52">
        <v>0</v>
      </c>
      <c r="V63" s="52">
        <v>1216</v>
      </c>
      <c r="W63" s="52">
        <v>1626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160</v>
      </c>
      <c r="D65" s="52">
        <v>111</v>
      </c>
      <c r="E65" s="52">
        <v>25</v>
      </c>
      <c r="F65" s="52">
        <v>32</v>
      </c>
      <c r="G65" s="52">
        <v>33</v>
      </c>
      <c r="H65" s="52">
        <v>48</v>
      </c>
      <c r="I65" s="52">
        <v>42</v>
      </c>
      <c r="J65" s="52">
        <v>34</v>
      </c>
      <c r="K65" s="52">
        <v>49</v>
      </c>
      <c r="L65" s="52">
        <v>130</v>
      </c>
      <c r="M65" s="52">
        <v>230</v>
      </c>
      <c r="N65" s="52">
        <v>300</v>
      </c>
      <c r="O65" s="52">
        <v>402</v>
      </c>
      <c r="P65" s="52">
        <v>655</v>
      </c>
      <c r="Q65" s="52">
        <v>642</v>
      </c>
      <c r="R65" s="52">
        <v>267</v>
      </c>
      <c r="S65" s="52">
        <v>140</v>
      </c>
      <c r="T65" s="52">
        <v>88</v>
      </c>
      <c r="U65" s="52">
        <v>78</v>
      </c>
      <c r="V65" s="52">
        <v>159</v>
      </c>
      <c r="W65" s="52">
        <v>191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33</v>
      </c>
      <c r="E67" s="52">
        <f t="shared" si="0"/>
        <v>223</v>
      </c>
      <c r="F67" s="52">
        <f t="shared" si="0"/>
        <v>512</v>
      </c>
      <c r="G67" s="52">
        <f t="shared" si="0"/>
        <v>471</v>
      </c>
      <c r="H67" s="52">
        <f t="shared" si="0"/>
        <v>544</v>
      </c>
      <c r="I67" s="52">
        <f t="shared" si="0"/>
        <v>115</v>
      </c>
      <c r="J67" s="52">
        <f t="shared" si="0"/>
        <v>23</v>
      </c>
      <c r="K67" s="52">
        <f t="shared" si="0"/>
        <v>86</v>
      </c>
      <c r="L67" s="52">
        <f t="shared" si="0"/>
        <v>136</v>
      </c>
      <c r="M67" s="52">
        <f t="shared" si="0"/>
        <v>249</v>
      </c>
      <c r="N67" s="52">
        <f t="shared" si="0"/>
        <v>241</v>
      </c>
      <c r="O67" s="52">
        <f t="shared" si="0"/>
        <v>503</v>
      </c>
      <c r="P67" s="52">
        <f t="shared" si="0"/>
        <v>99</v>
      </c>
      <c r="Q67" s="52">
        <f t="shared" si="0"/>
        <v>177</v>
      </c>
      <c r="R67" s="52">
        <f t="shared" ref="R67:V67" si="1">R39-R53</f>
        <v>199</v>
      </c>
      <c r="S67" s="52">
        <f t="shared" si="1"/>
        <v>217</v>
      </c>
      <c r="T67" s="52">
        <f t="shared" si="1"/>
        <v>321</v>
      </c>
      <c r="U67" s="52">
        <f t="shared" si="1"/>
        <v>560</v>
      </c>
      <c r="V67" s="52">
        <f t="shared" si="1"/>
        <v>681</v>
      </c>
      <c r="W67" s="52">
        <f t="shared" ref="W67" si="2">W39-W53</f>
        <v>713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2</v>
      </c>
      <c r="G68" s="52">
        <f t="shared" si="3"/>
        <v>2</v>
      </c>
      <c r="H68" s="52">
        <f t="shared" si="3"/>
        <v>4</v>
      </c>
      <c r="I68" s="52">
        <f t="shared" si="3"/>
        <v>2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2</v>
      </c>
      <c r="N68" s="52">
        <f t="shared" si="3"/>
        <v>1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4</v>
      </c>
      <c r="V68" s="52">
        <f t="shared" si="4"/>
        <v>2</v>
      </c>
      <c r="W68" s="52">
        <f t="shared" ref="W68" si="5">W40-W54</f>
        <v>4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205</v>
      </c>
      <c r="E69" s="52">
        <f t="shared" si="6"/>
        <v>1056</v>
      </c>
      <c r="F69" s="52">
        <f t="shared" si="6"/>
        <v>2703</v>
      </c>
      <c r="G69" s="52">
        <f t="shared" si="6"/>
        <v>2032</v>
      </c>
      <c r="H69" s="52">
        <f t="shared" si="6"/>
        <v>2459</v>
      </c>
      <c r="I69" s="52">
        <f t="shared" si="6"/>
        <v>283</v>
      </c>
      <c r="J69" s="52">
        <f t="shared" si="6"/>
        <v>104</v>
      </c>
      <c r="K69" s="52">
        <f t="shared" si="6"/>
        <v>434</v>
      </c>
      <c r="L69" s="52">
        <f t="shared" si="6"/>
        <v>797</v>
      </c>
      <c r="M69" s="52">
        <f t="shared" si="6"/>
        <v>1287</v>
      </c>
      <c r="N69" s="52">
        <f t="shared" si="6"/>
        <v>1587</v>
      </c>
      <c r="O69" s="52">
        <f t="shared" si="6"/>
        <v>3502</v>
      </c>
      <c r="P69" s="52">
        <f t="shared" si="6"/>
        <v>698</v>
      </c>
      <c r="Q69" s="52">
        <f t="shared" si="6"/>
        <v>660</v>
      </c>
      <c r="R69" s="52">
        <f t="shared" ref="R69:V69" si="7">R41-R55</f>
        <v>615</v>
      </c>
      <c r="S69" s="52">
        <f t="shared" si="7"/>
        <v>613</v>
      </c>
      <c r="T69" s="52">
        <f t="shared" si="7"/>
        <v>1107</v>
      </c>
      <c r="U69" s="52">
        <f t="shared" si="7"/>
        <v>1516</v>
      </c>
      <c r="V69" s="52">
        <f t="shared" si="7"/>
        <v>2255</v>
      </c>
      <c r="W69" s="52">
        <f t="shared" ref="W69" si="8">W41-W55</f>
        <v>2276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138</v>
      </c>
      <c r="E70" s="52">
        <f t="shared" si="9"/>
        <v>794</v>
      </c>
      <c r="F70" s="52">
        <f t="shared" si="9"/>
        <v>1383</v>
      </c>
      <c r="G70" s="52">
        <f t="shared" si="9"/>
        <v>1576</v>
      </c>
      <c r="H70" s="52">
        <f t="shared" si="9"/>
        <v>1865</v>
      </c>
      <c r="I70" s="52">
        <f t="shared" si="9"/>
        <v>1057</v>
      </c>
      <c r="J70" s="52">
        <f t="shared" si="9"/>
        <v>215</v>
      </c>
      <c r="K70" s="52">
        <f t="shared" si="9"/>
        <v>970</v>
      </c>
      <c r="L70" s="52">
        <f t="shared" si="9"/>
        <v>938</v>
      </c>
      <c r="M70" s="52">
        <f t="shared" si="9"/>
        <v>1100</v>
      </c>
      <c r="N70" s="52">
        <f t="shared" si="9"/>
        <v>1137</v>
      </c>
      <c r="O70" s="52">
        <f t="shared" si="9"/>
        <v>3114</v>
      </c>
      <c r="P70" s="52">
        <f t="shared" si="9"/>
        <v>573</v>
      </c>
      <c r="Q70" s="52">
        <f t="shared" si="9"/>
        <v>808</v>
      </c>
      <c r="R70" s="52">
        <f t="shared" ref="R70:V70" si="10">R42-R56</f>
        <v>862</v>
      </c>
      <c r="S70" s="52">
        <f t="shared" si="10"/>
        <v>769</v>
      </c>
      <c r="T70" s="52">
        <f t="shared" si="10"/>
        <v>1254</v>
      </c>
      <c r="U70" s="52">
        <f t="shared" si="10"/>
        <v>1921</v>
      </c>
      <c r="V70" s="52">
        <f t="shared" si="10"/>
        <v>2476</v>
      </c>
      <c r="W70" s="52">
        <f t="shared" ref="W70" si="11">W42-W56</f>
        <v>2429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376</v>
      </c>
      <c r="E73" s="36">
        <v>2076</v>
      </c>
      <c r="F73" s="36">
        <v>4599</v>
      </c>
      <c r="G73" s="36">
        <v>4081</v>
      </c>
      <c r="H73" s="36">
        <v>4871</v>
      </c>
      <c r="I73" s="36">
        <v>1457</v>
      </c>
      <c r="J73" s="36">
        <v>343</v>
      </c>
      <c r="K73" s="36">
        <v>1492</v>
      </c>
      <c r="L73" s="36">
        <v>1870</v>
      </c>
      <c r="M73" s="36">
        <v>2637</v>
      </c>
      <c r="N73" s="36">
        <v>2973</v>
      </c>
      <c r="O73" s="36">
        <v>7124</v>
      </c>
      <c r="P73" s="36">
        <v>1371</v>
      </c>
      <c r="Q73" s="36">
        <v>1656</v>
      </c>
      <c r="R73" s="36">
        <v>1669</v>
      </c>
      <c r="S73" s="36">
        <v>1597</v>
      </c>
      <c r="T73" s="36">
        <v>2682</v>
      </c>
      <c r="U73" s="36">
        <v>4009</v>
      </c>
      <c r="V73" s="36">
        <v>5427</v>
      </c>
      <c r="W73" s="36">
        <v>5443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233</v>
      </c>
      <c r="K79" s="138">
        <f>RES_hhdet_numvin!K163</f>
        <v>1249</v>
      </c>
      <c r="L79" s="138">
        <f>RES_hhdet_numvin!L163</f>
        <v>1753</v>
      </c>
      <c r="M79" s="138">
        <f>RES_hhdet_numvin!M163</f>
        <v>2714</v>
      </c>
      <c r="N79" s="138">
        <f>RES_hhdet_numvin!N163</f>
        <v>3148</v>
      </c>
      <c r="O79" s="138">
        <f>RES_hhdet_numvin!O163</f>
        <v>7992</v>
      </c>
      <c r="P79" s="138">
        <f>RES_hhdet_numvin!P163</f>
        <v>1181</v>
      </c>
      <c r="Q79" s="138">
        <f>RES_hhdet_numvin!Q163</f>
        <v>688</v>
      </c>
      <c r="R79" s="138">
        <f>RES_hhdet_numvin!R163</f>
        <v>0</v>
      </c>
      <c r="S79" s="138">
        <f>RES_hhdet_numvin!S163</f>
        <v>3</v>
      </c>
      <c r="T79" s="138">
        <f>RES_hhdet_numvin!T163</f>
        <v>0</v>
      </c>
      <c r="U79" s="138">
        <f>RES_hhdet_numvin!U163</f>
        <v>0</v>
      </c>
      <c r="V79" s="138">
        <f>RES_hhdet_numvin!V163</f>
        <v>1687</v>
      </c>
      <c r="W79" s="138">
        <f>RES_hhdet_numvin!W163</f>
        <v>2454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240</v>
      </c>
      <c r="Q81" s="138">
        <f>RES_hhdet_numvin!Q165</f>
        <v>405</v>
      </c>
      <c r="R81" s="138">
        <f>RES_hhdet_numvin!R165</f>
        <v>205</v>
      </c>
      <c r="S81" s="138">
        <f>RES_hhdet_numvin!S165</f>
        <v>124</v>
      </c>
      <c r="T81" s="138">
        <f>RES_hhdet_numvin!T165</f>
        <v>85</v>
      </c>
      <c r="U81" s="138">
        <f>RES_hhdet_numvin!U165</f>
        <v>78</v>
      </c>
      <c r="V81" s="138">
        <f>RES_hhdet_numvin!V165</f>
        <v>283</v>
      </c>
      <c r="W81" s="138">
        <f>RES_hhdet_numvin!W165</f>
        <v>326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49</v>
      </c>
      <c r="Q83" s="138">
        <f>RES_hhdet_numvin!Q167</f>
        <v>125</v>
      </c>
      <c r="R83" s="138">
        <f>RES_hhdet_numvin!R167</f>
        <v>154</v>
      </c>
      <c r="S83" s="138">
        <f>RES_hhdet_numvin!S167</f>
        <v>192</v>
      </c>
      <c r="T83" s="138">
        <f>RES_hhdet_numvin!T167</f>
        <v>306</v>
      </c>
      <c r="U83" s="138">
        <f>RES_hhdet_numvin!U167</f>
        <v>549</v>
      </c>
      <c r="V83" s="138">
        <f>RES_hhdet_numvin!V167</f>
        <v>741</v>
      </c>
      <c r="W83" s="138">
        <f>RES_hhdet_numvin!W167</f>
        <v>822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4</v>
      </c>
      <c r="V84" s="138">
        <f>RES_hhdet_numvin!V168</f>
        <v>2</v>
      </c>
      <c r="W84" s="138">
        <f>RES_hhdet_numvin!W168</f>
        <v>5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338</v>
      </c>
      <c r="Q87" s="138">
        <f>RES_hhdet_numvin!Q171</f>
        <v>470</v>
      </c>
      <c r="R87" s="138">
        <f>RES_hhdet_numvin!R171</f>
        <v>471</v>
      </c>
      <c r="S87" s="138">
        <f>RES_hhdet_numvin!S171</f>
        <v>540</v>
      </c>
      <c r="T87" s="138">
        <f>RES_hhdet_numvin!T171</f>
        <v>1048</v>
      </c>
      <c r="U87" s="138">
        <f>RES_hhdet_numvin!U171</f>
        <v>1489</v>
      </c>
      <c r="V87" s="138">
        <f>RES_hhdet_numvin!V171</f>
        <v>2447</v>
      </c>
      <c r="W87" s="138">
        <f>RES_hhdet_numvin!W171</f>
        <v>2625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277</v>
      </c>
      <c r="Q88" s="138">
        <f>RES_hhdet_numvin!Q172</f>
        <v>568</v>
      </c>
      <c r="R88" s="138">
        <f>RES_hhdet_numvin!R172</f>
        <v>659</v>
      </c>
      <c r="S88" s="138">
        <f>RES_hhdet_numvin!S172</f>
        <v>676</v>
      </c>
      <c r="T88" s="138">
        <f>RES_hhdet_numvin!T172</f>
        <v>1182</v>
      </c>
      <c r="U88" s="138">
        <f>RES_hhdet_numvin!U172</f>
        <v>1879</v>
      </c>
      <c r="V88" s="138">
        <f>RES_hhdet_numvin!V172</f>
        <v>2686</v>
      </c>
      <c r="W88" s="138">
        <f>RES_hhdet_numvin!W172</f>
        <v>2798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665</v>
      </c>
      <c r="Q93" s="39">
        <f>RES_hhdet_numvin!Q177</f>
        <v>1160</v>
      </c>
      <c r="R93" s="39">
        <f>RES_hhdet_numvin!R177</f>
        <v>1265</v>
      </c>
      <c r="S93" s="39">
        <f>RES_hhdet_numvin!S177</f>
        <v>1396</v>
      </c>
      <c r="T93" s="39">
        <f>RES_hhdet_numvin!T177</f>
        <v>2530</v>
      </c>
      <c r="U93" s="39">
        <f>RES_hhdet_numvin!U177</f>
        <v>3928</v>
      </c>
      <c r="V93" s="39">
        <f>RES_hhdet_numvin!V177</f>
        <v>5887</v>
      </c>
      <c r="W93" s="39">
        <f>RES_hhdet_numvin!W177</f>
        <v>6271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56.288663458515131</v>
      </c>
      <c r="C97" s="117">
        <f t="shared" si="12"/>
        <v>43.044860602087404</v>
      </c>
      <c r="D97" s="117">
        <f t="shared" si="12"/>
        <v>35.677848957865542</v>
      </c>
      <c r="E97" s="117">
        <f t="shared" si="12"/>
        <v>27.564665214969697</v>
      </c>
      <c r="F97" s="117">
        <f t="shared" si="12"/>
        <v>30.88540304220664</v>
      </c>
      <c r="G97" s="117">
        <f t="shared" si="12"/>
        <v>32.459381985851493</v>
      </c>
      <c r="H97" s="117">
        <f t="shared" si="12"/>
        <v>28.587645037308818</v>
      </c>
      <c r="I97" s="117">
        <f t="shared" si="12"/>
        <v>15.92449888321674</v>
      </c>
      <c r="J97" s="117">
        <f t="shared" si="12"/>
        <v>5.5631653426210468</v>
      </c>
      <c r="K97" s="117">
        <f t="shared" si="12"/>
        <v>2.1548107582360214</v>
      </c>
      <c r="L97" s="117">
        <f t="shared" si="12"/>
        <v>15.853316343666444</v>
      </c>
      <c r="M97" s="117">
        <f t="shared" si="12"/>
        <v>11.345484476199685</v>
      </c>
      <c r="N97" s="117">
        <f t="shared" si="12"/>
        <v>14.983692713431831</v>
      </c>
      <c r="O97" s="117">
        <f t="shared" si="12"/>
        <v>39.389995910812047</v>
      </c>
      <c r="P97" s="117">
        <f t="shared" si="12"/>
        <v>23.722157159362162</v>
      </c>
      <c r="Q97" s="117">
        <f t="shared" si="12"/>
        <v>45.833888451383068</v>
      </c>
      <c r="R97" s="117">
        <f t="shared" ref="R97:V97" si="13">R98+R100+R102+R111</f>
        <v>37.950069923803987</v>
      </c>
      <c r="S97" s="117">
        <f t="shared" si="13"/>
        <v>26.889670481791043</v>
      </c>
      <c r="T97" s="117">
        <f t="shared" si="13"/>
        <v>20.850078744647309</v>
      </c>
      <c r="U97" s="117">
        <f t="shared" si="13"/>
        <v>37.37959942707451</v>
      </c>
      <c r="V97" s="117">
        <f t="shared" si="13"/>
        <v>6.8930643273255621</v>
      </c>
      <c r="W97" s="117">
        <f t="shared" ref="W97" si="14">W98+W100+W102+W111</f>
        <v>42.809367614403143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50.627510000079731</v>
      </c>
      <c r="C98" s="122">
        <f t="shared" si="15"/>
        <v>38.534139333400326</v>
      </c>
      <c r="D98" s="122">
        <f t="shared" si="15"/>
        <v>31.900326531050151</v>
      </c>
      <c r="E98" s="122">
        <f t="shared" si="15"/>
        <v>24.422852461750644</v>
      </c>
      <c r="F98" s="122">
        <f t="shared" si="15"/>
        <v>27.918677303475274</v>
      </c>
      <c r="G98" s="122">
        <f t="shared" si="15"/>
        <v>29.770225406282034</v>
      </c>
      <c r="H98" s="122">
        <f t="shared" si="15"/>
        <v>26.091318027511917</v>
      </c>
      <c r="I98" s="122">
        <f t="shared" si="15"/>
        <v>13.737403849565075</v>
      </c>
      <c r="J98" s="122">
        <f t="shared" si="15"/>
        <v>3.5006667397484059</v>
      </c>
      <c r="K98" s="122">
        <f t="shared" si="15"/>
        <v>0.3087926531389476</v>
      </c>
      <c r="L98" s="122">
        <f t="shared" si="15"/>
        <v>13.785023601699233</v>
      </c>
      <c r="M98" s="122">
        <f t="shared" si="15"/>
        <v>9.145190453217916</v>
      </c>
      <c r="N98" s="122">
        <f t="shared" si="15"/>
        <v>12.694860382150935</v>
      </c>
      <c r="O98" s="122">
        <f t="shared" si="15"/>
        <v>35.857415267012271</v>
      </c>
      <c r="P98" s="122">
        <f t="shared" si="15"/>
        <v>20.10027643359679</v>
      </c>
      <c r="Q98" s="122">
        <f t="shared" si="15"/>
        <v>41.932265022750435</v>
      </c>
      <c r="R98" s="122">
        <f t="shared" si="15"/>
        <v>34.138283180383837</v>
      </c>
      <c r="S98" s="122">
        <f t="shared" si="15"/>
        <v>23.542246149103683</v>
      </c>
      <c r="T98" s="122">
        <f t="shared" si="15"/>
        <v>17.701779931402651</v>
      </c>
      <c r="U98" s="122">
        <f t="shared" si="15"/>
        <v>34.296608640777158</v>
      </c>
      <c r="V98" s="122">
        <f t="shared" si="15"/>
        <v>3.6442902450722188</v>
      </c>
      <c r="W98" s="122">
        <f t="shared" si="15"/>
        <v>39.317540072613788</v>
      </c>
      <c r="DA98" s="130" t="s">
        <v>1722</v>
      </c>
    </row>
    <row r="99" spans="1:105" ht="12" customHeight="1" x14ac:dyDescent="0.25">
      <c r="A99" s="97" t="s">
        <v>53</v>
      </c>
      <c r="B99" s="98">
        <v>50.627510000079731</v>
      </c>
      <c r="C99" s="98">
        <v>38.534139333400326</v>
      </c>
      <c r="D99" s="98">
        <v>31.900326531050151</v>
      </c>
      <c r="E99" s="98">
        <v>24.422852461750644</v>
      </c>
      <c r="F99" s="98">
        <v>27.918677303475274</v>
      </c>
      <c r="G99" s="98">
        <v>29.770225406282034</v>
      </c>
      <c r="H99" s="98">
        <v>26.091318027511917</v>
      </c>
      <c r="I99" s="98">
        <v>13.737403849565075</v>
      </c>
      <c r="J99" s="98">
        <v>3.5006667397484059</v>
      </c>
      <c r="K99" s="98">
        <v>0.3087926531389476</v>
      </c>
      <c r="L99" s="98">
        <v>13.785023601699233</v>
      </c>
      <c r="M99" s="98">
        <v>9.145190453217916</v>
      </c>
      <c r="N99" s="98">
        <v>12.694860382150935</v>
      </c>
      <c r="O99" s="98">
        <v>35.857415267012271</v>
      </c>
      <c r="P99" s="98">
        <v>20.10027643359679</v>
      </c>
      <c r="Q99" s="98">
        <v>41.932265022750435</v>
      </c>
      <c r="R99" s="98">
        <v>34.138283180383837</v>
      </c>
      <c r="S99" s="98">
        <v>23.542246149103683</v>
      </c>
      <c r="T99" s="98">
        <v>17.701779931402651</v>
      </c>
      <c r="U99" s="98">
        <v>34.296608640777158</v>
      </c>
      <c r="V99" s="98">
        <v>3.6442902450722188</v>
      </c>
      <c r="W99" s="98">
        <v>39.317540072613788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1.2416888567706237E-2</v>
      </c>
      <c r="C100" s="122">
        <f t="shared" si="16"/>
        <v>1.31717205155155E-2</v>
      </c>
      <c r="D100" s="122">
        <f t="shared" si="16"/>
        <v>1.2831174506377085E-2</v>
      </c>
      <c r="E100" s="122">
        <f t="shared" si="16"/>
        <v>1.1485850845620607E-2</v>
      </c>
      <c r="F100" s="122">
        <f t="shared" si="16"/>
        <v>1.0026552768984117E-2</v>
      </c>
      <c r="G100" s="122">
        <f t="shared" si="16"/>
        <v>8.1968540041872633E-3</v>
      </c>
      <c r="H100" s="122">
        <f t="shared" si="16"/>
        <v>6.1917793124930745E-3</v>
      </c>
      <c r="I100" s="122">
        <f t="shared" si="16"/>
        <v>5.1554124384414488E-3</v>
      </c>
      <c r="J100" s="122">
        <f t="shared" si="16"/>
        <v>4.8649929851110147E-3</v>
      </c>
      <c r="K100" s="122">
        <f t="shared" si="16"/>
        <v>4.9682367298653513E-3</v>
      </c>
      <c r="L100" s="122">
        <f t="shared" si="16"/>
        <v>6.8730006994603514E-3</v>
      </c>
      <c r="M100" s="122">
        <f t="shared" si="16"/>
        <v>1.0575974112340809E-2</v>
      </c>
      <c r="N100" s="122">
        <f t="shared" si="16"/>
        <v>1.5239487314465304E-2</v>
      </c>
      <c r="O100" s="122">
        <f t="shared" si="16"/>
        <v>2.1425550423967162E-2</v>
      </c>
      <c r="P100" s="122">
        <f t="shared" si="16"/>
        <v>2.9533392655208754E-2</v>
      </c>
      <c r="Q100" s="122">
        <f t="shared" si="16"/>
        <v>3.5991686113372855E-2</v>
      </c>
      <c r="R100" s="122">
        <f t="shared" si="16"/>
        <v>3.8470716967838617E-2</v>
      </c>
      <c r="S100" s="122">
        <f t="shared" si="16"/>
        <v>3.7004771226244321E-2</v>
      </c>
      <c r="T100" s="122">
        <f t="shared" si="16"/>
        <v>3.9538723119039498E-2</v>
      </c>
      <c r="U100" s="122">
        <f t="shared" si="16"/>
        <v>2.9106647806585853E-2</v>
      </c>
      <c r="V100" s="122">
        <f t="shared" si="16"/>
        <v>2.468004205884328E-2</v>
      </c>
      <c r="W100" s="122">
        <f t="shared" si="16"/>
        <v>2.0196023305400441E-2</v>
      </c>
      <c r="DA100" s="130" t="s">
        <v>1724</v>
      </c>
    </row>
    <row r="101" spans="1:105" ht="12" customHeight="1" x14ac:dyDescent="0.25">
      <c r="A101" s="97" t="s">
        <v>53</v>
      </c>
      <c r="B101" s="98">
        <v>1.2416888567706237E-2</v>
      </c>
      <c r="C101" s="98">
        <v>1.31717205155155E-2</v>
      </c>
      <c r="D101" s="98">
        <v>1.2831174506377085E-2</v>
      </c>
      <c r="E101" s="98">
        <v>1.1485850845620607E-2</v>
      </c>
      <c r="F101" s="98">
        <v>1.0026552768984117E-2</v>
      </c>
      <c r="G101" s="98">
        <v>8.1968540041872633E-3</v>
      </c>
      <c r="H101" s="98">
        <v>6.1917793124930745E-3</v>
      </c>
      <c r="I101" s="98">
        <v>5.1554124384414488E-3</v>
      </c>
      <c r="J101" s="98">
        <v>4.8649929851110147E-3</v>
      </c>
      <c r="K101" s="98">
        <v>4.9682367298653513E-3</v>
      </c>
      <c r="L101" s="98">
        <v>6.8730006994603514E-3</v>
      </c>
      <c r="M101" s="98">
        <v>1.0575974112340809E-2</v>
      </c>
      <c r="N101" s="98">
        <v>1.5239487314465304E-2</v>
      </c>
      <c r="O101" s="98">
        <v>2.1425550423967162E-2</v>
      </c>
      <c r="P101" s="98">
        <v>2.9533392655208754E-2</v>
      </c>
      <c r="Q101" s="98">
        <v>3.5991686113372855E-2</v>
      </c>
      <c r="R101" s="98">
        <v>3.8470716967838617E-2</v>
      </c>
      <c r="S101" s="98">
        <v>3.7004771226244321E-2</v>
      </c>
      <c r="T101" s="98">
        <v>3.9538723119039498E-2</v>
      </c>
      <c r="U101" s="98">
        <v>2.9106647806585853E-2</v>
      </c>
      <c r="V101" s="98">
        <v>2.468004205884328E-2</v>
      </c>
      <c r="W101" s="98">
        <v>2.0196023305400441E-2</v>
      </c>
      <c r="DA101" s="63" t="s">
        <v>1725</v>
      </c>
    </row>
    <row r="102" spans="1:105" ht="12" customHeight="1" x14ac:dyDescent="0.25">
      <c r="A102" s="121" t="s">
        <v>55</v>
      </c>
      <c r="B102" s="122">
        <v>4.6490057060699321</v>
      </c>
      <c r="C102" s="122">
        <v>3.6737390085298669</v>
      </c>
      <c r="D102" s="122">
        <v>3.0689102834950095</v>
      </c>
      <c r="E102" s="122">
        <v>2.5428273337870411</v>
      </c>
      <c r="F102" s="122">
        <v>2.409725083896439</v>
      </c>
      <c r="G102" s="122">
        <v>2.1840325741847462</v>
      </c>
      <c r="H102" s="122">
        <v>2.021229406651778</v>
      </c>
      <c r="I102" s="122">
        <v>1.7568899201253583</v>
      </c>
      <c r="J102" s="122">
        <v>1.6543790869884272</v>
      </c>
      <c r="K102" s="122">
        <v>1.4609890583904139</v>
      </c>
      <c r="L102" s="122">
        <v>1.653971471691829</v>
      </c>
      <c r="M102" s="122">
        <v>1.7792921209539301</v>
      </c>
      <c r="N102" s="122">
        <v>1.847513562651385</v>
      </c>
      <c r="O102" s="122">
        <v>2.8520731320106942</v>
      </c>
      <c r="P102" s="122">
        <v>2.8851419291017502</v>
      </c>
      <c r="Q102" s="122">
        <v>3.1277812415366792</v>
      </c>
      <c r="R102" s="122">
        <v>3.0353668433005008</v>
      </c>
      <c r="S102" s="122">
        <v>2.6502521682975608</v>
      </c>
      <c r="T102" s="122">
        <v>2.4889586053341768</v>
      </c>
      <c r="U102" s="122">
        <v>2.4515833716743076</v>
      </c>
      <c r="V102" s="122">
        <v>2.5610886029668487</v>
      </c>
      <c r="W102" s="122">
        <v>2.7586130040175911</v>
      </c>
      <c r="DA102" s="130" t="s">
        <v>1726</v>
      </c>
    </row>
    <row r="103" spans="1:105" ht="12" customHeight="1" x14ac:dyDescent="0.25">
      <c r="A103" s="97" t="s">
        <v>124</v>
      </c>
      <c r="B103" s="98">
        <v>0.57413054205108272</v>
      </c>
      <c r="C103" s="98">
        <v>0.47182920776801862</v>
      </c>
      <c r="D103" s="98">
        <v>0.36152309680843636</v>
      </c>
      <c r="E103" s="98">
        <v>0.31748054583591917</v>
      </c>
      <c r="F103" s="98">
        <v>0.30256196721568596</v>
      </c>
      <c r="G103" s="98">
        <v>0.270145554359425</v>
      </c>
      <c r="H103" s="98">
        <v>0.261920298911132</v>
      </c>
      <c r="I103" s="98">
        <v>0.23606025174630615</v>
      </c>
      <c r="J103" s="98">
        <v>0.20481072527720573</v>
      </c>
      <c r="K103" s="98">
        <v>0.17115279542004189</v>
      </c>
      <c r="L103" s="98">
        <v>0.17073489180400458</v>
      </c>
      <c r="M103" s="98">
        <v>0.19191197743546939</v>
      </c>
      <c r="N103" s="98">
        <v>0.18518645743186607</v>
      </c>
      <c r="O103" s="98">
        <v>0.23248692772558766</v>
      </c>
      <c r="P103" s="98">
        <v>0.21629318682696633</v>
      </c>
      <c r="Q103" s="98">
        <v>0.26678770242422672</v>
      </c>
      <c r="R103" s="98">
        <v>0.27062610258428893</v>
      </c>
      <c r="S103" s="98">
        <v>0.25785794713259147</v>
      </c>
      <c r="T103" s="98">
        <v>0.23859208770190329</v>
      </c>
      <c r="U103" s="98">
        <v>0.26415382212005795</v>
      </c>
      <c r="V103" s="98">
        <v>0.29541219755862191</v>
      </c>
      <c r="W103" s="98">
        <v>0.36477912849853461</v>
      </c>
      <c r="DA103" s="63" t="s">
        <v>1727</v>
      </c>
    </row>
    <row r="104" spans="1:105" ht="12" customHeight="1" x14ac:dyDescent="0.25">
      <c r="A104" s="97" t="s">
        <v>123</v>
      </c>
      <c r="B104" s="98">
        <v>1.6522542244582568E-3</v>
      </c>
      <c r="C104" s="98">
        <v>1.3969234501545807E-3</v>
      </c>
      <c r="D104" s="98">
        <v>9.9640061298327887E-4</v>
      </c>
      <c r="E104" s="98">
        <v>9.2624389726511246E-4</v>
      </c>
      <c r="F104" s="98">
        <v>9.4904940719509187E-4</v>
      </c>
      <c r="G104" s="98">
        <v>8.3398624952509036E-4</v>
      </c>
      <c r="H104" s="98">
        <v>1.0971437504377131E-3</v>
      </c>
      <c r="I104" s="98">
        <v>1.2099237392688136E-3</v>
      </c>
      <c r="J104" s="98">
        <v>1.1377909823692682E-3</v>
      </c>
      <c r="K104" s="98">
        <v>1.1693263064473866E-3</v>
      </c>
      <c r="L104" s="98">
        <v>1.0073184617443735E-3</v>
      </c>
      <c r="M104" s="98">
        <v>1.1355731733036524E-3</v>
      </c>
      <c r="N104" s="98">
        <v>1.135467260851764E-3</v>
      </c>
      <c r="O104" s="98">
        <v>8.7275508196582726E-4</v>
      </c>
      <c r="P104" s="98">
        <v>7.6810773610206415E-4</v>
      </c>
      <c r="Q104" s="98">
        <v>9.0492605407749792E-4</v>
      </c>
      <c r="R104" s="98">
        <v>6.5158932861069687E-4</v>
      </c>
      <c r="S104" s="98">
        <v>5.0866624241557488E-4</v>
      </c>
      <c r="T104" s="98">
        <v>3.6415110458421054E-4</v>
      </c>
      <c r="U104" s="98">
        <v>5.6806263876803655E-4</v>
      </c>
      <c r="V104" s="98">
        <v>6.5597801768950967E-4</v>
      </c>
      <c r="W104" s="98">
        <v>1.2717000161876929E-3</v>
      </c>
      <c r="DA104" s="63" t="s">
        <v>1728</v>
      </c>
    </row>
    <row r="105" spans="1:105" ht="12" customHeight="1" x14ac:dyDescent="0.25">
      <c r="A105" s="100" t="s">
        <v>50</v>
      </c>
      <c r="B105" s="101">
        <v>1.1168243808573018E-3</v>
      </c>
      <c r="C105" s="101">
        <v>9.3126775840888523E-4</v>
      </c>
      <c r="D105" s="101">
        <v>6.6973496544858182E-4</v>
      </c>
      <c r="E105" s="101">
        <v>6.1580203263039029E-4</v>
      </c>
      <c r="F105" s="101">
        <v>6.2727345313674874E-4</v>
      </c>
      <c r="G105" s="101">
        <v>5.5528246237861168E-4</v>
      </c>
      <c r="H105" s="101">
        <v>7.2827741923528922E-4</v>
      </c>
      <c r="I105" s="101">
        <v>7.9201274537196026E-4</v>
      </c>
      <c r="J105" s="101">
        <v>7.2633678998421949E-4</v>
      </c>
      <c r="K105" s="101">
        <v>6.9420564235391001E-4</v>
      </c>
      <c r="L105" s="101">
        <v>6.6720123748966874E-4</v>
      </c>
      <c r="M105" s="101">
        <v>7.4422472715311445E-4</v>
      </c>
      <c r="N105" s="101">
        <v>7.3032287233268281E-4</v>
      </c>
      <c r="O105" s="101">
        <v>5.7944149581985347E-4</v>
      </c>
      <c r="P105" s="101">
        <v>4.9360046110135227E-4</v>
      </c>
      <c r="Q105" s="101">
        <v>5.9241255966391087E-4</v>
      </c>
      <c r="R105" s="101">
        <v>4.2536156673435836E-4</v>
      </c>
      <c r="S105" s="101">
        <v>3.2031942431241193E-4</v>
      </c>
      <c r="T105" s="101">
        <v>2.2962251963195115E-4</v>
      </c>
      <c r="U105" s="101">
        <v>3.42068999929833E-4</v>
      </c>
      <c r="V105" s="101">
        <v>3.905175054810735E-4</v>
      </c>
      <c r="W105" s="101">
        <v>7.6128257353302896E-4</v>
      </c>
      <c r="DA105" s="131" t="s">
        <v>1729</v>
      </c>
    </row>
    <row r="106" spans="1:105" ht="12" customHeight="1" x14ac:dyDescent="0.25">
      <c r="A106" s="103" t="s">
        <v>52</v>
      </c>
      <c r="B106" s="104">
        <v>5.3542984360095507E-4</v>
      </c>
      <c r="C106" s="104">
        <v>4.656556917456956E-4</v>
      </c>
      <c r="D106" s="104">
        <v>3.266656475346971E-4</v>
      </c>
      <c r="E106" s="104">
        <v>3.1044186463472217E-4</v>
      </c>
      <c r="F106" s="104">
        <v>3.2177595405834313E-4</v>
      </c>
      <c r="G106" s="104">
        <v>2.7870378714647869E-4</v>
      </c>
      <c r="H106" s="104">
        <v>3.6886633120242391E-4</v>
      </c>
      <c r="I106" s="104">
        <v>4.179109938968534E-4</v>
      </c>
      <c r="J106" s="104">
        <v>4.1145419238504871E-4</v>
      </c>
      <c r="K106" s="104">
        <v>4.7512066409347665E-4</v>
      </c>
      <c r="L106" s="104">
        <v>3.4011722425470478E-4</v>
      </c>
      <c r="M106" s="104">
        <v>3.9134844615053792E-4</v>
      </c>
      <c r="N106" s="104">
        <v>4.0514438851908113E-4</v>
      </c>
      <c r="O106" s="104">
        <v>2.9331358614597379E-4</v>
      </c>
      <c r="P106" s="104">
        <v>2.7450727500071188E-4</v>
      </c>
      <c r="Q106" s="104">
        <v>3.1251349441358705E-4</v>
      </c>
      <c r="R106" s="104">
        <v>2.2622776187633851E-4</v>
      </c>
      <c r="S106" s="104">
        <v>1.8834681810316292E-4</v>
      </c>
      <c r="T106" s="104">
        <v>1.345285849522594E-4</v>
      </c>
      <c r="U106" s="104">
        <v>2.2599363883820349E-4</v>
      </c>
      <c r="V106" s="104">
        <v>2.6546051220843617E-4</v>
      </c>
      <c r="W106" s="104">
        <v>5.1041744265466378E-4</v>
      </c>
      <c r="DA106" s="132" t="s">
        <v>1730</v>
      </c>
    </row>
    <row r="107" spans="1:105" ht="12" customHeight="1" x14ac:dyDescent="0.25">
      <c r="A107" s="106" t="s">
        <v>122</v>
      </c>
      <c r="B107" s="101">
        <v>2.9623476856686115</v>
      </c>
      <c r="C107" s="101">
        <v>2.3297477382560294</v>
      </c>
      <c r="D107" s="101">
        <v>1.9652710012913877</v>
      </c>
      <c r="E107" s="101">
        <v>1.5921334661835629</v>
      </c>
      <c r="F107" s="101">
        <v>1.4888509695572203</v>
      </c>
      <c r="G107" s="101">
        <v>1.2948746902713708</v>
      </c>
      <c r="H107" s="101">
        <v>1.1218776392007561</v>
      </c>
      <c r="I107" s="101">
        <v>0.89616313746052545</v>
      </c>
      <c r="J107" s="101">
        <v>0.84130713858764872</v>
      </c>
      <c r="K107" s="101">
        <v>0.70062454385477091</v>
      </c>
      <c r="L107" s="101">
        <v>0.76633235634380981</v>
      </c>
      <c r="M107" s="101">
        <v>0.81353891446844639</v>
      </c>
      <c r="N107" s="101">
        <v>0.86811164862026646</v>
      </c>
      <c r="O107" s="101">
        <v>1.4016348567381003</v>
      </c>
      <c r="P107" s="101">
        <v>1.4486179626705815</v>
      </c>
      <c r="Q107" s="101">
        <v>1.5471778704983215</v>
      </c>
      <c r="R107" s="101">
        <v>1.4924445581755186</v>
      </c>
      <c r="S107" s="101">
        <v>1.2976181602930481</v>
      </c>
      <c r="T107" s="101">
        <v>1.2021638144046618</v>
      </c>
      <c r="U107" s="101">
        <v>1.1196123519124201</v>
      </c>
      <c r="V107" s="101">
        <v>1.1214979621351042</v>
      </c>
      <c r="W107" s="101">
        <v>1.164134689742472</v>
      </c>
      <c r="DA107" s="131" t="s">
        <v>1731</v>
      </c>
    </row>
    <row r="108" spans="1:105" ht="12" customHeight="1" x14ac:dyDescent="0.25">
      <c r="A108" s="107" t="s">
        <v>121</v>
      </c>
      <c r="B108" s="104">
        <v>1.1108752241257793</v>
      </c>
      <c r="C108" s="104">
        <v>0.87076513905566455</v>
      </c>
      <c r="D108" s="104">
        <v>0.74111978478220242</v>
      </c>
      <c r="E108" s="104">
        <v>0.63228707787029403</v>
      </c>
      <c r="F108" s="104">
        <v>0.61736309771633779</v>
      </c>
      <c r="G108" s="104">
        <v>0.61817834330442545</v>
      </c>
      <c r="H108" s="104">
        <v>0.6363343247894524</v>
      </c>
      <c r="I108" s="104">
        <v>0.62345660717925777</v>
      </c>
      <c r="J108" s="104">
        <v>0.60712343214120335</v>
      </c>
      <c r="K108" s="104">
        <v>0.58804239280915382</v>
      </c>
      <c r="L108" s="104">
        <v>0.71589690508227011</v>
      </c>
      <c r="M108" s="104">
        <v>0.7727056558767107</v>
      </c>
      <c r="N108" s="104">
        <v>0.79307998933840063</v>
      </c>
      <c r="O108" s="104">
        <v>1.2170785924650405</v>
      </c>
      <c r="P108" s="104">
        <v>1.2194626718681001</v>
      </c>
      <c r="Q108" s="104">
        <v>1.3129107425600537</v>
      </c>
      <c r="R108" s="104">
        <v>1.2716445932120826</v>
      </c>
      <c r="S108" s="104">
        <v>1.0942673946295054</v>
      </c>
      <c r="T108" s="104">
        <v>1.0478385521230273</v>
      </c>
      <c r="U108" s="104">
        <v>1.0672491350030613</v>
      </c>
      <c r="V108" s="104">
        <v>1.1435224652554332</v>
      </c>
      <c r="W108" s="104">
        <v>1.228427485760397</v>
      </c>
      <c r="DA108" s="132" t="s">
        <v>1732</v>
      </c>
    </row>
    <row r="109" spans="1:105" ht="12" customHeight="1" x14ac:dyDescent="0.25">
      <c r="A109" s="108" t="s">
        <v>53</v>
      </c>
      <c r="B109" s="98">
        <v>0.72296832360264363</v>
      </c>
      <c r="C109" s="98">
        <v>0.55790670111652718</v>
      </c>
      <c r="D109" s="98">
        <v>0.47936765596346764</v>
      </c>
      <c r="E109" s="98">
        <v>0.40382296442873999</v>
      </c>
      <c r="F109" s="98">
        <v>0.39178387634525036</v>
      </c>
      <c r="G109" s="98">
        <v>0.39610221160054937</v>
      </c>
      <c r="H109" s="98">
        <v>0.40670583282039641</v>
      </c>
      <c r="I109" s="98">
        <v>0.39265082765750114</v>
      </c>
      <c r="J109" s="98">
        <v>0.37238757026956371</v>
      </c>
      <c r="K109" s="98">
        <v>0.33313281045326498</v>
      </c>
      <c r="L109" s="98">
        <v>0.45620880718031231</v>
      </c>
      <c r="M109" s="98">
        <v>0.48829357664108503</v>
      </c>
      <c r="N109" s="98">
        <v>0.49134342434531503</v>
      </c>
      <c r="O109" s="98">
        <v>0.78388085126131501</v>
      </c>
      <c r="P109" s="98">
        <v>0.75816213831488233</v>
      </c>
      <c r="Q109" s="98">
        <v>0.83110227257225855</v>
      </c>
      <c r="R109" s="98">
        <v>0.80435193711823338</v>
      </c>
      <c r="S109" s="98">
        <v>0.66449913157576401</v>
      </c>
      <c r="T109" s="98">
        <v>0.63734057129682653</v>
      </c>
      <c r="U109" s="98">
        <v>0.65383246070689693</v>
      </c>
      <c r="V109" s="98">
        <v>0.69812152664402527</v>
      </c>
      <c r="W109" s="98">
        <v>0.74985663643387912</v>
      </c>
      <c r="DA109" s="63" t="s">
        <v>1733</v>
      </c>
    </row>
    <row r="110" spans="1:105" ht="12" customHeight="1" x14ac:dyDescent="0.25">
      <c r="A110" s="108" t="s">
        <v>52</v>
      </c>
      <c r="B110" s="98">
        <v>0.38790690052313564</v>
      </c>
      <c r="C110" s="98">
        <v>0.31285843793913731</v>
      </c>
      <c r="D110" s="98">
        <v>0.26175212881873477</v>
      </c>
      <c r="E110" s="98">
        <v>0.22846411344155407</v>
      </c>
      <c r="F110" s="98">
        <v>0.22557922137108746</v>
      </c>
      <c r="G110" s="98">
        <v>0.22207613170387611</v>
      </c>
      <c r="H110" s="98">
        <v>0.22962849196905599</v>
      </c>
      <c r="I110" s="98">
        <v>0.23080577952175657</v>
      </c>
      <c r="J110" s="98">
        <v>0.23473586187163961</v>
      </c>
      <c r="K110" s="98">
        <v>0.25490958235588879</v>
      </c>
      <c r="L110" s="98">
        <v>0.25968809790195774</v>
      </c>
      <c r="M110" s="98">
        <v>0.28441207923562561</v>
      </c>
      <c r="N110" s="98">
        <v>0.30173656499308554</v>
      </c>
      <c r="O110" s="98">
        <v>0.43319774120372556</v>
      </c>
      <c r="P110" s="98">
        <v>0.46130053355321776</v>
      </c>
      <c r="Q110" s="98">
        <v>0.48180846998779508</v>
      </c>
      <c r="R110" s="98">
        <v>0.46729265609384912</v>
      </c>
      <c r="S110" s="98">
        <v>0.42976826305374138</v>
      </c>
      <c r="T110" s="98">
        <v>0.4104979808262007</v>
      </c>
      <c r="U110" s="98">
        <v>0.4134166742961643</v>
      </c>
      <c r="V110" s="98">
        <v>0.44540093861140789</v>
      </c>
      <c r="W110" s="98">
        <v>0.47857084932651778</v>
      </c>
      <c r="DA110" s="63" t="s">
        <v>1734</v>
      </c>
    </row>
    <row r="111" spans="1:105" ht="12" customHeight="1" x14ac:dyDescent="0.25">
      <c r="A111" s="121" t="s">
        <v>54</v>
      </c>
      <c r="B111" s="122">
        <v>0.99973086379776488</v>
      </c>
      <c r="C111" s="122">
        <v>0.8238105396417017</v>
      </c>
      <c r="D111" s="122">
        <v>0.69578096881400286</v>
      </c>
      <c r="E111" s="122">
        <v>0.58749956858639252</v>
      </c>
      <c r="F111" s="122">
        <v>0.54697410206594155</v>
      </c>
      <c r="G111" s="122">
        <v>0.49692715138052729</v>
      </c>
      <c r="H111" s="122">
        <v>0.46890582383262835</v>
      </c>
      <c r="I111" s="122">
        <v>0.42504970108786683</v>
      </c>
      <c r="J111" s="122">
        <v>0.40325452289910352</v>
      </c>
      <c r="K111" s="122">
        <v>0.38006080997679476</v>
      </c>
      <c r="L111" s="122">
        <v>0.4074482695759214</v>
      </c>
      <c r="M111" s="122">
        <v>0.41042592791549831</v>
      </c>
      <c r="N111" s="122">
        <v>0.42607928131504536</v>
      </c>
      <c r="O111" s="122">
        <v>0.65908196136511099</v>
      </c>
      <c r="P111" s="122">
        <v>0.70720540400841303</v>
      </c>
      <c r="Q111" s="122">
        <v>0.73785050098258387</v>
      </c>
      <c r="R111" s="122">
        <v>0.73794918315181535</v>
      </c>
      <c r="S111" s="122">
        <v>0.66016739316355511</v>
      </c>
      <c r="T111" s="122">
        <v>0.6198014847914417</v>
      </c>
      <c r="U111" s="122">
        <v>0.60230076681645561</v>
      </c>
      <c r="V111" s="122">
        <v>0.66300543722765148</v>
      </c>
      <c r="W111" s="122">
        <v>0.713018514466362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0.99973086379776488</v>
      </c>
      <c r="C113" s="33">
        <v>0.8238105396417017</v>
      </c>
      <c r="D113" s="33">
        <v>0.69578096881400286</v>
      </c>
      <c r="E113" s="33">
        <v>0.58749956858639252</v>
      </c>
      <c r="F113" s="33">
        <v>0.54697410206594155</v>
      </c>
      <c r="G113" s="33">
        <v>0.49692715138052729</v>
      </c>
      <c r="H113" s="33">
        <v>0.46890582383262835</v>
      </c>
      <c r="I113" s="33">
        <v>0.42504970108786683</v>
      </c>
      <c r="J113" s="33">
        <v>0.40325452289910352</v>
      </c>
      <c r="K113" s="33">
        <v>0.38006080997679476</v>
      </c>
      <c r="L113" s="33">
        <v>0.4074482695759214</v>
      </c>
      <c r="M113" s="33">
        <v>0.41042592791549831</v>
      </c>
      <c r="N113" s="33">
        <v>0.42607928131504536</v>
      </c>
      <c r="O113" s="33">
        <v>0.65908196136511099</v>
      </c>
      <c r="P113" s="33">
        <v>0.70720540400841303</v>
      </c>
      <c r="Q113" s="33">
        <v>0.73785050098258387</v>
      </c>
      <c r="R113" s="33">
        <v>0.73794918315181535</v>
      </c>
      <c r="S113" s="33">
        <v>0.66016739316355511</v>
      </c>
      <c r="T113" s="33">
        <v>0.6198014847914417</v>
      </c>
      <c r="U113" s="33">
        <v>0.60230076681645561</v>
      </c>
      <c r="V113" s="33">
        <v>0.66300543722765148</v>
      </c>
      <c r="W113" s="33">
        <v>0.713018514466362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42.312213550152357</v>
      </c>
      <c r="C115" s="117">
        <f t="shared" si="17"/>
        <v>32.361411911307059</v>
      </c>
      <c r="D115" s="117">
        <f t="shared" si="17"/>
        <v>26.830293462356412</v>
      </c>
      <c r="E115" s="117">
        <f t="shared" si="17"/>
        <v>20.736376008599184</v>
      </c>
      <c r="F115" s="117">
        <f t="shared" si="17"/>
        <v>23.257502584409888</v>
      </c>
      <c r="G115" s="117">
        <f t="shared" si="17"/>
        <v>24.465868330586797</v>
      </c>
      <c r="H115" s="117">
        <f t="shared" si="17"/>
        <v>21.573587926410067</v>
      </c>
      <c r="I115" s="117">
        <f t="shared" si="17"/>
        <v>12.044758501999857</v>
      </c>
      <c r="J115" s="117">
        <f t="shared" si="17"/>
        <v>4.2481953248671278</v>
      </c>
      <c r="K115" s="117">
        <f t="shared" si="17"/>
        <v>1.6894854800510202</v>
      </c>
      <c r="L115" s="117">
        <f t="shared" si="17"/>
        <v>12.351121755358134</v>
      </c>
      <c r="M115" s="117">
        <f t="shared" si="17"/>
        <v>9.032843757373211</v>
      </c>
      <c r="N115" s="117">
        <f t="shared" si="17"/>
        <v>12.215390015398096</v>
      </c>
      <c r="O115" s="117">
        <f t="shared" si="17"/>
        <v>32.936802974609648</v>
      </c>
      <c r="P115" s="117">
        <f t="shared" si="17"/>
        <v>19.87321688802216</v>
      </c>
      <c r="Q115" s="117">
        <f t="shared" si="17"/>
        <v>38.498276720986119</v>
      </c>
      <c r="R115" s="117">
        <f t="shared" ref="R115:V115" si="18">R116+R118+R120+R129</f>
        <v>31.905445481651093</v>
      </c>
      <c r="S115" s="117">
        <f t="shared" si="18"/>
        <v>22.646389568437169</v>
      </c>
      <c r="T115" s="117">
        <f t="shared" si="18"/>
        <v>17.616776501102517</v>
      </c>
      <c r="U115" s="117">
        <f t="shared" si="18"/>
        <v>31.516071797239643</v>
      </c>
      <c r="V115" s="117">
        <f t="shared" si="18"/>
        <v>5.9515358999807129</v>
      </c>
      <c r="W115" s="117">
        <f t="shared" ref="W115" si="19">W116+W118+W120+W129</f>
        <v>36.759063746744609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38.14834368748901</v>
      </c>
      <c r="C116" s="122">
        <f t="shared" si="20"/>
        <v>29.035865895633208</v>
      </c>
      <c r="D116" s="122">
        <f t="shared" si="20"/>
        <v>24.037220480480055</v>
      </c>
      <c r="E116" s="122">
        <f t="shared" si="20"/>
        <v>18.402867720301341</v>
      </c>
      <c r="F116" s="122">
        <f t="shared" si="20"/>
        <v>21.037007292505525</v>
      </c>
      <c r="G116" s="122">
        <f t="shared" si="20"/>
        <v>22.432167618969917</v>
      </c>
      <c r="H116" s="122">
        <f t="shared" si="20"/>
        <v>19.660073493077874</v>
      </c>
      <c r="I116" s="122">
        <f t="shared" si="20"/>
        <v>10.351273515648266</v>
      </c>
      <c r="J116" s="122">
        <f t="shared" si="20"/>
        <v>2.6443100443699374</v>
      </c>
      <c r="K116" s="122">
        <f t="shared" si="20"/>
        <v>0.23611520654447582</v>
      </c>
      <c r="L116" s="122">
        <f t="shared" si="20"/>
        <v>10.719667008910024</v>
      </c>
      <c r="M116" s="122">
        <f t="shared" si="20"/>
        <v>7.2778334549006676</v>
      </c>
      <c r="N116" s="122">
        <f t="shared" si="20"/>
        <v>10.360536846378087</v>
      </c>
      <c r="O116" s="122">
        <f t="shared" si="20"/>
        <v>30.051321071644072</v>
      </c>
      <c r="P116" s="122">
        <f t="shared" si="20"/>
        <v>16.870032764212109</v>
      </c>
      <c r="Q116" s="122">
        <f t="shared" si="20"/>
        <v>35.237489990571042</v>
      </c>
      <c r="R116" s="122">
        <f t="shared" si="20"/>
        <v>28.691780113056343</v>
      </c>
      <c r="S116" s="122">
        <f t="shared" si="20"/>
        <v>19.789166225659187</v>
      </c>
      <c r="T116" s="122">
        <f t="shared" si="20"/>
        <v>14.879876238398193</v>
      </c>
      <c r="U116" s="122">
        <f t="shared" si="20"/>
        <v>28.830942349269176</v>
      </c>
      <c r="V116" s="122">
        <f t="shared" si="20"/>
        <v>3.0873310611658038</v>
      </c>
      <c r="W116" s="122">
        <f t="shared" si="20"/>
        <v>33.649650854928169</v>
      </c>
      <c r="DA116" s="130" t="s">
        <v>1890</v>
      </c>
    </row>
    <row r="117" spans="1:105" ht="12" customHeight="1" x14ac:dyDescent="0.25">
      <c r="A117" s="97" t="s">
        <v>53</v>
      </c>
      <c r="B117" s="98">
        <v>38.14834368748901</v>
      </c>
      <c r="C117" s="98">
        <v>29.035865895633208</v>
      </c>
      <c r="D117" s="98">
        <v>24.037220480480055</v>
      </c>
      <c r="E117" s="98">
        <v>18.402867720301341</v>
      </c>
      <c r="F117" s="98">
        <v>21.037007292505525</v>
      </c>
      <c r="G117" s="98">
        <v>22.432167618969917</v>
      </c>
      <c r="H117" s="98">
        <v>19.660073493077874</v>
      </c>
      <c r="I117" s="98">
        <v>10.351273515648266</v>
      </c>
      <c r="J117" s="98">
        <v>2.6443100443699374</v>
      </c>
      <c r="K117" s="98">
        <v>0.23611520654447582</v>
      </c>
      <c r="L117" s="98">
        <v>10.719667008910024</v>
      </c>
      <c r="M117" s="98">
        <v>7.2778334549006676</v>
      </c>
      <c r="N117" s="98">
        <v>10.360536846378087</v>
      </c>
      <c r="O117" s="98">
        <v>30.051321071644072</v>
      </c>
      <c r="P117" s="98">
        <v>16.870032764212109</v>
      </c>
      <c r="Q117" s="98">
        <v>35.237489990571042</v>
      </c>
      <c r="R117" s="98">
        <v>28.691780113056343</v>
      </c>
      <c r="S117" s="98">
        <v>19.789166225659187</v>
      </c>
      <c r="T117" s="98">
        <v>14.879876238398193</v>
      </c>
      <c r="U117" s="98">
        <v>28.830942349269176</v>
      </c>
      <c r="V117" s="98">
        <v>3.0873310611658038</v>
      </c>
      <c r="W117" s="98">
        <v>33.649650854928169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2.8043815294750012E-2</v>
      </c>
      <c r="C118" s="122">
        <f t="shared" si="21"/>
        <v>3.1242729243417089E-2</v>
      </c>
      <c r="D118" s="122">
        <f t="shared" si="21"/>
        <v>3.1713525584443625E-2</v>
      </c>
      <c r="E118" s="122">
        <f t="shared" si="21"/>
        <v>2.9093298664638133E-2</v>
      </c>
      <c r="F118" s="122">
        <f t="shared" si="21"/>
        <v>2.6318861137403629E-2</v>
      </c>
      <c r="G118" s="122">
        <f t="shared" si="21"/>
        <v>2.2683529401893627E-2</v>
      </c>
      <c r="H118" s="122">
        <f t="shared" si="21"/>
        <v>1.8844023441722604E-2</v>
      </c>
      <c r="I118" s="122">
        <f t="shared" si="21"/>
        <v>1.6874072882722715E-2</v>
      </c>
      <c r="J118" s="122">
        <f t="shared" si="21"/>
        <v>1.6504580435130662E-2</v>
      </c>
      <c r="K118" s="122">
        <f t="shared" si="21"/>
        <v>1.8199907835630448E-2</v>
      </c>
      <c r="L118" s="122">
        <f t="shared" si="21"/>
        <v>2.6762809886561191E-2</v>
      </c>
      <c r="M118" s="122">
        <f t="shared" si="21"/>
        <v>4.2965425975006341E-2</v>
      </c>
      <c r="N118" s="122">
        <f t="shared" si="21"/>
        <v>6.4159412083096043E-2</v>
      </c>
      <c r="O118" s="122">
        <f t="shared" si="21"/>
        <v>9.5133173700155726E-2</v>
      </c>
      <c r="P118" s="122">
        <f t="shared" si="21"/>
        <v>0.13506678484657519</v>
      </c>
      <c r="Q118" s="122">
        <f t="shared" si="21"/>
        <v>0.16907619360421644</v>
      </c>
      <c r="R118" s="122">
        <f t="shared" si="21"/>
        <v>0.18333389803245542</v>
      </c>
      <c r="S118" s="122">
        <f t="shared" si="21"/>
        <v>0.17879608275964756</v>
      </c>
      <c r="T118" s="122">
        <f t="shared" si="21"/>
        <v>0.19403312422695623</v>
      </c>
      <c r="U118" s="122">
        <f t="shared" si="21"/>
        <v>0.14549197119684107</v>
      </c>
      <c r="V118" s="122">
        <f t="shared" si="21"/>
        <v>0.12711869309498761</v>
      </c>
      <c r="W118" s="122">
        <f t="shared" si="21"/>
        <v>0.10778026916805074</v>
      </c>
      <c r="DA118" s="130" t="s">
        <v>1892</v>
      </c>
    </row>
    <row r="119" spans="1:105" ht="12" customHeight="1" x14ac:dyDescent="0.25">
      <c r="A119" s="97" t="s">
        <v>53</v>
      </c>
      <c r="B119" s="98">
        <v>2.8043815294750012E-2</v>
      </c>
      <c r="C119" s="98">
        <v>3.1242729243417089E-2</v>
      </c>
      <c r="D119" s="98">
        <v>3.1713525584443625E-2</v>
      </c>
      <c r="E119" s="98">
        <v>2.9093298664638133E-2</v>
      </c>
      <c r="F119" s="98">
        <v>2.6318861137403629E-2</v>
      </c>
      <c r="G119" s="98">
        <v>2.2683529401893627E-2</v>
      </c>
      <c r="H119" s="98">
        <v>1.8844023441722604E-2</v>
      </c>
      <c r="I119" s="98">
        <v>1.6874072882722715E-2</v>
      </c>
      <c r="J119" s="98">
        <v>1.6504580435130662E-2</v>
      </c>
      <c r="K119" s="98">
        <v>1.8199907835630448E-2</v>
      </c>
      <c r="L119" s="98">
        <v>2.6762809886561191E-2</v>
      </c>
      <c r="M119" s="98">
        <v>4.2965425975006341E-2</v>
      </c>
      <c r="N119" s="98">
        <v>6.4159412083096043E-2</v>
      </c>
      <c r="O119" s="98">
        <v>9.5133173700155726E-2</v>
      </c>
      <c r="P119" s="98">
        <v>0.13506678484657519</v>
      </c>
      <c r="Q119" s="98">
        <v>0.16907619360421644</v>
      </c>
      <c r="R119" s="98">
        <v>0.18333389803245542</v>
      </c>
      <c r="S119" s="98">
        <v>0.17879608275964756</v>
      </c>
      <c r="T119" s="98">
        <v>0.19403312422695623</v>
      </c>
      <c r="U119" s="98">
        <v>0.14549197119684107</v>
      </c>
      <c r="V119" s="98">
        <v>0.12711869309498761</v>
      </c>
      <c r="W119" s="98">
        <v>0.10778026916805074</v>
      </c>
      <c r="DA119" s="63" t="s">
        <v>1893</v>
      </c>
    </row>
    <row r="120" spans="1:105" ht="12" customHeight="1" x14ac:dyDescent="0.25">
      <c r="A120" s="121" t="s">
        <v>55</v>
      </c>
      <c r="B120" s="122">
        <v>3.3773743145838986</v>
      </c>
      <c r="C120" s="122">
        <v>2.6693145480574034</v>
      </c>
      <c r="D120" s="122">
        <v>2.2333555282100139</v>
      </c>
      <c r="E120" s="122">
        <v>1.8576895636350401</v>
      </c>
      <c r="F120" s="122">
        <v>1.7760901436264924</v>
      </c>
      <c r="G120" s="122">
        <v>1.6288201117813395</v>
      </c>
      <c r="H120" s="122">
        <v>1.5309217728734676</v>
      </c>
      <c r="I120" s="122">
        <v>1.3455475910244774</v>
      </c>
      <c r="J120" s="122">
        <v>1.2731969170499862</v>
      </c>
      <c r="K120" s="122">
        <v>1.1386482446185302</v>
      </c>
      <c r="L120" s="122">
        <v>1.2861128724200512</v>
      </c>
      <c r="M120" s="122">
        <v>1.3900064073853395</v>
      </c>
      <c r="N120" s="122">
        <v>1.4548877268067448</v>
      </c>
      <c r="O120" s="122">
        <v>2.2673128505555349</v>
      </c>
      <c r="P120" s="122">
        <v>2.3060881254491563</v>
      </c>
      <c r="Q120" s="122">
        <v>2.5039949485899093</v>
      </c>
      <c r="R120" s="122">
        <v>2.4406853428766055</v>
      </c>
      <c r="S120" s="122">
        <v>2.1484042586162495</v>
      </c>
      <c r="T120" s="122">
        <v>2.0403837907911271</v>
      </c>
      <c r="U120" s="122">
        <v>2.0430911096995468</v>
      </c>
      <c r="V120" s="122">
        <v>2.177595103663803</v>
      </c>
      <c r="W120" s="122">
        <v>2.3860362277447731</v>
      </c>
      <c r="DA120" s="130" t="s">
        <v>1894</v>
      </c>
    </row>
    <row r="121" spans="1:105" ht="12" customHeight="1" x14ac:dyDescent="0.25">
      <c r="A121" s="97" t="s">
        <v>124</v>
      </c>
      <c r="B121" s="98">
        <v>0.36480266211379964</v>
      </c>
      <c r="C121" s="98">
        <v>0.29980037369533225</v>
      </c>
      <c r="D121" s="98">
        <v>0.22980014808742519</v>
      </c>
      <c r="E121" s="98">
        <v>0.20249172110631775</v>
      </c>
      <c r="F121" s="98">
        <v>0.19475468416302957</v>
      </c>
      <c r="G121" s="98">
        <v>0.17582915273483268</v>
      </c>
      <c r="H121" s="98">
        <v>0.173062023311706</v>
      </c>
      <c r="I121" s="98">
        <v>0.15705945830835857</v>
      </c>
      <c r="J121" s="98">
        <v>0.13633095839068213</v>
      </c>
      <c r="K121" s="98">
        <v>0.11414630841883165</v>
      </c>
      <c r="L121" s="98">
        <v>0.11435892114888896</v>
      </c>
      <c r="M121" s="98">
        <v>0.12998653699052701</v>
      </c>
      <c r="N121" s="98">
        <v>0.12760094526770291</v>
      </c>
      <c r="O121" s="98">
        <v>0.16557703311458088</v>
      </c>
      <c r="P121" s="98">
        <v>0.15514711509091819</v>
      </c>
      <c r="Q121" s="98">
        <v>0.19394734053987986</v>
      </c>
      <c r="R121" s="98">
        <v>0.19978093319539275</v>
      </c>
      <c r="S121" s="98">
        <v>0.19422250149562037</v>
      </c>
      <c r="T121" s="98">
        <v>0.18517343182472529</v>
      </c>
      <c r="U121" s="98">
        <v>0.21360615803191355</v>
      </c>
      <c r="V121" s="98">
        <v>0.2477879289283445</v>
      </c>
      <c r="W121" s="98">
        <v>0.31404448805194413</v>
      </c>
      <c r="DA121" s="63" t="s">
        <v>1895</v>
      </c>
    </row>
    <row r="122" spans="1:105" ht="12" customHeight="1" x14ac:dyDescent="0.25">
      <c r="A122" s="97" t="s">
        <v>123</v>
      </c>
      <c r="B122" s="98">
        <v>1.245060280251876E-3</v>
      </c>
      <c r="C122" s="98">
        <v>1.0573834131008941E-3</v>
      </c>
      <c r="D122" s="98">
        <v>7.5221537954076414E-4</v>
      </c>
      <c r="E122" s="98">
        <v>7.034081438118964E-4</v>
      </c>
      <c r="F122" s="98">
        <v>7.2582055097772488E-4</v>
      </c>
      <c r="G122" s="98">
        <v>6.4114338877041131E-4</v>
      </c>
      <c r="H122" s="98">
        <v>8.5128219739368698E-4</v>
      </c>
      <c r="I122" s="98">
        <v>9.458128621802394E-4</v>
      </c>
      <c r="J122" s="98">
        <v>8.9558093236011185E-4</v>
      </c>
      <c r="K122" s="98">
        <v>9.391083475418909E-4</v>
      </c>
      <c r="L122" s="98">
        <v>7.8704289761974161E-4</v>
      </c>
      <c r="M122" s="98">
        <v>8.9615614583631042E-4</v>
      </c>
      <c r="N122" s="98">
        <v>9.0442517406392521E-4</v>
      </c>
      <c r="O122" s="98">
        <v>6.9775010811278567E-4</v>
      </c>
      <c r="P122" s="98">
        <v>6.1902877573753495E-4</v>
      </c>
      <c r="Q122" s="98">
        <v>7.2600351355853502E-4</v>
      </c>
      <c r="R122" s="98">
        <v>5.2651769656363446E-4</v>
      </c>
      <c r="S122" s="98">
        <v>4.15457668157942E-4</v>
      </c>
      <c r="T122" s="98">
        <v>2.9846251538546194E-4</v>
      </c>
      <c r="U122" s="98">
        <v>5.1205364430326281E-4</v>
      </c>
      <c r="V122" s="98">
        <v>6.0482915330947675E-4</v>
      </c>
      <c r="W122" s="98">
        <v>1.1758926062750072E-3</v>
      </c>
      <c r="DA122" s="63" t="s">
        <v>1896</v>
      </c>
    </row>
    <row r="123" spans="1:105" ht="12" customHeight="1" x14ac:dyDescent="0.25">
      <c r="A123" s="100" t="s">
        <v>50</v>
      </c>
      <c r="B123" s="101">
        <v>7.0963043665092087E-4</v>
      </c>
      <c r="C123" s="101">
        <v>5.9172772135519846E-4</v>
      </c>
      <c r="D123" s="101">
        <v>4.2554973200606704E-4</v>
      </c>
      <c r="E123" s="101">
        <v>3.9296627917717424E-4</v>
      </c>
      <c r="F123" s="101">
        <v>4.040445969193817E-4</v>
      </c>
      <c r="G123" s="101">
        <v>3.6243960162393263E-4</v>
      </c>
      <c r="H123" s="101">
        <v>4.8241586619126307E-4</v>
      </c>
      <c r="I123" s="101">
        <v>5.2790186828338605E-4</v>
      </c>
      <c r="J123" s="101">
        <v>4.8412673997506308E-4</v>
      </c>
      <c r="K123" s="101">
        <v>4.6398768344841425E-4</v>
      </c>
      <c r="L123" s="101">
        <v>4.4692567336503683E-4</v>
      </c>
      <c r="M123" s="101">
        <v>5.0480769968577245E-4</v>
      </c>
      <c r="N123" s="101">
        <v>4.9928078554484407E-4</v>
      </c>
      <c r="O123" s="101">
        <v>4.0443652196681188E-4</v>
      </c>
      <c r="P123" s="101">
        <v>3.4452150073682308E-4</v>
      </c>
      <c r="Q123" s="101">
        <v>4.1349001914494797E-4</v>
      </c>
      <c r="R123" s="101">
        <v>3.002899346872959E-4</v>
      </c>
      <c r="S123" s="101">
        <v>2.271108500547791E-4</v>
      </c>
      <c r="T123" s="101">
        <v>1.6393393043320255E-4</v>
      </c>
      <c r="U123" s="101">
        <v>2.8606000546505932E-4</v>
      </c>
      <c r="V123" s="101">
        <v>3.3936864110104058E-4</v>
      </c>
      <c r="W123" s="101">
        <v>6.6547516362034341E-4</v>
      </c>
      <c r="DA123" s="131" t="s">
        <v>1897</v>
      </c>
    </row>
    <row r="124" spans="1:105" ht="12" customHeight="1" x14ac:dyDescent="0.25">
      <c r="A124" s="103" t="s">
        <v>52</v>
      </c>
      <c r="B124" s="104">
        <v>5.3542984360095507E-4</v>
      </c>
      <c r="C124" s="104">
        <v>4.656556917456956E-4</v>
      </c>
      <c r="D124" s="104">
        <v>3.266656475346971E-4</v>
      </c>
      <c r="E124" s="104">
        <v>3.1044186463472217E-4</v>
      </c>
      <c r="F124" s="104">
        <v>3.2177595405834313E-4</v>
      </c>
      <c r="G124" s="104">
        <v>2.7870378714647869E-4</v>
      </c>
      <c r="H124" s="104">
        <v>3.6886633120242391E-4</v>
      </c>
      <c r="I124" s="104">
        <v>4.179109938968534E-4</v>
      </c>
      <c r="J124" s="104">
        <v>4.1145419238504871E-4</v>
      </c>
      <c r="K124" s="104">
        <v>4.7512066409347665E-4</v>
      </c>
      <c r="L124" s="104">
        <v>3.4011722425470478E-4</v>
      </c>
      <c r="M124" s="104">
        <v>3.9134844615053792E-4</v>
      </c>
      <c r="N124" s="104">
        <v>4.0514438851908113E-4</v>
      </c>
      <c r="O124" s="104">
        <v>2.9331358614597379E-4</v>
      </c>
      <c r="P124" s="104">
        <v>2.7450727500071188E-4</v>
      </c>
      <c r="Q124" s="104">
        <v>3.1251349441358705E-4</v>
      </c>
      <c r="R124" s="104">
        <v>2.2622776187633851E-4</v>
      </c>
      <c r="S124" s="104">
        <v>1.8834681810316292E-4</v>
      </c>
      <c r="T124" s="104">
        <v>1.345285849522594E-4</v>
      </c>
      <c r="U124" s="104">
        <v>2.2599363883820349E-4</v>
      </c>
      <c r="V124" s="104">
        <v>2.6546051220843617E-4</v>
      </c>
      <c r="W124" s="104">
        <v>5.1041744265466378E-4</v>
      </c>
      <c r="DA124" s="132" t="s">
        <v>1898</v>
      </c>
    </row>
    <row r="125" spans="1:105" ht="12" customHeight="1" x14ac:dyDescent="0.25">
      <c r="A125" s="106" t="s">
        <v>122</v>
      </c>
      <c r="B125" s="101">
        <v>2.1087692975569547</v>
      </c>
      <c r="C125" s="101">
        <v>1.6584483061373714</v>
      </c>
      <c r="D125" s="101">
        <v>1.3995841878182302</v>
      </c>
      <c r="E125" s="101">
        <v>1.1370473720619625</v>
      </c>
      <c r="F125" s="101">
        <v>1.0721550983382466</v>
      </c>
      <c r="G125" s="101">
        <v>0.94117164530771391</v>
      </c>
      <c r="H125" s="101">
        <v>0.82689855797655831</v>
      </c>
      <c r="I125" s="101">
        <v>0.66510767048832853</v>
      </c>
      <c r="J125" s="101">
        <v>0.62454041237088986</v>
      </c>
      <c r="K125" s="101">
        <v>0.52063783528849716</v>
      </c>
      <c r="L125" s="101">
        <v>0.57082853616433238</v>
      </c>
      <c r="M125" s="101">
        <v>0.60898509885518781</v>
      </c>
      <c r="N125" s="101">
        <v>0.65473047576278853</v>
      </c>
      <c r="O125" s="101">
        <v>1.0704407719626825</v>
      </c>
      <c r="P125" s="101">
        <v>1.1095222289930273</v>
      </c>
      <c r="Q125" s="101">
        <v>1.1891853670651971</v>
      </c>
      <c r="R125" s="101">
        <v>1.1516284276128381</v>
      </c>
      <c r="S125" s="101">
        <v>1.0067300304502684</v>
      </c>
      <c r="T125" s="101">
        <v>0.94244950105111103</v>
      </c>
      <c r="U125" s="101">
        <v>0.89185773097425003</v>
      </c>
      <c r="V125" s="101">
        <v>0.91355122174401504</v>
      </c>
      <c r="W125" s="101">
        <v>0.96857780995267639</v>
      </c>
      <c r="DA125" s="131" t="s">
        <v>1899</v>
      </c>
    </row>
    <row r="126" spans="1:105" ht="12" customHeight="1" x14ac:dyDescent="0.25">
      <c r="A126" s="107" t="s">
        <v>121</v>
      </c>
      <c r="B126" s="104">
        <v>0.90255729463289214</v>
      </c>
      <c r="C126" s="104">
        <v>0.71000848481159884</v>
      </c>
      <c r="D126" s="104">
        <v>0.60321897692481763</v>
      </c>
      <c r="E126" s="104">
        <v>0.5174470623229479</v>
      </c>
      <c r="F126" s="104">
        <v>0.50845454057423856</v>
      </c>
      <c r="G126" s="104">
        <v>0.51117817035002244</v>
      </c>
      <c r="H126" s="104">
        <v>0.53010990938780977</v>
      </c>
      <c r="I126" s="104">
        <v>0.52243464936561002</v>
      </c>
      <c r="J126" s="104">
        <v>0.51142996535605423</v>
      </c>
      <c r="K126" s="104">
        <v>0.50292499256365963</v>
      </c>
      <c r="L126" s="104">
        <v>0.60013837220921018</v>
      </c>
      <c r="M126" s="104">
        <v>0.65013861539378848</v>
      </c>
      <c r="N126" s="104">
        <v>0.67165188060218939</v>
      </c>
      <c r="O126" s="104">
        <v>1.0305972953701588</v>
      </c>
      <c r="P126" s="104">
        <v>1.0407997525894732</v>
      </c>
      <c r="Q126" s="104">
        <v>1.1201362374712736</v>
      </c>
      <c r="R126" s="104">
        <v>1.088749464371811</v>
      </c>
      <c r="S126" s="104">
        <v>0.94703626900220295</v>
      </c>
      <c r="T126" s="104">
        <v>0.91246239539990526</v>
      </c>
      <c r="U126" s="104">
        <v>0.9371151670490796</v>
      </c>
      <c r="V126" s="104">
        <v>1.0156511238381343</v>
      </c>
      <c r="W126" s="104">
        <v>1.1022380371338776</v>
      </c>
      <c r="DA126" s="132" t="s">
        <v>1900</v>
      </c>
    </row>
    <row r="127" spans="1:105" ht="12" customHeight="1" x14ac:dyDescent="0.25">
      <c r="A127" s="108" t="s">
        <v>53</v>
      </c>
      <c r="B127" s="98">
        <v>0.51465039410975644</v>
      </c>
      <c r="C127" s="98">
        <v>0.39715004687246153</v>
      </c>
      <c r="D127" s="98">
        <v>0.34146684810608285</v>
      </c>
      <c r="E127" s="98">
        <v>0.28898294888139381</v>
      </c>
      <c r="F127" s="98">
        <v>0.28287531920315107</v>
      </c>
      <c r="G127" s="98">
        <v>0.28910203864614636</v>
      </c>
      <c r="H127" s="98">
        <v>0.30048141741875378</v>
      </c>
      <c r="I127" s="98">
        <v>0.2916288698438535</v>
      </c>
      <c r="J127" s="98">
        <v>0.27669410348441459</v>
      </c>
      <c r="K127" s="98">
        <v>0.24801541020777088</v>
      </c>
      <c r="L127" s="98">
        <v>0.34045027430725239</v>
      </c>
      <c r="M127" s="98">
        <v>0.36572653615816281</v>
      </c>
      <c r="N127" s="98">
        <v>0.3699153156091039</v>
      </c>
      <c r="O127" s="98">
        <v>0.59739955416643331</v>
      </c>
      <c r="P127" s="98">
        <v>0.57949921903625556</v>
      </c>
      <c r="Q127" s="98">
        <v>0.63832776748347841</v>
      </c>
      <c r="R127" s="98">
        <v>0.62145680827796179</v>
      </c>
      <c r="S127" s="98">
        <v>0.51726800594846156</v>
      </c>
      <c r="T127" s="98">
        <v>0.50196441457370455</v>
      </c>
      <c r="U127" s="98">
        <v>0.52369849275291525</v>
      </c>
      <c r="V127" s="98">
        <v>0.57025018522672632</v>
      </c>
      <c r="W127" s="98">
        <v>0.62366718780735986</v>
      </c>
      <c r="DA127" s="63" t="s">
        <v>1901</v>
      </c>
    </row>
    <row r="128" spans="1:105" ht="12" customHeight="1" x14ac:dyDescent="0.25">
      <c r="A128" s="108" t="s">
        <v>52</v>
      </c>
      <c r="B128" s="98">
        <v>0.38790690052313564</v>
      </c>
      <c r="C128" s="98">
        <v>0.31285843793913731</v>
      </c>
      <c r="D128" s="98">
        <v>0.26175212881873477</v>
      </c>
      <c r="E128" s="98">
        <v>0.22846411344155407</v>
      </c>
      <c r="F128" s="98">
        <v>0.22557922137108746</v>
      </c>
      <c r="G128" s="98">
        <v>0.22207613170387611</v>
      </c>
      <c r="H128" s="98">
        <v>0.22962849196905599</v>
      </c>
      <c r="I128" s="98">
        <v>0.23080577952175657</v>
      </c>
      <c r="J128" s="98">
        <v>0.23473586187163961</v>
      </c>
      <c r="K128" s="98">
        <v>0.25490958235588879</v>
      </c>
      <c r="L128" s="98">
        <v>0.25968809790195774</v>
      </c>
      <c r="M128" s="98">
        <v>0.28441207923562561</v>
      </c>
      <c r="N128" s="98">
        <v>0.30173656499308554</v>
      </c>
      <c r="O128" s="98">
        <v>0.43319774120372556</v>
      </c>
      <c r="P128" s="98">
        <v>0.46130053355321776</v>
      </c>
      <c r="Q128" s="98">
        <v>0.48180846998779508</v>
      </c>
      <c r="R128" s="98">
        <v>0.46729265609384912</v>
      </c>
      <c r="S128" s="98">
        <v>0.42976826305374138</v>
      </c>
      <c r="T128" s="98">
        <v>0.4104979808262007</v>
      </c>
      <c r="U128" s="98">
        <v>0.4134166742961643</v>
      </c>
      <c r="V128" s="98">
        <v>0.44540093861140789</v>
      </c>
      <c r="W128" s="98">
        <v>0.47857084932651778</v>
      </c>
      <c r="DA128" s="63" t="s">
        <v>1902</v>
      </c>
    </row>
    <row r="129" spans="1:105" ht="12" customHeight="1" x14ac:dyDescent="0.25">
      <c r="A129" s="121" t="s">
        <v>54</v>
      </c>
      <c r="B129" s="122">
        <v>0.75845173278470113</v>
      </c>
      <c r="C129" s="122">
        <v>0.62498873837303381</v>
      </c>
      <c r="D129" s="122">
        <v>0.52800392808189756</v>
      </c>
      <c r="E129" s="122">
        <v>0.44672542599816523</v>
      </c>
      <c r="F129" s="122">
        <v>0.4180862871404662</v>
      </c>
      <c r="G129" s="122">
        <v>0.38219707043364792</v>
      </c>
      <c r="H129" s="122">
        <v>0.36374863701699883</v>
      </c>
      <c r="I129" s="122">
        <v>0.33106332244438957</v>
      </c>
      <c r="J129" s="122">
        <v>0.31418378301207417</v>
      </c>
      <c r="K129" s="122">
        <v>0.29652212105238351</v>
      </c>
      <c r="L129" s="122">
        <v>0.3185790641414975</v>
      </c>
      <c r="M129" s="122">
        <v>0.32203846911219669</v>
      </c>
      <c r="N129" s="122">
        <v>0.33580603013016808</v>
      </c>
      <c r="O129" s="122">
        <v>0.52303587870988522</v>
      </c>
      <c r="P129" s="122">
        <v>0.56202921351431889</v>
      </c>
      <c r="Q129" s="122">
        <v>0.58771558822095415</v>
      </c>
      <c r="R129" s="122">
        <v>0.58964612768569002</v>
      </c>
      <c r="S129" s="122">
        <v>0.53002300140208713</v>
      </c>
      <c r="T129" s="122">
        <v>0.50248334768623959</v>
      </c>
      <c r="U129" s="122">
        <v>0.49654636707408123</v>
      </c>
      <c r="V129" s="122">
        <v>0.55949104205611866</v>
      </c>
      <c r="W129" s="122">
        <v>0.61559639490360973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0.75845173278470113</v>
      </c>
      <c r="C131" s="33">
        <v>0.62498873837303381</v>
      </c>
      <c r="D131" s="33">
        <v>0.52800392808189756</v>
      </c>
      <c r="E131" s="33">
        <v>0.44672542599816523</v>
      </c>
      <c r="F131" s="33">
        <v>0.4180862871404662</v>
      </c>
      <c r="G131" s="33">
        <v>0.38219707043364792</v>
      </c>
      <c r="H131" s="33">
        <v>0.36374863701699883</v>
      </c>
      <c r="I131" s="33">
        <v>0.33106332244438957</v>
      </c>
      <c r="J131" s="33">
        <v>0.31418378301207417</v>
      </c>
      <c r="K131" s="33">
        <v>0.29652212105238351</v>
      </c>
      <c r="L131" s="33">
        <v>0.3185790641414975</v>
      </c>
      <c r="M131" s="33">
        <v>0.32203846911219669</v>
      </c>
      <c r="N131" s="33">
        <v>0.33580603013016808</v>
      </c>
      <c r="O131" s="33">
        <v>0.52303587870988522</v>
      </c>
      <c r="P131" s="33">
        <v>0.56202921351431889</v>
      </c>
      <c r="Q131" s="33">
        <v>0.58771558822095415</v>
      </c>
      <c r="R131" s="33">
        <v>0.58964612768569002</v>
      </c>
      <c r="S131" s="33">
        <v>0.53002300140208713</v>
      </c>
      <c r="T131" s="33">
        <v>0.50248334768623959</v>
      </c>
      <c r="U131" s="33">
        <v>0.49654636707408123</v>
      </c>
      <c r="V131" s="33">
        <v>0.55949104205611866</v>
      </c>
      <c r="W131" s="33">
        <v>0.61559639490360973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0.75170044819658144</v>
      </c>
      <c r="C133" s="154">
        <f t="shared" si="22"/>
        <v>0.75180663750918819</v>
      </c>
      <c r="D133" s="154">
        <f t="shared" si="22"/>
        <v>0.75201544504664997</v>
      </c>
      <c r="E133" s="154">
        <f t="shared" si="22"/>
        <v>0.75228107603997907</v>
      </c>
      <c r="F133" s="154">
        <f t="shared" si="22"/>
        <v>0.75302571096861526</v>
      </c>
      <c r="G133" s="154">
        <f t="shared" si="22"/>
        <v>0.75373795906684438</v>
      </c>
      <c r="H133" s="154">
        <f t="shared" si="22"/>
        <v>0.75464725752173956</v>
      </c>
      <c r="I133" s="154">
        <f t="shared" si="22"/>
        <v>0.756366563891951</v>
      </c>
      <c r="J133" s="154">
        <f t="shared" si="22"/>
        <v>0.76362916850959894</v>
      </c>
      <c r="K133" s="154">
        <f t="shared" si="22"/>
        <v>0.78405283322145314</v>
      </c>
      <c r="L133" s="154">
        <f t="shared" si="22"/>
        <v>0.77908757307378962</v>
      </c>
      <c r="M133" s="154">
        <f t="shared" si="22"/>
        <v>0.79616201285384658</v>
      </c>
      <c r="N133" s="154">
        <f t="shared" si="22"/>
        <v>0.81524563063468691</v>
      </c>
      <c r="O133" s="154">
        <f t="shared" si="22"/>
        <v>0.83617177948396082</v>
      </c>
      <c r="P133" s="154">
        <f t="shared" si="22"/>
        <v>0.83774914543043644</v>
      </c>
      <c r="Q133" s="154">
        <f t="shared" si="22"/>
        <v>0.83995222796385738</v>
      </c>
      <c r="R133" s="154">
        <f t="shared" ref="R133:V133" si="23">IF(R115=0,"",R115/R97)</f>
        <v>0.84072165204730143</v>
      </c>
      <c r="S133" s="154">
        <f t="shared" si="23"/>
        <v>0.84219661909850063</v>
      </c>
      <c r="T133" s="154">
        <f t="shared" si="23"/>
        <v>0.84492613753917578</v>
      </c>
      <c r="U133" s="154">
        <f t="shared" si="23"/>
        <v>0.84313562157683686</v>
      </c>
      <c r="V133" s="154">
        <f t="shared" si="23"/>
        <v>0.86340930787307002</v>
      </c>
      <c r="W133" s="154">
        <f t="shared" ref="W133" si="24">IF(W115=0,"",W115/W97)</f>
        <v>0.8586686932132368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0.75351017040792512</v>
      </c>
      <c r="C134" s="155">
        <f t="shared" si="25"/>
        <v>0.75351017040792512</v>
      </c>
      <c r="D134" s="155">
        <f t="shared" si="25"/>
        <v>0.75351017040792512</v>
      </c>
      <c r="E134" s="155">
        <f t="shared" si="25"/>
        <v>0.75351017040792512</v>
      </c>
      <c r="F134" s="155">
        <f t="shared" si="25"/>
        <v>0.75351017040792512</v>
      </c>
      <c r="G134" s="155">
        <f t="shared" si="25"/>
        <v>0.75351017040792512</v>
      </c>
      <c r="H134" s="155">
        <f t="shared" si="25"/>
        <v>0.75351017040792512</v>
      </c>
      <c r="I134" s="155">
        <f t="shared" si="25"/>
        <v>0.75351017040792512</v>
      </c>
      <c r="J134" s="155">
        <f t="shared" si="25"/>
        <v>0.75537325914091002</v>
      </c>
      <c r="K134" s="155">
        <f t="shared" si="25"/>
        <v>0.7646399748967827</v>
      </c>
      <c r="L134" s="155">
        <f t="shared" si="25"/>
        <v>0.77763138596212822</v>
      </c>
      <c r="M134" s="155">
        <f t="shared" si="25"/>
        <v>0.79580993880119988</v>
      </c>
      <c r="N134" s="155">
        <f t="shared" si="25"/>
        <v>0.81612058222751915</v>
      </c>
      <c r="O134" s="155">
        <f t="shared" si="25"/>
        <v>0.83807828444596144</v>
      </c>
      <c r="P134" s="155">
        <f t="shared" si="25"/>
        <v>0.8392935699140206</v>
      </c>
      <c r="Q134" s="155">
        <f t="shared" si="25"/>
        <v>0.84034310980942406</v>
      </c>
      <c r="R134" s="155">
        <f t="shared" ref="R134:V134" si="26">IF(R116=0,"",R116/R98)</f>
        <v>0.8404576164961598</v>
      </c>
      <c r="S134" s="155">
        <f t="shared" si="26"/>
        <v>0.84058106012168321</v>
      </c>
      <c r="T134" s="155">
        <f t="shared" si="26"/>
        <v>0.84058644362658419</v>
      </c>
      <c r="U134" s="155">
        <f t="shared" si="26"/>
        <v>0.84063537159736701</v>
      </c>
      <c r="V134" s="155">
        <f t="shared" si="26"/>
        <v>0.84716936729736858</v>
      </c>
      <c r="W134" s="155">
        <f t="shared" ref="W134" si="27">IF(W116=0,"",W116/W98)</f>
        <v>0.85584323924594852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0.75351017040792512</v>
      </c>
      <c r="C135" s="156">
        <f t="shared" si="28"/>
        <v>0.75351017040792512</v>
      </c>
      <c r="D135" s="156">
        <f t="shared" si="28"/>
        <v>0.75351017040792512</v>
      </c>
      <c r="E135" s="156">
        <f t="shared" si="28"/>
        <v>0.75351017040792512</v>
      </c>
      <c r="F135" s="156">
        <f t="shared" si="28"/>
        <v>0.75351017040792512</v>
      </c>
      <c r="G135" s="156">
        <f t="shared" si="28"/>
        <v>0.75351017040792512</v>
      </c>
      <c r="H135" s="156">
        <f t="shared" si="28"/>
        <v>0.75351017040792512</v>
      </c>
      <c r="I135" s="156">
        <f t="shared" si="28"/>
        <v>0.75351017040792512</v>
      </c>
      <c r="J135" s="156">
        <f t="shared" si="28"/>
        <v>0.75537325914091002</v>
      </c>
      <c r="K135" s="156">
        <f t="shared" si="28"/>
        <v>0.7646399748967827</v>
      </c>
      <c r="L135" s="156">
        <f t="shared" si="28"/>
        <v>0.77763138596212822</v>
      </c>
      <c r="M135" s="156">
        <f t="shared" si="28"/>
        <v>0.79580993880119988</v>
      </c>
      <c r="N135" s="156">
        <f t="shared" si="28"/>
        <v>0.81612058222751915</v>
      </c>
      <c r="O135" s="156">
        <f t="shared" si="28"/>
        <v>0.83807828444596144</v>
      </c>
      <c r="P135" s="156">
        <f t="shared" si="28"/>
        <v>0.8392935699140206</v>
      </c>
      <c r="Q135" s="156">
        <f t="shared" si="28"/>
        <v>0.84034310980942406</v>
      </c>
      <c r="R135" s="156">
        <f t="shared" ref="R135:V135" si="29">IF(R117=0,"",R117/R99)</f>
        <v>0.8404576164961598</v>
      </c>
      <c r="S135" s="156">
        <f t="shared" si="29"/>
        <v>0.84058106012168321</v>
      </c>
      <c r="T135" s="156">
        <f t="shared" si="29"/>
        <v>0.84058644362658419</v>
      </c>
      <c r="U135" s="156">
        <f t="shared" si="29"/>
        <v>0.84063537159736701</v>
      </c>
      <c r="V135" s="156">
        <f t="shared" si="29"/>
        <v>0.84716936729736858</v>
      </c>
      <c r="W135" s="156">
        <f t="shared" ref="W135" si="30">IF(W117=0,"",W117/W99)</f>
        <v>0.85584323924594852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2.258521943064399</v>
      </c>
      <c r="C136" s="155">
        <f t="shared" si="31"/>
        <v>2.3719550689384139</v>
      </c>
      <c r="D136" s="155">
        <f t="shared" si="31"/>
        <v>2.4715995849547538</v>
      </c>
      <c r="E136" s="155">
        <f t="shared" si="31"/>
        <v>2.532968524115129</v>
      </c>
      <c r="F136" s="155">
        <f t="shared" si="31"/>
        <v>2.6249162343031518</v>
      </c>
      <c r="G136" s="155">
        <f t="shared" si="31"/>
        <v>2.7673457878237215</v>
      </c>
      <c r="H136" s="155">
        <f t="shared" si="31"/>
        <v>3.0433939083877322</v>
      </c>
      <c r="I136" s="155">
        <f t="shared" si="31"/>
        <v>3.2730791346393184</v>
      </c>
      <c r="J136" s="155">
        <f t="shared" si="31"/>
        <v>3.392518855760291</v>
      </c>
      <c r="K136" s="155">
        <f t="shared" si="31"/>
        <v>3.6632529457032739</v>
      </c>
      <c r="L136" s="155">
        <f t="shared" si="31"/>
        <v>3.8939047232546522</v>
      </c>
      <c r="M136" s="155">
        <f t="shared" si="31"/>
        <v>4.0625502217210601</v>
      </c>
      <c r="N136" s="155">
        <f t="shared" si="31"/>
        <v>4.2100768063369172</v>
      </c>
      <c r="O136" s="155">
        <f t="shared" si="31"/>
        <v>4.4401740827034883</v>
      </c>
      <c r="P136" s="155">
        <f t="shared" si="31"/>
        <v>4.5733582464916607</v>
      </c>
      <c r="Q136" s="155">
        <f t="shared" si="31"/>
        <v>4.6976458138590926</v>
      </c>
      <c r="R136" s="155">
        <f t="shared" ref="R136:V136" si="32">IF(R118=0,"",R118/R100)</f>
        <v>4.7655440938551239</v>
      </c>
      <c r="S136" s="155">
        <f t="shared" si="32"/>
        <v>4.8317035029483657</v>
      </c>
      <c r="T136" s="155">
        <f t="shared" si="32"/>
        <v>4.9074200915082518</v>
      </c>
      <c r="U136" s="155">
        <f t="shared" si="32"/>
        <v>4.9985821851982948</v>
      </c>
      <c r="V136" s="155">
        <f t="shared" si="32"/>
        <v>5.1506676038843624</v>
      </c>
      <c r="W136" s="155">
        <f t="shared" ref="W136" si="33">IF(W118=0,"",W118/W100)</f>
        <v>5.3367075061371194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2.258521943064399</v>
      </c>
      <c r="C137" s="156">
        <f t="shared" si="34"/>
        <v>2.3719550689384139</v>
      </c>
      <c r="D137" s="156">
        <f t="shared" si="34"/>
        <v>2.4715995849547538</v>
      </c>
      <c r="E137" s="156">
        <f t="shared" si="34"/>
        <v>2.532968524115129</v>
      </c>
      <c r="F137" s="156">
        <f t="shared" si="34"/>
        <v>2.6249162343031518</v>
      </c>
      <c r="G137" s="156">
        <f t="shared" si="34"/>
        <v>2.7673457878237215</v>
      </c>
      <c r="H137" s="156">
        <f t="shared" si="34"/>
        <v>3.0433939083877322</v>
      </c>
      <c r="I137" s="156">
        <f t="shared" si="34"/>
        <v>3.2730791346393184</v>
      </c>
      <c r="J137" s="156">
        <f t="shared" si="34"/>
        <v>3.392518855760291</v>
      </c>
      <c r="K137" s="156">
        <f t="shared" si="34"/>
        <v>3.6632529457032739</v>
      </c>
      <c r="L137" s="156">
        <f t="shared" si="34"/>
        <v>3.8939047232546522</v>
      </c>
      <c r="M137" s="156">
        <f t="shared" si="34"/>
        <v>4.0625502217210601</v>
      </c>
      <c r="N137" s="156">
        <f t="shared" si="34"/>
        <v>4.2100768063369172</v>
      </c>
      <c r="O137" s="156">
        <f t="shared" si="34"/>
        <v>4.4401740827034883</v>
      </c>
      <c r="P137" s="156">
        <f t="shared" si="34"/>
        <v>4.5733582464916607</v>
      </c>
      <c r="Q137" s="156">
        <f t="shared" si="34"/>
        <v>4.6976458138590926</v>
      </c>
      <c r="R137" s="156">
        <f t="shared" ref="R137:V137" si="35">IF(R119=0,"",R119/R101)</f>
        <v>4.7655440938551239</v>
      </c>
      <c r="S137" s="156">
        <f t="shared" si="35"/>
        <v>4.8317035029483657</v>
      </c>
      <c r="T137" s="156">
        <f t="shared" si="35"/>
        <v>4.9074200915082518</v>
      </c>
      <c r="U137" s="156">
        <f t="shared" si="35"/>
        <v>4.9985821851982948</v>
      </c>
      <c r="V137" s="156">
        <f t="shared" si="35"/>
        <v>5.1506676038843624</v>
      </c>
      <c r="W137" s="156">
        <f t="shared" ref="W137" si="36">IF(W119=0,"",W119/W101)</f>
        <v>5.3367075061371194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0.72647239605971237</v>
      </c>
      <c r="C138" s="155">
        <f t="shared" si="37"/>
        <v>0.72659340847557718</v>
      </c>
      <c r="D138" s="155">
        <f t="shared" si="37"/>
        <v>0.72773568527606836</v>
      </c>
      <c r="E138" s="155">
        <f t="shared" si="37"/>
        <v>0.73056063970665952</v>
      </c>
      <c r="F138" s="155">
        <f t="shared" si="37"/>
        <v>0.73705094224052248</v>
      </c>
      <c r="G138" s="155">
        <f t="shared" si="37"/>
        <v>0.74578563114579188</v>
      </c>
      <c r="H138" s="155">
        <f t="shared" si="37"/>
        <v>0.7574210863127514</v>
      </c>
      <c r="I138" s="155">
        <f t="shared" si="37"/>
        <v>0.76586903687652175</v>
      </c>
      <c r="J138" s="155">
        <f t="shared" si="37"/>
        <v>0.76959200407185302</v>
      </c>
      <c r="K138" s="155">
        <f t="shared" si="37"/>
        <v>0.77936808498277887</v>
      </c>
      <c r="L138" s="155">
        <f t="shared" si="37"/>
        <v>0.77759072295515519</v>
      </c>
      <c r="M138" s="155">
        <f t="shared" si="37"/>
        <v>0.7812131527003654</v>
      </c>
      <c r="N138" s="155">
        <f t="shared" si="37"/>
        <v>0.78748419292728822</v>
      </c>
      <c r="O138" s="155">
        <f t="shared" si="37"/>
        <v>0.79497009565006949</v>
      </c>
      <c r="P138" s="155">
        <f t="shared" si="37"/>
        <v>0.79929798329440438</v>
      </c>
      <c r="Q138" s="155">
        <f t="shared" si="37"/>
        <v>0.80056588208186086</v>
      </c>
      <c r="R138" s="155">
        <f t="shared" ref="R138:V138" si="38">IF(R120=0,"",R120/R102)</f>
        <v>0.80408249443178692</v>
      </c>
      <c r="S138" s="155">
        <f t="shared" si="38"/>
        <v>0.81064144926115367</v>
      </c>
      <c r="T138" s="155">
        <f t="shared" si="38"/>
        <v>0.81977409604896889</v>
      </c>
      <c r="U138" s="155">
        <f t="shared" si="38"/>
        <v>0.83337614918811376</v>
      </c>
      <c r="V138" s="155">
        <f t="shared" si="38"/>
        <v>0.85026152595470761</v>
      </c>
      <c r="W138" s="155">
        <f t="shared" ref="W138" si="39">IF(W120=0,"",W120/W102)</f>
        <v>0.86494054231956263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0.6354002015126059</v>
      </c>
      <c r="C139" s="156">
        <f t="shared" si="40"/>
        <v>0.6354002015126059</v>
      </c>
      <c r="D139" s="156">
        <f t="shared" si="40"/>
        <v>0.63564444461813063</v>
      </c>
      <c r="E139" s="156">
        <f t="shared" si="40"/>
        <v>0.63780828073468743</v>
      </c>
      <c r="F139" s="156">
        <f t="shared" si="40"/>
        <v>0.64368527860673153</v>
      </c>
      <c r="G139" s="156">
        <f t="shared" si="40"/>
        <v>0.65086820751784191</v>
      </c>
      <c r="H139" s="156">
        <f t="shared" si="40"/>
        <v>0.66074307348902694</v>
      </c>
      <c r="I139" s="156">
        <f t="shared" si="40"/>
        <v>0.66533631624332212</v>
      </c>
      <c r="J139" s="156">
        <f t="shared" si="40"/>
        <v>0.66564364833024192</v>
      </c>
      <c r="K139" s="156">
        <f t="shared" si="40"/>
        <v>0.66692634577597554</v>
      </c>
      <c r="L139" s="156">
        <f t="shared" si="40"/>
        <v>0.66980404497615798</v>
      </c>
      <c r="M139" s="156">
        <f t="shared" si="40"/>
        <v>0.6773237331382046</v>
      </c>
      <c r="N139" s="156">
        <f t="shared" si="40"/>
        <v>0.68904037064724311</v>
      </c>
      <c r="O139" s="156">
        <f t="shared" si="40"/>
        <v>0.71219932550365661</v>
      </c>
      <c r="P139" s="156">
        <f t="shared" si="40"/>
        <v>0.71730005631215399</v>
      </c>
      <c r="Q139" s="156">
        <f t="shared" si="40"/>
        <v>0.72697256574247437</v>
      </c>
      <c r="R139" s="156">
        <f t="shared" ref="R139:V139" si="41">IF(R121=0,"",R121/R103)</f>
        <v>0.73821753070980722</v>
      </c>
      <c r="S139" s="156">
        <f t="shared" si="41"/>
        <v>0.75321510799025504</v>
      </c>
      <c r="T139" s="156">
        <f t="shared" si="41"/>
        <v>0.77610885427215337</v>
      </c>
      <c r="U139" s="156">
        <f t="shared" si="41"/>
        <v>0.80864307136479563</v>
      </c>
      <c r="V139" s="156">
        <f t="shared" si="41"/>
        <v>0.83878706084630505</v>
      </c>
      <c r="W139" s="156">
        <f t="shared" ref="W139" si="42">IF(W121=0,"",W121/W103)</f>
        <v>0.86091682203579178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0.75355248715439538</v>
      </c>
      <c r="C140" s="156">
        <f t="shared" si="43"/>
        <v>0.75693726308616704</v>
      </c>
      <c r="D140" s="156">
        <f t="shared" si="43"/>
        <v>0.7549326744075251</v>
      </c>
      <c r="E140" s="156">
        <f t="shared" si="43"/>
        <v>0.75942000361764839</v>
      </c>
      <c r="F140" s="156">
        <f t="shared" si="43"/>
        <v>0.7647868967358421</v>
      </c>
      <c r="G140" s="156">
        <f t="shared" si="43"/>
        <v>0.76876973587455122</v>
      </c>
      <c r="H140" s="156">
        <f t="shared" si="43"/>
        <v>0.77590762108799505</v>
      </c>
      <c r="I140" s="156">
        <f t="shared" si="43"/>
        <v>0.78171279022247897</v>
      </c>
      <c r="J140" s="156">
        <f t="shared" si="43"/>
        <v>0.78712254380431756</v>
      </c>
      <c r="K140" s="156">
        <f t="shared" si="43"/>
        <v>0.80311914849077737</v>
      </c>
      <c r="L140" s="156">
        <f t="shared" si="43"/>
        <v>0.78132480194676401</v>
      </c>
      <c r="M140" s="156">
        <f t="shared" si="43"/>
        <v>0.7891663583678884</v>
      </c>
      <c r="N140" s="156">
        <f t="shared" si="43"/>
        <v>0.79652245841546854</v>
      </c>
      <c r="O140" s="156">
        <f t="shared" si="43"/>
        <v>0.79947985698478707</v>
      </c>
      <c r="P140" s="156">
        <f t="shared" si="43"/>
        <v>0.80591399701158595</v>
      </c>
      <c r="Q140" s="156">
        <f t="shared" si="43"/>
        <v>0.80227937994186649</v>
      </c>
      <c r="R140" s="156">
        <f t="shared" ref="R140:V140" si="44">IF(R122=0,"",R122/R104)</f>
        <v>0.80805144198150525</v>
      </c>
      <c r="S140" s="156">
        <f t="shared" si="44"/>
        <v>0.81675887549564874</v>
      </c>
      <c r="T140" s="156">
        <f t="shared" si="44"/>
        <v>0.81961172608894828</v>
      </c>
      <c r="U140" s="156">
        <f t="shared" si="44"/>
        <v>0.90140348855499275</v>
      </c>
      <c r="V140" s="156">
        <f t="shared" si="44"/>
        <v>0.92202655729198091</v>
      </c>
      <c r="W140" s="156">
        <f t="shared" ref="W140" si="45">IF(W122=0,"",W122/W104)</f>
        <v>0.92466194173693772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0.6354002015126059</v>
      </c>
      <c r="C141" s="157">
        <f t="shared" si="46"/>
        <v>0.6354002015126059</v>
      </c>
      <c r="D141" s="157">
        <f t="shared" si="46"/>
        <v>0.6354002015126059</v>
      </c>
      <c r="E141" s="157">
        <f t="shared" si="46"/>
        <v>0.63813735316628295</v>
      </c>
      <c r="F141" s="157">
        <f t="shared" si="46"/>
        <v>0.64412832218375093</v>
      </c>
      <c r="G141" s="157">
        <f t="shared" si="46"/>
        <v>0.65271213513818516</v>
      </c>
      <c r="H141" s="157">
        <f t="shared" si="46"/>
        <v>0.66240673327179722</v>
      </c>
      <c r="I141" s="157">
        <f t="shared" si="46"/>
        <v>0.66653203672304873</v>
      </c>
      <c r="J141" s="157">
        <f t="shared" si="46"/>
        <v>0.66653203672304873</v>
      </c>
      <c r="K141" s="157">
        <f t="shared" si="46"/>
        <v>0.66837210062875096</v>
      </c>
      <c r="L141" s="157">
        <f t="shared" si="46"/>
        <v>0.66985138553787116</v>
      </c>
      <c r="M141" s="157">
        <f t="shared" si="46"/>
        <v>0.67830009037299144</v>
      </c>
      <c r="N141" s="157">
        <f t="shared" si="46"/>
        <v>0.68364391210988595</v>
      </c>
      <c r="O141" s="157">
        <f t="shared" si="46"/>
        <v>0.69797645644030626</v>
      </c>
      <c r="P141" s="157">
        <f t="shared" si="46"/>
        <v>0.69797645644030626</v>
      </c>
      <c r="Q141" s="157">
        <f t="shared" si="46"/>
        <v>0.69797645644030615</v>
      </c>
      <c r="R141" s="157">
        <f t="shared" ref="R141:V141" si="47">IF(R123=0,"",R123/R105)</f>
        <v>0.70596395671739032</v>
      </c>
      <c r="S141" s="157">
        <f t="shared" si="47"/>
        <v>0.70901366828530132</v>
      </c>
      <c r="T141" s="157">
        <f t="shared" si="47"/>
        <v>0.71392793135430666</v>
      </c>
      <c r="U141" s="157">
        <f t="shared" si="47"/>
        <v>0.8362640447504377</v>
      </c>
      <c r="V141" s="157">
        <f t="shared" si="47"/>
        <v>0.8690228641171327</v>
      </c>
      <c r="W141" s="157">
        <f t="shared" ref="W141" si="48">IF(W123=0,"",W123/W105)</f>
        <v>0.87415000258306996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0.71185745945989409</v>
      </c>
      <c r="C143" s="157">
        <f t="shared" si="52"/>
        <v>0.71185745945989409</v>
      </c>
      <c r="D143" s="157">
        <f t="shared" si="52"/>
        <v>0.71215836742034955</v>
      </c>
      <c r="E143" s="157">
        <f t="shared" si="52"/>
        <v>0.71416586373724789</v>
      </c>
      <c r="F143" s="157">
        <f t="shared" si="52"/>
        <v>0.72012251075546019</v>
      </c>
      <c r="G143" s="157">
        <f t="shared" si="52"/>
        <v>0.72684380378959279</v>
      </c>
      <c r="H143" s="157">
        <f t="shared" si="52"/>
        <v>0.73706661857139277</v>
      </c>
      <c r="I143" s="157">
        <f t="shared" si="52"/>
        <v>0.74217253833164443</v>
      </c>
      <c r="J143" s="157">
        <f t="shared" si="52"/>
        <v>0.74234531448210728</v>
      </c>
      <c r="K143" s="157">
        <f t="shared" si="52"/>
        <v>0.74310533345577123</v>
      </c>
      <c r="L143" s="157">
        <f t="shared" si="52"/>
        <v>0.74488377195472877</v>
      </c>
      <c r="M143" s="157">
        <f t="shared" si="52"/>
        <v>0.74856296118679111</v>
      </c>
      <c r="N143" s="157">
        <f t="shared" si="52"/>
        <v>0.75420077222023763</v>
      </c>
      <c r="O143" s="157">
        <f t="shared" si="52"/>
        <v>0.76370872686044911</v>
      </c>
      <c r="P143" s="157">
        <f t="shared" si="52"/>
        <v>0.76591776271197243</v>
      </c>
      <c r="Q143" s="157">
        <f t="shared" si="52"/>
        <v>0.76861580671534513</v>
      </c>
      <c r="R143" s="157">
        <f t="shared" ref="R143:V143" si="53">IF(R125=0,"",R125/R107)</f>
        <v>0.77163900079523162</v>
      </c>
      <c r="S143" s="157">
        <f t="shared" si="53"/>
        <v>0.7758291778398918</v>
      </c>
      <c r="T143" s="157">
        <f t="shared" si="53"/>
        <v>0.78396096252309255</v>
      </c>
      <c r="U143" s="157">
        <f t="shared" si="53"/>
        <v>0.79657725234172316</v>
      </c>
      <c r="V143" s="157">
        <f t="shared" si="53"/>
        <v>0.81458125880567733</v>
      </c>
      <c r="W143" s="157">
        <f t="shared" ref="W143" si="54">IF(W125=0,"",W125/W107)</f>
        <v>0.83201524573324381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0.81247405201891487</v>
      </c>
      <c r="C144" s="158">
        <f t="shared" si="55"/>
        <v>0.81538460023973336</v>
      </c>
      <c r="D144" s="158">
        <f t="shared" si="55"/>
        <v>0.81392912361945569</v>
      </c>
      <c r="E144" s="158">
        <f t="shared" si="55"/>
        <v>0.81837361608882331</v>
      </c>
      <c r="F144" s="158">
        <f t="shared" si="55"/>
        <v>0.82359075632321022</v>
      </c>
      <c r="G144" s="158">
        <f t="shared" si="55"/>
        <v>0.82691051196901899</v>
      </c>
      <c r="H144" s="158">
        <f t="shared" si="55"/>
        <v>0.83306822960274896</v>
      </c>
      <c r="I144" s="158">
        <f t="shared" si="55"/>
        <v>0.83796473298966634</v>
      </c>
      <c r="J144" s="158">
        <f t="shared" si="55"/>
        <v>0.84238218833416245</v>
      </c>
      <c r="K144" s="158">
        <f t="shared" si="55"/>
        <v>0.8552529523613468</v>
      </c>
      <c r="L144" s="158">
        <f t="shared" si="55"/>
        <v>0.83830278905905165</v>
      </c>
      <c r="M144" s="158">
        <f t="shared" si="55"/>
        <v>0.84137939259179118</v>
      </c>
      <c r="N144" s="158">
        <f t="shared" si="55"/>
        <v>0.84689046455766914</v>
      </c>
      <c r="O144" s="158">
        <f t="shared" si="55"/>
        <v>0.84677957672627602</v>
      </c>
      <c r="P144" s="158">
        <f t="shared" si="55"/>
        <v>0.85349045657549127</v>
      </c>
      <c r="Q144" s="158">
        <f t="shared" si="55"/>
        <v>0.8531701365220854</v>
      </c>
      <c r="R144" s="158">
        <f t="shared" ref="R144:V144" si="56">IF(R126=0,"",R126/R108)</f>
        <v>0.85617433533194076</v>
      </c>
      <c r="S144" s="158">
        <f t="shared" si="56"/>
        <v>0.8654523324464477</v>
      </c>
      <c r="T144" s="158">
        <f t="shared" si="56"/>
        <v>0.87080437492127372</v>
      </c>
      <c r="U144" s="158">
        <f t="shared" si="56"/>
        <v>0.87806598882499121</v>
      </c>
      <c r="V144" s="158">
        <f t="shared" si="56"/>
        <v>0.8881776744204708</v>
      </c>
      <c r="W144" s="158">
        <f t="shared" ref="W144" si="57">IF(W126=0,"",W126/W108)</f>
        <v>0.89727562262382299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0.71185745945989398</v>
      </c>
      <c r="C145" s="156">
        <f t="shared" si="58"/>
        <v>0.71185745945989409</v>
      </c>
      <c r="D145" s="156">
        <f t="shared" si="58"/>
        <v>0.71232767554952825</v>
      </c>
      <c r="E145" s="156">
        <f t="shared" si="58"/>
        <v>0.71561791759465121</v>
      </c>
      <c r="F145" s="156">
        <f t="shared" si="58"/>
        <v>0.72201878709749101</v>
      </c>
      <c r="G145" s="156">
        <f t="shared" si="58"/>
        <v>0.72986726703180416</v>
      </c>
      <c r="H145" s="156">
        <f t="shared" si="58"/>
        <v>0.73881757567870454</v>
      </c>
      <c r="I145" s="156">
        <f t="shared" si="58"/>
        <v>0.74271808258668337</v>
      </c>
      <c r="J145" s="156">
        <f t="shared" si="58"/>
        <v>0.74302722640318364</v>
      </c>
      <c r="K145" s="156">
        <f t="shared" si="58"/>
        <v>0.7444940949236365</v>
      </c>
      <c r="L145" s="156">
        <f t="shared" si="58"/>
        <v>0.7462597585773757</v>
      </c>
      <c r="M145" s="156">
        <f t="shared" si="58"/>
        <v>0.74898903785291071</v>
      </c>
      <c r="N145" s="156">
        <f t="shared" si="58"/>
        <v>0.75286509858556339</v>
      </c>
      <c r="O145" s="156">
        <f t="shared" si="58"/>
        <v>0.7621050484970755</v>
      </c>
      <c r="P145" s="156">
        <f t="shared" si="58"/>
        <v>0.76434734702562535</v>
      </c>
      <c r="Q145" s="156">
        <f t="shared" si="58"/>
        <v>0.76804959936862671</v>
      </c>
      <c r="R145" s="156">
        <f t="shared" ref="R145:V145" si="59">IF(R127=0,"",R127/R109)</f>
        <v>0.77261802899917997</v>
      </c>
      <c r="S145" s="156">
        <f t="shared" si="59"/>
        <v>0.77843292996009639</v>
      </c>
      <c r="T145" s="156">
        <f t="shared" si="59"/>
        <v>0.7875921244937133</v>
      </c>
      <c r="U145" s="156">
        <f t="shared" si="59"/>
        <v>0.80096741019360496</v>
      </c>
      <c r="V145" s="156">
        <f t="shared" si="59"/>
        <v>0.81683512606752628</v>
      </c>
      <c r="W145" s="156">
        <f t="shared" ref="W145" si="60">IF(W127=0,"",W127/W109)</f>
        <v>0.8317152339590631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0.75865591455634807</v>
      </c>
      <c r="C147" s="155">
        <f t="shared" si="64"/>
        <v>0.75865591455634807</v>
      </c>
      <c r="D147" s="155">
        <f t="shared" si="64"/>
        <v>0.75886514829790397</v>
      </c>
      <c r="E147" s="155">
        <f t="shared" si="64"/>
        <v>0.76038426219282185</v>
      </c>
      <c r="F147" s="155">
        <f t="shared" si="64"/>
        <v>0.76436212530234748</v>
      </c>
      <c r="G147" s="155">
        <f t="shared" si="64"/>
        <v>0.76912092521379738</v>
      </c>
      <c r="H147" s="155">
        <f t="shared" si="64"/>
        <v>0.7757392178324396</v>
      </c>
      <c r="I147" s="155">
        <f t="shared" si="64"/>
        <v>0.77888143809316956</v>
      </c>
      <c r="J147" s="155">
        <f t="shared" si="64"/>
        <v>0.77912029542365402</v>
      </c>
      <c r="K147" s="155">
        <f t="shared" si="64"/>
        <v>0.78019651926355726</v>
      </c>
      <c r="L147" s="155">
        <f t="shared" si="64"/>
        <v>0.78188837192284466</v>
      </c>
      <c r="M147" s="155">
        <f t="shared" si="64"/>
        <v>0.78464455388525178</v>
      </c>
      <c r="N147" s="155">
        <f t="shared" si="64"/>
        <v>0.78813038994466211</v>
      </c>
      <c r="O147" s="155">
        <f t="shared" si="64"/>
        <v>0.79358245160671226</v>
      </c>
      <c r="P147" s="155">
        <f t="shared" si="64"/>
        <v>0.79471849384741533</v>
      </c>
      <c r="Q147" s="155">
        <f t="shared" si="64"/>
        <v>0.79652394006414928</v>
      </c>
      <c r="R147" s="155">
        <f t="shared" ref="R147:V147" si="65">IF(R129=0,"",R129/R111)</f>
        <v>0.79903351226338371</v>
      </c>
      <c r="S147" s="155">
        <f t="shared" si="65"/>
        <v>0.80286152707753478</v>
      </c>
      <c r="T147" s="155">
        <f t="shared" si="65"/>
        <v>0.81071659235427818</v>
      </c>
      <c r="U147" s="155">
        <f t="shared" si="65"/>
        <v>0.8244159636366496</v>
      </c>
      <c r="V147" s="155">
        <f t="shared" si="65"/>
        <v>0.84387097094651753</v>
      </c>
      <c r="W147" s="155">
        <f t="shared" ref="W147" si="66">IF(W129=0,"",W129/W111)</f>
        <v>0.86336663412497072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0.75865591455634807</v>
      </c>
      <c r="C149" s="159">
        <f t="shared" si="70"/>
        <v>0.75865591455634807</v>
      </c>
      <c r="D149" s="159">
        <f t="shared" si="70"/>
        <v>0.75886514829790397</v>
      </c>
      <c r="E149" s="159">
        <f t="shared" si="70"/>
        <v>0.76038426219282185</v>
      </c>
      <c r="F149" s="159">
        <f t="shared" si="70"/>
        <v>0.76436212530234748</v>
      </c>
      <c r="G149" s="159">
        <f t="shared" si="70"/>
        <v>0.76912092521379738</v>
      </c>
      <c r="H149" s="159">
        <f t="shared" si="70"/>
        <v>0.7757392178324396</v>
      </c>
      <c r="I149" s="159">
        <f t="shared" si="70"/>
        <v>0.77888143809316956</v>
      </c>
      <c r="J149" s="159">
        <f t="shared" si="70"/>
        <v>0.77912029542365402</v>
      </c>
      <c r="K149" s="159">
        <f t="shared" si="70"/>
        <v>0.78019651926355726</v>
      </c>
      <c r="L149" s="159">
        <f t="shared" si="70"/>
        <v>0.78188837192284466</v>
      </c>
      <c r="M149" s="159">
        <f t="shared" si="70"/>
        <v>0.78464455388525178</v>
      </c>
      <c r="N149" s="159">
        <f t="shared" si="70"/>
        <v>0.78813038994466211</v>
      </c>
      <c r="O149" s="159">
        <f t="shared" si="70"/>
        <v>0.79358245160671226</v>
      </c>
      <c r="P149" s="159">
        <f t="shared" si="70"/>
        <v>0.79471849384741533</v>
      </c>
      <c r="Q149" s="159">
        <f t="shared" si="70"/>
        <v>0.79652394006414928</v>
      </c>
      <c r="R149" s="159">
        <f t="shared" ref="R149:V149" si="71">IF(R131=0,"",R131/R113)</f>
        <v>0.79903351226338371</v>
      </c>
      <c r="S149" s="159">
        <f t="shared" si="71"/>
        <v>0.80286152707753478</v>
      </c>
      <c r="T149" s="159">
        <f t="shared" si="71"/>
        <v>0.81071659235427818</v>
      </c>
      <c r="U149" s="159">
        <f t="shared" si="71"/>
        <v>0.8244159636366496</v>
      </c>
      <c r="V149" s="159">
        <f t="shared" si="71"/>
        <v>0.84387097094651753</v>
      </c>
      <c r="W149" s="159">
        <f t="shared" ref="W149" si="72">IF(W131=0,"",W131/W113)</f>
        <v>0.86336663412497072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1.5197292201534427</v>
      </c>
      <c r="C151" s="117">
        <f t="shared" si="73"/>
        <v>1.2489720956873838</v>
      </c>
      <c r="D151" s="117">
        <f t="shared" si="73"/>
        <v>0.95686666623273897</v>
      </c>
      <c r="E151" s="117">
        <f t="shared" si="73"/>
        <v>0.84036945302056354</v>
      </c>
      <c r="F151" s="117">
        <f t="shared" si="73"/>
        <v>0.80098680179713522</v>
      </c>
      <c r="G151" s="117">
        <f t="shared" si="73"/>
        <v>0.71515663633508786</v>
      </c>
      <c r="H151" s="117">
        <f t="shared" si="73"/>
        <v>0.69388360446876862</v>
      </c>
      <c r="I151" s="117">
        <f t="shared" si="73"/>
        <v>0.62573308147444129</v>
      </c>
      <c r="J151" s="117">
        <f t="shared" si="73"/>
        <v>0.54300236259309687</v>
      </c>
      <c r="K151" s="117">
        <f t="shared" si="73"/>
        <v>0.45399757417431252</v>
      </c>
      <c r="L151" s="117">
        <f t="shared" si="73"/>
        <v>0.45282218466520696</v>
      </c>
      <c r="M151" s="117">
        <f t="shared" si="73"/>
        <v>0.50897279493232939</v>
      </c>
      <c r="N151" s="117">
        <f t="shared" si="73"/>
        <v>0.49116811311567787</v>
      </c>
      <c r="O151" s="117">
        <f t="shared" si="73"/>
        <v>0.61573123530805529</v>
      </c>
      <c r="P151" s="117">
        <f t="shared" si="73"/>
        <v>0.57272268316215724</v>
      </c>
      <c r="Q151" s="117">
        <f t="shared" si="73"/>
        <v>0.70638371827658319</v>
      </c>
      <c r="R151" s="117">
        <f t="shared" ref="R151:V151" si="74">R152+R154+R156+R165</f>
        <v>0.71608294843783526</v>
      </c>
      <c r="S151" s="117">
        <f t="shared" si="74"/>
        <v>0.68207362361130097</v>
      </c>
      <c r="T151" s="117">
        <f t="shared" si="74"/>
        <v>0.63093610264033551</v>
      </c>
      <c r="U151" s="117">
        <f t="shared" si="74"/>
        <v>0.69876397146987512</v>
      </c>
      <c r="V151" s="117">
        <f t="shared" si="74"/>
        <v>0.78147255548857397</v>
      </c>
      <c r="W151" s="117">
        <f t="shared" ref="W151" si="75">W152+W154+W156+W165</f>
        <v>0.96571053823129238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1.5197292201534427</v>
      </c>
      <c r="C156" s="122">
        <v>1.2489720956873838</v>
      </c>
      <c r="D156" s="122">
        <v>0.95686666623273897</v>
      </c>
      <c r="E156" s="122">
        <v>0.84036945302056354</v>
      </c>
      <c r="F156" s="122">
        <v>0.80098680179713522</v>
      </c>
      <c r="G156" s="122">
        <v>0.71515663633508786</v>
      </c>
      <c r="H156" s="122">
        <v>0.69388360446876862</v>
      </c>
      <c r="I156" s="122">
        <v>0.62573308147444129</v>
      </c>
      <c r="J156" s="122">
        <v>0.54300236259309687</v>
      </c>
      <c r="K156" s="122">
        <v>0.45399757417431252</v>
      </c>
      <c r="L156" s="122">
        <v>0.45282218466520696</v>
      </c>
      <c r="M156" s="122">
        <v>0.50897279493232939</v>
      </c>
      <c r="N156" s="122">
        <v>0.49116811311567787</v>
      </c>
      <c r="O156" s="122">
        <v>0.61573123530805529</v>
      </c>
      <c r="P156" s="122">
        <v>0.57272268316215724</v>
      </c>
      <c r="Q156" s="122">
        <v>0.70638371827658319</v>
      </c>
      <c r="R156" s="122">
        <v>0.71608294843783526</v>
      </c>
      <c r="S156" s="122">
        <v>0.68207362361130097</v>
      </c>
      <c r="T156" s="122">
        <v>0.63093610264033551</v>
      </c>
      <c r="U156" s="122">
        <v>0.69876397146987512</v>
      </c>
      <c r="V156" s="122">
        <v>0.78147255548857397</v>
      </c>
      <c r="W156" s="122">
        <v>0.96571053823129238</v>
      </c>
      <c r="DA156" s="130" t="s">
        <v>2230</v>
      </c>
    </row>
    <row r="157" spans="1:105" ht="12" customHeight="1" x14ac:dyDescent="0.25">
      <c r="A157" s="97" t="s">
        <v>124</v>
      </c>
      <c r="B157" s="98">
        <v>1.5167787144329277</v>
      </c>
      <c r="C157" s="98">
        <v>1.2465118065894618</v>
      </c>
      <c r="D157" s="98">
        <v>0.95509731298378131</v>
      </c>
      <c r="E157" s="98">
        <v>0.83874258361197662</v>
      </c>
      <c r="F157" s="98">
        <v>0.79932962637767813</v>
      </c>
      <c r="G157" s="98">
        <v>0.71368965181197774</v>
      </c>
      <c r="H157" s="98">
        <v>0.69195958962059156</v>
      </c>
      <c r="I157" s="98">
        <v>0.6236406861292153</v>
      </c>
      <c r="J157" s="98">
        <v>0.54108347463667184</v>
      </c>
      <c r="K157" s="98">
        <v>0.45216357255858247</v>
      </c>
      <c r="L157" s="98">
        <v>0.45105952519815912</v>
      </c>
      <c r="M157" s="98">
        <v>0.50700664935702555</v>
      </c>
      <c r="N157" s="98">
        <v>0.48923869444469004</v>
      </c>
      <c r="O157" s="98">
        <v>0.61420042573994049</v>
      </c>
      <c r="P157" s="98">
        <v>0.57141865451710705</v>
      </c>
      <c r="Q157" s="98">
        <v>0.70481864083365386</v>
      </c>
      <c r="R157" s="98">
        <v>0.71495919813523756</v>
      </c>
      <c r="S157" s="98">
        <v>0.68122738107753722</v>
      </c>
      <c r="T157" s="98">
        <v>0.63032946961069747</v>
      </c>
      <c r="U157" s="98">
        <v>0.69786026936737533</v>
      </c>
      <c r="V157" s="98">
        <v>0.78044085869395463</v>
      </c>
      <c r="W157" s="98">
        <v>0.96369932802972658</v>
      </c>
      <c r="DA157" s="63" t="s">
        <v>2231</v>
      </c>
    </row>
    <row r="158" spans="1:105" ht="12" customHeight="1" x14ac:dyDescent="0.25">
      <c r="A158" s="97" t="s">
        <v>123</v>
      </c>
      <c r="B158" s="98">
        <v>2.9505057205149853E-3</v>
      </c>
      <c r="C158" s="98">
        <v>2.4602890979218885E-3</v>
      </c>
      <c r="D158" s="98">
        <v>1.7693532489576175E-3</v>
      </c>
      <c r="E158" s="98">
        <v>1.6268694085868755E-3</v>
      </c>
      <c r="F158" s="98">
        <v>1.6571754194571451E-3</v>
      </c>
      <c r="G158" s="98">
        <v>1.466984523110153E-3</v>
      </c>
      <c r="H158" s="98">
        <v>1.9240148481770693E-3</v>
      </c>
      <c r="I158" s="98">
        <v>2.0923953452260174E-3</v>
      </c>
      <c r="J158" s="98">
        <v>1.9188879564250422E-3</v>
      </c>
      <c r="K158" s="98">
        <v>1.8340016157300384E-3</v>
      </c>
      <c r="L158" s="98">
        <v>1.7626594670478214E-3</v>
      </c>
      <c r="M158" s="98">
        <v>1.9661455753037806E-3</v>
      </c>
      <c r="N158" s="98">
        <v>1.9294186709878428E-3</v>
      </c>
      <c r="O158" s="98">
        <v>1.5308095681147932E-3</v>
      </c>
      <c r="P158" s="98">
        <v>1.3040286450501986E-3</v>
      </c>
      <c r="Q158" s="98">
        <v>1.5650774429293442E-3</v>
      </c>
      <c r="R158" s="98">
        <v>1.1237503025977528E-3</v>
      </c>
      <c r="S158" s="98">
        <v>8.4624253376377133E-4</v>
      </c>
      <c r="T158" s="98">
        <v>6.0663302963807854E-4</v>
      </c>
      <c r="U158" s="98">
        <v>9.03702102499828E-4</v>
      </c>
      <c r="V158" s="98">
        <v>1.0316967946192883E-3</v>
      </c>
      <c r="W158" s="98">
        <v>2.0112102015657622E-3</v>
      </c>
      <c r="DA158" s="63" t="s">
        <v>2232</v>
      </c>
    </row>
    <row r="159" spans="1:105" ht="12" customHeight="1" x14ac:dyDescent="0.25">
      <c r="A159" s="100" t="s">
        <v>50</v>
      </c>
      <c r="B159" s="101">
        <v>2.9505057205149853E-3</v>
      </c>
      <c r="C159" s="101">
        <v>2.4602890979218885E-3</v>
      </c>
      <c r="D159" s="101">
        <v>1.7693532489576175E-3</v>
      </c>
      <c r="E159" s="101">
        <v>1.6268694085868755E-3</v>
      </c>
      <c r="F159" s="101">
        <v>1.6571754194571451E-3</v>
      </c>
      <c r="G159" s="101">
        <v>1.466984523110153E-3</v>
      </c>
      <c r="H159" s="101">
        <v>1.9240148481770693E-3</v>
      </c>
      <c r="I159" s="101">
        <v>2.0923953452260174E-3</v>
      </c>
      <c r="J159" s="101">
        <v>1.9188879564250422E-3</v>
      </c>
      <c r="K159" s="101">
        <v>1.8340016157300384E-3</v>
      </c>
      <c r="L159" s="101">
        <v>1.7626594670478214E-3</v>
      </c>
      <c r="M159" s="101">
        <v>1.9661455753037806E-3</v>
      </c>
      <c r="N159" s="101">
        <v>1.9294186709878428E-3</v>
      </c>
      <c r="O159" s="101">
        <v>1.5308095681147932E-3</v>
      </c>
      <c r="P159" s="101">
        <v>1.3040286450501986E-3</v>
      </c>
      <c r="Q159" s="101">
        <v>1.5650774429293442E-3</v>
      </c>
      <c r="R159" s="101">
        <v>1.1237503025977528E-3</v>
      </c>
      <c r="S159" s="101">
        <v>8.4624253376377133E-4</v>
      </c>
      <c r="T159" s="101">
        <v>6.0663302963807854E-4</v>
      </c>
      <c r="U159" s="101">
        <v>9.03702102499828E-4</v>
      </c>
      <c r="V159" s="101">
        <v>1.0316967946192883E-3</v>
      </c>
      <c r="W159" s="101">
        <v>2.0112102015657622E-3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16272.362814380587</v>
      </c>
      <c r="C169" s="117">
        <f t="shared" si="78"/>
        <v>14836.45690244433</v>
      </c>
      <c r="D169" s="117">
        <f t="shared" si="78"/>
        <v>14801.076670470724</v>
      </c>
      <c r="E169" s="117">
        <f t="shared" si="78"/>
        <v>13456.619924027096</v>
      </c>
      <c r="F169" s="117">
        <f t="shared" si="78"/>
        <v>16233.435955206905</v>
      </c>
      <c r="G169" s="117">
        <f t="shared" si="78"/>
        <v>18997.665567684209</v>
      </c>
      <c r="H169" s="117">
        <f t="shared" si="78"/>
        <v>18186.877730096905</v>
      </c>
      <c r="I169" s="117">
        <f t="shared" si="78"/>
        <v>11029.175917806737</v>
      </c>
      <c r="J169" s="117">
        <f t="shared" si="78"/>
        <v>4149.8052039434788</v>
      </c>
      <c r="K169" s="117">
        <f t="shared" si="78"/>
        <v>1715.4116721394298</v>
      </c>
      <c r="L169" s="117">
        <f t="shared" si="78"/>
        <v>13111.511099192201</v>
      </c>
      <c r="M169" s="117">
        <f t="shared" si="78"/>
        <v>9097.978656705669</v>
      </c>
      <c r="N169" s="117">
        <f t="shared" si="78"/>
        <v>11487.925786618251</v>
      </c>
      <c r="O169" s="117">
        <f t="shared" si="78"/>
        <v>20794.627891182212</v>
      </c>
      <c r="P169" s="117">
        <f t="shared" si="78"/>
        <v>11832.590828760591</v>
      </c>
      <c r="Q169" s="117">
        <f t="shared" si="78"/>
        <v>22257.635921733061</v>
      </c>
      <c r="R169" s="117">
        <f t="shared" ref="R169:V169" si="79">R170+R172+R174+R183</f>
        <v>18915.669361584038</v>
      </c>
      <c r="S169" s="117">
        <f t="shared" si="79"/>
        <v>14531.917644202131</v>
      </c>
      <c r="T169" s="117">
        <f t="shared" si="79"/>
        <v>11928.103487640721</v>
      </c>
      <c r="U169" s="117">
        <f t="shared" si="79"/>
        <v>21671.223396653866</v>
      </c>
      <c r="V169" s="117">
        <f t="shared" si="79"/>
        <v>3739.7993154877909</v>
      </c>
      <c r="W169" s="117">
        <f t="shared" ref="W169" si="80">W170+W172+W174+W183</f>
        <v>21551.075463401805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14635.792724358123</v>
      </c>
      <c r="C170" s="122">
        <f t="shared" si="81"/>
        <v>13281.727237491725</v>
      </c>
      <c r="D170" s="122">
        <f t="shared" si="81"/>
        <v>13233.958677181754</v>
      </c>
      <c r="E170" s="122">
        <f t="shared" si="81"/>
        <v>11922.838187052846</v>
      </c>
      <c r="F170" s="122">
        <f t="shared" si="81"/>
        <v>14674.118363963367</v>
      </c>
      <c r="G170" s="122">
        <f t="shared" si="81"/>
        <v>17423.769386294603</v>
      </c>
      <c r="H170" s="122">
        <f t="shared" si="81"/>
        <v>16598.765311523635</v>
      </c>
      <c r="I170" s="122">
        <f t="shared" si="81"/>
        <v>9514.4120277776219</v>
      </c>
      <c r="J170" s="122">
        <f t="shared" si="81"/>
        <v>2611.2984531636171</v>
      </c>
      <c r="K170" s="122">
        <f t="shared" si="81"/>
        <v>245.82507741843801</v>
      </c>
      <c r="L170" s="122">
        <f t="shared" si="81"/>
        <v>11400.926218728637</v>
      </c>
      <c r="M170" s="122">
        <f t="shared" si="81"/>
        <v>7333.5561587895172</v>
      </c>
      <c r="N170" s="122">
        <f t="shared" si="81"/>
        <v>9733.0889474860178</v>
      </c>
      <c r="O170" s="122">
        <f t="shared" si="81"/>
        <v>18929.720361114512</v>
      </c>
      <c r="P170" s="122">
        <f t="shared" si="81"/>
        <v>10025.999953796991</v>
      </c>
      <c r="Q170" s="122">
        <f t="shared" si="81"/>
        <v>20362.948023491066</v>
      </c>
      <c r="R170" s="122">
        <f t="shared" si="81"/>
        <v>17015.73879860558</v>
      </c>
      <c r="S170" s="122">
        <f t="shared" si="81"/>
        <v>12722.877449538841</v>
      </c>
      <c r="T170" s="122">
        <f t="shared" si="81"/>
        <v>10126.995946786012</v>
      </c>
      <c r="U170" s="122">
        <f t="shared" si="81"/>
        <v>19883.826445276089</v>
      </c>
      <c r="V170" s="122">
        <f t="shared" si="81"/>
        <v>1977.1923656554347</v>
      </c>
      <c r="W170" s="122">
        <f t="shared" si="81"/>
        <v>19793.220978464997</v>
      </c>
      <c r="DA170" s="130" t="s">
        <v>2394</v>
      </c>
    </row>
    <row r="171" spans="1:105" ht="12" customHeight="1" x14ac:dyDescent="0.25">
      <c r="A171" s="97" t="s">
        <v>53</v>
      </c>
      <c r="B171" s="98">
        <v>14635.792724358123</v>
      </c>
      <c r="C171" s="98">
        <v>13281.727237491725</v>
      </c>
      <c r="D171" s="98">
        <v>13233.958677181754</v>
      </c>
      <c r="E171" s="98">
        <v>11922.838187052846</v>
      </c>
      <c r="F171" s="98">
        <v>14674.118363963367</v>
      </c>
      <c r="G171" s="98">
        <v>17423.769386294603</v>
      </c>
      <c r="H171" s="98">
        <v>16598.765311523635</v>
      </c>
      <c r="I171" s="98">
        <v>9514.4120277776219</v>
      </c>
      <c r="J171" s="98">
        <v>2611.2984531636171</v>
      </c>
      <c r="K171" s="98">
        <v>245.82507741843801</v>
      </c>
      <c r="L171" s="98">
        <v>11400.926218728637</v>
      </c>
      <c r="M171" s="98">
        <v>7333.5561587895172</v>
      </c>
      <c r="N171" s="98">
        <v>9733.0889474860178</v>
      </c>
      <c r="O171" s="98">
        <v>18929.720361114512</v>
      </c>
      <c r="P171" s="98">
        <v>10025.999953796991</v>
      </c>
      <c r="Q171" s="98">
        <v>20362.948023491066</v>
      </c>
      <c r="R171" s="98">
        <v>17015.73879860558</v>
      </c>
      <c r="S171" s="98">
        <v>12722.877449538841</v>
      </c>
      <c r="T171" s="98">
        <v>10126.995946786012</v>
      </c>
      <c r="U171" s="98">
        <v>19883.826445276089</v>
      </c>
      <c r="V171" s="98">
        <v>1977.1923656554347</v>
      </c>
      <c r="W171" s="98">
        <v>19793.220978464997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3.5895703217107515</v>
      </c>
      <c r="C172" s="122">
        <f t="shared" si="82"/>
        <v>4.5399534584626062</v>
      </c>
      <c r="D172" s="122">
        <f t="shared" si="82"/>
        <v>5.3230562712836376</v>
      </c>
      <c r="E172" s="122">
        <f t="shared" si="82"/>
        <v>5.6072050260071213</v>
      </c>
      <c r="F172" s="122">
        <f t="shared" si="82"/>
        <v>5.2699782484424142</v>
      </c>
      <c r="G172" s="122">
        <f t="shared" si="82"/>
        <v>4.797413923239791</v>
      </c>
      <c r="H172" s="122">
        <f t="shared" si="82"/>
        <v>3.9390839343741839</v>
      </c>
      <c r="I172" s="122">
        <f t="shared" si="82"/>
        <v>3.5705959182392837</v>
      </c>
      <c r="J172" s="122">
        <f t="shared" si="82"/>
        <v>3.6290083007402414</v>
      </c>
      <c r="K172" s="122">
        <f t="shared" si="82"/>
        <v>3.9551367765304977</v>
      </c>
      <c r="L172" s="122">
        <f t="shared" si="82"/>
        <v>5.6843264211864515</v>
      </c>
      <c r="M172" s="122">
        <f t="shared" si="82"/>
        <v>8.4809059454267128</v>
      </c>
      <c r="N172" s="122">
        <f t="shared" si="82"/>
        <v>11.684042288036883</v>
      </c>
      <c r="O172" s="122">
        <f t="shared" si="82"/>
        <v>11.310901108975855</v>
      </c>
      <c r="P172" s="122">
        <f t="shared" si="82"/>
        <v>14.731229909936429</v>
      </c>
      <c r="Q172" s="122">
        <f t="shared" si="82"/>
        <v>17.478112217567595</v>
      </c>
      <c r="R172" s="122">
        <f t="shared" si="82"/>
        <v>19.175178431233149</v>
      </c>
      <c r="S172" s="122">
        <f t="shared" si="82"/>
        <v>19.998396345781668</v>
      </c>
      <c r="T172" s="122">
        <f t="shared" si="82"/>
        <v>22.619673858745109</v>
      </c>
      <c r="U172" s="122">
        <f t="shared" si="82"/>
        <v>16.874891026450324</v>
      </c>
      <c r="V172" s="122">
        <f t="shared" si="82"/>
        <v>13.390039613003701</v>
      </c>
      <c r="W172" s="122">
        <f t="shared" si="82"/>
        <v>10.167074324379151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3.5895703217107515</v>
      </c>
      <c r="C173" s="98">
        <f>RES_hhdet_fech!C165</f>
        <v>4.5399534584626062</v>
      </c>
      <c r="D173" s="98">
        <f>RES_hhdet_fech!D165</f>
        <v>5.3230562712836376</v>
      </c>
      <c r="E173" s="98">
        <f>RES_hhdet_fech!E165</f>
        <v>5.6072050260071213</v>
      </c>
      <c r="F173" s="98">
        <f>RES_hhdet_fech!F165</f>
        <v>5.2699782484424142</v>
      </c>
      <c r="G173" s="98">
        <f>RES_hhdet_fech!G165</f>
        <v>4.797413923239791</v>
      </c>
      <c r="H173" s="98">
        <f>RES_hhdet_fech!H165</f>
        <v>3.9390839343741839</v>
      </c>
      <c r="I173" s="98">
        <f>RES_hhdet_fech!I165</f>
        <v>3.5705959182392837</v>
      </c>
      <c r="J173" s="98">
        <f>RES_hhdet_fech!J165</f>
        <v>3.6290083007402414</v>
      </c>
      <c r="K173" s="98">
        <f>RES_hhdet_fech!K165</f>
        <v>3.9551367765304977</v>
      </c>
      <c r="L173" s="98">
        <f>RES_hhdet_fech!L165</f>
        <v>5.6843264211864515</v>
      </c>
      <c r="M173" s="98">
        <f>RES_hhdet_fech!M165</f>
        <v>8.4809059454267128</v>
      </c>
      <c r="N173" s="98">
        <f>RES_hhdet_fech!N165</f>
        <v>11.684042288036883</v>
      </c>
      <c r="O173" s="98">
        <f>RES_hhdet_fech!O165</f>
        <v>11.310901108975855</v>
      </c>
      <c r="P173" s="98">
        <f>RES_hhdet_fech!P165</f>
        <v>14.731229909936429</v>
      </c>
      <c r="Q173" s="98">
        <f>RES_hhdet_fech!Q165</f>
        <v>17.478112217567595</v>
      </c>
      <c r="R173" s="98">
        <f>RES_hhdet_fech!R165</f>
        <v>19.175178431233149</v>
      </c>
      <c r="S173" s="98">
        <f>RES_hhdet_fech!S165</f>
        <v>19.998396345781668</v>
      </c>
      <c r="T173" s="98">
        <f>RES_hhdet_fech!T165</f>
        <v>22.619673858745109</v>
      </c>
      <c r="U173" s="98">
        <f>RES_hhdet_fech!U165</f>
        <v>16.874891026450324</v>
      </c>
      <c r="V173" s="98">
        <f>RES_hhdet_fech!V165</f>
        <v>13.390039613003701</v>
      </c>
      <c r="W173" s="98">
        <f>RES_hhdet_fech!W165</f>
        <v>10.167074324379151</v>
      </c>
      <c r="DA173" s="63" t="s">
        <v>2397</v>
      </c>
    </row>
    <row r="174" spans="1:105" ht="12" customHeight="1" x14ac:dyDescent="0.25">
      <c r="A174" s="121" t="s">
        <v>55</v>
      </c>
      <c r="B174" s="122">
        <v>1343.9705782150961</v>
      </c>
      <c r="C174" s="122">
        <v>1266.2433960406129</v>
      </c>
      <c r="D174" s="122">
        <v>1273.1478418009187</v>
      </c>
      <c r="E174" s="122">
        <v>1241.3668258381936</v>
      </c>
      <c r="F174" s="122">
        <v>1266.5568186250096</v>
      </c>
      <c r="G174" s="122">
        <v>1278.2597170634895</v>
      </c>
      <c r="H174" s="122">
        <v>1285.8649964093966</v>
      </c>
      <c r="I174" s="122">
        <v>1216.8073946556642</v>
      </c>
      <c r="J174" s="122">
        <v>1234.0727844060937</v>
      </c>
      <c r="K174" s="122">
        <v>1163.0708980135885</v>
      </c>
      <c r="L174" s="122">
        <v>1367.9197991591502</v>
      </c>
      <c r="M174" s="122">
        <v>1426.8197867126944</v>
      </c>
      <c r="N174" s="122">
        <v>1416.4798426814957</v>
      </c>
      <c r="O174" s="122">
        <v>1505.6564015108659</v>
      </c>
      <c r="P174" s="122">
        <v>1439.1062204260315</v>
      </c>
      <c r="Q174" s="122">
        <v>1518.8983188889549</v>
      </c>
      <c r="R174" s="122">
        <v>1512.9351728275331</v>
      </c>
      <c r="S174" s="122">
        <v>1432.2691783132263</v>
      </c>
      <c r="T174" s="122">
        <v>1423.9061724647781</v>
      </c>
      <c r="U174" s="122">
        <v>1421.3317354223427</v>
      </c>
      <c r="V174" s="122">
        <v>1389.5064588777966</v>
      </c>
      <c r="W174" s="122">
        <v>1388.7399028969173</v>
      </c>
      <c r="DA174" s="130" t="s">
        <v>2398</v>
      </c>
    </row>
    <row r="175" spans="1:105" ht="12" customHeight="1" x14ac:dyDescent="0.25">
      <c r="A175" s="97" t="s">
        <v>124</v>
      </c>
      <c r="B175" s="98">
        <v>1519.2578393752201</v>
      </c>
      <c r="C175" s="98">
        <v>1488.7069143630104</v>
      </c>
      <c r="D175" s="98">
        <v>1376.2728693558479</v>
      </c>
      <c r="E175" s="98">
        <v>1425.0477607378386</v>
      </c>
      <c r="F175" s="98">
        <v>1457.05825205732</v>
      </c>
      <c r="G175" s="98">
        <v>1431.9930707384287</v>
      </c>
      <c r="H175" s="98">
        <v>1498.3438644055411</v>
      </c>
      <c r="I175" s="98">
        <v>1502.671443792852</v>
      </c>
      <c r="J175" s="98">
        <v>1422.0589462530761</v>
      </c>
      <c r="K175" s="98">
        <v>1366.1681611085019</v>
      </c>
      <c r="L175" s="98">
        <v>1519.2400854480286</v>
      </c>
      <c r="M175" s="98">
        <v>1712.9211800264843</v>
      </c>
      <c r="N175" s="98">
        <v>1694.5070809855251</v>
      </c>
      <c r="O175" s="98">
        <v>1623.9176993685194</v>
      </c>
      <c r="P175" s="98">
        <v>1429.2555470441014</v>
      </c>
      <c r="Q175" s="98">
        <v>1651.272474291515</v>
      </c>
      <c r="R175" s="98">
        <v>1647.8437555263245</v>
      </c>
      <c r="S175" s="98">
        <v>1596.0020889579769</v>
      </c>
      <c r="T175" s="98">
        <v>1470.4960148241312</v>
      </c>
      <c r="U175" s="98">
        <v>1466.4004540602739</v>
      </c>
      <c r="V175" s="98">
        <v>1387.0181096515032</v>
      </c>
      <c r="W175" s="98">
        <v>1443.9691165547847</v>
      </c>
      <c r="DA175" s="63" t="s">
        <v>2399</v>
      </c>
    </row>
    <row r="176" spans="1:105" ht="12" customHeight="1" x14ac:dyDescent="0.25">
      <c r="A176" s="97" t="s">
        <v>123</v>
      </c>
      <c r="B176" s="98">
        <v>1281.047775363302</v>
      </c>
      <c r="C176" s="98">
        <v>1249.7092096382903</v>
      </c>
      <c r="D176" s="98">
        <v>1158.8139128995531</v>
      </c>
      <c r="E176" s="98">
        <v>1196.9129472436953</v>
      </c>
      <c r="F176" s="98">
        <v>1226.3827339643242</v>
      </c>
      <c r="G176" s="98">
        <v>1212.4075102471002</v>
      </c>
      <c r="H176" s="98">
        <v>1275.9781817590604</v>
      </c>
      <c r="I176" s="98">
        <v>1279.2193716087547</v>
      </c>
      <c r="J176" s="98">
        <v>1202.9553749958718</v>
      </c>
      <c r="K176" s="98">
        <v>1133.2720786652587</v>
      </c>
      <c r="L176" s="98">
        <v>1301.6793011207849</v>
      </c>
      <c r="M176" s="98">
        <v>1467.4128895023866</v>
      </c>
      <c r="N176" s="98">
        <v>1467.2760270784463</v>
      </c>
      <c r="O176" s="98">
        <v>1450.0202290375098</v>
      </c>
      <c r="P176" s="98">
        <v>1276.1561386952867</v>
      </c>
      <c r="Q176" s="98">
        <v>1503.4700012744718</v>
      </c>
      <c r="R176" s="98">
        <v>1515.5967783484809</v>
      </c>
      <c r="S176" s="98">
        <v>1478.9470998232839</v>
      </c>
      <c r="T176" s="98">
        <v>1411.6924487714562</v>
      </c>
      <c r="U176" s="98">
        <v>1321.313697774453</v>
      </c>
      <c r="V176" s="98">
        <v>1271.5040576214997</v>
      </c>
      <c r="W176" s="98">
        <v>1344.5337443875335</v>
      </c>
      <c r="DA176" s="63" t="s">
        <v>2400</v>
      </c>
    </row>
    <row r="177" spans="1:105" ht="12" customHeight="1" x14ac:dyDescent="0.25">
      <c r="A177" s="100" t="s">
        <v>50</v>
      </c>
      <c r="B177" s="101">
        <v>865.91116995802804</v>
      </c>
      <c r="C177" s="101">
        <v>833.12646386887195</v>
      </c>
      <c r="D177" s="101">
        <v>778.90176481670073</v>
      </c>
      <c r="E177" s="101">
        <v>795.75307105460433</v>
      </c>
      <c r="F177" s="101">
        <v>810.57669555337645</v>
      </c>
      <c r="G177" s="101">
        <v>807.24187968290676</v>
      </c>
      <c r="H177" s="101">
        <v>846.9866385706415</v>
      </c>
      <c r="I177" s="101">
        <v>837.37347533417244</v>
      </c>
      <c r="J177" s="101">
        <v>767.93607886513382</v>
      </c>
      <c r="K177" s="101">
        <v>672.80096838133124</v>
      </c>
      <c r="L177" s="101">
        <v>862.17226577831627</v>
      </c>
      <c r="M177" s="101">
        <v>961.7037307545246</v>
      </c>
      <c r="N177" s="101">
        <v>943.73944502545555</v>
      </c>
      <c r="O177" s="101">
        <v>962.70065662641366</v>
      </c>
      <c r="P177" s="101">
        <v>820.08190894410382</v>
      </c>
      <c r="Q177" s="101">
        <v>984.25115269875471</v>
      </c>
      <c r="R177" s="101">
        <v>989.39100422411752</v>
      </c>
      <c r="S177" s="101">
        <v>931.32872618833778</v>
      </c>
      <c r="T177" s="101">
        <v>890.1699677731973</v>
      </c>
      <c r="U177" s="101">
        <v>795.65249383679156</v>
      </c>
      <c r="V177" s="101">
        <v>756.95309812414746</v>
      </c>
      <c r="W177" s="101">
        <v>804.88330274446605</v>
      </c>
      <c r="DA177" s="131" t="s">
        <v>2401</v>
      </c>
    </row>
    <row r="178" spans="1:105" ht="12" customHeight="1" x14ac:dyDescent="0.25">
      <c r="A178" s="103" t="s">
        <v>52</v>
      </c>
      <c r="B178" s="104">
        <v>415.13660540527383</v>
      </c>
      <c r="C178" s="104">
        <v>416.58274576941847</v>
      </c>
      <c r="D178" s="104">
        <v>379.9121480828527</v>
      </c>
      <c r="E178" s="104">
        <v>401.15987618909099</v>
      </c>
      <c r="F178" s="104">
        <v>415.80603841094785</v>
      </c>
      <c r="G178" s="104">
        <v>405.16563056419341</v>
      </c>
      <c r="H178" s="104">
        <v>428.99154318841903</v>
      </c>
      <c r="I178" s="104">
        <v>441.84589627458229</v>
      </c>
      <c r="J178" s="104">
        <v>435.01929613073787</v>
      </c>
      <c r="K178" s="104">
        <v>460.47111028392777</v>
      </c>
      <c r="L178" s="104">
        <v>439.50703534246855</v>
      </c>
      <c r="M178" s="104">
        <v>505.70915874786181</v>
      </c>
      <c r="N178" s="104">
        <v>523.53658205299041</v>
      </c>
      <c r="O178" s="104">
        <v>487.31957241109643</v>
      </c>
      <c r="P178" s="104">
        <v>456.07422975118277</v>
      </c>
      <c r="Q178" s="104">
        <v>519.21884857571672</v>
      </c>
      <c r="R178" s="104">
        <v>526.20577412436342</v>
      </c>
      <c r="S178" s="104">
        <v>547.61837363494612</v>
      </c>
      <c r="T178" s="104">
        <v>521.52248099825886</v>
      </c>
      <c r="U178" s="104">
        <v>525.6612039376613</v>
      </c>
      <c r="V178" s="104">
        <v>514.5509594973521</v>
      </c>
      <c r="W178" s="104">
        <v>539.65044164306721</v>
      </c>
      <c r="DA178" s="132" t="s">
        <v>2402</v>
      </c>
    </row>
    <row r="179" spans="1:105" ht="12" customHeight="1" x14ac:dyDescent="0.25">
      <c r="A179" s="106" t="s">
        <v>122</v>
      </c>
      <c r="B179" s="101">
        <v>1373.4692865701625</v>
      </c>
      <c r="C179" s="101">
        <v>1287.9059889684202</v>
      </c>
      <c r="D179" s="101">
        <v>1309.8052575942027</v>
      </c>
      <c r="E179" s="101">
        <v>1269.3845349773658</v>
      </c>
      <c r="F179" s="101">
        <v>1295.4763411604424</v>
      </c>
      <c r="G179" s="101">
        <v>1315.1159416519117</v>
      </c>
      <c r="H179" s="101">
        <v>1318.5888776053353</v>
      </c>
      <c r="I179" s="101">
        <v>1244.314384988767</v>
      </c>
      <c r="J179" s="101">
        <v>1279.8432991202558</v>
      </c>
      <c r="K179" s="101">
        <v>1219.6173394747773</v>
      </c>
      <c r="L179" s="101">
        <v>1435.176377500565</v>
      </c>
      <c r="M179" s="101">
        <v>1483.4521127732883</v>
      </c>
      <c r="N179" s="101">
        <v>1472.5989605387542</v>
      </c>
      <c r="O179" s="101">
        <v>1571.6364620000102</v>
      </c>
      <c r="P179" s="101">
        <v>1515.3289175983866</v>
      </c>
      <c r="Q179" s="101">
        <v>1583.6717685174683</v>
      </c>
      <c r="R179" s="101">
        <v>1576.2014358500981</v>
      </c>
      <c r="S179" s="101">
        <v>1490.9404469678077</v>
      </c>
      <c r="T179" s="101">
        <v>1491.8016604274665</v>
      </c>
      <c r="U179" s="101">
        <v>1486.2563237919699</v>
      </c>
      <c r="V179" s="101">
        <v>1452.937651735687</v>
      </c>
      <c r="W179" s="101">
        <v>1436.0295334858877</v>
      </c>
      <c r="DA179" s="131" t="s">
        <v>2403</v>
      </c>
    </row>
    <row r="180" spans="1:105" ht="12" customHeight="1" x14ac:dyDescent="0.25">
      <c r="A180" s="107" t="s">
        <v>121</v>
      </c>
      <c r="B180" s="104">
        <v>1203.3791781466853</v>
      </c>
      <c r="C180" s="104">
        <v>1124.5972867537346</v>
      </c>
      <c r="D180" s="104">
        <v>1146.325721108793</v>
      </c>
      <c r="E180" s="104">
        <v>1108.1221693236166</v>
      </c>
      <c r="F180" s="104">
        <v>1133.0176465900281</v>
      </c>
      <c r="G180" s="104">
        <v>1156.2261390528254</v>
      </c>
      <c r="H180" s="104">
        <v>1166.7299696202635</v>
      </c>
      <c r="I180" s="104">
        <v>1102.2803802819653</v>
      </c>
      <c r="J180" s="104">
        <v>1127.9305935786253</v>
      </c>
      <c r="K180" s="104">
        <v>1058.8222679006749</v>
      </c>
      <c r="L180" s="104">
        <v>1273.8496031375155</v>
      </c>
      <c r="M180" s="104">
        <v>1319.0322586006378</v>
      </c>
      <c r="N180" s="104">
        <v>1311.4631417610692</v>
      </c>
      <c r="O180" s="104">
        <v>1417.4468285968778</v>
      </c>
      <c r="P180" s="104">
        <v>1359.6348263662164</v>
      </c>
      <c r="Q180" s="104">
        <v>1426.8901911946009</v>
      </c>
      <c r="R180" s="104">
        <v>1421.221085821307</v>
      </c>
      <c r="S180" s="104">
        <v>1337.5018181335943</v>
      </c>
      <c r="T180" s="104">
        <v>1344.0346709154965</v>
      </c>
      <c r="U180" s="104">
        <v>1349.2887748761391</v>
      </c>
      <c r="V180" s="104">
        <v>1333.1161057458589</v>
      </c>
      <c r="W180" s="104">
        <v>1332.0850032068454</v>
      </c>
      <c r="DA180" s="132" t="s">
        <v>2404</v>
      </c>
    </row>
    <row r="181" spans="1:105" ht="12" customHeight="1" x14ac:dyDescent="0.25">
      <c r="A181" s="108" t="s">
        <v>53</v>
      </c>
      <c r="B181" s="98">
        <v>783.17079019176083</v>
      </c>
      <c r="C181" s="98">
        <v>720.53913758858539</v>
      </c>
      <c r="D181" s="98">
        <v>741.46107711864988</v>
      </c>
      <c r="E181" s="98">
        <v>707.7246950431354</v>
      </c>
      <c r="F181" s="98">
        <v>719.0226419276097</v>
      </c>
      <c r="G181" s="98">
        <v>740.86019956809082</v>
      </c>
      <c r="H181" s="98">
        <v>745.70216548970689</v>
      </c>
      <c r="I181" s="98">
        <v>694.21239368451472</v>
      </c>
      <c r="J181" s="98">
        <v>691.83185978195297</v>
      </c>
      <c r="K181" s="98">
        <v>599.83504963174983</v>
      </c>
      <c r="L181" s="98">
        <v>811.76689527341364</v>
      </c>
      <c r="M181" s="98">
        <v>833.53211453630092</v>
      </c>
      <c r="N181" s="98">
        <v>812.50163872259543</v>
      </c>
      <c r="O181" s="98">
        <v>912.93153416474001</v>
      </c>
      <c r="P181" s="98">
        <v>845.30971801381281</v>
      </c>
      <c r="Q181" s="98">
        <v>903.25384823991851</v>
      </c>
      <c r="R181" s="98">
        <v>898.96338926437204</v>
      </c>
      <c r="S181" s="98">
        <v>812.20440359707152</v>
      </c>
      <c r="T181" s="98">
        <v>817.49981737973894</v>
      </c>
      <c r="U181" s="98">
        <v>826.61936275912717</v>
      </c>
      <c r="V181" s="98">
        <v>813.86862017542239</v>
      </c>
      <c r="W181" s="98">
        <v>813.131252375386</v>
      </c>
      <c r="DA181" s="63" t="s">
        <v>2405</v>
      </c>
    </row>
    <row r="182" spans="1:105" ht="12" customHeight="1" x14ac:dyDescent="0.25">
      <c r="A182" s="108" t="s">
        <v>52</v>
      </c>
      <c r="B182" s="98">
        <v>420.20838795492432</v>
      </c>
      <c r="C182" s="98">
        <v>404.05814916514902</v>
      </c>
      <c r="D182" s="98">
        <v>404.86464399014301</v>
      </c>
      <c r="E182" s="98">
        <v>400.39747428048128</v>
      </c>
      <c r="F182" s="98">
        <v>413.99500466241869</v>
      </c>
      <c r="G182" s="98">
        <v>415.36593948473455</v>
      </c>
      <c r="H182" s="98">
        <v>421.02780413055666</v>
      </c>
      <c r="I182" s="98">
        <v>408.06798659745044</v>
      </c>
      <c r="J182" s="98">
        <v>436.09873379667232</v>
      </c>
      <c r="K182" s="98">
        <v>458.98721826892501</v>
      </c>
      <c r="L182" s="98">
        <v>462.08270786410168</v>
      </c>
      <c r="M182" s="98">
        <v>485.50014406433667</v>
      </c>
      <c r="N182" s="98">
        <v>498.96150303847361</v>
      </c>
      <c r="O182" s="98">
        <v>504.51529443213786</v>
      </c>
      <c r="P182" s="98">
        <v>514.32510835240362</v>
      </c>
      <c r="Q182" s="98">
        <v>523.6363429546825</v>
      </c>
      <c r="R182" s="98">
        <v>522.257696556935</v>
      </c>
      <c r="S182" s="98">
        <v>525.29741453652252</v>
      </c>
      <c r="T182" s="98">
        <v>526.53485353575763</v>
      </c>
      <c r="U182" s="98">
        <v>522.66941211701169</v>
      </c>
      <c r="V182" s="98">
        <v>519.24748557043654</v>
      </c>
      <c r="W182" s="98">
        <v>518.95375083145939</v>
      </c>
      <c r="DA182" s="63" t="s">
        <v>2406</v>
      </c>
    </row>
    <row r="183" spans="1:105" ht="12" customHeight="1" x14ac:dyDescent="0.25">
      <c r="A183" s="121" t="s">
        <v>54</v>
      </c>
      <c r="B183" s="122">
        <v>289.00994148565758</v>
      </c>
      <c r="C183" s="122">
        <v>283.94631545352945</v>
      </c>
      <c r="D183" s="122">
        <v>288.64709521676724</v>
      </c>
      <c r="E183" s="122">
        <v>286.80770611005102</v>
      </c>
      <c r="F183" s="122">
        <v>287.49079437008635</v>
      </c>
      <c r="G183" s="122">
        <v>290.83905040287516</v>
      </c>
      <c r="H183" s="122">
        <v>298.30833822949882</v>
      </c>
      <c r="I183" s="122">
        <v>294.38589945521028</v>
      </c>
      <c r="J183" s="122">
        <v>300.80495807302765</v>
      </c>
      <c r="K183" s="122">
        <v>302.56055993087296</v>
      </c>
      <c r="L183" s="122">
        <v>336.980754883229</v>
      </c>
      <c r="M183" s="122">
        <v>329.12180525803251</v>
      </c>
      <c r="N183" s="122">
        <v>326.67295416269872</v>
      </c>
      <c r="O183" s="122">
        <v>347.9402274478548</v>
      </c>
      <c r="P183" s="122">
        <v>352.75342462763098</v>
      </c>
      <c r="Q183" s="122">
        <v>358.31146713547332</v>
      </c>
      <c r="R183" s="122">
        <v>367.8202117196937</v>
      </c>
      <c r="S183" s="122">
        <v>356.77262000428186</v>
      </c>
      <c r="T183" s="122">
        <v>354.58169453118535</v>
      </c>
      <c r="U183" s="122">
        <v>349.19032492898202</v>
      </c>
      <c r="V183" s="122">
        <v>359.71045134155565</v>
      </c>
      <c r="W183" s="122">
        <v>358.94750771551344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289.00994148565758</v>
      </c>
      <c r="C185" s="33">
        <v>283.94631545352945</v>
      </c>
      <c r="D185" s="33">
        <v>288.64709521676724</v>
      </c>
      <c r="E185" s="33">
        <v>286.80770611005102</v>
      </c>
      <c r="F185" s="33">
        <v>287.49079437008635</v>
      </c>
      <c r="G185" s="33">
        <v>290.83905040287516</v>
      </c>
      <c r="H185" s="33">
        <v>298.30833822949882</v>
      </c>
      <c r="I185" s="33">
        <v>294.38589945521028</v>
      </c>
      <c r="J185" s="33">
        <v>300.80495807302765</v>
      </c>
      <c r="K185" s="33">
        <v>302.56055993087296</v>
      </c>
      <c r="L185" s="33">
        <v>336.980754883229</v>
      </c>
      <c r="M185" s="33">
        <v>329.12180525803251</v>
      </c>
      <c r="N185" s="33">
        <v>326.67295416269872</v>
      </c>
      <c r="O185" s="33">
        <v>347.9402274478548</v>
      </c>
      <c r="P185" s="33">
        <v>352.75342462763098</v>
      </c>
      <c r="Q185" s="33">
        <v>358.31146713547332</v>
      </c>
      <c r="R185" s="33">
        <v>367.8202117196937</v>
      </c>
      <c r="S185" s="33">
        <v>356.77262000428186</v>
      </c>
      <c r="T185" s="33">
        <v>354.58169453118535</v>
      </c>
      <c r="U185" s="33">
        <v>349.19032492898202</v>
      </c>
      <c r="V185" s="33">
        <v>359.71045134155565</v>
      </c>
      <c r="W185" s="33">
        <v>358.94750771551344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12231.942420787274</v>
      </c>
      <c r="C187" s="117">
        <f t="shared" si="83"/>
        <v>11154.146776376656</v>
      </c>
      <c r="D187" s="117">
        <f t="shared" si="83"/>
        <v>11130.638259513627</v>
      </c>
      <c r="E187" s="117">
        <f t="shared" si="83"/>
        <v>10123.160516308128</v>
      </c>
      <c r="F187" s="117">
        <f t="shared" si="83"/>
        <v>12224.194651633165</v>
      </c>
      <c r="G187" s="117">
        <f t="shared" si="83"/>
        <v>14319.261672020755</v>
      </c>
      <c r="H187" s="117">
        <f t="shared" si="83"/>
        <v>13724.677401900828</v>
      </c>
      <c r="I187" s="117">
        <f t="shared" si="83"/>
        <v>8342.0998915113341</v>
      </c>
      <c r="J187" s="117">
        <f t="shared" si="83"/>
        <v>3168.9122973641656</v>
      </c>
      <c r="K187" s="117">
        <f t="shared" si="83"/>
        <v>1344.9733816820701</v>
      </c>
      <c r="L187" s="117">
        <f t="shared" si="83"/>
        <v>10215.015361599708</v>
      </c>
      <c r="M187" s="117">
        <f t="shared" si="83"/>
        <v>7243.4650002241215</v>
      </c>
      <c r="N187" s="117">
        <f t="shared" si="83"/>
        <v>9365.4813025960739</v>
      </c>
      <c r="O187" s="117">
        <f t="shared" si="83"/>
        <v>17387.881007476633</v>
      </c>
      <c r="P187" s="117">
        <f t="shared" si="83"/>
        <v>9912.7428550222048</v>
      </c>
      <c r="Q187" s="117">
        <f t="shared" si="83"/>
        <v>18695.35088166807</v>
      </c>
      <c r="R187" s="117">
        <f t="shared" ref="R187:V187" si="84">R188+R190+R192+R201</f>
        <v>15902.812795251453</v>
      </c>
      <c r="S187" s="117">
        <f t="shared" si="84"/>
        <v>12238.731908964883</v>
      </c>
      <c r="T187" s="117">
        <f t="shared" si="84"/>
        <v>10078.366407979845</v>
      </c>
      <c r="U187" s="117">
        <f t="shared" si="84"/>
        <v>18271.78040886825</v>
      </c>
      <c r="V187" s="117">
        <f t="shared" si="84"/>
        <v>3228.9775385694943</v>
      </c>
      <c r="W187" s="117">
        <f t="shared" ref="W187" si="85">W188+W190+W192+W201</f>
        <v>18505.23380549908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11028.21866978616</v>
      </c>
      <c r="C188" s="122">
        <f t="shared" si="86"/>
        <v>10007.916554033971</v>
      </c>
      <c r="D188" s="122">
        <f t="shared" si="86"/>
        <v>9971.922458014662</v>
      </c>
      <c r="E188" s="122">
        <f t="shared" si="86"/>
        <v>8983.9798340723082</v>
      </c>
      <c r="F188" s="122">
        <f t="shared" si="86"/>
        <v>11057.097429016101</v>
      </c>
      <c r="G188" s="122">
        <f t="shared" si="86"/>
        <v>13128.987439415234</v>
      </c>
      <c r="H188" s="122">
        <f t="shared" si="86"/>
        <v>12507.338478447333</v>
      </c>
      <c r="I188" s="122">
        <f t="shared" si="86"/>
        <v>7169.2062283819278</v>
      </c>
      <c r="J188" s="122">
        <f t="shared" si="86"/>
        <v>1972.5050231558189</v>
      </c>
      <c r="K188" s="122">
        <f t="shared" si="86"/>
        <v>187.96768102623409</v>
      </c>
      <c r="L188" s="122">
        <f t="shared" si="86"/>
        <v>8865.7180567219148</v>
      </c>
      <c r="M188" s="122">
        <f t="shared" si="86"/>
        <v>5836.1168779214477</v>
      </c>
      <c r="N188" s="122">
        <f t="shared" si="86"/>
        <v>7943.3742186945183</v>
      </c>
      <c r="O188" s="122">
        <f t="shared" si="86"/>
        <v>15864.587565284637</v>
      </c>
      <c r="P188" s="122">
        <f t="shared" si="86"/>
        <v>8414.7572931800842</v>
      </c>
      <c r="Q188" s="122">
        <f t="shared" si="86"/>
        <v>17111.86306694815</v>
      </c>
      <c r="R188" s="122">
        <f t="shared" si="86"/>
        <v>14301.007273597275</v>
      </c>
      <c r="S188" s="122">
        <f t="shared" si="86"/>
        <v>10694.609814331614</v>
      </c>
      <c r="T188" s="122">
        <f t="shared" si="86"/>
        <v>8512.6155075296865</v>
      </c>
      <c r="U188" s="122">
        <f t="shared" si="86"/>
        <v>16715.04783260222</v>
      </c>
      <c r="V188" s="122">
        <f t="shared" si="86"/>
        <v>1675.0168054375022</v>
      </c>
      <c r="W188" s="122">
        <f t="shared" si="86"/>
        <v>16939.894357320347</v>
      </c>
      <c r="DA188" s="130" t="s">
        <v>2562</v>
      </c>
    </row>
    <row r="189" spans="1:105" ht="12" customHeight="1" x14ac:dyDescent="0.25">
      <c r="A189" s="97" t="s">
        <v>53</v>
      </c>
      <c r="B189" s="98">
        <v>11028.21866978616</v>
      </c>
      <c r="C189" s="98">
        <v>10007.916554033971</v>
      </c>
      <c r="D189" s="98">
        <v>9971.922458014662</v>
      </c>
      <c r="E189" s="98">
        <v>8983.9798340723082</v>
      </c>
      <c r="F189" s="98">
        <v>11057.097429016101</v>
      </c>
      <c r="G189" s="98">
        <v>13128.987439415234</v>
      </c>
      <c r="H189" s="98">
        <v>12507.338478447333</v>
      </c>
      <c r="I189" s="98">
        <v>7169.2062283819278</v>
      </c>
      <c r="J189" s="98">
        <v>1972.5050231558189</v>
      </c>
      <c r="K189" s="98">
        <v>187.96768102623409</v>
      </c>
      <c r="L189" s="98">
        <v>8865.7180567219148</v>
      </c>
      <c r="M189" s="98">
        <v>5836.1168779214477</v>
      </c>
      <c r="N189" s="98">
        <v>7943.3742186945183</v>
      </c>
      <c r="O189" s="98">
        <v>15864.587565284637</v>
      </c>
      <c r="P189" s="98">
        <v>8414.7572931800842</v>
      </c>
      <c r="Q189" s="98">
        <v>17111.86306694815</v>
      </c>
      <c r="R189" s="98">
        <v>14301.007273597275</v>
      </c>
      <c r="S189" s="98">
        <v>10694.609814331614</v>
      </c>
      <c r="T189" s="98">
        <v>8512.6155075296865</v>
      </c>
      <c r="U189" s="98">
        <v>16715.04783260222</v>
      </c>
      <c r="V189" s="98">
        <v>1675.0168054375022</v>
      </c>
      <c r="W189" s="98">
        <v>16939.894357320347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8.107123337756466</v>
      </c>
      <c r="C190" s="122">
        <f t="shared" si="87"/>
        <v>10.768565618544862</v>
      </c>
      <c r="D190" s="122">
        <f t="shared" si="87"/>
        <v>13.156463670795439</v>
      </c>
      <c r="E190" s="122">
        <f t="shared" si="87"/>
        <v>14.202873839136192</v>
      </c>
      <c r="F190" s="122">
        <f t="shared" si="87"/>
        <v>13.83325145876098</v>
      </c>
      <c r="G190" s="122">
        <f t="shared" si="87"/>
        <v>13.276103212924506</v>
      </c>
      <c r="H190" s="122">
        <f t="shared" si="87"/>
        <v>11.988184050502374</v>
      </c>
      <c r="I190" s="122">
        <f t="shared" si="87"/>
        <v>11.686842998217315</v>
      </c>
      <c r="J190" s="122">
        <f t="shared" si="87"/>
        <v>12.311479087971883</v>
      </c>
      <c r="K190" s="122">
        <f t="shared" si="87"/>
        <v>14.488666447284695</v>
      </c>
      <c r="L190" s="122">
        <f t="shared" si="87"/>
        <v>22.134225499979138</v>
      </c>
      <c r="M190" s="122">
        <f t="shared" si="87"/>
        <v>34.454106328988743</v>
      </c>
      <c r="N190" s="122">
        <f t="shared" si="87"/>
        <v>49.190715441123807</v>
      </c>
      <c r="O190" s="122">
        <f t="shared" si="87"/>
        <v>50.222369956096735</v>
      </c>
      <c r="P190" s="122">
        <f t="shared" si="87"/>
        <v>67.371191789572379</v>
      </c>
      <c r="Q190" s="122">
        <f t="shared" si="87"/>
        <v>82.105980693015866</v>
      </c>
      <c r="R190" s="122">
        <f t="shared" si="87"/>
        <v>91.380158321581291</v>
      </c>
      <c r="S190" s="122">
        <f t="shared" si="87"/>
        <v>96.626321677263064</v>
      </c>
      <c r="T190" s="122">
        <f t="shared" si="87"/>
        <v>111.00424195776975</v>
      </c>
      <c r="U190" s="122">
        <f t="shared" si="87"/>
        <v>84.350529661977149</v>
      </c>
      <c r="V190" s="122">
        <f t="shared" si="87"/>
        <v>68.967643249426473</v>
      </c>
      <c r="W190" s="122">
        <f t="shared" si="87"/>
        <v>54.258701862368191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8.107123337756466</v>
      </c>
      <c r="C191" s="98">
        <f>RES_hhdet_tesh!C165</f>
        <v>10.768565618544862</v>
      </c>
      <c r="D191" s="98">
        <f>RES_hhdet_tesh!D165</f>
        <v>13.156463670795439</v>
      </c>
      <c r="E191" s="98">
        <f>RES_hhdet_tesh!E165</f>
        <v>14.202873839136192</v>
      </c>
      <c r="F191" s="98">
        <f>RES_hhdet_tesh!F165</f>
        <v>13.83325145876098</v>
      </c>
      <c r="G191" s="98">
        <f>RES_hhdet_tesh!G165</f>
        <v>13.276103212924506</v>
      </c>
      <c r="H191" s="98">
        <f>RES_hhdet_tesh!H165</f>
        <v>11.988184050502374</v>
      </c>
      <c r="I191" s="98">
        <f>RES_hhdet_tesh!I165</f>
        <v>11.686842998217315</v>
      </c>
      <c r="J191" s="98">
        <f>RES_hhdet_tesh!J165</f>
        <v>12.311479087971883</v>
      </c>
      <c r="K191" s="98">
        <f>RES_hhdet_tesh!K165</f>
        <v>14.488666447284695</v>
      </c>
      <c r="L191" s="98">
        <f>RES_hhdet_tesh!L165</f>
        <v>22.134225499979138</v>
      </c>
      <c r="M191" s="98">
        <f>RES_hhdet_tesh!M165</f>
        <v>34.454106328988743</v>
      </c>
      <c r="N191" s="98">
        <f>RES_hhdet_tesh!N165</f>
        <v>49.190715441123807</v>
      </c>
      <c r="O191" s="98">
        <f>RES_hhdet_tesh!O165</f>
        <v>50.222369956096735</v>
      </c>
      <c r="P191" s="98">
        <f>RES_hhdet_tesh!P165</f>
        <v>67.371191789572379</v>
      </c>
      <c r="Q191" s="98">
        <f>RES_hhdet_tesh!Q165</f>
        <v>82.105980693015866</v>
      </c>
      <c r="R191" s="98">
        <f>RES_hhdet_tesh!R165</f>
        <v>91.380158321581291</v>
      </c>
      <c r="S191" s="98">
        <f>RES_hhdet_tesh!S165</f>
        <v>96.626321677263064</v>
      </c>
      <c r="T191" s="98">
        <f>RES_hhdet_tesh!T165</f>
        <v>111.00424195776975</v>
      </c>
      <c r="U191" s="98">
        <f>RES_hhdet_tesh!U165</f>
        <v>84.350529661977149</v>
      </c>
      <c r="V191" s="98">
        <f>RES_hhdet_tesh!V165</f>
        <v>68.967643249426473</v>
      </c>
      <c r="W191" s="98">
        <f>RES_hhdet_tesh!W165</f>
        <v>54.258701862368191</v>
      </c>
      <c r="DA191" s="63" t="s">
        <v>2565</v>
      </c>
    </row>
    <row r="192" spans="1:105" ht="12" customHeight="1" x14ac:dyDescent="0.25">
      <c r="A192" s="121" t="s">
        <v>55</v>
      </c>
      <c r="B192" s="122">
        <v>976.35752618967797</v>
      </c>
      <c r="C192" s="122">
        <v>920.04410508883893</v>
      </c>
      <c r="D192" s="122">
        <v>926.51511711073908</v>
      </c>
      <c r="E192" s="122">
        <v>906.89374239497624</v>
      </c>
      <c r="F192" s="122">
        <v>933.51689656872179</v>
      </c>
      <c r="G192" s="122">
        <v>953.30772985843578</v>
      </c>
      <c r="H192" s="122">
        <v>973.94126243194728</v>
      </c>
      <c r="I192" s="122">
        <v>931.9151074091634</v>
      </c>
      <c r="J192" s="122">
        <v>949.73254732161763</v>
      </c>
      <c r="K192" s="122">
        <v>906.46033848405125</v>
      </c>
      <c r="L192" s="122">
        <v>1063.6817455728342</v>
      </c>
      <c r="M192" s="122">
        <v>1114.6503839130869</v>
      </c>
      <c r="N192" s="122">
        <v>1115.4554857118098</v>
      </c>
      <c r="O192" s="122">
        <v>1196.9518135252326</v>
      </c>
      <c r="P192" s="122">
        <v>1150.2746997329598</v>
      </c>
      <c r="Q192" s="122">
        <v>1215.9781724539916</v>
      </c>
      <c r="R192" s="122">
        <v>1216.5246876807491</v>
      </c>
      <c r="S192" s="122">
        <v>1161.0567624399155</v>
      </c>
      <c r="T192" s="122">
        <v>1167.2813953908608</v>
      </c>
      <c r="U192" s="122">
        <v>1184.503968385131</v>
      </c>
      <c r="V192" s="122">
        <v>1181.4438820493574</v>
      </c>
      <c r="W192" s="122">
        <v>1201.1774447524763</v>
      </c>
      <c r="DA192" s="130" t="s">
        <v>2566</v>
      </c>
    </row>
    <row r="193" spans="1:105" ht="12" customHeight="1" x14ac:dyDescent="0.25">
      <c r="A193" s="97" t="s">
        <v>124</v>
      </c>
      <c r="B193" s="98">
        <v>965.33673728862107</v>
      </c>
      <c r="C193" s="98">
        <v>945.92467337946675</v>
      </c>
      <c r="D193" s="98">
        <v>874.82020368469887</v>
      </c>
      <c r="E193" s="98">
        <v>908.90726224101707</v>
      </c>
      <c r="F193" s="98">
        <v>937.88694692175318</v>
      </c>
      <c r="G193" s="98">
        <v>932.03876312949126</v>
      </c>
      <c r="H193" s="98">
        <v>990.02033011074309</v>
      </c>
      <c r="I193" s="98">
        <v>999.78188293717028</v>
      </c>
      <c r="J193" s="98">
        <v>946.58450512455704</v>
      </c>
      <c r="K193" s="98">
        <v>911.13353940357729</v>
      </c>
      <c r="L193" s="98">
        <v>1017.5931545230136</v>
      </c>
      <c r="M193" s="98">
        <v>1160.202168227037</v>
      </c>
      <c r="N193" s="98">
        <v>1167.5837871466442</v>
      </c>
      <c r="O193" s="98">
        <v>1156.5530901637092</v>
      </c>
      <c r="P193" s="98">
        <v>1025.2050843791924</v>
      </c>
      <c r="Q193" s="98">
        <v>1200.4297873756266</v>
      </c>
      <c r="R193" s="98">
        <v>1216.4671482002186</v>
      </c>
      <c r="S193" s="98">
        <v>1202.1328857871554</v>
      </c>
      <c r="T193" s="98">
        <v>1141.2649772769239</v>
      </c>
      <c r="U193" s="98">
        <v>1185.7945670220311</v>
      </c>
      <c r="V193" s="98">
        <v>1163.4128435351822</v>
      </c>
      <c r="W193" s="98">
        <v>1243.137302942175</v>
      </c>
      <c r="DA193" s="63" t="s">
        <v>2567</v>
      </c>
    </row>
    <row r="194" spans="1:105" ht="12" customHeight="1" x14ac:dyDescent="0.25">
      <c r="A194" s="97" t="s">
        <v>123</v>
      </c>
      <c r="B194" s="98">
        <v>965.33673728862118</v>
      </c>
      <c r="C194" s="98">
        <v>945.95146879718459</v>
      </c>
      <c r="D194" s="98">
        <v>874.82648640590867</v>
      </c>
      <c r="E194" s="98">
        <v>908.95963472581718</v>
      </c>
      <c r="F194" s="98">
        <v>937.92144531899351</v>
      </c>
      <c r="G194" s="98">
        <v>932.06220142498546</v>
      </c>
      <c r="H194" s="98">
        <v>990.04119556885803</v>
      </c>
      <c r="I194" s="98">
        <v>999.98214428692586</v>
      </c>
      <c r="J194" s="98">
        <v>946.8732948498274</v>
      </c>
      <c r="K194" s="98">
        <v>910.15250682601584</v>
      </c>
      <c r="L194" s="98">
        <v>1017.0343221463995</v>
      </c>
      <c r="M194" s="98">
        <v>1158.0328862306988</v>
      </c>
      <c r="N194" s="98">
        <v>1168.7183082626057</v>
      </c>
      <c r="O194" s="98">
        <v>1159.2619653359566</v>
      </c>
      <c r="P194" s="98">
        <v>1028.4720945467902</v>
      </c>
      <c r="Q194" s="98">
        <v>1206.2029803836801</v>
      </c>
      <c r="R194" s="98">
        <v>1224.6801622070138</v>
      </c>
      <c r="S194" s="98">
        <v>1207.9431701692163</v>
      </c>
      <c r="T194" s="98">
        <v>1157.0396846443075</v>
      </c>
      <c r="U194" s="98">
        <v>1191.0367766493894</v>
      </c>
      <c r="V194" s="98">
        <v>1172.3605088315358</v>
      </c>
      <c r="W194" s="98">
        <v>1243.2391828162122</v>
      </c>
      <c r="DA194" s="63" t="s">
        <v>2568</v>
      </c>
    </row>
    <row r="195" spans="1:105" ht="12" customHeight="1" x14ac:dyDescent="0.25">
      <c r="A195" s="100" t="s">
        <v>50</v>
      </c>
      <c r="B195" s="101">
        <v>550.20013188334735</v>
      </c>
      <c r="C195" s="101">
        <v>529.36872302776601</v>
      </c>
      <c r="D195" s="101">
        <v>494.91433832305592</v>
      </c>
      <c r="E195" s="101">
        <v>507.7997585367263</v>
      </c>
      <c r="F195" s="101">
        <v>522.11540690804543</v>
      </c>
      <c r="G195" s="101">
        <v>526.89657086079217</v>
      </c>
      <c r="H195" s="101">
        <v>561.04965238043894</v>
      </c>
      <c r="I195" s="101">
        <v>558.13624801234357</v>
      </c>
      <c r="J195" s="101">
        <v>511.85399871908942</v>
      </c>
      <c r="K195" s="101">
        <v>449.68139654208812</v>
      </c>
      <c r="L195" s="101">
        <v>577.52728680393091</v>
      </c>
      <c r="M195" s="101">
        <v>652.32372748283706</v>
      </c>
      <c r="N195" s="101">
        <v>645.18172620961514</v>
      </c>
      <c r="O195" s="101">
        <v>671.94239292486043</v>
      </c>
      <c r="P195" s="101">
        <v>572.39786479560746</v>
      </c>
      <c r="Q195" s="101">
        <v>686.98413180796354</v>
      </c>
      <c r="R195" s="101">
        <v>698.47438808265019</v>
      </c>
      <c r="S195" s="101">
        <v>660.32479653427026</v>
      </c>
      <c r="T195" s="101">
        <v>635.51720364604864</v>
      </c>
      <c r="U195" s="101">
        <v>665.37557271172795</v>
      </c>
      <c r="V195" s="101">
        <v>657.80954933418366</v>
      </c>
      <c r="W195" s="101">
        <v>703.58874117314485</v>
      </c>
      <c r="DA195" s="131" t="s">
        <v>2569</v>
      </c>
    </row>
    <row r="196" spans="1:105" ht="12" customHeight="1" x14ac:dyDescent="0.25">
      <c r="A196" s="103" t="s">
        <v>52</v>
      </c>
      <c r="B196" s="104">
        <v>415.13660540527383</v>
      </c>
      <c r="C196" s="104">
        <v>416.58274576941847</v>
      </c>
      <c r="D196" s="104">
        <v>379.9121480828527</v>
      </c>
      <c r="E196" s="104">
        <v>401.15987618909099</v>
      </c>
      <c r="F196" s="104">
        <v>415.80603841094785</v>
      </c>
      <c r="G196" s="104">
        <v>405.16563056419341</v>
      </c>
      <c r="H196" s="104">
        <v>428.99154318841903</v>
      </c>
      <c r="I196" s="104">
        <v>441.84589627458229</v>
      </c>
      <c r="J196" s="104">
        <v>435.01929613073787</v>
      </c>
      <c r="K196" s="104">
        <v>460.47111028392777</v>
      </c>
      <c r="L196" s="104">
        <v>439.50703534246855</v>
      </c>
      <c r="M196" s="104">
        <v>505.70915874786181</v>
      </c>
      <c r="N196" s="104">
        <v>523.53658205299041</v>
      </c>
      <c r="O196" s="104">
        <v>487.31957241109643</v>
      </c>
      <c r="P196" s="104">
        <v>456.07422975118277</v>
      </c>
      <c r="Q196" s="104">
        <v>519.21884857571672</v>
      </c>
      <c r="R196" s="104">
        <v>526.20577412436342</v>
      </c>
      <c r="S196" s="104">
        <v>547.61837363494612</v>
      </c>
      <c r="T196" s="104">
        <v>521.52248099825886</v>
      </c>
      <c r="U196" s="104">
        <v>525.6612039376613</v>
      </c>
      <c r="V196" s="104">
        <v>514.5509594973521</v>
      </c>
      <c r="W196" s="104">
        <v>539.65044164306721</v>
      </c>
      <c r="DA196" s="132" t="s">
        <v>2570</v>
      </c>
    </row>
    <row r="197" spans="1:105" ht="12" customHeight="1" x14ac:dyDescent="0.25">
      <c r="A197" s="106" t="s">
        <v>122</v>
      </c>
      <c r="B197" s="101">
        <v>977.71435698402911</v>
      </c>
      <c r="C197" s="101">
        <v>916.80548533024194</v>
      </c>
      <c r="D197" s="101">
        <v>932.78877388687772</v>
      </c>
      <c r="E197" s="101">
        <v>906.55110283681518</v>
      </c>
      <c r="F197" s="101">
        <v>932.90167542075471</v>
      </c>
      <c r="G197" s="101">
        <v>955.88387345460762</v>
      </c>
      <c r="H197" s="101">
        <v>971.88784530241253</v>
      </c>
      <c r="I197" s="101">
        <v>923.49596558969199</v>
      </c>
      <c r="J197" s="101">
        <v>950.08567637324381</v>
      </c>
      <c r="K197" s="101">
        <v>906.30414973884467</v>
      </c>
      <c r="L197" s="101">
        <v>1069.0395934929445</v>
      </c>
      <c r="M197" s="101">
        <v>1110.4573063163741</v>
      </c>
      <c r="N197" s="101">
        <v>1110.6352732090477</v>
      </c>
      <c r="O197" s="101">
        <v>1200.2724814814883</v>
      </c>
      <c r="P197" s="101">
        <v>1160.6173343397111</v>
      </c>
      <c r="Q197" s="101">
        <v>1217.2351539313713</v>
      </c>
      <c r="R197" s="101">
        <v>1216.2585010113792</v>
      </c>
      <c r="S197" s="101">
        <v>1156.7151011792751</v>
      </c>
      <c r="T197" s="101">
        <v>1169.5142656022642</v>
      </c>
      <c r="U197" s="101">
        <v>1183.9179786817174</v>
      </c>
      <c r="V197" s="101">
        <v>1183.5357813170208</v>
      </c>
      <c r="W197" s="101">
        <v>1194.7984651834563</v>
      </c>
      <c r="DA197" s="131" t="s">
        <v>2571</v>
      </c>
    </row>
    <row r="198" spans="1:105" ht="12" customHeight="1" x14ac:dyDescent="0.25">
      <c r="A198" s="107" t="s">
        <v>121</v>
      </c>
      <c r="B198" s="104">
        <v>977.714356984029</v>
      </c>
      <c r="C198" s="104">
        <v>916.97930909038269</v>
      </c>
      <c r="D198" s="104">
        <v>933.02788956452036</v>
      </c>
      <c r="E198" s="104">
        <v>906.85794677755939</v>
      </c>
      <c r="F198" s="104">
        <v>933.142860482625</v>
      </c>
      <c r="G198" s="104">
        <v>956.09554859613399</v>
      </c>
      <c r="H198" s="104">
        <v>971.96567021602209</v>
      </c>
      <c r="I198" s="104">
        <v>923.67208454272486</v>
      </c>
      <c r="J198" s="104">
        <v>950.14864170781323</v>
      </c>
      <c r="K198" s="104">
        <v>905.56087064798896</v>
      </c>
      <c r="L198" s="104">
        <v>1067.8716751519453</v>
      </c>
      <c r="M198" s="104">
        <v>1109.806560550383</v>
      </c>
      <c r="N198" s="104">
        <v>1110.6656293762921</v>
      </c>
      <c r="O198" s="104">
        <v>1200.2650255512663</v>
      </c>
      <c r="P198" s="104">
        <v>1160.4353487312408</v>
      </c>
      <c r="Q198" s="104">
        <v>1217.3800992235222</v>
      </c>
      <c r="R198" s="104">
        <v>1216.8130185127966</v>
      </c>
      <c r="S198" s="104">
        <v>1157.5440681550836</v>
      </c>
      <c r="T198" s="104">
        <v>1170.3912714790886</v>
      </c>
      <c r="U198" s="104">
        <v>1184.764582322078</v>
      </c>
      <c r="V198" s="104">
        <v>1184.0439625338313</v>
      </c>
      <c r="W198" s="104">
        <v>1195.2474006402792</v>
      </c>
      <c r="DA198" s="132" t="s">
        <v>2572</v>
      </c>
    </row>
    <row r="199" spans="1:105" ht="12" customHeight="1" x14ac:dyDescent="0.25">
      <c r="A199" s="108" t="s">
        <v>53</v>
      </c>
      <c r="B199" s="98">
        <v>557.50596902910468</v>
      </c>
      <c r="C199" s="98">
        <v>512.9211599252335</v>
      </c>
      <c r="D199" s="98">
        <v>528.16324557437736</v>
      </c>
      <c r="E199" s="98">
        <v>506.46047249707806</v>
      </c>
      <c r="F199" s="98">
        <v>519.14785582020625</v>
      </c>
      <c r="G199" s="98">
        <v>540.72960911139955</v>
      </c>
      <c r="H199" s="98">
        <v>550.93786608546532</v>
      </c>
      <c r="I199" s="98">
        <v>515.60409794527459</v>
      </c>
      <c r="J199" s="98">
        <v>514.04990791114085</v>
      </c>
      <c r="K199" s="98">
        <v>446.57365237906407</v>
      </c>
      <c r="L199" s="98">
        <v>605.78896728784355</v>
      </c>
      <c r="M199" s="98">
        <v>624.30641648604626</v>
      </c>
      <c r="N199" s="98">
        <v>611.70412633781859</v>
      </c>
      <c r="O199" s="98">
        <v>695.74973111912868</v>
      </c>
      <c r="P199" s="98">
        <v>646.11024037883737</v>
      </c>
      <c r="Q199" s="98">
        <v>693.74375626883966</v>
      </c>
      <c r="R199" s="98">
        <v>694.5553219558617</v>
      </c>
      <c r="S199" s="98">
        <v>632.24665361856103</v>
      </c>
      <c r="T199" s="98">
        <v>643.85641794333128</v>
      </c>
      <c r="U199" s="98">
        <v>662.09517020506632</v>
      </c>
      <c r="V199" s="98">
        <v>664.79647696339487</v>
      </c>
      <c r="W199" s="98">
        <v>676.29364980882008</v>
      </c>
      <c r="DA199" s="63" t="s">
        <v>2573</v>
      </c>
    </row>
    <row r="200" spans="1:105" ht="12" customHeight="1" x14ac:dyDescent="0.25">
      <c r="A200" s="108" t="s">
        <v>52</v>
      </c>
      <c r="B200" s="98">
        <v>420.20838795492432</v>
      </c>
      <c r="C200" s="98">
        <v>404.05814916514902</v>
      </c>
      <c r="D200" s="98">
        <v>404.86464399014301</v>
      </c>
      <c r="E200" s="98">
        <v>400.39747428048128</v>
      </c>
      <c r="F200" s="98">
        <v>413.99500466241869</v>
      </c>
      <c r="G200" s="98">
        <v>415.36593948473455</v>
      </c>
      <c r="H200" s="98">
        <v>421.02780413055666</v>
      </c>
      <c r="I200" s="98">
        <v>408.06798659745044</v>
      </c>
      <c r="J200" s="98">
        <v>436.09873379667232</v>
      </c>
      <c r="K200" s="98">
        <v>458.98721826892501</v>
      </c>
      <c r="L200" s="98">
        <v>462.08270786410168</v>
      </c>
      <c r="M200" s="98">
        <v>485.50014406433667</v>
      </c>
      <c r="N200" s="98">
        <v>498.96150303847361</v>
      </c>
      <c r="O200" s="98">
        <v>504.51529443213786</v>
      </c>
      <c r="P200" s="98">
        <v>514.32510835240362</v>
      </c>
      <c r="Q200" s="98">
        <v>523.6363429546825</v>
      </c>
      <c r="R200" s="98">
        <v>522.257696556935</v>
      </c>
      <c r="S200" s="98">
        <v>525.29741453652252</v>
      </c>
      <c r="T200" s="98">
        <v>526.53485353575763</v>
      </c>
      <c r="U200" s="98">
        <v>522.66941211701169</v>
      </c>
      <c r="V200" s="98">
        <v>519.24748557043654</v>
      </c>
      <c r="W200" s="98">
        <v>518.95375083145939</v>
      </c>
      <c r="DA200" s="63" t="s">
        <v>2574</v>
      </c>
    </row>
    <row r="201" spans="1:105" ht="12" customHeight="1" x14ac:dyDescent="0.25">
      <c r="A201" s="121" t="s">
        <v>54</v>
      </c>
      <c r="B201" s="122">
        <v>219.25910147367821</v>
      </c>
      <c r="C201" s="122">
        <v>215.41755163530269</v>
      </c>
      <c r="D201" s="122">
        <v>219.04422071743127</v>
      </c>
      <c r="E201" s="122">
        <v>218.08406600170682</v>
      </c>
      <c r="F201" s="122">
        <v>219.74707458957934</v>
      </c>
      <c r="G201" s="122">
        <v>223.6903995341616</v>
      </c>
      <c r="H201" s="122">
        <v>231.40947697104625</v>
      </c>
      <c r="I201" s="122">
        <v>229.29171272202541</v>
      </c>
      <c r="J201" s="122">
        <v>234.36324779875713</v>
      </c>
      <c r="K201" s="122">
        <v>236.0566957245</v>
      </c>
      <c r="L201" s="122">
        <v>263.4813338049791</v>
      </c>
      <c r="M201" s="122">
        <v>258.24363206059763</v>
      </c>
      <c r="N201" s="122">
        <v>257.46088274862251</v>
      </c>
      <c r="O201" s="122">
        <v>276.11925871066569</v>
      </c>
      <c r="P201" s="122">
        <v>280.33967031958866</v>
      </c>
      <c r="Q201" s="122">
        <v>285.40366157291317</v>
      </c>
      <c r="R201" s="122">
        <v>293.90067565184825</v>
      </c>
      <c r="S201" s="122">
        <v>286.43901051609078</v>
      </c>
      <c r="T201" s="122">
        <v>287.46526310152819</v>
      </c>
      <c r="U201" s="122">
        <v>287.87807821892147</v>
      </c>
      <c r="V201" s="122">
        <v>303.54920783320864</v>
      </c>
      <c r="W201" s="122">
        <v>309.90330156388978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219.25910147367821</v>
      </c>
      <c r="C203" s="33">
        <v>215.41755163530269</v>
      </c>
      <c r="D203" s="33">
        <v>219.04422071743127</v>
      </c>
      <c r="E203" s="33">
        <v>218.08406600170682</v>
      </c>
      <c r="F203" s="33">
        <v>219.74707458957934</v>
      </c>
      <c r="G203" s="33">
        <v>223.6903995341616</v>
      </c>
      <c r="H203" s="33">
        <v>231.40947697104625</v>
      </c>
      <c r="I203" s="33">
        <v>229.29171272202541</v>
      </c>
      <c r="J203" s="33">
        <v>234.36324779875713</v>
      </c>
      <c r="K203" s="33">
        <v>236.0566957245</v>
      </c>
      <c r="L203" s="33">
        <v>263.4813338049791</v>
      </c>
      <c r="M203" s="33">
        <v>258.24363206059763</v>
      </c>
      <c r="N203" s="33">
        <v>257.46088274862251</v>
      </c>
      <c r="O203" s="33">
        <v>276.11925871066569</v>
      </c>
      <c r="P203" s="33">
        <v>280.33967031958866</v>
      </c>
      <c r="Q203" s="33">
        <v>285.40366157291317</v>
      </c>
      <c r="R203" s="33">
        <v>293.90067565184825</v>
      </c>
      <c r="S203" s="33">
        <v>286.43901051609078</v>
      </c>
      <c r="T203" s="33">
        <v>287.46526310152819</v>
      </c>
      <c r="U203" s="33">
        <v>287.87807821892147</v>
      </c>
      <c r="V203" s="33">
        <v>303.54920783320864</v>
      </c>
      <c r="W203" s="33">
        <v>309.90330156388978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37.776018398047292</v>
      </c>
      <c r="C205" s="117">
        <f t="shared" si="88"/>
        <v>37.015354622944216</v>
      </c>
      <c r="D205" s="117">
        <f t="shared" si="88"/>
        <v>34.132363067444494</v>
      </c>
      <c r="E205" s="117">
        <f t="shared" si="88"/>
        <v>35.275551064960901</v>
      </c>
      <c r="F205" s="117">
        <f t="shared" si="88"/>
        <v>36.199521028478117</v>
      </c>
      <c r="G205" s="117">
        <f t="shared" si="88"/>
        <v>35.989967104578923</v>
      </c>
      <c r="H205" s="117">
        <f t="shared" si="88"/>
        <v>37.956545291218674</v>
      </c>
      <c r="I205" s="117">
        <f t="shared" si="88"/>
        <v>37.263761402718039</v>
      </c>
      <c r="J205" s="117">
        <f t="shared" si="88"/>
        <v>34.827936796427231</v>
      </c>
      <c r="K205" s="117">
        <f t="shared" si="88"/>
        <v>31.076567470347904</v>
      </c>
      <c r="L205" s="117">
        <f t="shared" si="88"/>
        <v>32.201833641388632</v>
      </c>
      <c r="M205" s="117">
        <f t="shared" si="88"/>
        <v>35.094311172331892</v>
      </c>
      <c r="N205" s="117">
        <f t="shared" si="88"/>
        <v>32.379729258070931</v>
      </c>
      <c r="O205" s="117">
        <f t="shared" si="88"/>
        <v>27.949670236407414</v>
      </c>
      <c r="P205" s="117">
        <f t="shared" si="88"/>
        <v>24.563505024968141</v>
      </c>
      <c r="Q205" s="117">
        <f t="shared" si="88"/>
        <v>29.49533250977424</v>
      </c>
      <c r="R205" s="117">
        <f t="shared" ref="R205:V205" si="89">R206+R208+R210+R219</f>
        <v>30.689707643159274</v>
      </c>
      <c r="S205" s="117">
        <f t="shared" si="89"/>
        <v>31.69487098565525</v>
      </c>
      <c r="T205" s="117">
        <f t="shared" si="89"/>
        <v>31.036258676783682</v>
      </c>
      <c r="U205" s="117">
        <f t="shared" si="89"/>
        <v>34.833697481050599</v>
      </c>
      <c r="V205" s="117">
        <f t="shared" si="89"/>
        <v>36.456081148002141</v>
      </c>
      <c r="W205" s="117">
        <f t="shared" ref="W205" si="90">W206+W208+W210+W219</f>
        <v>41.802031782152731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37.776018398047292</v>
      </c>
      <c r="C210" s="122">
        <v>37.015354622944216</v>
      </c>
      <c r="D210" s="122">
        <v>34.132363067444494</v>
      </c>
      <c r="E210" s="122">
        <v>35.275551064960901</v>
      </c>
      <c r="F210" s="122">
        <v>36.199521028478117</v>
      </c>
      <c r="G210" s="122">
        <v>35.989967104578923</v>
      </c>
      <c r="H210" s="122">
        <v>37.956545291218674</v>
      </c>
      <c r="I210" s="122">
        <v>37.263761402718039</v>
      </c>
      <c r="J210" s="122">
        <v>34.827936796427231</v>
      </c>
      <c r="K210" s="122">
        <v>31.076567470347904</v>
      </c>
      <c r="L210" s="122">
        <v>32.201833641388632</v>
      </c>
      <c r="M210" s="122">
        <v>35.094311172331892</v>
      </c>
      <c r="N210" s="122">
        <v>32.379729258070931</v>
      </c>
      <c r="O210" s="122">
        <v>27.949670236407414</v>
      </c>
      <c r="P210" s="122">
        <v>24.563505024968141</v>
      </c>
      <c r="Q210" s="122">
        <v>29.49533250977424</v>
      </c>
      <c r="R210" s="122">
        <v>30.689707643159274</v>
      </c>
      <c r="S210" s="122">
        <v>31.69487098565525</v>
      </c>
      <c r="T210" s="122">
        <v>31.036258676783682</v>
      </c>
      <c r="U210" s="122">
        <v>34.833697481050599</v>
      </c>
      <c r="V210" s="122">
        <v>36.456081148002141</v>
      </c>
      <c r="W210" s="122">
        <v>41.802031782152731</v>
      </c>
      <c r="DA210" s="130" t="s">
        <v>2734</v>
      </c>
    </row>
    <row r="211" spans="1:105" ht="12" customHeight="1" x14ac:dyDescent="0.25">
      <c r="A211" s="97" t="s">
        <v>124</v>
      </c>
      <c r="B211" s="98">
        <v>345.11461079247505</v>
      </c>
      <c r="C211" s="98">
        <v>338.17466266670152</v>
      </c>
      <c r="D211" s="98">
        <v>312.63414500287439</v>
      </c>
      <c r="E211" s="98">
        <v>323.71384932920751</v>
      </c>
      <c r="F211" s="98">
        <v>330.98535253734082</v>
      </c>
      <c r="G211" s="98">
        <v>325.29154594894152</v>
      </c>
      <c r="H211" s="98">
        <v>340.36379223836281</v>
      </c>
      <c r="I211" s="98">
        <v>341.34684517198428</v>
      </c>
      <c r="J211" s="98">
        <v>323.03491023084888</v>
      </c>
      <c r="K211" s="98">
        <v>310.33875947740734</v>
      </c>
      <c r="L211" s="98">
        <v>345.1105778103742</v>
      </c>
      <c r="M211" s="98">
        <v>389.10717525481624</v>
      </c>
      <c r="N211" s="98">
        <v>384.92422851667192</v>
      </c>
      <c r="O211" s="98">
        <v>368.88914458855282</v>
      </c>
      <c r="P211" s="98">
        <v>324.66969006653812</v>
      </c>
      <c r="Q211" s="98">
        <v>375.10305526006061</v>
      </c>
      <c r="R211" s="98">
        <v>374.32418750535999</v>
      </c>
      <c r="S211" s="98">
        <v>362.54783452769408</v>
      </c>
      <c r="T211" s="98">
        <v>334.03787472744966</v>
      </c>
      <c r="U211" s="98">
        <v>333.10752714433187</v>
      </c>
      <c r="V211" s="98">
        <v>315.07503378843546</v>
      </c>
      <c r="W211" s="98">
        <v>328.01202451658497</v>
      </c>
      <c r="DA211" s="63" t="s">
        <v>2735</v>
      </c>
    </row>
    <row r="212" spans="1:105" ht="12" customHeight="1" x14ac:dyDescent="0.25">
      <c r="A212" s="97" t="s">
        <v>123</v>
      </c>
      <c r="B212" s="98">
        <v>196.70038136766567</v>
      </c>
      <c r="C212" s="98">
        <v>189.25300753245298</v>
      </c>
      <c r="D212" s="98">
        <v>176.93532489576177</v>
      </c>
      <c r="E212" s="98">
        <v>180.76326762076394</v>
      </c>
      <c r="F212" s="98">
        <v>184.13060216190502</v>
      </c>
      <c r="G212" s="98">
        <v>183.37306538876913</v>
      </c>
      <c r="H212" s="98">
        <v>192.40148481770694</v>
      </c>
      <c r="I212" s="98">
        <v>190.21775865691069</v>
      </c>
      <c r="J212" s="98">
        <v>174.44435967500382</v>
      </c>
      <c r="K212" s="98">
        <v>152.8334679775032</v>
      </c>
      <c r="L212" s="98">
        <v>195.85105189420239</v>
      </c>
      <c r="M212" s="98">
        <v>218.46061947819783</v>
      </c>
      <c r="N212" s="98">
        <v>214.37985233198253</v>
      </c>
      <c r="O212" s="98">
        <v>218.68708115925617</v>
      </c>
      <c r="P212" s="98">
        <v>186.28980643574263</v>
      </c>
      <c r="Q212" s="98">
        <v>223.58249184704917</v>
      </c>
      <c r="R212" s="98">
        <v>224.75006051955057</v>
      </c>
      <c r="S212" s="98">
        <v>211.56063344094284</v>
      </c>
      <c r="T212" s="98">
        <v>202.21100987935949</v>
      </c>
      <c r="U212" s="98">
        <v>180.74042049996561</v>
      </c>
      <c r="V212" s="98">
        <v>171.94946576988139</v>
      </c>
      <c r="W212" s="98">
        <v>182.83729105143291</v>
      </c>
      <c r="DA212" s="63" t="s">
        <v>2736</v>
      </c>
    </row>
    <row r="213" spans="1:105" ht="12" customHeight="1" x14ac:dyDescent="0.25">
      <c r="A213" s="100" t="s">
        <v>50</v>
      </c>
      <c r="B213" s="101">
        <v>196.70038136766567</v>
      </c>
      <c r="C213" s="101">
        <v>189.25300753245298</v>
      </c>
      <c r="D213" s="101">
        <v>176.93532489576177</v>
      </c>
      <c r="E213" s="101">
        <v>180.76326762076394</v>
      </c>
      <c r="F213" s="101">
        <v>184.13060216190502</v>
      </c>
      <c r="G213" s="101">
        <v>183.37306538876913</v>
      </c>
      <c r="H213" s="101">
        <v>192.40148481770694</v>
      </c>
      <c r="I213" s="101">
        <v>190.21775865691069</v>
      </c>
      <c r="J213" s="101">
        <v>174.44435967500382</v>
      </c>
      <c r="K213" s="101">
        <v>152.8334679775032</v>
      </c>
      <c r="L213" s="101">
        <v>195.85105189420239</v>
      </c>
      <c r="M213" s="101">
        <v>218.46061947819783</v>
      </c>
      <c r="N213" s="101">
        <v>214.37985233198253</v>
      </c>
      <c r="O213" s="101">
        <v>218.68708115925617</v>
      </c>
      <c r="P213" s="101">
        <v>186.28980643574263</v>
      </c>
      <c r="Q213" s="101">
        <v>223.58249184704917</v>
      </c>
      <c r="R213" s="101">
        <v>224.75006051955057</v>
      </c>
      <c r="S213" s="101">
        <v>211.56063344094284</v>
      </c>
      <c r="T213" s="101">
        <v>202.21100987935949</v>
      </c>
      <c r="U213" s="101">
        <v>180.74042049996561</v>
      </c>
      <c r="V213" s="101">
        <v>171.94946576988139</v>
      </c>
      <c r="W213" s="101">
        <v>182.83729105143291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141.38311813971512</v>
      </c>
      <c r="C223" s="118">
        <f t="shared" si="93"/>
        <v>128.88011378465347</v>
      </c>
      <c r="D223" s="118">
        <f t="shared" si="93"/>
        <v>128.54223741943903</v>
      </c>
      <c r="E223" s="118">
        <f t="shared" si="93"/>
        <v>116.83668989139319</v>
      </c>
      <c r="F223" s="118">
        <f t="shared" si="93"/>
        <v>140.90581122736012</v>
      </c>
      <c r="G223" s="118">
        <f t="shared" si="93"/>
        <v>164.84484139426365</v>
      </c>
      <c r="H223" s="118">
        <f t="shared" si="93"/>
        <v>157.76185705014345</v>
      </c>
      <c r="I223" s="118">
        <f t="shared" si="93"/>
        <v>95.637162173163148</v>
      </c>
      <c r="J223" s="118">
        <f t="shared" si="93"/>
        <v>35.968936030307958</v>
      </c>
      <c r="K223" s="118">
        <f t="shared" si="93"/>
        <v>14.861739618602098</v>
      </c>
      <c r="L223" s="118">
        <f t="shared" si="93"/>
        <v>113.54171474697523</v>
      </c>
      <c r="M223" s="118">
        <f t="shared" si="93"/>
        <v>78.745235853443873</v>
      </c>
      <c r="N223" s="118">
        <f t="shared" si="93"/>
        <v>99.376520645486579</v>
      </c>
      <c r="O223" s="118">
        <f t="shared" si="93"/>
        <v>179.78346685301108</v>
      </c>
      <c r="P223" s="118">
        <f t="shared" si="93"/>
        <v>102.24532337873542</v>
      </c>
      <c r="Q223" s="118">
        <f t="shared" si="93"/>
        <v>192.21285264024172</v>
      </c>
      <c r="R223" s="118">
        <f t="shared" ref="R223:V223" si="94">R224+R226+R228+R237</f>
        <v>163.25128072599813</v>
      </c>
      <c r="S223" s="118">
        <f t="shared" si="94"/>
        <v>125.33788288298226</v>
      </c>
      <c r="T223" s="118">
        <f t="shared" si="94"/>
        <v>102.81630212885527</v>
      </c>
      <c r="U223" s="118">
        <f t="shared" si="94"/>
        <v>186.6698549879352</v>
      </c>
      <c r="V223" s="118">
        <f t="shared" si="94"/>
        <v>32.195816578323516</v>
      </c>
      <c r="W223" s="118">
        <f t="shared" ref="W223" si="95">W224+W226+W228+W237</f>
        <v>185.40015854922541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127.16370913187966</v>
      </c>
      <c r="C224" s="123">
        <f t="shared" si="96"/>
        <v>115.37461598008963</v>
      </c>
      <c r="D224" s="123">
        <f t="shared" si="96"/>
        <v>114.93235905433905</v>
      </c>
      <c r="E224" s="123">
        <f t="shared" si="96"/>
        <v>103.51967698802851</v>
      </c>
      <c r="F224" s="123">
        <f t="shared" si="96"/>
        <v>127.3709741933809</v>
      </c>
      <c r="G224" s="123">
        <f t="shared" si="96"/>
        <v>151.18797047673687</v>
      </c>
      <c r="H224" s="123">
        <f t="shared" si="96"/>
        <v>143.98579454635828</v>
      </c>
      <c r="I224" s="123">
        <f t="shared" si="96"/>
        <v>82.502208040200671</v>
      </c>
      <c r="J224" s="123">
        <f t="shared" si="96"/>
        <v>22.633743610092484</v>
      </c>
      <c r="K224" s="123">
        <f t="shared" si="96"/>
        <v>2.1297443358066284</v>
      </c>
      <c r="L224" s="123">
        <f t="shared" si="96"/>
        <v>98.728567804663683</v>
      </c>
      <c r="M224" s="123">
        <f t="shared" si="96"/>
        <v>63.473726545041131</v>
      </c>
      <c r="N224" s="123">
        <f t="shared" si="96"/>
        <v>84.196271172024382</v>
      </c>
      <c r="O224" s="123">
        <f t="shared" si="96"/>
        <v>163.66009389003401</v>
      </c>
      <c r="P224" s="123">
        <f t="shared" si="96"/>
        <v>86.634585975836998</v>
      </c>
      <c r="Q224" s="123">
        <f t="shared" si="96"/>
        <v>175.85067621392872</v>
      </c>
      <c r="R224" s="123">
        <f t="shared" si="96"/>
        <v>146.85397055062475</v>
      </c>
      <c r="S224" s="123">
        <f t="shared" si="96"/>
        <v>109.73489960157211</v>
      </c>
      <c r="T224" s="123">
        <f t="shared" si="96"/>
        <v>87.291351554863809</v>
      </c>
      <c r="U224" s="123">
        <f t="shared" si="96"/>
        <v>171.27371774119885</v>
      </c>
      <c r="V224" s="123">
        <f t="shared" si="96"/>
        <v>17.021587891381536</v>
      </c>
      <c r="W224" s="123">
        <f t="shared" si="96"/>
        <v>170.27764177426408</v>
      </c>
      <c r="DA224" s="130" t="s">
        <v>2898</v>
      </c>
    </row>
    <row r="225" spans="1:105" ht="12" customHeight="1" x14ac:dyDescent="0.25">
      <c r="A225" s="97" t="s">
        <v>53</v>
      </c>
      <c r="B225" s="99">
        <v>127.16370913187966</v>
      </c>
      <c r="C225" s="99">
        <v>115.37461598008963</v>
      </c>
      <c r="D225" s="99">
        <v>114.93235905433905</v>
      </c>
      <c r="E225" s="99">
        <v>103.51967698802851</v>
      </c>
      <c r="F225" s="99">
        <v>127.3709741933809</v>
      </c>
      <c r="G225" s="99">
        <v>151.18797047673687</v>
      </c>
      <c r="H225" s="99">
        <v>143.98579454635828</v>
      </c>
      <c r="I225" s="99">
        <v>82.502208040200671</v>
      </c>
      <c r="J225" s="99">
        <v>22.633743610092484</v>
      </c>
      <c r="K225" s="99">
        <v>2.1297443358066284</v>
      </c>
      <c r="L225" s="99">
        <v>98.728567804663683</v>
      </c>
      <c r="M225" s="99">
        <v>63.473726545041131</v>
      </c>
      <c r="N225" s="99">
        <v>84.196271172024382</v>
      </c>
      <c r="O225" s="99">
        <v>163.66009389003401</v>
      </c>
      <c r="P225" s="99">
        <v>86.634585975836998</v>
      </c>
      <c r="Q225" s="99">
        <v>175.85067621392872</v>
      </c>
      <c r="R225" s="99">
        <v>146.85397055062475</v>
      </c>
      <c r="S225" s="99">
        <v>109.73489960157211</v>
      </c>
      <c r="T225" s="99">
        <v>87.291351554863809</v>
      </c>
      <c r="U225" s="99">
        <v>171.27371774119885</v>
      </c>
      <c r="V225" s="99">
        <v>17.021587891381536</v>
      </c>
      <c r="W225" s="99">
        <v>170.27764177426408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3.1188134793598794E-2</v>
      </c>
      <c r="C226" s="123">
        <f t="shared" si="97"/>
        <v>3.9437294372303533E-2</v>
      </c>
      <c r="D226" s="123">
        <f t="shared" si="97"/>
        <v>4.6228904711066138E-2</v>
      </c>
      <c r="E226" s="123">
        <f t="shared" si="97"/>
        <v>4.86843857134815E-2</v>
      </c>
      <c r="F226" s="123">
        <f t="shared" si="97"/>
        <v>4.5743277165493708E-2</v>
      </c>
      <c r="G226" s="123">
        <f t="shared" si="97"/>
        <v>4.162769022654695E-2</v>
      </c>
      <c r="H226" s="123">
        <f t="shared" si="97"/>
        <v>3.4169537277685617E-2</v>
      </c>
      <c r="I226" s="123">
        <f t="shared" si="97"/>
        <v>3.0961665987769636E-2</v>
      </c>
      <c r="J226" s="123">
        <f t="shared" si="97"/>
        <v>3.1454866194379608E-2</v>
      </c>
      <c r="K226" s="123">
        <f t="shared" si="97"/>
        <v>3.4265951365157664E-2</v>
      </c>
      <c r="L226" s="123">
        <f t="shared" si="97"/>
        <v>4.9224545070385525E-2</v>
      </c>
      <c r="M226" s="123">
        <f t="shared" si="97"/>
        <v>7.3404320247693222E-2</v>
      </c>
      <c r="N226" s="123">
        <f t="shared" si="97"/>
        <v>0.10107303017332944</v>
      </c>
      <c r="O226" s="123">
        <f t="shared" si="97"/>
        <v>9.7790305517587148E-2</v>
      </c>
      <c r="P226" s="123">
        <f t="shared" si="97"/>
        <v>0.12729244065863785</v>
      </c>
      <c r="Q226" s="123">
        <f t="shared" si="97"/>
        <v>0.15093776445613385</v>
      </c>
      <c r="R226" s="123">
        <f t="shared" si="97"/>
        <v>0.16549096821314932</v>
      </c>
      <c r="S226" s="123">
        <f t="shared" si="97"/>
        <v>0.1724862967438503</v>
      </c>
      <c r="T226" s="123">
        <f t="shared" si="97"/>
        <v>0.19497409826521425</v>
      </c>
      <c r="U226" s="123">
        <f t="shared" si="97"/>
        <v>0.14535558990781622</v>
      </c>
      <c r="V226" s="123">
        <f t="shared" si="97"/>
        <v>0.1152744366713494</v>
      </c>
      <c r="W226" s="123">
        <f t="shared" si="97"/>
        <v>8.7465574278310865E-2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3.1188134793598794E-2</v>
      </c>
      <c r="C227" s="99">
        <f>RES_hhdet_fecs!C165</f>
        <v>3.9437294372303533E-2</v>
      </c>
      <c r="D227" s="99">
        <f>RES_hhdet_fecs!D165</f>
        <v>4.6228904711066138E-2</v>
      </c>
      <c r="E227" s="99">
        <f>RES_hhdet_fecs!E165</f>
        <v>4.86843857134815E-2</v>
      </c>
      <c r="F227" s="99">
        <f>RES_hhdet_fecs!F165</f>
        <v>4.5743277165493708E-2</v>
      </c>
      <c r="G227" s="99">
        <f>RES_hhdet_fecs!G165</f>
        <v>4.162769022654695E-2</v>
      </c>
      <c r="H227" s="99">
        <f>RES_hhdet_fecs!H165</f>
        <v>3.4169537277685617E-2</v>
      </c>
      <c r="I227" s="99">
        <f>RES_hhdet_fecs!I165</f>
        <v>3.0961665987769636E-2</v>
      </c>
      <c r="J227" s="99">
        <f>RES_hhdet_fecs!J165</f>
        <v>3.1454866194379608E-2</v>
      </c>
      <c r="K227" s="99">
        <f>RES_hhdet_fecs!K165</f>
        <v>3.4265951365157664E-2</v>
      </c>
      <c r="L227" s="99">
        <f>RES_hhdet_fecs!L165</f>
        <v>4.9224545070385525E-2</v>
      </c>
      <c r="M227" s="99">
        <f>RES_hhdet_fecs!M165</f>
        <v>7.3404320247693222E-2</v>
      </c>
      <c r="N227" s="99">
        <f>RES_hhdet_fecs!N165</f>
        <v>0.10107303017332944</v>
      </c>
      <c r="O227" s="99">
        <f>RES_hhdet_fecs!O165</f>
        <v>9.7790305517587148E-2</v>
      </c>
      <c r="P227" s="99">
        <f>RES_hhdet_fecs!P165</f>
        <v>0.12729244065863785</v>
      </c>
      <c r="Q227" s="99">
        <f>RES_hhdet_fecs!Q165</f>
        <v>0.15093776445613385</v>
      </c>
      <c r="R227" s="99">
        <f>RES_hhdet_fecs!R165</f>
        <v>0.16549096821314932</v>
      </c>
      <c r="S227" s="99">
        <f>RES_hhdet_fecs!S165</f>
        <v>0.1724862967438503</v>
      </c>
      <c r="T227" s="99">
        <f>RES_hhdet_fecs!T165</f>
        <v>0.19497409826521425</v>
      </c>
      <c r="U227" s="99">
        <f>RES_hhdet_fecs!U165</f>
        <v>0.14535558990781622</v>
      </c>
      <c r="V227" s="99">
        <f>RES_hhdet_fecs!V165</f>
        <v>0.1152744366713494</v>
      </c>
      <c r="W227" s="99">
        <f>RES_hhdet_fecs!W165</f>
        <v>8.7465574278310865E-2</v>
      </c>
      <c r="DA227" s="63" t="s">
        <v>2901</v>
      </c>
    </row>
    <row r="228" spans="1:105" ht="12" customHeight="1" x14ac:dyDescent="0.25">
      <c r="A228" s="121" t="s">
        <v>55</v>
      </c>
      <c r="B228" s="123">
        <v>11.677145673531932</v>
      </c>
      <c r="C228" s="123">
        <v>10.999499006659319</v>
      </c>
      <c r="D228" s="123">
        <v>11.056849159988534</v>
      </c>
      <c r="E228" s="123">
        <v>10.778129403280014</v>
      </c>
      <c r="F228" s="123">
        <v>10.993680973414522</v>
      </c>
      <c r="G228" s="123">
        <v>11.091600679529863</v>
      </c>
      <c r="H228" s="123">
        <v>11.154220793688788</v>
      </c>
      <c r="I228" s="123">
        <v>10.551287512633097</v>
      </c>
      <c r="J228" s="123">
        <v>10.696474378331176</v>
      </c>
      <c r="K228" s="123">
        <v>10.076448193158097</v>
      </c>
      <c r="L228" s="123">
        <v>11.845771128732588</v>
      </c>
      <c r="M228" s="123">
        <v>12.349475071832586</v>
      </c>
      <c r="N228" s="123">
        <v>12.253285836345119</v>
      </c>
      <c r="O228" s="123">
        <v>13.017406667220888</v>
      </c>
      <c r="P228" s="123">
        <v>12.435305421544923</v>
      </c>
      <c r="Q228" s="123">
        <v>13.116926692966642</v>
      </c>
      <c r="R228" s="123">
        <v>13.057354719950586</v>
      </c>
      <c r="S228" s="123">
        <v>12.353330848936608</v>
      </c>
      <c r="T228" s="123">
        <v>12.273599686905246</v>
      </c>
      <c r="U228" s="123">
        <v>12.242953897194635</v>
      </c>
      <c r="V228" s="123">
        <v>11.96221810597083</v>
      </c>
      <c r="W228" s="123">
        <v>11.947088144996117</v>
      </c>
      <c r="DA228" s="130" t="s">
        <v>2902</v>
      </c>
    </row>
    <row r="229" spans="1:105" ht="12" customHeight="1" x14ac:dyDescent="0.25">
      <c r="A229" s="97" t="s">
        <v>124</v>
      </c>
      <c r="B229" s="99">
        <v>13.200136516084152</v>
      </c>
      <c r="C229" s="99">
        <v>12.931976803942666</v>
      </c>
      <c r="D229" s="99">
        <v>11.952454396754753</v>
      </c>
      <c r="E229" s="99">
        <v>12.372933488629299</v>
      </c>
      <c r="F229" s="99">
        <v>12.647228570597408</v>
      </c>
      <c r="G229" s="99">
        <v>12.425561960891802</v>
      </c>
      <c r="H229" s="99">
        <v>12.997366236048643</v>
      </c>
      <c r="I229" s="99">
        <v>13.030097047502407</v>
      </c>
      <c r="J229" s="99">
        <v>12.325867060096517</v>
      </c>
      <c r="K229" s="99">
        <v>11.836013369488546</v>
      </c>
      <c r="L229" s="99">
        <v>13.156158974287704</v>
      </c>
      <c r="M229" s="99">
        <v>14.825752775329747</v>
      </c>
      <c r="N229" s="99">
        <v>14.658365752469942</v>
      </c>
      <c r="O229" s="99">
        <v>14.039854687673385</v>
      </c>
      <c r="P229" s="99">
        <v>12.35018583108417</v>
      </c>
      <c r="Q229" s="99">
        <v>14.260085567307128</v>
      </c>
      <c r="R229" s="99">
        <v>14.221680363706847</v>
      </c>
      <c r="S229" s="99">
        <v>13.765528253363081</v>
      </c>
      <c r="T229" s="99">
        <v>12.675188700038669</v>
      </c>
      <c r="U229" s="99">
        <v>12.63116322984974</v>
      </c>
      <c r="V229" s="99">
        <v>11.940795984484051</v>
      </c>
      <c r="W229" s="99">
        <v>12.422215476163716</v>
      </c>
      <c r="DA229" s="63" t="s">
        <v>2903</v>
      </c>
    </row>
    <row r="230" spans="1:105" ht="12" customHeight="1" x14ac:dyDescent="0.25">
      <c r="A230" s="97" t="s">
        <v>123</v>
      </c>
      <c r="B230" s="99">
        <v>11.130438218028591</v>
      </c>
      <c r="C230" s="99">
        <v>10.855871195863271</v>
      </c>
      <c r="D230" s="99">
        <v>10.063898487470384</v>
      </c>
      <c r="E230" s="99">
        <v>10.392159965401984</v>
      </c>
      <c r="F230" s="99">
        <v>10.644970940304445</v>
      </c>
      <c r="G230" s="99">
        <v>10.520193811173606</v>
      </c>
      <c r="H230" s="99">
        <v>11.068457736241802</v>
      </c>
      <c r="I230" s="99">
        <v>11.092479747292586</v>
      </c>
      <c r="J230" s="99">
        <v>10.426760487317313</v>
      </c>
      <c r="K230" s="99">
        <v>9.8182814211293685</v>
      </c>
      <c r="L230" s="99">
        <v>11.272148479438334</v>
      </c>
      <c r="M230" s="99">
        <v>12.700818328814334</v>
      </c>
      <c r="N230" s="99">
        <v>12.692699196180332</v>
      </c>
      <c r="O230" s="99">
        <v>12.536394743274247</v>
      </c>
      <c r="P230" s="99">
        <v>11.027255059433609</v>
      </c>
      <c r="Q230" s="99">
        <v>12.98369057792965</v>
      </c>
      <c r="R230" s="99">
        <v>13.080325649595011</v>
      </c>
      <c r="S230" s="99">
        <v>12.755928221333832</v>
      </c>
      <c r="T230" s="99">
        <v>12.168321433185188</v>
      </c>
      <c r="U230" s="99">
        <v>11.381426504754382</v>
      </c>
      <c r="V230" s="99">
        <v>10.946339085159273</v>
      </c>
      <c r="W230" s="99">
        <v>11.566790242443171</v>
      </c>
      <c r="DA230" s="63" t="s">
        <v>2904</v>
      </c>
    </row>
    <row r="231" spans="1:105" ht="12" customHeight="1" x14ac:dyDescent="0.25">
      <c r="A231" s="100" t="s">
        <v>50</v>
      </c>
      <c r="B231" s="102">
        <v>7.5235061212181416</v>
      </c>
      <c r="C231" s="102">
        <v>7.2371344564574747</v>
      </c>
      <c r="D231" s="102">
        <v>6.7644927331022471</v>
      </c>
      <c r="E231" s="102">
        <v>6.9091016405185757</v>
      </c>
      <c r="F231" s="102">
        <v>7.0357851020631728</v>
      </c>
      <c r="G231" s="102">
        <v>7.0045269061632949</v>
      </c>
      <c r="H231" s="102">
        <v>7.347175638423951</v>
      </c>
      <c r="I231" s="102">
        <v>7.2611066735043073</v>
      </c>
      <c r="J231" s="102">
        <v>6.6561783839436668</v>
      </c>
      <c r="K231" s="102">
        <v>5.8289173203282028</v>
      </c>
      <c r="L231" s="102">
        <v>7.4661506765445242</v>
      </c>
      <c r="M231" s="102">
        <v>8.3237815735680343</v>
      </c>
      <c r="N231" s="102">
        <v>8.1638360296319696</v>
      </c>
      <c r="O231" s="102">
        <v>8.323191090298808</v>
      </c>
      <c r="P231" s="102">
        <v>7.0863212622238043</v>
      </c>
      <c r="Q231" s="102">
        <v>8.4998120393346372</v>
      </c>
      <c r="R231" s="102">
        <v>8.5389179463244016</v>
      </c>
      <c r="S231" s="102">
        <v>8.032716236533556</v>
      </c>
      <c r="T231" s="102">
        <v>7.6729703466636412</v>
      </c>
      <c r="U231" s="102">
        <v>6.8535279677951051</v>
      </c>
      <c r="V231" s="102">
        <v>6.5165857977114596</v>
      </c>
      <c r="W231" s="102">
        <v>6.9242712362946364</v>
      </c>
      <c r="DA231" s="131" t="s">
        <v>2905</v>
      </c>
    </row>
    <row r="232" spans="1:105" ht="12" customHeight="1" x14ac:dyDescent="0.25">
      <c r="A232" s="103" t="s">
        <v>52</v>
      </c>
      <c r="B232" s="105">
        <v>3.6069320968104477</v>
      </c>
      <c r="C232" s="105">
        <v>3.6187367394057963</v>
      </c>
      <c r="D232" s="105">
        <v>3.2994057543681397</v>
      </c>
      <c r="E232" s="105">
        <v>3.4830583248834075</v>
      </c>
      <c r="F232" s="105">
        <v>3.6091858382412734</v>
      </c>
      <c r="G232" s="105">
        <v>3.5156669050103106</v>
      </c>
      <c r="H232" s="105">
        <v>3.7212820978178529</v>
      </c>
      <c r="I232" s="105">
        <v>3.8313730737882783</v>
      </c>
      <c r="J232" s="105">
        <v>3.7705821033736457</v>
      </c>
      <c r="K232" s="105">
        <v>3.989364100801168</v>
      </c>
      <c r="L232" s="105">
        <v>3.8059978028938097</v>
      </c>
      <c r="M232" s="105">
        <v>4.3770367552462988</v>
      </c>
      <c r="N232" s="105">
        <v>4.5288631665483603</v>
      </c>
      <c r="O232" s="105">
        <v>4.2132036529754417</v>
      </c>
      <c r="P232" s="105">
        <v>3.9409337972098029</v>
      </c>
      <c r="Q232" s="105">
        <v>4.4838785385950093</v>
      </c>
      <c r="R232" s="105">
        <v>4.5414077032706093</v>
      </c>
      <c r="S232" s="105">
        <v>4.7232119848002752</v>
      </c>
      <c r="T232" s="105">
        <v>4.4953510865215467</v>
      </c>
      <c r="U232" s="105">
        <v>4.5278985369592766</v>
      </c>
      <c r="V232" s="105">
        <v>4.4297532874478129</v>
      </c>
      <c r="W232" s="105">
        <v>4.6425190061485333</v>
      </c>
      <c r="DA232" s="132" t="s">
        <v>2906</v>
      </c>
    </row>
    <row r="233" spans="1:105" ht="12" customHeight="1" x14ac:dyDescent="0.25">
      <c r="A233" s="106" t="s">
        <v>122</v>
      </c>
      <c r="B233" s="102">
        <v>11.933446458851664</v>
      </c>
      <c r="C233" s="102">
        <v>11.187675837540448</v>
      </c>
      <c r="D233" s="102">
        <v>11.37520615177983</v>
      </c>
      <c r="E233" s="102">
        <v>11.021392303818343</v>
      </c>
      <c r="F233" s="102">
        <v>11.244701693513894</v>
      </c>
      <c r="G233" s="102">
        <v>11.411406209057901</v>
      </c>
      <c r="H233" s="102">
        <v>11.438083716394654</v>
      </c>
      <c r="I233" s="102">
        <v>10.789808551284343</v>
      </c>
      <c r="J233" s="102">
        <v>11.093195823054293</v>
      </c>
      <c r="K233" s="102">
        <v>10.566347208655996</v>
      </c>
      <c r="L233" s="102">
        <v>12.428192725688639</v>
      </c>
      <c r="M233" s="102">
        <v>12.839641738610124</v>
      </c>
      <c r="N233" s="102">
        <v>12.738745333380228</v>
      </c>
      <c r="O233" s="102">
        <v>13.58784842169632</v>
      </c>
      <c r="P233" s="102">
        <v>13.093945142462509</v>
      </c>
      <c r="Q233" s="102">
        <v>13.676298297939688</v>
      </c>
      <c r="R233" s="102">
        <v>13.603372852735113</v>
      </c>
      <c r="S233" s="102">
        <v>12.859370917375742</v>
      </c>
      <c r="T233" s="102">
        <v>12.858836309876445</v>
      </c>
      <c r="U233" s="102">
        <v>12.802196136282115</v>
      </c>
      <c r="V233" s="102">
        <v>12.508295282395613</v>
      </c>
      <c r="W233" s="102">
        <v>12.353912622216217</v>
      </c>
      <c r="DA233" s="131" t="s">
        <v>2907</v>
      </c>
    </row>
    <row r="234" spans="1:105" ht="12" customHeight="1" x14ac:dyDescent="0.25">
      <c r="A234" s="107" t="s">
        <v>121</v>
      </c>
      <c r="B234" s="105">
        <v>10.455611299449902</v>
      </c>
      <c r="C234" s="105">
        <v>9.7690592323868817</v>
      </c>
      <c r="D234" s="105">
        <v>9.9554428561776955</v>
      </c>
      <c r="E234" s="105">
        <v>9.6212367585615528</v>
      </c>
      <c r="F234" s="105">
        <v>9.834564356443261</v>
      </c>
      <c r="G234" s="105">
        <v>10.03270185113057</v>
      </c>
      <c r="H234" s="105">
        <v>10.120785404453779</v>
      </c>
      <c r="I234" s="105">
        <v>9.5581907728139583</v>
      </c>
      <c r="J234" s="105">
        <v>9.7764741652219094</v>
      </c>
      <c r="K234" s="105">
        <v>9.1732737415106929</v>
      </c>
      <c r="L234" s="105">
        <v>11.031151724296548</v>
      </c>
      <c r="M234" s="105">
        <v>11.416547589420027</v>
      </c>
      <c r="N234" s="105">
        <v>11.344836866445236</v>
      </c>
      <c r="O234" s="105">
        <v>12.254775909359385</v>
      </c>
      <c r="P234" s="105">
        <v>11.748593736623436</v>
      </c>
      <c r="Q234" s="105">
        <v>12.322361414227803</v>
      </c>
      <c r="R234" s="105">
        <v>12.265818249409943</v>
      </c>
      <c r="S234" s="105">
        <v>11.535961759588437</v>
      </c>
      <c r="T234" s="105">
        <v>11.585133792617423</v>
      </c>
      <c r="U234" s="105">
        <v>11.622395991814091</v>
      </c>
      <c r="V234" s="105">
        <v>11.476755300866822</v>
      </c>
      <c r="W234" s="105">
        <v>11.45969588455104</v>
      </c>
      <c r="DA234" s="132" t="s">
        <v>2908</v>
      </c>
    </row>
    <row r="235" spans="1:105" ht="12" customHeight="1" x14ac:dyDescent="0.25">
      <c r="A235" s="108" t="s">
        <v>53</v>
      </c>
      <c r="B235" s="99">
        <v>6.804612803704293</v>
      </c>
      <c r="C235" s="99">
        <v>6.2591201288370684</v>
      </c>
      <c r="D235" s="99">
        <v>6.4393332954221725</v>
      </c>
      <c r="E235" s="99">
        <v>6.1447979648733302</v>
      </c>
      <c r="F235" s="99">
        <v>6.2410982450793293</v>
      </c>
      <c r="G235" s="99">
        <v>6.4285257395449333</v>
      </c>
      <c r="H235" s="99">
        <v>6.4685846674652225</v>
      </c>
      <c r="I235" s="99">
        <v>6.019715686122499</v>
      </c>
      <c r="J235" s="99">
        <v>5.9965359059694743</v>
      </c>
      <c r="K235" s="99">
        <v>5.1967655732575349</v>
      </c>
      <c r="L235" s="99">
        <v>7.0296554353563554</v>
      </c>
      <c r="M235" s="99">
        <v>7.2144248109664719</v>
      </c>
      <c r="N235" s="99">
        <v>7.0285608886037672</v>
      </c>
      <c r="O235" s="99">
        <v>7.8929037379492168</v>
      </c>
      <c r="P235" s="99">
        <v>7.3043145600398471</v>
      </c>
      <c r="Q235" s="99">
        <v>7.8003342061564389</v>
      </c>
      <c r="R235" s="99">
        <v>7.7584843453249581</v>
      </c>
      <c r="S235" s="99">
        <v>7.0052681901695077</v>
      </c>
      <c r="T235" s="99">
        <v>7.0465777146459088</v>
      </c>
      <c r="U235" s="99">
        <v>7.1202679125300818</v>
      </c>
      <c r="V235" s="99">
        <v>7.0065697657906041</v>
      </c>
      <c r="W235" s="99">
        <v>6.9952269142085033</v>
      </c>
      <c r="DA235" s="63" t="s">
        <v>2909</v>
      </c>
    </row>
    <row r="236" spans="1:105" ht="12" customHeight="1" x14ac:dyDescent="0.25">
      <c r="A236" s="108" t="s">
        <v>52</v>
      </c>
      <c r="B236" s="99">
        <v>3.650998495745609</v>
      </c>
      <c r="C236" s="99">
        <v>3.5099391035498129</v>
      </c>
      <c r="D236" s="99">
        <v>3.5161095607555222</v>
      </c>
      <c r="E236" s="99">
        <v>3.4764387936882231</v>
      </c>
      <c r="F236" s="99">
        <v>3.5934661113639343</v>
      </c>
      <c r="G236" s="99">
        <v>3.6041761115856352</v>
      </c>
      <c r="H236" s="99">
        <v>3.6522007369885561</v>
      </c>
      <c r="I236" s="99">
        <v>3.5384750866914585</v>
      </c>
      <c r="J236" s="99">
        <v>3.7799382592524338</v>
      </c>
      <c r="K236" s="99">
        <v>3.9765081682531576</v>
      </c>
      <c r="L236" s="99">
        <v>4.0014962889401904</v>
      </c>
      <c r="M236" s="99">
        <v>4.2021227784535542</v>
      </c>
      <c r="N236" s="99">
        <v>4.3162759778414674</v>
      </c>
      <c r="O236" s="99">
        <v>4.3618721714101687</v>
      </c>
      <c r="P236" s="99">
        <v>4.4442791765835894</v>
      </c>
      <c r="Q236" s="99">
        <v>4.5220272080713642</v>
      </c>
      <c r="R236" s="99">
        <v>4.5073339040849856</v>
      </c>
      <c r="S236" s="99">
        <v>4.5306935694189265</v>
      </c>
      <c r="T236" s="99">
        <v>4.5385560779715144</v>
      </c>
      <c r="U236" s="99">
        <v>4.5021280792840077</v>
      </c>
      <c r="V236" s="99">
        <v>4.4701855350762179</v>
      </c>
      <c r="W236" s="99">
        <v>4.464468970342538</v>
      </c>
      <c r="DA236" s="63" t="s">
        <v>2910</v>
      </c>
    </row>
    <row r="237" spans="1:105" ht="12" customHeight="1" x14ac:dyDescent="0.25">
      <c r="A237" s="121" t="s">
        <v>54</v>
      </c>
      <c r="B237" s="123">
        <v>2.511075199509941</v>
      </c>
      <c r="C237" s="123">
        <v>2.4665615035322142</v>
      </c>
      <c r="D237" s="123">
        <v>2.5068003004003834</v>
      </c>
      <c r="E237" s="123">
        <v>2.4901991143711806</v>
      </c>
      <c r="F237" s="123">
        <v>2.4954127833991797</v>
      </c>
      <c r="G237" s="123">
        <v>2.5236425477703803</v>
      </c>
      <c r="H237" s="123">
        <v>2.5876721728187082</v>
      </c>
      <c r="I237" s="123">
        <v>2.5527049543416118</v>
      </c>
      <c r="J237" s="123">
        <v>2.6072631756899121</v>
      </c>
      <c r="K237" s="123">
        <v>2.6212811382722152</v>
      </c>
      <c r="L237" s="123">
        <v>2.9181512685085735</v>
      </c>
      <c r="M237" s="123">
        <v>2.8486299163224591</v>
      </c>
      <c r="N237" s="123">
        <v>2.8258906069437608</v>
      </c>
      <c r="O237" s="123">
        <v>3.0081759902386138</v>
      </c>
      <c r="P237" s="123">
        <v>3.0481395406948586</v>
      </c>
      <c r="Q237" s="123">
        <v>3.0943119688902212</v>
      </c>
      <c r="R237" s="123">
        <v>3.1744644872096295</v>
      </c>
      <c r="S237" s="123">
        <v>3.0771661357296787</v>
      </c>
      <c r="T237" s="123">
        <v>3.0563767888209918</v>
      </c>
      <c r="U237" s="123">
        <v>3.0078277596338951</v>
      </c>
      <c r="V237" s="123">
        <v>3.0967361442998</v>
      </c>
      <c r="W237" s="123">
        <v>3.0879630556869135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2.511075199509941</v>
      </c>
      <c r="C239" s="110">
        <v>2.4665615035322142</v>
      </c>
      <c r="D239" s="110">
        <v>2.5068003004003834</v>
      </c>
      <c r="E239" s="110">
        <v>2.4901991143711806</v>
      </c>
      <c r="F239" s="110">
        <v>2.4954127833991797</v>
      </c>
      <c r="G239" s="110">
        <v>2.5236425477703803</v>
      </c>
      <c r="H239" s="110">
        <v>2.5876721728187082</v>
      </c>
      <c r="I239" s="110">
        <v>2.5527049543416118</v>
      </c>
      <c r="J239" s="110">
        <v>2.6072631756899121</v>
      </c>
      <c r="K239" s="110">
        <v>2.6212811382722152</v>
      </c>
      <c r="L239" s="110">
        <v>2.9181512685085735</v>
      </c>
      <c r="M239" s="110">
        <v>2.8486299163224591</v>
      </c>
      <c r="N239" s="110">
        <v>2.8258906069437608</v>
      </c>
      <c r="O239" s="110">
        <v>3.0081759902386138</v>
      </c>
      <c r="P239" s="110">
        <v>3.0481395406948586</v>
      </c>
      <c r="Q239" s="110">
        <v>3.0943119688902212</v>
      </c>
      <c r="R239" s="110">
        <v>3.1744644872096295</v>
      </c>
      <c r="S239" s="110">
        <v>3.0771661357296787</v>
      </c>
      <c r="T239" s="110">
        <v>3.0563767888209918</v>
      </c>
      <c r="U239" s="110">
        <v>3.0078277596338951</v>
      </c>
      <c r="V239" s="110">
        <v>3.0967361442998</v>
      </c>
      <c r="W239" s="110">
        <v>3.0879630556869135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106.27775327305407</v>
      </c>
      <c r="C241" s="118">
        <f t="shared" si="98"/>
        <v>96.892924986241894</v>
      </c>
      <c r="D241" s="118">
        <f t="shared" si="98"/>
        <v>96.665747880271567</v>
      </c>
      <c r="E241" s="118">
        <f t="shared" si="98"/>
        <v>87.894030792446628</v>
      </c>
      <c r="F241" s="118">
        <f t="shared" si="98"/>
        <v>106.10569867909233</v>
      </c>
      <c r="G241" s="118">
        <f t="shared" si="98"/>
        <v>124.24981431520992</v>
      </c>
      <c r="H241" s="118">
        <f t="shared" si="98"/>
        <v>119.05455276442746</v>
      </c>
      <c r="I241" s="118">
        <f t="shared" si="98"/>
        <v>72.336751733292672</v>
      </c>
      <c r="J241" s="118">
        <f t="shared" si="98"/>
        <v>27.466928712999017</v>
      </c>
      <c r="K241" s="118">
        <f t="shared" si="98"/>
        <v>11.652389054564487</v>
      </c>
      <c r="L241" s="118">
        <f t="shared" si="98"/>
        <v>88.458938984857426</v>
      </c>
      <c r="M241" s="118">
        <f t="shared" si="98"/>
        <v>62.693965479728739</v>
      </c>
      <c r="N241" s="118">
        <f t="shared" si="98"/>
        <v>81.016274243910686</v>
      </c>
      <c r="O241" s="118">
        <f t="shared" si="98"/>
        <v>150.32986140027799</v>
      </c>
      <c r="P241" s="118">
        <f t="shared" si="98"/>
        <v>85.655932284794233</v>
      </c>
      <c r="Q241" s="118">
        <f t="shared" si="98"/>
        <v>161.44961381845962</v>
      </c>
      <c r="R241" s="118">
        <f t="shared" ref="R241:V241" si="99">R242+R244+R246+R255</f>
        <v>137.24888643079888</v>
      </c>
      <c r="S241" s="118">
        <f t="shared" si="99"/>
        <v>105.55914120901149</v>
      </c>
      <c r="T241" s="118">
        <f t="shared" si="99"/>
        <v>86.872181033794604</v>
      </c>
      <c r="U241" s="118">
        <f t="shared" si="99"/>
        <v>157.38800421491078</v>
      </c>
      <c r="V241" s="118">
        <f t="shared" si="99"/>
        <v>27.798167708298624</v>
      </c>
      <c r="W241" s="118">
        <f t="shared" ref="W241" si="100">W242+W244+W246+W255</f>
        <v>159.19731186299035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95.81914813766646</v>
      </c>
      <c r="C242" s="123">
        <f t="shared" si="101"/>
        <v>86.935946547906255</v>
      </c>
      <c r="D242" s="123">
        <f t="shared" si="101"/>
        <v>86.602701456419837</v>
      </c>
      <c r="E242" s="123">
        <f t="shared" si="101"/>
        <v>78.003129447822744</v>
      </c>
      <c r="F242" s="123">
        <f t="shared" si="101"/>
        <v>95.975324469477883</v>
      </c>
      <c r="G242" s="123">
        <f t="shared" si="101"/>
        <v>113.92167339755433</v>
      </c>
      <c r="H242" s="123">
        <f t="shared" si="101"/>
        <v>108.49476058494693</v>
      </c>
      <c r="I242" s="123">
        <f t="shared" si="101"/>
        <v>62.166252839401693</v>
      </c>
      <c r="J242" s="123">
        <f t="shared" si="101"/>
        <v>17.096924677315311</v>
      </c>
      <c r="K242" s="123">
        <f t="shared" si="101"/>
        <v>1.6284876554677452</v>
      </c>
      <c r="L242" s="123">
        <f t="shared" si="101"/>
        <v>76.774433015996564</v>
      </c>
      <c r="M242" s="123">
        <f t="shared" si="101"/>
        <v>50.513022437293273</v>
      </c>
      <c r="N242" s="123">
        <f t="shared" si="101"/>
        <v>68.714309850298605</v>
      </c>
      <c r="O242" s="123">
        <f t="shared" si="101"/>
        <v>137.15997071962468</v>
      </c>
      <c r="P242" s="123">
        <f t="shared" si="101"/>
        <v>72.711850941683394</v>
      </c>
      <c r="Q242" s="123">
        <f t="shared" si="101"/>
        <v>147.77490411170299</v>
      </c>
      <c r="R242" s="123">
        <f t="shared" si="101"/>
        <v>123.42453806197531</v>
      </c>
      <c r="S242" s="123">
        <f t="shared" si="101"/>
        <v>92.241078239435936</v>
      </c>
      <c r="T242" s="123">
        <f t="shared" si="101"/>
        <v>73.375926762860871</v>
      </c>
      <c r="U242" s="123">
        <f t="shared" si="101"/>
        <v>143.97874535823527</v>
      </c>
      <c r="V242" s="123">
        <f t="shared" si="101"/>
        <v>14.420167844338248</v>
      </c>
      <c r="W242" s="123">
        <f t="shared" si="101"/>
        <v>145.73096850724744</v>
      </c>
      <c r="DA242" s="130" t="s">
        <v>3066</v>
      </c>
    </row>
    <row r="243" spans="1:105" ht="12" customHeight="1" x14ac:dyDescent="0.25">
      <c r="A243" s="97" t="s">
        <v>53</v>
      </c>
      <c r="B243" s="99">
        <v>95.81914813766646</v>
      </c>
      <c r="C243" s="99">
        <v>86.935946547906255</v>
      </c>
      <c r="D243" s="99">
        <v>86.602701456419837</v>
      </c>
      <c r="E243" s="99">
        <v>78.003129447822744</v>
      </c>
      <c r="F243" s="99">
        <v>95.975324469477883</v>
      </c>
      <c r="G243" s="99">
        <v>113.92167339755433</v>
      </c>
      <c r="H243" s="99">
        <v>108.49476058494693</v>
      </c>
      <c r="I243" s="99">
        <v>62.166252839401693</v>
      </c>
      <c r="J243" s="99">
        <v>17.096924677315311</v>
      </c>
      <c r="K243" s="99">
        <v>1.6284876554677452</v>
      </c>
      <c r="L243" s="99">
        <v>76.774433015996564</v>
      </c>
      <c r="M243" s="99">
        <v>50.513022437293273</v>
      </c>
      <c r="N243" s="99">
        <v>68.714309850298605</v>
      </c>
      <c r="O243" s="99">
        <v>137.15997071962468</v>
      </c>
      <c r="P243" s="99">
        <v>72.711850941683394</v>
      </c>
      <c r="Q243" s="99">
        <v>147.77490411170299</v>
      </c>
      <c r="R243" s="99">
        <v>123.42453806197531</v>
      </c>
      <c r="S243" s="99">
        <v>92.241078239435936</v>
      </c>
      <c r="T243" s="99">
        <v>73.375926762860871</v>
      </c>
      <c r="U243" s="99">
        <v>143.97874535823527</v>
      </c>
      <c r="V243" s="99">
        <v>14.420167844338248</v>
      </c>
      <c r="W243" s="99">
        <v>145.73096850724744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7.0439086794593139E-2</v>
      </c>
      <c r="C244" s="123">
        <f t="shared" si="102"/>
        <v>9.354349029160175E-2</v>
      </c>
      <c r="D244" s="123">
        <f t="shared" si="102"/>
        <v>0.11425934169678395</v>
      </c>
      <c r="E244" s="123">
        <f t="shared" si="102"/>
        <v>0.1233160166281289</v>
      </c>
      <c r="F244" s="123">
        <f t="shared" si="102"/>
        <v>0.12007227084193309</v>
      </c>
      <c r="G244" s="123">
        <f t="shared" si="102"/>
        <v>0.11519821320526537</v>
      </c>
      <c r="H244" s="123">
        <f t="shared" si="102"/>
        <v>0.10399136160333597</v>
      </c>
      <c r="I244" s="123">
        <f t="shared" si="102"/>
        <v>0.10133998291824065</v>
      </c>
      <c r="J244" s="123">
        <f t="shared" si="102"/>
        <v>0.10671122666984978</v>
      </c>
      <c r="K244" s="123">
        <f t="shared" si="102"/>
        <v>0.1255248472757389</v>
      </c>
      <c r="L244" s="123">
        <f t="shared" si="102"/>
        <v>0.19167568854963571</v>
      </c>
      <c r="M244" s="123">
        <f t="shared" si="102"/>
        <v>0.29820873749754978</v>
      </c>
      <c r="N244" s="123">
        <f t="shared" si="102"/>
        <v>0.42552522007892568</v>
      </c>
      <c r="O244" s="123">
        <f t="shared" si="102"/>
        <v>0.43420598009884637</v>
      </c>
      <c r="P244" s="123">
        <f t="shared" si="102"/>
        <v>0.58215393320223174</v>
      </c>
      <c r="Q244" s="123">
        <f t="shared" si="102"/>
        <v>0.70905215735060678</v>
      </c>
      <c r="R244" s="123">
        <f t="shared" si="102"/>
        <v>0.7886545061545398</v>
      </c>
      <c r="S244" s="123">
        <f t="shared" si="102"/>
        <v>0.8334026441878527</v>
      </c>
      <c r="T244" s="123">
        <f t="shared" si="102"/>
        <v>0.9568198071504167</v>
      </c>
      <c r="U244" s="123">
        <f t="shared" si="102"/>
        <v>0.72657186223219905</v>
      </c>
      <c r="V244" s="123">
        <f t="shared" si="102"/>
        <v>0.59374030651913901</v>
      </c>
      <c r="W244" s="123">
        <f t="shared" si="102"/>
        <v>0.46677818677965538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7.0439086794593139E-2</v>
      </c>
      <c r="C245" s="99">
        <f>RES_hhdet_tess!C165</f>
        <v>9.354349029160175E-2</v>
      </c>
      <c r="D245" s="99">
        <f>RES_hhdet_tess!D165</f>
        <v>0.11425934169678395</v>
      </c>
      <c r="E245" s="99">
        <f>RES_hhdet_tess!E165</f>
        <v>0.1233160166281289</v>
      </c>
      <c r="F245" s="99">
        <f>RES_hhdet_tess!F165</f>
        <v>0.12007227084193309</v>
      </c>
      <c r="G245" s="99">
        <f>RES_hhdet_tess!G165</f>
        <v>0.11519821320526537</v>
      </c>
      <c r="H245" s="99">
        <f>RES_hhdet_tess!H165</f>
        <v>0.10399136160333597</v>
      </c>
      <c r="I245" s="99">
        <f>RES_hhdet_tess!I165</f>
        <v>0.10133998291824065</v>
      </c>
      <c r="J245" s="99">
        <f>RES_hhdet_tess!J165</f>
        <v>0.10671122666984978</v>
      </c>
      <c r="K245" s="99">
        <f>RES_hhdet_tess!K165</f>
        <v>0.1255248472757389</v>
      </c>
      <c r="L245" s="99">
        <f>RES_hhdet_tess!L165</f>
        <v>0.19167568854963571</v>
      </c>
      <c r="M245" s="99">
        <f>RES_hhdet_tess!M165</f>
        <v>0.29820873749754978</v>
      </c>
      <c r="N245" s="99">
        <f>RES_hhdet_tess!N165</f>
        <v>0.42552522007892568</v>
      </c>
      <c r="O245" s="99">
        <f>RES_hhdet_tess!O165</f>
        <v>0.43420598009884637</v>
      </c>
      <c r="P245" s="99">
        <f>RES_hhdet_tess!P165</f>
        <v>0.58215393320223174</v>
      </c>
      <c r="Q245" s="99">
        <f>RES_hhdet_tess!Q165</f>
        <v>0.70905215735060678</v>
      </c>
      <c r="R245" s="99">
        <f>RES_hhdet_tess!R165</f>
        <v>0.7886545061545398</v>
      </c>
      <c r="S245" s="99">
        <f>RES_hhdet_tess!S165</f>
        <v>0.8334026441878527</v>
      </c>
      <c r="T245" s="99">
        <f>RES_hhdet_tess!T165</f>
        <v>0.9568198071504167</v>
      </c>
      <c r="U245" s="99">
        <f>RES_hhdet_tess!U165</f>
        <v>0.72657186223219905</v>
      </c>
      <c r="V245" s="99">
        <f>RES_hhdet_tess!V165</f>
        <v>0.59374030651913901</v>
      </c>
      <c r="W245" s="99">
        <f>RES_hhdet_tess!W165</f>
        <v>0.46677818677965538</v>
      </c>
      <c r="DA245" s="63" t="s">
        <v>3069</v>
      </c>
    </row>
    <row r="246" spans="1:105" ht="12" customHeight="1" x14ac:dyDescent="0.25">
      <c r="A246" s="121" t="s">
        <v>55</v>
      </c>
      <c r="B246" s="123">
        <v>8.4831239965890468</v>
      </c>
      <c r="C246" s="123">
        <v>7.9921634747723189</v>
      </c>
      <c r="D246" s="123">
        <v>8.0464637004383768</v>
      </c>
      <c r="E246" s="123">
        <v>7.8740771117014043</v>
      </c>
      <c r="F246" s="123">
        <v>8.1029029201468781</v>
      </c>
      <c r="G246" s="123">
        <v>8.2719564132002734</v>
      </c>
      <c r="H246" s="123">
        <v>8.4484420305280405</v>
      </c>
      <c r="I246" s="123">
        <v>8.0809044051075833</v>
      </c>
      <c r="J246" s="123">
        <v>8.2319211533231194</v>
      </c>
      <c r="K246" s="123">
        <v>7.8532621317298066</v>
      </c>
      <c r="L246" s="123">
        <v>9.2111617359524764</v>
      </c>
      <c r="M246" s="123">
        <v>9.6475723550609054</v>
      </c>
      <c r="N246" s="123">
        <v>9.6492689075416074</v>
      </c>
      <c r="O246" s="123">
        <v>10.348449023356443</v>
      </c>
      <c r="P246" s="123">
        <v>9.939514545090832</v>
      </c>
      <c r="Q246" s="123">
        <v>10.500963988157944</v>
      </c>
      <c r="R246" s="123">
        <v>10.499190353898532</v>
      </c>
      <c r="S246" s="123">
        <v>10.014122022584489</v>
      </c>
      <c r="T246" s="123">
        <v>10.061579088599657</v>
      </c>
      <c r="U246" s="123">
        <v>10.202985773531676</v>
      </c>
      <c r="V246" s="123">
        <v>10.17101382058579</v>
      </c>
      <c r="W246" s="123">
        <v>10.333520899272557</v>
      </c>
      <c r="DA246" s="130" t="s">
        <v>3070</v>
      </c>
    </row>
    <row r="247" spans="1:105" ht="12" customHeight="1" x14ac:dyDescent="0.25">
      <c r="A247" s="97" t="s">
        <v>124</v>
      </c>
      <c r="B247" s="99">
        <v>8.3873694023137784</v>
      </c>
      <c r="C247" s="99">
        <v>8.2169806671815167</v>
      </c>
      <c r="D247" s="99">
        <v>7.5975112368487068</v>
      </c>
      <c r="E247" s="99">
        <v>7.8915594360272916</v>
      </c>
      <c r="F247" s="99">
        <v>8.1408348460680067</v>
      </c>
      <c r="G247" s="99">
        <v>8.0874032408875269</v>
      </c>
      <c r="H247" s="99">
        <v>8.5879197140692867</v>
      </c>
      <c r="I247" s="99">
        <v>8.6693967698782384</v>
      </c>
      <c r="J247" s="99">
        <v>8.2046351187161992</v>
      </c>
      <c r="K247" s="99">
        <v>7.8937491450685862</v>
      </c>
      <c r="L247" s="99">
        <v>8.8120484973272877</v>
      </c>
      <c r="M247" s="99">
        <v>10.041834216370441</v>
      </c>
      <c r="N247" s="99">
        <v>10.100205771164743</v>
      </c>
      <c r="O247" s="99">
        <v>9.9991750387303338</v>
      </c>
      <c r="P247" s="99">
        <v>8.8587889921022427</v>
      </c>
      <c r="Q247" s="99">
        <v>10.366690992572488</v>
      </c>
      <c r="R247" s="99">
        <v>10.498693760639823</v>
      </c>
      <c r="S247" s="99">
        <v>10.368403849899783</v>
      </c>
      <c r="T247" s="99">
        <v>9.8373261796703577</v>
      </c>
      <c r="U247" s="99">
        <v>10.214102629095768</v>
      </c>
      <c r="V247" s="99">
        <v>10.015785167990737</v>
      </c>
      <c r="W247" s="99">
        <v>10.694494270382696</v>
      </c>
      <c r="DA247" s="63" t="s">
        <v>3071</v>
      </c>
    </row>
    <row r="248" spans="1:105" ht="12" customHeight="1" x14ac:dyDescent="0.25">
      <c r="A248" s="97" t="s">
        <v>123</v>
      </c>
      <c r="B248" s="99">
        <v>8.3873694023137784</v>
      </c>
      <c r="C248" s="99">
        <v>8.2172134314127003</v>
      </c>
      <c r="D248" s="99">
        <v>7.5975658001118651</v>
      </c>
      <c r="E248" s="99">
        <v>7.8920141585207535</v>
      </c>
      <c r="F248" s="99">
        <v>8.1411342912786573</v>
      </c>
      <c r="G248" s="99">
        <v>8.0876066175650205</v>
      </c>
      <c r="H248" s="99">
        <v>8.5881007112403935</v>
      </c>
      <c r="I248" s="99">
        <v>8.6711332937424253</v>
      </c>
      <c r="J248" s="99">
        <v>8.2071382384155491</v>
      </c>
      <c r="K248" s="99">
        <v>7.8852498145802379</v>
      </c>
      <c r="L248" s="99">
        <v>8.807209178211675</v>
      </c>
      <c r="M248" s="99">
        <v>10.023058548842537</v>
      </c>
      <c r="N248" s="99">
        <v>10.110019967669599</v>
      </c>
      <c r="O248" s="99">
        <v>10.022595076457732</v>
      </c>
      <c r="P248" s="99">
        <v>8.8870192010143718</v>
      </c>
      <c r="Q248" s="99">
        <v>10.416547226218452</v>
      </c>
      <c r="R248" s="99">
        <v>10.569576002742917</v>
      </c>
      <c r="S248" s="99">
        <v>10.41851758995983</v>
      </c>
      <c r="T248" s="99">
        <v>9.9732989334580591</v>
      </c>
      <c r="U248" s="99">
        <v>10.259257556117859</v>
      </c>
      <c r="V248" s="99">
        <v>10.092815341640057</v>
      </c>
      <c r="W248" s="99">
        <v>10.695370725241366</v>
      </c>
      <c r="DA248" s="63" t="s">
        <v>3072</v>
      </c>
    </row>
    <row r="249" spans="1:105" ht="12" customHeight="1" x14ac:dyDescent="0.25">
      <c r="A249" s="100" t="s">
        <v>50</v>
      </c>
      <c r="B249" s="102">
        <v>4.7804373055033311</v>
      </c>
      <c r="C249" s="102">
        <v>4.5984766920069031</v>
      </c>
      <c r="D249" s="102">
        <v>4.2981600457437246</v>
      </c>
      <c r="E249" s="102">
        <v>4.4089558336373473</v>
      </c>
      <c r="F249" s="102">
        <v>4.5319484530373817</v>
      </c>
      <c r="G249" s="102">
        <v>4.5719397125547117</v>
      </c>
      <c r="H249" s="102">
        <v>4.8668186134225397</v>
      </c>
      <c r="I249" s="102">
        <v>4.8397602199541474</v>
      </c>
      <c r="J249" s="102">
        <v>4.4365561350419034</v>
      </c>
      <c r="K249" s="102">
        <v>3.8958857137790699</v>
      </c>
      <c r="L249" s="102">
        <v>5.0012113753178635</v>
      </c>
      <c r="M249" s="102">
        <v>5.6460217935962387</v>
      </c>
      <c r="N249" s="102">
        <v>5.5811568011212387</v>
      </c>
      <c r="O249" s="102">
        <v>5.8093914234822925</v>
      </c>
      <c r="P249" s="102">
        <v>4.9460854038045685</v>
      </c>
      <c r="Q249" s="102">
        <v>5.9326686876234431</v>
      </c>
      <c r="R249" s="102">
        <v>6.0281682994723065</v>
      </c>
      <c r="S249" s="102">
        <v>5.6953056051595556</v>
      </c>
      <c r="T249" s="102">
        <v>5.4779478469365115</v>
      </c>
      <c r="U249" s="102">
        <v>5.7313590191585817</v>
      </c>
      <c r="V249" s="102">
        <v>5.6630620541922427</v>
      </c>
      <c r="W249" s="102">
        <v>6.0528517190928328</v>
      </c>
      <c r="DA249" s="131" t="s">
        <v>3073</v>
      </c>
    </row>
    <row r="250" spans="1:105" ht="12" customHeight="1" x14ac:dyDescent="0.25">
      <c r="A250" s="103" t="s">
        <v>52</v>
      </c>
      <c r="B250" s="105">
        <v>3.6069320968104477</v>
      </c>
      <c r="C250" s="105">
        <v>3.6187367394057963</v>
      </c>
      <c r="D250" s="105">
        <v>3.2994057543681397</v>
      </c>
      <c r="E250" s="105">
        <v>3.4830583248834075</v>
      </c>
      <c r="F250" s="105">
        <v>3.6091858382412734</v>
      </c>
      <c r="G250" s="105">
        <v>3.5156669050103106</v>
      </c>
      <c r="H250" s="105">
        <v>3.7212820978178529</v>
      </c>
      <c r="I250" s="105">
        <v>3.8313730737882783</v>
      </c>
      <c r="J250" s="105">
        <v>3.7705821033736457</v>
      </c>
      <c r="K250" s="105">
        <v>3.989364100801168</v>
      </c>
      <c r="L250" s="105">
        <v>3.8059978028938097</v>
      </c>
      <c r="M250" s="105">
        <v>4.3770367552462988</v>
      </c>
      <c r="N250" s="105">
        <v>4.5288631665483603</v>
      </c>
      <c r="O250" s="105">
        <v>4.2132036529754417</v>
      </c>
      <c r="P250" s="105">
        <v>3.9409337972098029</v>
      </c>
      <c r="Q250" s="105">
        <v>4.4838785385950093</v>
      </c>
      <c r="R250" s="105">
        <v>4.5414077032706093</v>
      </c>
      <c r="S250" s="105">
        <v>4.7232119848002752</v>
      </c>
      <c r="T250" s="105">
        <v>4.4953510865215467</v>
      </c>
      <c r="U250" s="105">
        <v>4.5278985369592766</v>
      </c>
      <c r="V250" s="105">
        <v>4.4297532874478129</v>
      </c>
      <c r="W250" s="105">
        <v>4.6425190061485333</v>
      </c>
      <c r="DA250" s="132" t="s">
        <v>3074</v>
      </c>
    </row>
    <row r="251" spans="1:105" ht="12" customHeight="1" x14ac:dyDescent="0.25">
      <c r="A251" s="106" t="s">
        <v>122</v>
      </c>
      <c r="B251" s="102">
        <v>8.4949128787988162</v>
      </c>
      <c r="C251" s="102">
        <v>7.9640304989723862</v>
      </c>
      <c r="D251" s="102">
        <v>8.10094824212144</v>
      </c>
      <c r="E251" s="102">
        <v>7.8711021542434834</v>
      </c>
      <c r="F251" s="102">
        <v>8.0975628162294004</v>
      </c>
      <c r="G251" s="102">
        <v>8.294309895579822</v>
      </c>
      <c r="H251" s="102">
        <v>8.4306296877795184</v>
      </c>
      <c r="I251" s="102">
        <v>8.0078996006191829</v>
      </c>
      <c r="J251" s="102">
        <v>8.2349819418768373</v>
      </c>
      <c r="K251" s="102">
        <v>7.8519089658977697</v>
      </c>
      <c r="L251" s="102">
        <v>9.2575590760912743</v>
      </c>
      <c r="M251" s="102">
        <v>9.6112802404315119</v>
      </c>
      <c r="N251" s="102">
        <v>9.6075715675523163</v>
      </c>
      <c r="O251" s="102">
        <v>10.377158418906459</v>
      </c>
      <c r="P251" s="102">
        <v>10.028885168588184</v>
      </c>
      <c r="Q251" s="102">
        <v>10.511819049150615</v>
      </c>
      <c r="R251" s="102">
        <v>10.496893035529503</v>
      </c>
      <c r="S251" s="102">
        <v>9.9766751663658368</v>
      </c>
      <c r="T251" s="102">
        <v>10.080825690417628</v>
      </c>
      <c r="U251" s="102">
        <v>10.197938222179429</v>
      </c>
      <c r="V251" s="102">
        <v>10.189022916646934</v>
      </c>
      <c r="W251" s="102">
        <v>10.27864364614025</v>
      </c>
      <c r="DA251" s="131" t="s">
        <v>3075</v>
      </c>
    </row>
    <row r="252" spans="1:105" ht="12" customHeight="1" x14ac:dyDescent="0.25">
      <c r="A252" s="107" t="s">
        <v>121</v>
      </c>
      <c r="B252" s="105">
        <v>8.4949128787988144</v>
      </c>
      <c r="C252" s="105">
        <v>7.9655404569180552</v>
      </c>
      <c r="D252" s="105">
        <v>8.1030248791722812</v>
      </c>
      <c r="E252" s="105">
        <v>7.873766317350726</v>
      </c>
      <c r="F252" s="105">
        <v>8.099656296432391</v>
      </c>
      <c r="G252" s="105">
        <v>8.2961466241509036</v>
      </c>
      <c r="H252" s="105">
        <v>8.4313047790776512</v>
      </c>
      <c r="I252" s="105">
        <v>8.0094267788053415</v>
      </c>
      <c r="J252" s="105">
        <v>8.2355277014920354</v>
      </c>
      <c r="K252" s="105">
        <v>7.8454694502458375</v>
      </c>
      <c r="L252" s="105">
        <v>9.2474452570113623</v>
      </c>
      <c r="M252" s="105">
        <v>9.6056478762815001</v>
      </c>
      <c r="N252" s="105">
        <v>9.6078341641547773</v>
      </c>
      <c r="O252" s="105">
        <v>10.377093957402701</v>
      </c>
      <c r="P252" s="105">
        <v>10.027312632390693</v>
      </c>
      <c r="Q252" s="105">
        <v>10.513070770051211</v>
      </c>
      <c r="R252" s="105">
        <v>10.501678786990945</v>
      </c>
      <c r="S252" s="105">
        <v>9.9838250118488379</v>
      </c>
      <c r="T252" s="105">
        <v>10.088385190659539</v>
      </c>
      <c r="U252" s="105">
        <v>10.205230629067854</v>
      </c>
      <c r="V252" s="105">
        <v>10.193397833016704</v>
      </c>
      <c r="W252" s="105">
        <v>10.282505759890196</v>
      </c>
      <c r="DA252" s="132" t="s">
        <v>3076</v>
      </c>
    </row>
    <row r="253" spans="1:105" ht="12" customHeight="1" x14ac:dyDescent="0.25">
      <c r="A253" s="108" t="s">
        <v>53</v>
      </c>
      <c r="B253" s="99">
        <v>4.8439143830532059</v>
      </c>
      <c r="C253" s="99">
        <v>4.4556013533682401</v>
      </c>
      <c r="D253" s="99">
        <v>4.5869153184167599</v>
      </c>
      <c r="E253" s="99">
        <v>4.3973275236625033</v>
      </c>
      <c r="F253" s="99">
        <v>4.5061901850684567</v>
      </c>
      <c r="G253" s="99">
        <v>4.6919705125652689</v>
      </c>
      <c r="H253" s="99">
        <v>4.7791040420890942</v>
      </c>
      <c r="I253" s="99">
        <v>4.4709516921138839</v>
      </c>
      <c r="J253" s="99">
        <v>4.4555894422396012</v>
      </c>
      <c r="K253" s="99">
        <v>3.8689612819926809</v>
      </c>
      <c r="L253" s="99">
        <v>5.2459489680711711</v>
      </c>
      <c r="M253" s="99">
        <v>5.4035250978279459</v>
      </c>
      <c r="N253" s="99">
        <v>5.2915581863133099</v>
      </c>
      <c r="O253" s="99">
        <v>6.0152217859925363</v>
      </c>
      <c r="P253" s="99">
        <v>5.5830334558071062</v>
      </c>
      <c r="Q253" s="99">
        <v>5.991043561979847</v>
      </c>
      <c r="R253" s="99">
        <v>5.9943448829059616</v>
      </c>
      <c r="S253" s="99">
        <v>5.4531314424299113</v>
      </c>
      <c r="T253" s="99">
        <v>5.5498291126880268</v>
      </c>
      <c r="U253" s="99">
        <v>5.7031025497838463</v>
      </c>
      <c r="V253" s="99">
        <v>5.7232122979404867</v>
      </c>
      <c r="W253" s="99">
        <v>5.8180367895476595</v>
      </c>
      <c r="DA253" s="63" t="s">
        <v>3077</v>
      </c>
    </row>
    <row r="254" spans="1:105" ht="12" customHeight="1" x14ac:dyDescent="0.25">
      <c r="A254" s="108" t="s">
        <v>52</v>
      </c>
      <c r="B254" s="99">
        <v>3.650998495745609</v>
      </c>
      <c r="C254" s="99">
        <v>3.5099391035498129</v>
      </c>
      <c r="D254" s="99">
        <v>3.5161095607555222</v>
      </c>
      <c r="E254" s="99">
        <v>3.4764387936882231</v>
      </c>
      <c r="F254" s="99">
        <v>3.5934661113639343</v>
      </c>
      <c r="G254" s="99">
        <v>3.6041761115856352</v>
      </c>
      <c r="H254" s="99">
        <v>3.6522007369885561</v>
      </c>
      <c r="I254" s="99">
        <v>3.5384750866914585</v>
      </c>
      <c r="J254" s="99">
        <v>3.7799382592524338</v>
      </c>
      <c r="K254" s="99">
        <v>3.9765081682531576</v>
      </c>
      <c r="L254" s="99">
        <v>4.0014962889401904</v>
      </c>
      <c r="M254" s="99">
        <v>4.2021227784535542</v>
      </c>
      <c r="N254" s="99">
        <v>4.3162759778414674</v>
      </c>
      <c r="O254" s="99">
        <v>4.3618721714101687</v>
      </c>
      <c r="P254" s="99">
        <v>4.4442791765835894</v>
      </c>
      <c r="Q254" s="99">
        <v>4.5220272080713642</v>
      </c>
      <c r="R254" s="99">
        <v>4.5073339040849856</v>
      </c>
      <c r="S254" s="99">
        <v>4.5306935694189265</v>
      </c>
      <c r="T254" s="99">
        <v>4.5385560779715144</v>
      </c>
      <c r="U254" s="99">
        <v>4.5021280792840077</v>
      </c>
      <c r="V254" s="99">
        <v>4.4701855350762179</v>
      </c>
      <c r="W254" s="99">
        <v>4.464468970342538</v>
      </c>
      <c r="DA254" s="63" t="s">
        <v>3078</v>
      </c>
    </row>
    <row r="255" spans="1:105" ht="12" customHeight="1" x14ac:dyDescent="0.25">
      <c r="A255" s="121" t="s">
        <v>54</v>
      </c>
      <c r="B255" s="123">
        <v>1.9050420520039788</v>
      </c>
      <c r="C255" s="123">
        <v>1.8712714732717128</v>
      </c>
      <c r="D255" s="123">
        <v>1.9023233817165672</v>
      </c>
      <c r="E255" s="123">
        <v>1.8935082162943486</v>
      </c>
      <c r="F255" s="123">
        <v>1.9073990186256433</v>
      </c>
      <c r="G255" s="123">
        <v>1.9409862912500599</v>
      </c>
      <c r="H255" s="123">
        <v>2.0073587873491543</v>
      </c>
      <c r="I255" s="123">
        <v>1.9882545058651533</v>
      </c>
      <c r="J255" s="123">
        <v>2.0313716556907382</v>
      </c>
      <c r="K255" s="123">
        <v>2.0451144200911977</v>
      </c>
      <c r="L255" s="123">
        <v>2.2816685443587525</v>
      </c>
      <c r="M255" s="123">
        <v>2.2351619498770181</v>
      </c>
      <c r="N255" s="123">
        <v>2.2271702659915444</v>
      </c>
      <c r="O255" s="123">
        <v>2.3872356771980088</v>
      </c>
      <c r="P255" s="123">
        <v>2.4224128648177707</v>
      </c>
      <c r="Q255" s="123">
        <v>2.4646935612480947</v>
      </c>
      <c r="R255" s="123">
        <v>2.5365035087704912</v>
      </c>
      <c r="S255" s="123">
        <v>2.4705383028032064</v>
      </c>
      <c r="T255" s="123">
        <v>2.4778553751836663</v>
      </c>
      <c r="U255" s="123">
        <v>2.4797012209116427</v>
      </c>
      <c r="V255" s="123">
        <v>2.6132457368554474</v>
      </c>
      <c r="W255" s="123">
        <v>2.6660442696906701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1.9050420520039788</v>
      </c>
      <c r="C257" s="110">
        <v>1.8712714732717128</v>
      </c>
      <c r="D257" s="110">
        <v>1.9023233817165672</v>
      </c>
      <c r="E257" s="110">
        <v>1.8935082162943486</v>
      </c>
      <c r="F257" s="110">
        <v>1.9073990186256433</v>
      </c>
      <c r="G257" s="110">
        <v>1.9409862912500599</v>
      </c>
      <c r="H257" s="110">
        <v>2.0073587873491543</v>
      </c>
      <c r="I257" s="110">
        <v>1.9882545058651533</v>
      </c>
      <c r="J257" s="110">
        <v>2.0313716556907382</v>
      </c>
      <c r="K257" s="110">
        <v>2.0451144200911977</v>
      </c>
      <c r="L257" s="110">
        <v>2.2816685443587525</v>
      </c>
      <c r="M257" s="110">
        <v>2.2351619498770181</v>
      </c>
      <c r="N257" s="110">
        <v>2.2271702659915444</v>
      </c>
      <c r="O257" s="110">
        <v>2.3872356771980088</v>
      </c>
      <c r="P257" s="110">
        <v>2.4224128648177707</v>
      </c>
      <c r="Q257" s="110">
        <v>2.4646935612480947</v>
      </c>
      <c r="R257" s="110">
        <v>2.5365035087704912</v>
      </c>
      <c r="S257" s="110">
        <v>2.4705383028032064</v>
      </c>
      <c r="T257" s="110">
        <v>2.4778553751836663</v>
      </c>
      <c r="U257" s="110">
        <v>2.4797012209116427</v>
      </c>
      <c r="V257" s="110">
        <v>2.6132457368554474</v>
      </c>
      <c r="W257" s="110">
        <v>2.6660442696906701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0.328218546559151</v>
      </c>
      <c r="C259" s="118">
        <f t="shared" si="103"/>
        <v>0.3215419386820309</v>
      </c>
      <c r="D259" s="118">
        <f t="shared" si="103"/>
        <v>0.29642778122048652</v>
      </c>
      <c r="E259" s="118">
        <f t="shared" si="103"/>
        <v>0.30627889052330659</v>
      </c>
      <c r="F259" s="118">
        <f t="shared" si="103"/>
        <v>0.31421092186731564</v>
      </c>
      <c r="G259" s="118">
        <f t="shared" si="103"/>
        <v>0.31228891770949702</v>
      </c>
      <c r="H259" s="118">
        <f t="shared" si="103"/>
        <v>0.32925360588096009</v>
      </c>
      <c r="I259" s="118">
        <f t="shared" si="103"/>
        <v>0.32312481177310848</v>
      </c>
      <c r="J259" s="118">
        <f t="shared" si="103"/>
        <v>0.30187533369225633</v>
      </c>
      <c r="K259" s="118">
        <f t="shared" si="103"/>
        <v>0.26923674444176854</v>
      </c>
      <c r="L259" s="118">
        <f t="shared" si="103"/>
        <v>0.27885812565611601</v>
      </c>
      <c r="M259" s="118">
        <f t="shared" si="103"/>
        <v>0.30374986737769255</v>
      </c>
      <c r="N259" s="118">
        <f t="shared" si="103"/>
        <v>0.28010146417016379</v>
      </c>
      <c r="O259" s="118">
        <f t="shared" si="103"/>
        <v>0.24164359366250096</v>
      </c>
      <c r="P259" s="118">
        <f t="shared" si="103"/>
        <v>0.21225305184123641</v>
      </c>
      <c r="Q259" s="118">
        <f t="shared" si="103"/>
        <v>0.25471627001232428</v>
      </c>
      <c r="R259" s="118">
        <f t="shared" ref="R259:V259" si="104">R260+R262+R264+R273</f>
        <v>0.26486686683302463</v>
      </c>
      <c r="S259" s="118">
        <f t="shared" si="104"/>
        <v>0.27336846552913435</v>
      </c>
      <c r="T259" s="118">
        <f t="shared" si="104"/>
        <v>0.26752227228476677</v>
      </c>
      <c r="U259" s="118">
        <f t="shared" si="104"/>
        <v>0.30004772404705676</v>
      </c>
      <c r="V259" s="118">
        <f t="shared" si="104"/>
        <v>0.31384927446366517</v>
      </c>
      <c r="W259" s="118">
        <f t="shared" ref="W259" si="105">W260+W262+W264+W273</f>
        <v>0.35961561794223024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0.328218546559151</v>
      </c>
      <c r="C264" s="123">
        <v>0.3215419386820309</v>
      </c>
      <c r="D264" s="123">
        <v>0.29642778122048652</v>
      </c>
      <c r="E264" s="123">
        <v>0.30627889052330659</v>
      </c>
      <c r="F264" s="123">
        <v>0.31421092186731564</v>
      </c>
      <c r="G264" s="123">
        <v>0.31228891770949702</v>
      </c>
      <c r="H264" s="123">
        <v>0.32925360588096009</v>
      </c>
      <c r="I264" s="123">
        <v>0.32312481177310848</v>
      </c>
      <c r="J264" s="123">
        <v>0.30187533369225633</v>
      </c>
      <c r="K264" s="123">
        <v>0.26923674444176854</v>
      </c>
      <c r="L264" s="123">
        <v>0.27885812565611601</v>
      </c>
      <c r="M264" s="123">
        <v>0.30374986737769255</v>
      </c>
      <c r="N264" s="123">
        <v>0.28010146417016379</v>
      </c>
      <c r="O264" s="123">
        <v>0.24164359366250096</v>
      </c>
      <c r="P264" s="123">
        <v>0.21225305184123641</v>
      </c>
      <c r="Q264" s="123">
        <v>0.25471627001232428</v>
      </c>
      <c r="R264" s="123">
        <v>0.26486686683302463</v>
      </c>
      <c r="S264" s="123">
        <v>0.27336846552913435</v>
      </c>
      <c r="T264" s="123">
        <v>0.26752227228476677</v>
      </c>
      <c r="U264" s="123">
        <v>0.30004772404705676</v>
      </c>
      <c r="V264" s="123">
        <v>0.31384927446366517</v>
      </c>
      <c r="W264" s="123">
        <v>0.35961561794223024</v>
      </c>
      <c r="DA264" s="130" t="s">
        <v>3238</v>
      </c>
    </row>
    <row r="265" spans="1:105" ht="12" customHeight="1" x14ac:dyDescent="0.25">
      <c r="A265" s="97" t="s">
        <v>124</v>
      </c>
      <c r="B265" s="99">
        <v>2.9985430109936764</v>
      </c>
      <c r="C265" s="99">
        <v>2.9376278507836169</v>
      </c>
      <c r="D265" s="99">
        <v>2.7151195407668096</v>
      </c>
      <c r="E265" s="99">
        <v>2.8106355712770323</v>
      </c>
      <c r="F265" s="99">
        <v>2.872944442096907</v>
      </c>
      <c r="G265" s="99">
        <v>2.8225906550361821</v>
      </c>
      <c r="H265" s="99">
        <v>2.9524817141808106</v>
      </c>
      <c r="I265" s="99">
        <v>2.959916845310647</v>
      </c>
      <c r="J265" s="99">
        <v>2.7999439613715253</v>
      </c>
      <c r="K265" s="99">
        <v>2.6886687970130185</v>
      </c>
      <c r="L265" s="99">
        <v>2.9885530725991951</v>
      </c>
      <c r="M265" s="99">
        <v>3.3678180004439056</v>
      </c>
      <c r="N265" s="99">
        <v>3.3297943643310721</v>
      </c>
      <c r="O265" s="99">
        <v>3.1892933908518857</v>
      </c>
      <c r="P265" s="99">
        <v>2.8054682133890805</v>
      </c>
      <c r="Q265" s="99">
        <v>3.2393210374694874</v>
      </c>
      <c r="R265" s="99">
        <v>3.2305969114196484</v>
      </c>
      <c r="S265" s="99">
        <v>3.1269773980339584</v>
      </c>
      <c r="T265" s="99">
        <v>2.8792958651007843</v>
      </c>
      <c r="U265" s="99">
        <v>2.869295039292667</v>
      </c>
      <c r="V265" s="99">
        <v>2.712471215835397</v>
      </c>
      <c r="W265" s="99">
        <v>2.8218304675653507</v>
      </c>
      <c r="DA265" s="63" t="s">
        <v>3239</v>
      </c>
    </row>
    <row r="266" spans="1:105" ht="12" customHeight="1" x14ac:dyDescent="0.25">
      <c r="A266" s="97" t="s">
        <v>123</v>
      </c>
      <c r="B266" s="99">
        <v>1.7090396504959133</v>
      </c>
      <c r="C266" s="99">
        <v>1.6439874631288802</v>
      </c>
      <c r="D266" s="99">
        <v>1.5366221692515065</v>
      </c>
      <c r="E266" s="99">
        <v>1.5694715286601999</v>
      </c>
      <c r="F266" s="99">
        <v>1.5982489437846705</v>
      </c>
      <c r="G266" s="99">
        <v>1.5911483320040545</v>
      </c>
      <c r="H266" s="99">
        <v>1.6689844180243849</v>
      </c>
      <c r="I266" s="99">
        <v>1.6494329919532391</v>
      </c>
      <c r="J266" s="99">
        <v>1.5120174816966434</v>
      </c>
      <c r="K266" s="99">
        <v>1.3240968584857544</v>
      </c>
      <c r="L266" s="99">
        <v>1.6960107876838546</v>
      </c>
      <c r="M266" s="99">
        <v>1.8908302222517148</v>
      </c>
      <c r="N266" s="99">
        <v>1.8544969924911985</v>
      </c>
      <c r="O266" s="99">
        <v>1.8906960880722776</v>
      </c>
      <c r="P266" s="99">
        <v>1.6097287379267593</v>
      </c>
      <c r="Q266" s="99">
        <v>1.9308173028552567</v>
      </c>
      <c r="R266" s="99">
        <v>1.9397006006870512</v>
      </c>
      <c r="S266" s="99">
        <v>1.8247118202909629</v>
      </c>
      <c r="T266" s="99">
        <v>1.7429919439481127</v>
      </c>
      <c r="U266" s="99">
        <v>1.5568474131643364</v>
      </c>
      <c r="V266" s="99">
        <v>1.4803076298081357</v>
      </c>
      <c r="W266" s="99">
        <v>1.5729174540366895</v>
      </c>
      <c r="DA266" s="63" t="s">
        <v>3240</v>
      </c>
    </row>
    <row r="267" spans="1:105" ht="12" customHeight="1" x14ac:dyDescent="0.25">
      <c r="A267" s="100" t="s">
        <v>50</v>
      </c>
      <c r="B267" s="102">
        <v>1.7090396504959133</v>
      </c>
      <c r="C267" s="102">
        <v>1.6439874631288802</v>
      </c>
      <c r="D267" s="102">
        <v>1.5366221692515065</v>
      </c>
      <c r="E267" s="102">
        <v>1.5694715286601999</v>
      </c>
      <c r="F267" s="102">
        <v>1.5982489437846705</v>
      </c>
      <c r="G267" s="102">
        <v>1.5911483320040545</v>
      </c>
      <c r="H267" s="102">
        <v>1.6689844180243849</v>
      </c>
      <c r="I267" s="102">
        <v>1.6494329919532391</v>
      </c>
      <c r="J267" s="102">
        <v>1.5120174816966434</v>
      </c>
      <c r="K267" s="102">
        <v>1.3240968584857544</v>
      </c>
      <c r="L267" s="102">
        <v>1.6960107876838546</v>
      </c>
      <c r="M267" s="102">
        <v>1.8908302222517148</v>
      </c>
      <c r="N267" s="102">
        <v>1.8544969924911985</v>
      </c>
      <c r="O267" s="102">
        <v>1.8906960880722776</v>
      </c>
      <c r="P267" s="102">
        <v>1.6097287379267593</v>
      </c>
      <c r="Q267" s="102">
        <v>1.9308173028552567</v>
      </c>
      <c r="R267" s="102">
        <v>1.9397006006870512</v>
      </c>
      <c r="S267" s="102">
        <v>1.8247118202909629</v>
      </c>
      <c r="T267" s="102">
        <v>1.7429919439481127</v>
      </c>
      <c r="U267" s="102">
        <v>1.5568474131643364</v>
      </c>
      <c r="V267" s="102">
        <v>1.4803076298081357</v>
      </c>
      <c r="W267" s="102">
        <v>1.5729174540366895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5.0931227742711672E-2</v>
      </c>
      <c r="K279" s="117">
        <f t="shared" si="108"/>
        <v>9.2470326686874146E-2</v>
      </c>
      <c r="L279" s="117">
        <f t="shared" si="108"/>
        <v>0.69409777129674266</v>
      </c>
      <c r="M279" s="117">
        <f t="shared" si="108"/>
        <v>0.66011284450575791</v>
      </c>
      <c r="N279" s="117">
        <f t="shared" si="108"/>
        <v>0.82493867646659236</v>
      </c>
      <c r="O279" s="117">
        <f t="shared" si="108"/>
        <v>3.8649921535094971</v>
      </c>
      <c r="P279" s="117">
        <f t="shared" si="108"/>
        <v>0.53083508604004581</v>
      </c>
      <c r="Q279" s="117">
        <f t="shared" si="108"/>
        <v>0.50052449623118145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0.10496987086104702</v>
      </c>
      <c r="W279" s="117">
        <f t="shared" ref="W279" si="110">W280+W282+W284+W293</f>
        <v>0.73142559324595957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3.028294610542584E-2</v>
      </c>
      <c r="K280" s="122">
        <f t="shared" si="111"/>
        <v>1.1605922579169911E-2</v>
      </c>
      <c r="L280" s="122">
        <f t="shared" si="111"/>
        <v>0.58875984292334416</v>
      </c>
      <c r="M280" s="122">
        <f t="shared" si="111"/>
        <v>0.51244011688081592</v>
      </c>
      <c r="N280" s="122">
        <f t="shared" si="111"/>
        <v>0.67857674458832773</v>
      </c>
      <c r="O280" s="122">
        <f t="shared" si="111"/>
        <v>3.4591555519260542</v>
      </c>
      <c r="P280" s="122">
        <f t="shared" si="111"/>
        <v>0.4348253779084939</v>
      </c>
      <c r="Q280" s="122">
        <f t="shared" si="111"/>
        <v>0.44776458917553275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3.9863625400560342E-2</v>
      </c>
      <c r="W280" s="122">
        <f t="shared" si="111"/>
        <v>0.61745992141573014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3.028294610542584E-2</v>
      </c>
      <c r="K281" s="98">
        <v>1.1605922579169911E-2</v>
      </c>
      <c r="L281" s="98">
        <v>0.58875984292334416</v>
      </c>
      <c r="M281" s="98">
        <v>0.51244011688081592</v>
      </c>
      <c r="N281" s="98">
        <v>0.67857674458832773</v>
      </c>
      <c r="O281" s="98">
        <v>3.4591555519260542</v>
      </c>
      <c r="P281" s="98">
        <v>0.4348253779084939</v>
      </c>
      <c r="Q281" s="98">
        <v>0.44776458917553275</v>
      </c>
      <c r="R281" s="98">
        <v>0</v>
      </c>
      <c r="S281" s="98">
        <v>0</v>
      </c>
      <c r="T281" s="98">
        <v>0</v>
      </c>
      <c r="U281" s="98">
        <v>0</v>
      </c>
      <c r="V281" s="98">
        <v>3.9863625400560342E-2</v>
      </c>
      <c r="W281" s="98">
        <v>0.61745992141573014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2.004854409243321E-4</v>
      </c>
      <c r="K282" s="122">
        <f t="shared" si="112"/>
        <v>8.9104762423822042E-4</v>
      </c>
      <c r="L282" s="122">
        <f t="shared" si="112"/>
        <v>1.037577640980438E-3</v>
      </c>
      <c r="M282" s="122">
        <f t="shared" si="112"/>
        <v>1.4950223882738188E-3</v>
      </c>
      <c r="N282" s="122">
        <f t="shared" si="112"/>
        <v>1.5647011771435168E-3</v>
      </c>
      <c r="O282" s="122">
        <f t="shared" si="112"/>
        <v>4.0566144317387516E-3</v>
      </c>
      <c r="P282" s="122">
        <f t="shared" si="112"/>
        <v>7.9444364803699444E-4</v>
      </c>
      <c r="Q282" s="122">
        <f t="shared" si="112"/>
        <v>5.1925930244767096E-4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9.9300892889079011E-4</v>
      </c>
      <c r="W282" s="122">
        <f t="shared" si="112"/>
        <v>9.9649622928509886E-4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2.004854409243321E-4</v>
      </c>
      <c r="K283" s="98">
        <v>8.9104762423822042E-4</v>
      </c>
      <c r="L283" s="98">
        <v>1.037577640980438E-3</v>
      </c>
      <c r="M283" s="98">
        <v>1.4950223882738188E-3</v>
      </c>
      <c r="N283" s="98">
        <v>1.5647011771435168E-3</v>
      </c>
      <c r="O283" s="98">
        <v>4.0566144317387516E-3</v>
      </c>
      <c r="P283" s="98">
        <v>7.9444364803699444E-4</v>
      </c>
      <c r="Q283" s="98">
        <v>5.1925930244767096E-4</v>
      </c>
      <c r="R283" s="98">
        <v>0</v>
      </c>
      <c r="S283" s="98">
        <v>0</v>
      </c>
      <c r="T283" s="98">
        <v>0</v>
      </c>
      <c r="U283" s="98">
        <v>0</v>
      </c>
      <c r="V283" s="98">
        <v>9.9300892889079011E-4</v>
      </c>
      <c r="W283" s="98">
        <v>9.9649622928509886E-4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1.6256749011326371E-2</v>
      </c>
      <c r="K284" s="122">
        <v>6.2661742858965655E-2</v>
      </c>
      <c r="L284" s="122">
        <v>8.309762031568263E-2</v>
      </c>
      <c r="M284" s="122">
        <v>0.11815919687161924</v>
      </c>
      <c r="N284" s="122">
        <v>0.11698687325781348</v>
      </c>
      <c r="O284" s="122">
        <v>0.32380803497034782</v>
      </c>
      <c r="P284" s="122">
        <v>7.5681731066660304E-2</v>
      </c>
      <c r="Q284" s="122">
        <v>4.1700648960583966E-2</v>
      </c>
      <c r="R284" s="122">
        <v>0</v>
      </c>
      <c r="S284" s="122">
        <v>0</v>
      </c>
      <c r="T284" s="122">
        <v>0</v>
      </c>
      <c r="U284" s="122">
        <v>0</v>
      </c>
      <c r="V284" s="122">
        <v>5.0098011226013428E-2</v>
      </c>
      <c r="W284" s="122">
        <v>8.8061500666785641E-2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1.2967751163847506E-3</v>
      </c>
      <c r="K285" s="98">
        <v>4.2701177810563077E-3</v>
      </c>
      <c r="L285" s="98">
        <v>6.7061752700982719E-3</v>
      </c>
      <c r="M285" s="98">
        <v>1.3078907412889399E-2</v>
      </c>
      <c r="N285" s="98">
        <v>1.1172875372436494E-2</v>
      </c>
      <c r="O285" s="98">
        <v>2.4178203242559683E-2</v>
      </c>
      <c r="P285" s="98">
        <v>5.1668512654155195E-3</v>
      </c>
      <c r="Q285" s="98">
        <v>4.6880822864857003E-3</v>
      </c>
      <c r="R285" s="98">
        <v>0</v>
      </c>
      <c r="S285" s="98">
        <v>0</v>
      </c>
      <c r="T285" s="98">
        <v>0</v>
      </c>
      <c r="U285" s="98">
        <v>0</v>
      </c>
      <c r="V285" s="98">
        <v>6.2657998725325773E-3</v>
      </c>
      <c r="W285" s="98">
        <v>1.1949419734179676E-2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9.4131201626922824E-5</v>
      </c>
      <c r="L286" s="98">
        <v>0</v>
      </c>
      <c r="M286" s="98">
        <v>1.205698145208723E-4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1.0397315528480829E-4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5.5536592997157229E-5</v>
      </c>
      <c r="L287" s="101">
        <v>0</v>
      </c>
      <c r="M287" s="101">
        <v>7.8387776586896318E-5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6.2059728144445031E-5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3.8594608629765595E-5</v>
      </c>
      <c r="L288" s="104">
        <v>0</v>
      </c>
      <c r="M288" s="104">
        <v>4.2182037933975978E-5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4.1913427140363258E-5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5.2330274003290281E-3</v>
      </c>
      <c r="K289" s="101">
        <v>1.974419916693065E-2</v>
      </c>
      <c r="L289" s="101">
        <v>3.7280259497541816E-2</v>
      </c>
      <c r="M289" s="101">
        <v>5.9483013864257417E-2</v>
      </c>
      <c r="N289" s="101">
        <v>6.4407401226450237E-2</v>
      </c>
      <c r="O289" s="101">
        <v>0.16605750106695627</v>
      </c>
      <c r="P289" s="101">
        <v>4.0210607091435507E-2</v>
      </c>
      <c r="Q289" s="101">
        <v>1.7617479792280441E-2</v>
      </c>
      <c r="R289" s="101">
        <v>0</v>
      </c>
      <c r="S289" s="101">
        <v>0</v>
      </c>
      <c r="T289" s="101">
        <v>0</v>
      </c>
      <c r="U289" s="101">
        <v>0</v>
      </c>
      <c r="V289" s="101">
        <v>2.1692749749786269E-2</v>
      </c>
      <c r="W289" s="101">
        <v>3.8255262642805883E-2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9.7269464946125907E-3</v>
      </c>
      <c r="K290" s="104">
        <v>3.8553294709351774E-2</v>
      </c>
      <c r="L290" s="104">
        <v>3.9111185548042549E-2</v>
      </c>
      <c r="M290" s="104">
        <v>4.5476705779951561E-2</v>
      </c>
      <c r="N290" s="104">
        <v>4.140659665892675E-2</v>
      </c>
      <c r="O290" s="104">
        <v>0.13357233066083191</v>
      </c>
      <c r="P290" s="104">
        <v>3.0304272709809271E-2</v>
      </c>
      <c r="Q290" s="104">
        <v>1.9395086881817823E-2</v>
      </c>
      <c r="R290" s="104">
        <v>0</v>
      </c>
      <c r="S290" s="104">
        <v>0</v>
      </c>
      <c r="T290" s="104">
        <v>0</v>
      </c>
      <c r="U290" s="104">
        <v>0</v>
      </c>
      <c r="V290" s="104">
        <v>2.213946160369458E-2</v>
      </c>
      <c r="W290" s="104">
        <v>3.7752845134515274E-2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5.9530486913907197E-3</v>
      </c>
      <c r="K291" s="98">
        <v>2.178048670839278E-2</v>
      </c>
      <c r="L291" s="98">
        <v>2.4860208140312479E-2</v>
      </c>
      <c r="M291" s="98">
        <v>2.864457312228175E-2</v>
      </c>
      <c r="N291" s="98">
        <v>2.5531876072702117E-2</v>
      </c>
      <c r="O291" s="98">
        <v>8.5622389720957523E-2</v>
      </c>
      <c r="P291" s="98">
        <v>1.8646930487229183E-2</v>
      </c>
      <c r="Q291" s="98">
        <v>1.2103405585292729E-2</v>
      </c>
      <c r="R291" s="98">
        <v>0</v>
      </c>
      <c r="S291" s="98">
        <v>0</v>
      </c>
      <c r="T291" s="98">
        <v>0</v>
      </c>
      <c r="U291" s="98">
        <v>0</v>
      </c>
      <c r="V291" s="98">
        <v>1.3362906535151847E-2</v>
      </c>
      <c r="W291" s="98">
        <v>2.2884704901075827E-2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3.7738978032218714E-3</v>
      </c>
      <c r="K292" s="98">
        <v>1.677280800095899E-2</v>
      </c>
      <c r="L292" s="98">
        <v>1.4250977407730068E-2</v>
      </c>
      <c r="M292" s="98">
        <v>1.6832132657669811E-2</v>
      </c>
      <c r="N292" s="98">
        <v>1.5874720586224637E-2</v>
      </c>
      <c r="O292" s="98">
        <v>4.7949940939874369E-2</v>
      </c>
      <c r="P292" s="98">
        <v>1.1657342222580087E-2</v>
      </c>
      <c r="Q292" s="98">
        <v>7.2916812965250939E-3</v>
      </c>
      <c r="R292" s="98">
        <v>0</v>
      </c>
      <c r="S292" s="98">
        <v>0</v>
      </c>
      <c r="T292" s="98">
        <v>0</v>
      </c>
      <c r="U292" s="98">
        <v>0</v>
      </c>
      <c r="V292" s="98">
        <v>8.7765550685427324E-3</v>
      </c>
      <c r="W292" s="98">
        <v>1.4868140233439449E-2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4.191047185035132E-3</v>
      </c>
      <c r="K293" s="122">
        <v>1.7311613624500358E-2</v>
      </c>
      <c r="L293" s="122">
        <v>2.120273041673543E-2</v>
      </c>
      <c r="M293" s="122">
        <v>2.801850836504895E-2</v>
      </c>
      <c r="N293" s="122">
        <v>2.7810357443307582E-2</v>
      </c>
      <c r="O293" s="122">
        <v>7.797195218135633E-2</v>
      </c>
      <c r="P293" s="122">
        <v>1.9533533416854636E-2</v>
      </c>
      <c r="Q293" s="122">
        <v>1.0539998792617071E-2</v>
      </c>
      <c r="R293" s="122">
        <v>0</v>
      </c>
      <c r="S293" s="122">
        <v>0</v>
      </c>
      <c r="T293" s="122">
        <v>0</v>
      </c>
      <c r="U293" s="122">
        <v>0</v>
      </c>
      <c r="V293" s="122">
        <v>1.4015225305582449E-2</v>
      </c>
      <c r="W293" s="122">
        <v>2.4907674934158686E-2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4.191047185035132E-3</v>
      </c>
      <c r="K295" s="33">
        <v>1.7311613624500358E-2</v>
      </c>
      <c r="L295" s="33">
        <v>2.120273041673543E-2</v>
      </c>
      <c r="M295" s="33">
        <v>2.801850836504895E-2</v>
      </c>
      <c r="N295" s="33">
        <v>2.7810357443307582E-2</v>
      </c>
      <c r="O295" s="33">
        <v>7.797195218135633E-2</v>
      </c>
      <c r="P295" s="33">
        <v>1.9533533416854636E-2</v>
      </c>
      <c r="Q295" s="33">
        <v>1.0539998792617071E-2</v>
      </c>
      <c r="R295" s="33">
        <v>0</v>
      </c>
      <c r="S295" s="33">
        <v>0</v>
      </c>
      <c r="T295" s="33">
        <v>0</v>
      </c>
      <c r="U295" s="33">
        <v>0</v>
      </c>
      <c r="V295" s="33">
        <v>1.4015225305582449E-2</v>
      </c>
      <c r="W295" s="33">
        <v>2.4907674934158686E-2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4.1833918238765283E-2</v>
      </c>
      <c r="K297" s="117">
        <f t="shared" si="113"/>
        <v>7.7545209885505118E-2</v>
      </c>
      <c r="L297" s="117">
        <f t="shared" si="113"/>
        <v>0.57289534200372938</v>
      </c>
      <c r="M297" s="117">
        <f t="shared" si="113"/>
        <v>0.54733698519060803</v>
      </c>
      <c r="N297" s="117">
        <f t="shared" si="113"/>
        <v>0.69081159511702128</v>
      </c>
      <c r="O297" s="117">
        <f t="shared" si="113"/>
        <v>3.2768915314957496</v>
      </c>
      <c r="P297" s="117">
        <f t="shared" si="113"/>
        <v>0.45544311098667989</v>
      </c>
      <c r="Q297" s="117">
        <f t="shared" si="113"/>
        <v>0.43649765520988232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9.9058512115779554E-2</v>
      </c>
      <c r="W297" s="117">
        <f t="shared" ref="W297" si="115">W298+W300+W302+W311</f>
        <v>0.68789851529506119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2.4769297193683065E-2</v>
      </c>
      <c r="K298" s="122">
        <f t="shared" si="116"/>
        <v>9.5391478060405533E-3</v>
      </c>
      <c r="L298" s="122">
        <f t="shared" si="116"/>
        <v>0.48639623020473299</v>
      </c>
      <c r="M298" s="122">
        <f t="shared" si="116"/>
        <v>0.42621835851859097</v>
      </c>
      <c r="N298" s="122">
        <f t="shared" si="116"/>
        <v>0.56938295324317933</v>
      </c>
      <c r="O298" s="122">
        <f t="shared" si="116"/>
        <v>2.9354905963987492</v>
      </c>
      <c r="P298" s="122">
        <f t="shared" si="116"/>
        <v>0.37395782947799044</v>
      </c>
      <c r="Q298" s="122">
        <f t="shared" si="116"/>
        <v>0.39051304327301661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3.7435273163644131E-2</v>
      </c>
      <c r="W298" s="122">
        <f t="shared" si="116"/>
        <v>0.58289508388992861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2.4769297193683065E-2</v>
      </c>
      <c r="K299" s="98">
        <v>9.5391478060405533E-3</v>
      </c>
      <c r="L299" s="98">
        <v>0.48639623020473299</v>
      </c>
      <c r="M299" s="98">
        <v>0.42621835851859097</v>
      </c>
      <c r="N299" s="98">
        <v>0.56938295324317933</v>
      </c>
      <c r="O299" s="98">
        <v>2.9354905963987492</v>
      </c>
      <c r="P299" s="98">
        <v>0.37395782947799044</v>
      </c>
      <c r="Q299" s="98">
        <v>0.39051304327301661</v>
      </c>
      <c r="R299" s="98">
        <v>0</v>
      </c>
      <c r="S299" s="98">
        <v>0</v>
      </c>
      <c r="T299" s="98">
        <v>0</v>
      </c>
      <c r="U299" s="98">
        <v>0</v>
      </c>
      <c r="V299" s="98">
        <v>3.7435273163644131E-2</v>
      </c>
      <c r="W299" s="98">
        <v>0.58289508388992861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7.7249688045505913E-4</v>
      </c>
      <c r="K300" s="122">
        <f t="shared" si="117"/>
        <v>3.5472337837819789E-3</v>
      </c>
      <c r="L300" s="122">
        <f t="shared" si="117"/>
        <v>4.2666249140391023E-3</v>
      </c>
      <c r="M300" s="122">
        <f t="shared" si="117"/>
        <v>6.38184175110427E-3</v>
      </c>
      <c r="N300" s="122">
        <f t="shared" si="117"/>
        <v>6.9756081167299949E-3</v>
      </c>
      <c r="O300" s="122">
        <f t="shared" si="117"/>
        <v>1.9002256848409883E-2</v>
      </c>
      <c r="P300" s="122">
        <f t="shared" si="117"/>
        <v>3.9162309602497605E-3</v>
      </c>
      <c r="Q300" s="122">
        <f t="shared" si="117"/>
        <v>2.6691486494140482E-3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5.5880631202666229E-3</v>
      </c>
      <c r="W300" s="122">
        <f t="shared" si="117"/>
        <v>5.6873221366136473E-3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7.7249688045505913E-4</v>
      </c>
      <c r="K301" s="98">
        <v>3.5472337837819789E-3</v>
      </c>
      <c r="L301" s="98">
        <v>4.2666249140391023E-3</v>
      </c>
      <c r="M301" s="98">
        <v>6.38184175110427E-3</v>
      </c>
      <c r="N301" s="98">
        <v>6.9756081167299949E-3</v>
      </c>
      <c r="O301" s="98">
        <v>1.9002256848409883E-2</v>
      </c>
      <c r="P301" s="98">
        <v>3.9162309602497605E-3</v>
      </c>
      <c r="Q301" s="98">
        <v>2.6691486494140482E-3</v>
      </c>
      <c r="R301" s="98">
        <v>0</v>
      </c>
      <c r="S301" s="98">
        <v>0</v>
      </c>
      <c r="T301" s="98">
        <v>0</v>
      </c>
      <c r="U301" s="98">
        <v>0</v>
      </c>
      <c r="V301" s="98">
        <v>5.5880631202666229E-3</v>
      </c>
      <c r="W301" s="98">
        <v>5.6873221366136473E-3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1.3007411405280863E-2</v>
      </c>
      <c r="K302" s="122">
        <v>5.085968933305017E-2</v>
      </c>
      <c r="L302" s="122">
        <v>6.5535518440050206E-2</v>
      </c>
      <c r="M302" s="122">
        <v>9.2598444322080781E-2</v>
      </c>
      <c r="N302" s="122">
        <v>9.2381795571352981E-2</v>
      </c>
      <c r="O302" s="122">
        <v>0.26014719962955613</v>
      </c>
      <c r="P302" s="122">
        <v>6.1852673502148056E-2</v>
      </c>
      <c r="Q302" s="122">
        <v>3.4750899410500163E-2</v>
      </c>
      <c r="R302" s="122">
        <v>0</v>
      </c>
      <c r="S302" s="122">
        <v>0</v>
      </c>
      <c r="T302" s="122">
        <v>0</v>
      </c>
      <c r="U302" s="122">
        <v>0</v>
      </c>
      <c r="V302" s="122">
        <v>4.3741824422630471E-2</v>
      </c>
      <c r="W302" s="122">
        <v>7.7252486422869693E-2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8.7461744938534941E-4</v>
      </c>
      <c r="K303" s="98">
        <v>2.8979427060216345E-3</v>
      </c>
      <c r="L303" s="98">
        <v>4.5846301891587825E-3</v>
      </c>
      <c r="M303" s="98">
        <v>9.0784777551575924E-3</v>
      </c>
      <c r="N303" s="98">
        <v>7.9508135155227505E-3</v>
      </c>
      <c r="O303" s="98">
        <v>1.7827829484193022E-2</v>
      </c>
      <c r="P303" s="98">
        <v>3.971793577190609E-3</v>
      </c>
      <c r="Q303" s="98">
        <v>3.7372268981247987E-3</v>
      </c>
      <c r="R303" s="98">
        <v>0</v>
      </c>
      <c r="S303" s="98">
        <v>0</v>
      </c>
      <c r="T303" s="98">
        <v>0</v>
      </c>
      <c r="U303" s="98">
        <v>0</v>
      </c>
      <c r="V303" s="98">
        <v>5.4874359211434338E-3</v>
      </c>
      <c r="W303" s="98">
        <v>1.0521955611289087E-2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7.628487218816127E-5</v>
      </c>
      <c r="L304" s="98">
        <v>0</v>
      </c>
      <c r="M304" s="98">
        <v>9.6593439708949253E-5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9.6559570577498628E-5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3.7690263558395682E-5</v>
      </c>
      <c r="L305" s="101">
        <v>0</v>
      </c>
      <c r="M305" s="101">
        <v>5.4411401774973274E-5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5.4646143437135377E-5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3.8594608629765595E-5</v>
      </c>
      <c r="L306" s="104">
        <v>0</v>
      </c>
      <c r="M306" s="104">
        <v>4.2182037933975978E-5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4.1913427140363258E-5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3.9104268775558733E-3</v>
      </c>
      <c r="K307" s="101">
        <v>1.4793475721232099E-2</v>
      </c>
      <c r="L307" s="101">
        <v>2.8016924573070982E-2</v>
      </c>
      <c r="M307" s="101">
        <v>4.4946739330251173E-2</v>
      </c>
      <c r="N307" s="101">
        <v>4.9094575491990679E-2</v>
      </c>
      <c r="O307" s="101">
        <v>0.12824426137753281</v>
      </c>
      <c r="P307" s="101">
        <v>3.1579243532610927E-2</v>
      </c>
      <c r="Q307" s="101">
        <v>1.4061549498564143E-2</v>
      </c>
      <c r="R307" s="101">
        <v>0</v>
      </c>
      <c r="S307" s="101">
        <v>0</v>
      </c>
      <c r="T307" s="101">
        <v>0</v>
      </c>
      <c r="U307" s="101">
        <v>0</v>
      </c>
      <c r="V307" s="101">
        <v>1.8241143701009238E-2</v>
      </c>
      <c r="W307" s="101">
        <v>3.2389867719444403E-2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8.2223670783396399E-3</v>
      </c>
      <c r="K308" s="104">
        <v>3.3091986033608273E-2</v>
      </c>
      <c r="L308" s="104">
        <v>3.2933963677820442E-2</v>
      </c>
      <c r="M308" s="104">
        <v>3.8476633796963075E-2</v>
      </c>
      <c r="N308" s="104">
        <v>3.5336406563839559E-2</v>
      </c>
      <c r="O308" s="104">
        <v>0.11407510876783031</v>
      </c>
      <c r="P308" s="104">
        <v>2.630163639234652E-2</v>
      </c>
      <c r="Q308" s="104">
        <v>1.6952123013811226E-2</v>
      </c>
      <c r="R308" s="104">
        <v>0</v>
      </c>
      <c r="S308" s="104">
        <v>0</v>
      </c>
      <c r="T308" s="104">
        <v>0</v>
      </c>
      <c r="U308" s="104">
        <v>0</v>
      </c>
      <c r="V308" s="104">
        <v>2.0013244800477798E-2</v>
      </c>
      <c r="W308" s="104">
        <v>3.4244103521558711E-2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4.4484692751177689E-3</v>
      </c>
      <c r="K309" s="98">
        <v>1.6319178032649286E-2</v>
      </c>
      <c r="L309" s="98">
        <v>1.8682986270090372E-2</v>
      </c>
      <c r="M309" s="98">
        <v>2.1644501139293268E-2</v>
      </c>
      <c r="N309" s="98">
        <v>1.9461685977614922E-2</v>
      </c>
      <c r="O309" s="98">
        <v>6.6125167827955939E-2</v>
      </c>
      <c r="P309" s="98">
        <v>1.464429416976643E-2</v>
      </c>
      <c r="Q309" s="98">
        <v>9.660441717286132E-3</v>
      </c>
      <c r="R309" s="98">
        <v>0</v>
      </c>
      <c r="S309" s="98">
        <v>0</v>
      </c>
      <c r="T309" s="98">
        <v>0</v>
      </c>
      <c r="U309" s="98">
        <v>0</v>
      </c>
      <c r="V309" s="98">
        <v>1.1236689731935066E-2</v>
      </c>
      <c r="W309" s="98">
        <v>1.9375963288119264E-2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3.7738978032218714E-3</v>
      </c>
      <c r="K310" s="98">
        <v>1.677280800095899E-2</v>
      </c>
      <c r="L310" s="98">
        <v>1.4250977407730068E-2</v>
      </c>
      <c r="M310" s="98">
        <v>1.6832132657669811E-2</v>
      </c>
      <c r="N310" s="98">
        <v>1.5874720586224637E-2</v>
      </c>
      <c r="O310" s="98">
        <v>4.7949940939874369E-2</v>
      </c>
      <c r="P310" s="98">
        <v>1.1657342222580087E-2</v>
      </c>
      <c r="Q310" s="98">
        <v>7.2916812965250939E-3</v>
      </c>
      <c r="R310" s="98">
        <v>0</v>
      </c>
      <c r="S310" s="98">
        <v>0</v>
      </c>
      <c r="T310" s="98">
        <v>0</v>
      </c>
      <c r="U310" s="98">
        <v>0</v>
      </c>
      <c r="V310" s="98">
        <v>8.7765550685427324E-3</v>
      </c>
      <c r="W310" s="98">
        <v>1.4868140233439449E-2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3.284712759346295E-3</v>
      </c>
      <c r="K311" s="122">
        <v>1.3599138962632417E-2</v>
      </c>
      <c r="L311" s="122">
        <v>1.6696968444907104E-2</v>
      </c>
      <c r="M311" s="122">
        <v>2.2138340598831966E-2</v>
      </c>
      <c r="N311" s="122">
        <v>2.2071238185758967E-2</v>
      </c>
      <c r="O311" s="122">
        <v>6.2251478619034052E-2</v>
      </c>
      <c r="P311" s="122">
        <v>1.5716377046291655E-2</v>
      </c>
      <c r="Q311" s="122">
        <v>8.5645638769515538E-3</v>
      </c>
      <c r="R311" s="122">
        <v>0</v>
      </c>
      <c r="S311" s="122">
        <v>0</v>
      </c>
      <c r="T311" s="122">
        <v>0</v>
      </c>
      <c r="U311" s="122">
        <v>0</v>
      </c>
      <c r="V311" s="122">
        <v>1.2293351409238337E-2</v>
      </c>
      <c r="W311" s="122">
        <v>2.2063622845649212E-2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3.284712759346295E-3</v>
      </c>
      <c r="K313" s="33">
        <v>1.3599138962632417E-2</v>
      </c>
      <c r="L313" s="33">
        <v>1.6696968444907104E-2</v>
      </c>
      <c r="M313" s="33">
        <v>2.2138340598831966E-2</v>
      </c>
      <c r="N313" s="33">
        <v>2.2071238185758967E-2</v>
      </c>
      <c r="O313" s="33">
        <v>6.2251478619034052E-2</v>
      </c>
      <c r="P313" s="33">
        <v>1.5716377046291655E-2</v>
      </c>
      <c r="Q313" s="33">
        <v>8.5645638769515538E-3</v>
      </c>
      <c r="R313" s="33">
        <v>0</v>
      </c>
      <c r="S313" s="33">
        <v>0</v>
      </c>
      <c r="T313" s="33">
        <v>0</v>
      </c>
      <c r="U313" s="33">
        <v>0</v>
      </c>
      <c r="V313" s="33">
        <v>1.2293351409238337E-2</v>
      </c>
      <c r="W313" s="33">
        <v>2.2063622845649212E-2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>
        <f t="shared" si="118"/>
        <v>0.82138051825683256</v>
      </c>
      <c r="K315" s="154">
        <f t="shared" si="118"/>
        <v>0.83859560860091997</v>
      </c>
      <c r="L315" s="154">
        <f t="shared" si="118"/>
        <v>0.82538133054860874</v>
      </c>
      <c r="M315" s="154">
        <f t="shared" si="118"/>
        <v>0.82915669608036813</v>
      </c>
      <c r="N315" s="154">
        <f t="shared" si="118"/>
        <v>0.83740963398143831</v>
      </c>
      <c r="O315" s="154">
        <f t="shared" si="118"/>
        <v>0.84783911618559449</v>
      </c>
      <c r="P315" s="154">
        <f t="shared" si="118"/>
        <v>0.85797477025156843</v>
      </c>
      <c r="Q315" s="154">
        <f t="shared" si="118"/>
        <v>0.87208050454392438</v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>
        <f t="shared" si="119"/>
        <v>0.94368518607503504</v>
      </c>
      <c r="W315" s="154">
        <f t="shared" ref="W315" si="120">IF(W297=0,"",W297/W279)</f>
        <v>0.94049008080544239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>
        <f t="shared" si="121"/>
        <v>0.81792891310681015</v>
      </c>
      <c r="K316" s="155">
        <f t="shared" si="121"/>
        <v>0.82192068239031979</v>
      </c>
      <c r="L316" s="155">
        <f t="shared" si="121"/>
        <v>0.82613689783876987</v>
      </c>
      <c r="M316" s="155">
        <f t="shared" si="121"/>
        <v>0.83174276267234848</v>
      </c>
      <c r="N316" s="155">
        <f t="shared" si="121"/>
        <v>0.83908409444329979</v>
      </c>
      <c r="O316" s="155">
        <f t="shared" si="121"/>
        <v>0.84861479986474475</v>
      </c>
      <c r="P316" s="155">
        <f t="shared" si="121"/>
        <v>0.86001840848554922</v>
      </c>
      <c r="Q316" s="155">
        <f t="shared" si="121"/>
        <v>0.87213918365466736</v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>
        <f t="shared" si="122"/>
        <v>0.93908350752056591</v>
      </c>
      <c r="W316" s="155">
        <f t="shared" ref="W316" si="123">IF(W298=0,"",W298/W280)</f>
        <v>0.94402092131494098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>
        <f t="shared" si="124"/>
        <v>0.81792891310681015</v>
      </c>
      <c r="K317" s="156">
        <f t="shared" si="124"/>
        <v>0.82192068239031979</v>
      </c>
      <c r="L317" s="156">
        <f t="shared" si="124"/>
        <v>0.82613689783876987</v>
      </c>
      <c r="M317" s="156">
        <f t="shared" si="124"/>
        <v>0.83174276267234848</v>
      </c>
      <c r="N317" s="156">
        <f t="shared" si="124"/>
        <v>0.83908409444329979</v>
      </c>
      <c r="O317" s="156">
        <f t="shared" si="124"/>
        <v>0.84861479986474475</v>
      </c>
      <c r="P317" s="156">
        <f t="shared" si="124"/>
        <v>0.86001840848554922</v>
      </c>
      <c r="Q317" s="156">
        <f t="shared" si="124"/>
        <v>0.87213918365466736</v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>
        <f t="shared" si="125"/>
        <v>0.93908350752056591</v>
      </c>
      <c r="W317" s="156">
        <f t="shared" ref="W317" si="126">IF(W299=0,"",W299/W281)</f>
        <v>0.94402092131494098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>
        <f t="shared" si="127"/>
        <v>3.8531320623257503</v>
      </c>
      <c r="K318" s="155">
        <f t="shared" si="127"/>
        <v>3.9809699137176877</v>
      </c>
      <c r="L318" s="155">
        <f t="shared" si="127"/>
        <v>4.1121018278761685</v>
      </c>
      <c r="M318" s="155">
        <f t="shared" si="127"/>
        <v>4.2687265429334911</v>
      </c>
      <c r="N318" s="155">
        <f t="shared" si="127"/>
        <v>4.4581088188765268</v>
      </c>
      <c r="O318" s="155">
        <f t="shared" si="127"/>
        <v>4.6842649623629891</v>
      </c>
      <c r="P318" s="155">
        <f t="shared" si="127"/>
        <v>4.9295264301331478</v>
      </c>
      <c r="Q318" s="155">
        <f t="shared" si="127"/>
        <v>5.1403001098531789</v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>
        <f t="shared" si="128"/>
        <v>5.6274047067316868</v>
      </c>
      <c r="W318" s="155">
        <f t="shared" ref="W318" si="129">IF(W300=0,"",W300/W282)</f>
        <v>5.7073192747491044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>
        <f t="shared" si="130"/>
        <v>3.8531320623257503</v>
      </c>
      <c r="K319" s="156">
        <f t="shared" si="130"/>
        <v>3.9809699137176877</v>
      </c>
      <c r="L319" s="156">
        <f t="shared" si="130"/>
        <v>4.1121018278761685</v>
      </c>
      <c r="M319" s="156">
        <f t="shared" si="130"/>
        <v>4.2687265429334911</v>
      </c>
      <c r="N319" s="156">
        <f t="shared" si="130"/>
        <v>4.4581088188765268</v>
      </c>
      <c r="O319" s="156">
        <f t="shared" si="130"/>
        <v>4.6842649623629891</v>
      </c>
      <c r="P319" s="156">
        <f t="shared" si="130"/>
        <v>4.9295264301331478</v>
      </c>
      <c r="Q319" s="156">
        <f t="shared" si="130"/>
        <v>5.1403001098531789</v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>
        <f t="shared" si="131"/>
        <v>5.6274047067316868</v>
      </c>
      <c r="W319" s="156">
        <f t="shared" ref="W319" si="132">IF(W301=0,"",W301/W283)</f>
        <v>5.7073192747491044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>
        <f t="shared" si="133"/>
        <v>0.80012377605254059</v>
      </c>
      <c r="K320" s="155">
        <f t="shared" si="133"/>
        <v>0.811654560064206</v>
      </c>
      <c r="L320" s="155">
        <f t="shared" si="133"/>
        <v>0.78865698188570132</v>
      </c>
      <c r="M320" s="155">
        <f t="shared" si="133"/>
        <v>0.7836753022508236</v>
      </c>
      <c r="N320" s="155">
        <f t="shared" si="133"/>
        <v>0.78967659361032505</v>
      </c>
      <c r="O320" s="155">
        <f t="shared" si="133"/>
        <v>0.80339945750073394</v>
      </c>
      <c r="P320" s="155">
        <f t="shared" si="133"/>
        <v>0.81727350353110129</v>
      </c>
      <c r="Q320" s="155">
        <f t="shared" si="133"/>
        <v>0.83334193296001691</v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>
        <f t="shared" si="134"/>
        <v>0.87312496748209234</v>
      </c>
      <c r="W320" s="155">
        <f t="shared" ref="W320" si="135">IF(W302=0,"",W302/W284)</f>
        <v>0.8772560748786693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>
        <f t="shared" si="136"/>
        <v>0.67445576209364289</v>
      </c>
      <c r="K321" s="156">
        <f t="shared" si="136"/>
        <v>0.67865638715585141</v>
      </c>
      <c r="L321" s="156">
        <f t="shared" si="136"/>
        <v>0.68364306098602756</v>
      </c>
      <c r="M321" s="156">
        <f t="shared" si="136"/>
        <v>0.69413120443154586</v>
      </c>
      <c r="N321" s="156">
        <f t="shared" si="136"/>
        <v>0.71161748882811526</v>
      </c>
      <c r="O321" s="156">
        <f t="shared" si="136"/>
        <v>0.73735129551775724</v>
      </c>
      <c r="P321" s="156">
        <f t="shared" si="136"/>
        <v>0.76870677578352864</v>
      </c>
      <c r="Q321" s="156">
        <f t="shared" si="136"/>
        <v>0.7971760455011796</v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>
        <f t="shared" si="137"/>
        <v>0.87577580401166943</v>
      </c>
      <c r="W321" s="156">
        <f t="shared" ref="W321" si="138">IF(W303=0,"",W303/W285)</f>
        <v>0.88054113466216899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0.81041005394265297</v>
      </c>
      <c r="L322" s="156" t="str">
        <f t="shared" si="139"/>
        <v/>
      </c>
      <c r="M322" s="156">
        <f t="shared" si="139"/>
        <v>0.80114114874272768</v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>
        <f t="shared" ref="W322" si="141">IF(W304=0,"",W304/W286)</f>
        <v>0.92869712680160554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0.67865638715585141</v>
      </c>
      <c r="L323" s="157" t="str">
        <f t="shared" si="142"/>
        <v/>
      </c>
      <c r="M323" s="157">
        <f t="shared" si="142"/>
        <v>0.69413120443154586</v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>
        <f t="shared" ref="W323" si="144">IF(W305=0,"",W305/W287)</f>
        <v>0.8805411346621691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>
        <f t="shared" si="148"/>
        <v>0.74725901058916755</v>
      </c>
      <c r="K325" s="157">
        <f t="shared" si="148"/>
        <v>0.7492568118948848</v>
      </c>
      <c r="L325" s="157">
        <f t="shared" si="148"/>
        <v>0.75152171553200586</v>
      </c>
      <c r="M325" s="157">
        <f t="shared" si="148"/>
        <v>0.75562309994616961</v>
      </c>
      <c r="N325" s="157">
        <f t="shared" si="148"/>
        <v>0.76225052644771163</v>
      </c>
      <c r="O325" s="157">
        <f t="shared" si="148"/>
        <v>0.77228827697354829</v>
      </c>
      <c r="P325" s="157">
        <f t="shared" si="148"/>
        <v>0.78534610185820886</v>
      </c>
      <c r="Q325" s="157">
        <f t="shared" si="148"/>
        <v>0.79815896849931833</v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>
        <f t="shared" si="149"/>
        <v>0.84088665159606901</v>
      </c>
      <c r="W325" s="157">
        <f t="shared" ref="W325" si="150">IF(W307=0,"",W307/W289)</f>
        <v>0.84667743682412022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>
        <f t="shared" si="151"/>
        <v>0.8453184237102277</v>
      </c>
      <c r="K326" s="158">
        <f t="shared" si="151"/>
        <v>0.85834391802527932</v>
      </c>
      <c r="L326" s="158">
        <f t="shared" si="151"/>
        <v>0.84205996868506416</v>
      </c>
      <c r="M326" s="158">
        <f t="shared" si="151"/>
        <v>0.84607345974310932</v>
      </c>
      <c r="N326" s="158">
        <f t="shared" si="151"/>
        <v>0.853400409961524</v>
      </c>
      <c r="O326" s="158">
        <f t="shared" si="151"/>
        <v>0.85403247965696483</v>
      </c>
      <c r="P326" s="158">
        <f t="shared" si="151"/>
        <v>0.86791841679252291</v>
      </c>
      <c r="Q326" s="158">
        <f t="shared" si="151"/>
        <v>0.87404212814860938</v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>
        <f t="shared" si="152"/>
        <v>0.903962578617451</v>
      </c>
      <c r="W326" s="158">
        <f t="shared" ref="W326" si="153">IF(W308=0,"",W308/W290)</f>
        <v>0.90706020697367995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>
        <f t="shared" si="154"/>
        <v>0.74725901058916777</v>
      </c>
      <c r="K327" s="156">
        <f t="shared" si="154"/>
        <v>0.74925681189488469</v>
      </c>
      <c r="L327" s="156">
        <f t="shared" si="154"/>
        <v>0.75152171553200586</v>
      </c>
      <c r="M327" s="156">
        <f t="shared" si="154"/>
        <v>0.75562309994616961</v>
      </c>
      <c r="N327" s="156">
        <f t="shared" si="154"/>
        <v>0.76225052644771174</v>
      </c>
      <c r="O327" s="156">
        <f t="shared" si="154"/>
        <v>0.77228827697354829</v>
      </c>
      <c r="P327" s="156">
        <f t="shared" si="154"/>
        <v>0.78534610185820886</v>
      </c>
      <c r="Q327" s="156">
        <f t="shared" si="154"/>
        <v>0.79815896849931833</v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>
        <f t="shared" si="155"/>
        <v>0.84088665159606901</v>
      </c>
      <c r="W327" s="156">
        <f t="shared" ref="W327" si="156">IF(W309=0,"",W309/W291)</f>
        <v>0.84667743682412022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>
        <f t="shared" si="160"/>
        <v>0.78374511531985069</v>
      </c>
      <c r="K329" s="155">
        <f t="shared" si="160"/>
        <v>0.78555005082750684</v>
      </c>
      <c r="L329" s="155">
        <f t="shared" si="160"/>
        <v>0.78749142760066859</v>
      </c>
      <c r="M329" s="155">
        <f t="shared" si="160"/>
        <v>0.79013273334878653</v>
      </c>
      <c r="N329" s="155">
        <f t="shared" si="160"/>
        <v>0.79363374709411716</v>
      </c>
      <c r="O329" s="155">
        <f t="shared" si="160"/>
        <v>0.79838296820172272</v>
      </c>
      <c r="P329" s="155">
        <f t="shared" si="160"/>
        <v>0.80458444004455831</v>
      </c>
      <c r="Q329" s="155">
        <f t="shared" si="160"/>
        <v>0.81257731100982233</v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>
        <f t="shared" si="161"/>
        <v>0.8771426174891197</v>
      </c>
      <c r="W329" s="155">
        <f t="shared" ref="W329" si="162">IF(W311=0,"",W311/W293)</f>
        <v>0.88581623551666377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>
        <f t="shared" si="166"/>
        <v>0.78374511531985069</v>
      </c>
      <c r="K331" s="159">
        <f t="shared" si="166"/>
        <v>0.78555005082750684</v>
      </c>
      <c r="L331" s="159">
        <f t="shared" si="166"/>
        <v>0.78749142760066859</v>
      </c>
      <c r="M331" s="159">
        <f t="shared" si="166"/>
        <v>0.79013273334878653</v>
      </c>
      <c r="N331" s="159">
        <f t="shared" si="166"/>
        <v>0.79363374709411716</v>
      </c>
      <c r="O331" s="159">
        <f t="shared" si="166"/>
        <v>0.79838296820172272</v>
      </c>
      <c r="P331" s="159">
        <f t="shared" si="166"/>
        <v>0.80458444004455831</v>
      </c>
      <c r="Q331" s="159">
        <f t="shared" si="166"/>
        <v>0.81257731100982233</v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>
        <f t="shared" si="167"/>
        <v>0.8771426174891197</v>
      </c>
      <c r="W331" s="159">
        <f t="shared" ref="W331" si="168">IF(W313=0,"",W313/W295)</f>
        <v>0.88581623551666377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3.4259123141434748E-3</v>
      </c>
      <c r="K333" s="117">
        <f t="shared" si="169"/>
        <v>1.1427819981704128E-2</v>
      </c>
      <c r="L333" s="117">
        <f t="shared" si="169"/>
        <v>1.771684862575474E-2</v>
      </c>
      <c r="M333" s="117">
        <f t="shared" si="169"/>
        <v>3.4759873968057901E-2</v>
      </c>
      <c r="N333" s="117">
        <f t="shared" si="169"/>
        <v>2.9517293198479101E-2</v>
      </c>
      <c r="O333" s="117">
        <f t="shared" si="169"/>
        <v>6.3875689142983749E-2</v>
      </c>
      <c r="P333" s="117">
        <f t="shared" si="169"/>
        <v>1.3650153486044312E-2</v>
      </c>
      <c r="Q333" s="117">
        <f t="shared" si="169"/>
        <v>1.2385307700663808E-2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1.6553433721887542E-2</v>
      </c>
      <c r="W333" s="117">
        <f t="shared" ref="W333" si="171">W334+W336+W338+W347</f>
        <v>3.1732776856313802E-2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3.4259123141434748E-3</v>
      </c>
      <c r="K338" s="122">
        <v>1.1427819981704128E-2</v>
      </c>
      <c r="L338" s="122">
        <v>1.771684862575474E-2</v>
      </c>
      <c r="M338" s="122">
        <v>3.4759873968057901E-2</v>
      </c>
      <c r="N338" s="122">
        <v>2.9517293198479101E-2</v>
      </c>
      <c r="O338" s="122">
        <v>6.3875689142983749E-2</v>
      </c>
      <c r="P338" s="122">
        <v>1.3650153486044312E-2</v>
      </c>
      <c r="Q338" s="122">
        <v>1.2385307700663808E-2</v>
      </c>
      <c r="R338" s="122">
        <v>0</v>
      </c>
      <c r="S338" s="122">
        <v>0</v>
      </c>
      <c r="T338" s="122">
        <v>0</v>
      </c>
      <c r="U338" s="122">
        <v>0</v>
      </c>
      <c r="V338" s="122">
        <v>1.6553433721887542E-2</v>
      </c>
      <c r="W338" s="122">
        <v>3.1732776856313802E-2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3.4259123141434748E-3</v>
      </c>
      <c r="K339" s="98">
        <v>1.1281099478333454E-2</v>
      </c>
      <c r="L339" s="98">
        <v>1.771684862575474E-2</v>
      </c>
      <c r="M339" s="98">
        <v>3.4552783590016053E-2</v>
      </c>
      <c r="N339" s="98">
        <v>2.9517293198479101E-2</v>
      </c>
      <c r="O339" s="98">
        <v>6.3875689142983749E-2</v>
      </c>
      <c r="P339" s="98">
        <v>1.3650153486044312E-2</v>
      </c>
      <c r="Q339" s="98">
        <v>1.2385307700663808E-2</v>
      </c>
      <c r="R339" s="98">
        <v>0</v>
      </c>
      <c r="S339" s="98">
        <v>0</v>
      </c>
      <c r="T339" s="98">
        <v>0</v>
      </c>
      <c r="U339" s="98">
        <v>0</v>
      </c>
      <c r="V339" s="98">
        <v>1.6553433721887542E-2</v>
      </c>
      <c r="W339" s="98">
        <v>3.1568823072673051E-2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1.467205033706742E-4</v>
      </c>
      <c r="L340" s="98">
        <v>0</v>
      </c>
      <c r="M340" s="98">
        <v>2.0709037804184509E-4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1.6395378364074753E-4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1.467205033706742E-4</v>
      </c>
      <c r="L341" s="101">
        <v>0</v>
      </c>
      <c r="M341" s="101">
        <v>2.0709037804184509E-4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1.6395378364074753E-4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3633.9274763664835</v>
      </c>
      <c r="K351" s="117">
        <f t="shared" si="174"/>
        <v>1605.1192527885767</v>
      </c>
      <c r="L351" s="117">
        <f t="shared" si="174"/>
        <v>10952.994681385504</v>
      </c>
      <c r="M351" s="117">
        <f t="shared" si="174"/>
        <v>7700.2130206639567</v>
      </c>
      <c r="N351" s="117">
        <f t="shared" si="174"/>
        <v>9622.905523878102</v>
      </c>
      <c r="O351" s="117">
        <f t="shared" si="174"/>
        <v>17143.348110341514</v>
      </c>
      <c r="P351" s="117">
        <f t="shared" si="174"/>
        <v>9468.7301390271987</v>
      </c>
      <c r="Q351" s="117">
        <f t="shared" si="174"/>
        <v>16679.369315669457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2591.9312061867872</v>
      </c>
      <c r="W351" s="117">
        <f t="shared" ref="W351" si="176">W352+W354+W356+W365</f>
        <v>10273.526146679358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2160.6789153748618</v>
      </c>
      <c r="K352" s="122">
        <f t="shared" si="177"/>
        <v>201.45802924738217</v>
      </c>
      <c r="L352" s="122">
        <f t="shared" si="177"/>
        <v>9290.7421617347245</v>
      </c>
      <c r="M352" s="122">
        <f t="shared" si="177"/>
        <v>5977.6113935044023</v>
      </c>
      <c r="N352" s="122">
        <f t="shared" si="177"/>
        <v>7915.5943225298406</v>
      </c>
      <c r="O352" s="122">
        <f t="shared" si="177"/>
        <v>15343.241445041956</v>
      </c>
      <c r="P352" s="122">
        <f t="shared" si="177"/>
        <v>7756.1643329383187</v>
      </c>
      <c r="Q352" s="122">
        <f t="shared" si="177"/>
        <v>14921.209662210447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984.31839364865561</v>
      </c>
      <c r="W352" s="122">
        <f t="shared" si="177"/>
        <v>8672.7764324455802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2160.6789153748618</v>
      </c>
      <c r="K353" s="98">
        <v>201.45802924738217</v>
      </c>
      <c r="L353" s="98">
        <v>9290.7421617347245</v>
      </c>
      <c r="M353" s="98">
        <v>5977.6113935044023</v>
      </c>
      <c r="N353" s="98">
        <v>7915.5943225298406</v>
      </c>
      <c r="O353" s="98">
        <v>15343.241445041956</v>
      </c>
      <c r="P353" s="98">
        <v>7756.1643329383187</v>
      </c>
      <c r="Q353" s="98">
        <v>14921.209662210447</v>
      </c>
      <c r="R353" s="98">
        <v>0</v>
      </c>
      <c r="S353" s="98">
        <v>0</v>
      </c>
      <c r="T353" s="98">
        <v>0</v>
      </c>
      <c r="U353" s="98">
        <v>0</v>
      </c>
      <c r="V353" s="98">
        <v>984.31839364865561</v>
      </c>
      <c r="W353" s="98">
        <v>8672.7764324455802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14.304574711349584</v>
      </c>
      <c r="K354" s="122">
        <f t="shared" si="178"/>
        <v>15.466990850582841</v>
      </c>
      <c r="L354" s="122">
        <f t="shared" si="178"/>
        <v>16.373172272187915</v>
      </c>
      <c r="M354" s="122">
        <f t="shared" si="178"/>
        <v>17.439428661609341</v>
      </c>
      <c r="N354" s="122">
        <f t="shared" si="178"/>
        <v>18.252231384332095</v>
      </c>
      <c r="O354" s="122">
        <f t="shared" si="178"/>
        <v>17.993297422243202</v>
      </c>
      <c r="P354" s="122">
        <f t="shared" si="178"/>
        <v>14.170827648267247</v>
      </c>
      <c r="Q354" s="122">
        <f t="shared" si="178"/>
        <v>17.30368391824187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24.519519836517809</v>
      </c>
      <c r="W354" s="122">
        <f t="shared" si="178"/>
        <v>13.996680128726689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0</v>
      </c>
      <c r="J355" s="98">
        <f>RES_hhdet_in_fech!J165</f>
        <v>14.304574711349584</v>
      </c>
      <c r="K355" s="98">
        <f>RES_hhdet_in_fech!K165</f>
        <v>15.466990850582841</v>
      </c>
      <c r="L355" s="98">
        <f>RES_hhdet_in_fech!L165</f>
        <v>16.373172272187915</v>
      </c>
      <c r="M355" s="98">
        <f>RES_hhdet_in_fech!M165</f>
        <v>17.439428661609341</v>
      </c>
      <c r="N355" s="98">
        <f>RES_hhdet_in_fech!N165</f>
        <v>18.252231384332095</v>
      </c>
      <c r="O355" s="98">
        <f>RES_hhdet_in_fech!O165</f>
        <v>17.993297422243202</v>
      </c>
      <c r="P355" s="98">
        <f>RES_hhdet_in_fech!P165</f>
        <v>14.170827648267247</v>
      </c>
      <c r="Q355" s="98">
        <f>RES_hhdet_in_fech!Q165</f>
        <v>17.30368391824187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24.519519836517809</v>
      </c>
      <c r="W355" s="98">
        <f>RES_hhdet_in_fech!W165</f>
        <v>13.996680128726689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1159.9140552253111</v>
      </c>
      <c r="K356" s="122">
        <v>1087.6956260444338</v>
      </c>
      <c r="L356" s="122">
        <v>1311.2962337467964</v>
      </c>
      <c r="M356" s="122">
        <v>1378.326438933733</v>
      </c>
      <c r="N356" s="122">
        <v>1364.6512898579447</v>
      </c>
      <c r="O356" s="122">
        <v>1436.2652352040982</v>
      </c>
      <c r="P356" s="122">
        <v>1349.9670740878209</v>
      </c>
      <c r="Q356" s="122">
        <v>1389.6233450188868</v>
      </c>
      <c r="R356" s="122">
        <v>0</v>
      </c>
      <c r="S356" s="122">
        <v>0</v>
      </c>
      <c r="T356" s="122">
        <v>0</v>
      </c>
      <c r="U356" s="122">
        <v>0</v>
      </c>
      <c r="V356" s="122">
        <v>1237.027326026616</v>
      </c>
      <c r="W356" s="122">
        <v>1236.9024791723634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1371.0449639595136</v>
      </c>
      <c r="K357" s="98">
        <v>1306.8807840443385</v>
      </c>
      <c r="L357" s="98">
        <v>1444.3114516896835</v>
      </c>
      <c r="M357" s="98">
        <v>1618.1669490628053</v>
      </c>
      <c r="N357" s="98">
        <v>1584.640738798005</v>
      </c>
      <c r="O357" s="98">
        <v>1511.7876543600489</v>
      </c>
      <c r="P357" s="98">
        <v>1278.5208556762234</v>
      </c>
      <c r="Q357" s="98">
        <v>1434.799920837597</v>
      </c>
      <c r="R357" s="98">
        <v>0</v>
      </c>
      <c r="S357" s="98">
        <v>0</v>
      </c>
      <c r="T357" s="98">
        <v>0</v>
      </c>
      <c r="U357" s="98">
        <v>0</v>
      </c>
      <c r="V357" s="98">
        <v>1214.5208752925646</v>
      </c>
      <c r="W357" s="98">
        <v>1274.9701973257766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1094.7458749211125</v>
      </c>
      <c r="L358" s="98">
        <v>0</v>
      </c>
      <c r="M358" s="98">
        <v>1402.2269428777449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1209.2077959623205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645.89057655693864</v>
      </c>
      <c r="L359" s="101">
        <v>0</v>
      </c>
      <c r="M359" s="101">
        <v>911.6498417056041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721.75463831989578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448.85529836417385</v>
      </c>
      <c r="L360" s="104">
        <v>0</v>
      </c>
      <c r="M360" s="104">
        <v>490.57710117214066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487.45315764242469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1242.043033996461</v>
      </c>
      <c r="K361" s="101">
        <v>1177.5642887764282</v>
      </c>
      <c r="L361" s="101">
        <v>1380.7943247019468</v>
      </c>
      <c r="M361" s="101">
        <v>1423.4309696323328</v>
      </c>
      <c r="N361" s="101">
        <v>1408.0039027511584</v>
      </c>
      <c r="O361" s="101">
        <v>1498.2534813100863</v>
      </c>
      <c r="P361" s="101">
        <v>1417.1192741618029</v>
      </c>
      <c r="Q361" s="101">
        <v>1453.1297162001526</v>
      </c>
      <c r="R361" s="101">
        <v>0</v>
      </c>
      <c r="S361" s="101">
        <v>0</v>
      </c>
      <c r="T361" s="101">
        <v>0</v>
      </c>
      <c r="U361" s="101">
        <v>0</v>
      </c>
      <c r="V361" s="101">
        <v>1287.1769366837464</v>
      </c>
      <c r="W361" s="101">
        <v>1274.8100416499497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1098.2950265276158</v>
      </c>
      <c r="K362" s="104">
        <v>1028.3826088755989</v>
      </c>
      <c r="L362" s="104">
        <v>1232.6912951862732</v>
      </c>
      <c r="M362" s="104">
        <v>1271.3800197616267</v>
      </c>
      <c r="N362" s="104">
        <v>1257.3334703480891</v>
      </c>
      <c r="O362" s="104">
        <v>1354.3558897868136</v>
      </c>
      <c r="P362" s="104">
        <v>1281.5952422366613</v>
      </c>
      <c r="Q362" s="104">
        <v>1326.8521202090665</v>
      </c>
      <c r="R362" s="104">
        <v>0</v>
      </c>
      <c r="S362" s="104">
        <v>0</v>
      </c>
      <c r="T362" s="104">
        <v>0</v>
      </c>
      <c r="U362" s="104">
        <v>0</v>
      </c>
      <c r="V362" s="104">
        <v>1197.5904113998508</v>
      </c>
      <c r="W362" s="104">
        <v>1189.8796447545058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672.1743328240201</v>
      </c>
      <c r="K363" s="98">
        <v>580.97949637295426</v>
      </c>
      <c r="L363" s="98">
        <v>783.53447336540421</v>
      </c>
      <c r="M363" s="98">
        <v>800.80861877917482</v>
      </c>
      <c r="N363" s="98">
        <v>775.28908283427063</v>
      </c>
      <c r="O363" s="98">
        <v>868.16773535722416</v>
      </c>
      <c r="P363" s="98">
        <v>788.59564205991046</v>
      </c>
      <c r="Q363" s="98">
        <v>828.01533504090844</v>
      </c>
      <c r="R363" s="98">
        <v>0</v>
      </c>
      <c r="S363" s="98">
        <v>0</v>
      </c>
      <c r="T363" s="98">
        <v>0</v>
      </c>
      <c r="U363" s="98">
        <v>0</v>
      </c>
      <c r="V363" s="98">
        <v>722.84001397123711</v>
      </c>
      <c r="W363" s="98">
        <v>721.27132249190208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426.1206937035958</v>
      </c>
      <c r="K364" s="98">
        <v>447.4031125026446</v>
      </c>
      <c r="L364" s="98">
        <v>449.15682182086908</v>
      </c>
      <c r="M364" s="98">
        <v>470.57140098245168</v>
      </c>
      <c r="N364" s="98">
        <v>482.04438751381861</v>
      </c>
      <c r="O364" s="98">
        <v>486.1881544295893</v>
      </c>
      <c r="P364" s="98">
        <v>492.99960017675056</v>
      </c>
      <c r="Q364" s="98">
        <v>498.83678516815792</v>
      </c>
      <c r="R364" s="98">
        <v>0</v>
      </c>
      <c r="S364" s="98">
        <v>0</v>
      </c>
      <c r="T364" s="98">
        <v>0</v>
      </c>
      <c r="U364" s="98">
        <v>0</v>
      </c>
      <c r="V364" s="98">
        <v>474.75039742861389</v>
      </c>
      <c r="W364" s="98">
        <v>468.60832226260379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299.02993105496063</v>
      </c>
      <c r="K365" s="122">
        <v>300.4986066461779</v>
      </c>
      <c r="L365" s="122">
        <v>334.58311363179519</v>
      </c>
      <c r="M365" s="122">
        <v>326.83575956421191</v>
      </c>
      <c r="N365" s="122">
        <v>324.40768010598515</v>
      </c>
      <c r="O365" s="122">
        <v>345.84813267321664</v>
      </c>
      <c r="P365" s="122">
        <v>348.42790435279051</v>
      </c>
      <c r="Q365" s="122">
        <v>351.23262452188123</v>
      </c>
      <c r="R365" s="122">
        <v>0</v>
      </c>
      <c r="S365" s="122">
        <v>0</v>
      </c>
      <c r="T365" s="122">
        <v>0</v>
      </c>
      <c r="U365" s="122">
        <v>0</v>
      </c>
      <c r="V365" s="122">
        <v>346.06596667499764</v>
      </c>
      <c r="W365" s="122">
        <v>349.85055493268783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299.02993105496063</v>
      </c>
      <c r="K367" s="33">
        <v>300.4986066461779</v>
      </c>
      <c r="L367" s="33">
        <v>334.58311363179519</v>
      </c>
      <c r="M367" s="33">
        <v>326.83575956421191</v>
      </c>
      <c r="N367" s="33">
        <v>324.40768010598515</v>
      </c>
      <c r="O367" s="33">
        <v>345.84813267321664</v>
      </c>
      <c r="P367" s="33">
        <v>348.42790435279051</v>
      </c>
      <c r="Q367" s="33">
        <v>351.23262452188123</v>
      </c>
      <c r="R367" s="33">
        <v>0</v>
      </c>
      <c r="S367" s="33">
        <v>0</v>
      </c>
      <c r="T367" s="33">
        <v>0</v>
      </c>
      <c r="U367" s="33">
        <v>0</v>
      </c>
      <c r="V367" s="33">
        <v>346.06596667499764</v>
      </c>
      <c r="W367" s="33">
        <v>349.85055493268783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2984.8372338456456</v>
      </c>
      <c r="K369" s="117">
        <f t="shared" si="179"/>
        <v>1346.0459566692905</v>
      </c>
      <c r="L369" s="117">
        <f t="shared" si="179"/>
        <v>9040.3973236138027</v>
      </c>
      <c r="M369" s="117">
        <f t="shared" si="179"/>
        <v>6384.6831873287574</v>
      </c>
      <c r="N369" s="117">
        <f t="shared" si="179"/>
        <v>8058.313792588724</v>
      </c>
      <c r="O369" s="117">
        <f t="shared" si="179"/>
        <v>14534.801110333929</v>
      </c>
      <c r="P369" s="117">
        <f t="shared" si="179"/>
        <v>8123.9315656059625</v>
      </c>
      <c r="Q369" s="117">
        <f t="shared" si="179"/>
        <v>14545.752808283472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2445.9670826040683</v>
      </c>
      <c r="W369" s="117">
        <f t="shared" ref="W369" si="181">W370+W372+W374+W383</f>
        <v>9662.1494358472955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1767.2817568253622</v>
      </c>
      <c r="K370" s="122">
        <f t="shared" si="182"/>
        <v>165.58252087201737</v>
      </c>
      <c r="L370" s="122">
        <f t="shared" si="182"/>
        <v>7675.424908115393</v>
      </c>
      <c r="M370" s="122">
        <f t="shared" si="182"/>
        <v>4971.8350146150588</v>
      </c>
      <c r="N370" s="122">
        <f t="shared" si="182"/>
        <v>6641.849294100477</v>
      </c>
      <c r="O370" s="122">
        <f t="shared" si="182"/>
        <v>13020.501768160737</v>
      </c>
      <c r="P370" s="122">
        <f t="shared" si="182"/>
        <v>6670.4441055659954</v>
      </c>
      <c r="Q370" s="122">
        <f t="shared" si="182"/>
        <v>13013.371613940351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924.35716962458866</v>
      </c>
      <c r="W370" s="122">
        <f t="shared" si="182"/>
        <v>8187.2823981157853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1767.2817568253622</v>
      </c>
      <c r="K371" s="98">
        <v>165.58252087201737</v>
      </c>
      <c r="L371" s="98">
        <v>7675.424908115393</v>
      </c>
      <c r="M371" s="98">
        <v>4971.8350146150588</v>
      </c>
      <c r="N371" s="98">
        <v>6641.849294100477</v>
      </c>
      <c r="O371" s="98">
        <v>13020.501768160737</v>
      </c>
      <c r="P371" s="98">
        <v>6670.4441055659954</v>
      </c>
      <c r="Q371" s="98">
        <v>13013.371613940351</v>
      </c>
      <c r="R371" s="98">
        <v>0</v>
      </c>
      <c r="S371" s="98">
        <v>0</v>
      </c>
      <c r="T371" s="98">
        <v>0</v>
      </c>
      <c r="U371" s="98">
        <v>0</v>
      </c>
      <c r="V371" s="98">
        <v>924.35716962458866</v>
      </c>
      <c r="W371" s="98">
        <v>8187.2823981157853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55.117415458235207</v>
      </c>
      <c r="K372" s="122">
        <f t="shared" si="183"/>
        <v>61.573625231917035</v>
      </c>
      <c r="L372" s="122">
        <f t="shared" si="183"/>
        <v>67.328151628595336</v>
      </c>
      <c r="M372" s="122">
        <f t="shared" si="183"/>
        <v>74.444152021406893</v>
      </c>
      <c r="N372" s="122">
        <f t="shared" si="183"/>
        <v>81.370433698665835</v>
      </c>
      <c r="O372" s="122">
        <f t="shared" si="183"/>
        <v>84.285372672390125</v>
      </c>
      <c r="P372" s="122">
        <f t="shared" si="183"/>
        <v>69.855469428994965</v>
      </c>
      <c r="Q372" s="122">
        <f t="shared" si="183"/>
        <v>88.946128345803388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137.98126133482128</v>
      </c>
      <c r="W372" s="122">
        <f t="shared" si="183"/>
        <v>79.883522281179609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0</v>
      </c>
      <c r="J373" s="98">
        <f>RES_hhdet_in_tesh!J165</f>
        <v>55.117415458235207</v>
      </c>
      <c r="K373" s="98">
        <f>RES_hhdet_in_tesh!K165</f>
        <v>61.573625231917035</v>
      </c>
      <c r="L373" s="98">
        <f>RES_hhdet_in_tesh!L165</f>
        <v>67.328151628595336</v>
      </c>
      <c r="M373" s="98">
        <f>RES_hhdet_in_tesh!M165</f>
        <v>74.444152021406893</v>
      </c>
      <c r="N373" s="98">
        <f>RES_hhdet_in_tesh!N165</f>
        <v>81.370433698665835</v>
      </c>
      <c r="O373" s="98">
        <f>RES_hhdet_in_tesh!O165</f>
        <v>84.285372672390125</v>
      </c>
      <c r="P373" s="98">
        <f>RES_hhdet_in_tesh!P165</f>
        <v>69.855469428994965</v>
      </c>
      <c r="Q373" s="98">
        <f>RES_hhdet_in_tesh!Q165</f>
        <v>88.946128345803388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137.98126133482128</v>
      </c>
      <c r="W373" s="98">
        <f>RES_hhdet_in_tesh!W165</f>
        <v>79.883522281179609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928.0748137632911</v>
      </c>
      <c r="K374" s="122">
        <v>882.83311484085596</v>
      </c>
      <c r="L374" s="122">
        <v>1034.1629300648356</v>
      </c>
      <c r="M374" s="122">
        <v>1080.1603886316946</v>
      </c>
      <c r="N374" s="122">
        <v>1077.6331820409582</v>
      </c>
      <c r="O374" s="122">
        <v>1153.8947107901363</v>
      </c>
      <c r="P374" s="122">
        <v>1103.2923202913832</v>
      </c>
      <c r="Q374" s="122">
        <v>1158.0314044244037</v>
      </c>
      <c r="R374" s="122">
        <v>0</v>
      </c>
      <c r="S374" s="122">
        <v>0</v>
      </c>
      <c r="T374" s="122">
        <v>0</v>
      </c>
      <c r="U374" s="122">
        <v>0</v>
      </c>
      <c r="V374" s="122">
        <v>1080.0794438114488</v>
      </c>
      <c r="W374" s="122">
        <v>1085.0802138864426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924.70917603196494</v>
      </c>
      <c r="K375" s="98">
        <v>886.92299134293717</v>
      </c>
      <c r="L375" s="98">
        <v>987.3935018503081</v>
      </c>
      <c r="M375" s="98">
        <v>1123.220173324285</v>
      </c>
      <c r="N375" s="98">
        <v>1127.6580632381658</v>
      </c>
      <c r="O375" s="98">
        <v>1114.7185854901336</v>
      </c>
      <c r="P375" s="98">
        <v>982.80764473886779</v>
      </c>
      <c r="Q375" s="98">
        <v>1143.7881269787213</v>
      </c>
      <c r="R375" s="98">
        <v>0</v>
      </c>
      <c r="S375" s="98">
        <v>0</v>
      </c>
      <c r="T375" s="98">
        <v>0</v>
      </c>
      <c r="U375" s="98">
        <v>0</v>
      </c>
      <c r="V375" s="98">
        <v>1063.6479960483023</v>
      </c>
      <c r="W375" s="98">
        <v>1122.6637042136888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887.19306354831565</v>
      </c>
      <c r="L376" s="98">
        <v>0</v>
      </c>
      <c r="M376" s="98">
        <v>1123.3817038150798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1122.987805816309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438.3377651841418</v>
      </c>
      <c r="L377" s="101">
        <v>0</v>
      </c>
      <c r="M377" s="101">
        <v>632.80460264293913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635.53464817388442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448.85529836417385</v>
      </c>
      <c r="L378" s="104">
        <v>0</v>
      </c>
      <c r="M378" s="104">
        <v>490.57710117214066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487.45315764242469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928.12784869336338</v>
      </c>
      <c r="K379" s="101">
        <v>882.29806480989384</v>
      </c>
      <c r="L379" s="101">
        <v>1037.6969196968646</v>
      </c>
      <c r="M379" s="101">
        <v>1075.5773218329653</v>
      </c>
      <c r="N379" s="101">
        <v>1073.2517161125031</v>
      </c>
      <c r="O379" s="101">
        <v>1157.083599550587</v>
      </c>
      <c r="P379" s="101">
        <v>1112.9290978311064</v>
      </c>
      <c r="Q379" s="101">
        <v>1159.8285153780209</v>
      </c>
      <c r="R379" s="101">
        <v>0</v>
      </c>
      <c r="S379" s="101">
        <v>0</v>
      </c>
      <c r="T379" s="101">
        <v>0</v>
      </c>
      <c r="U379" s="101">
        <v>0</v>
      </c>
      <c r="V379" s="101">
        <v>1082.3699042996809</v>
      </c>
      <c r="W379" s="101">
        <v>1079.3528985018293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928.40902059310702</v>
      </c>
      <c r="K380" s="104">
        <v>882.70595773133994</v>
      </c>
      <c r="L380" s="104">
        <v>1037.9999934229045</v>
      </c>
      <c r="M380" s="104">
        <v>1075.680891967982</v>
      </c>
      <c r="N380" s="104">
        <v>1073.008899053405</v>
      </c>
      <c r="O380" s="104">
        <v>1156.6639188926474</v>
      </c>
      <c r="P380" s="104">
        <v>1112.3201136108728</v>
      </c>
      <c r="Q380" s="104">
        <v>1159.7246508860269</v>
      </c>
      <c r="R380" s="104">
        <v>0</v>
      </c>
      <c r="S380" s="104">
        <v>0</v>
      </c>
      <c r="T380" s="104">
        <v>0</v>
      </c>
      <c r="U380" s="104">
        <v>0</v>
      </c>
      <c r="V380" s="104">
        <v>1082.5769164165431</v>
      </c>
      <c r="W380" s="104">
        <v>1079.2924768447908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502.28832688951115</v>
      </c>
      <c r="K381" s="98">
        <v>435.30284522869545</v>
      </c>
      <c r="L381" s="98">
        <v>588.84317160203534</v>
      </c>
      <c r="M381" s="98">
        <v>605.10949098553056</v>
      </c>
      <c r="N381" s="98">
        <v>590.96451153958628</v>
      </c>
      <c r="O381" s="98">
        <v>670.475764463058</v>
      </c>
      <c r="P381" s="98">
        <v>619.32051343412218</v>
      </c>
      <c r="Q381" s="98">
        <v>660.88786571786898</v>
      </c>
      <c r="R381" s="98">
        <v>0</v>
      </c>
      <c r="S381" s="98">
        <v>0</v>
      </c>
      <c r="T381" s="98">
        <v>0</v>
      </c>
      <c r="U381" s="98">
        <v>0</v>
      </c>
      <c r="V381" s="98">
        <v>607.82651898792926</v>
      </c>
      <c r="W381" s="98">
        <v>610.68415458218715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426.1206937035958</v>
      </c>
      <c r="K382" s="98">
        <v>447.4031125026446</v>
      </c>
      <c r="L382" s="98">
        <v>449.15682182086908</v>
      </c>
      <c r="M382" s="98">
        <v>470.57140098245168</v>
      </c>
      <c r="N382" s="98">
        <v>482.04438751381861</v>
      </c>
      <c r="O382" s="98">
        <v>486.1881544295893</v>
      </c>
      <c r="P382" s="98">
        <v>492.99960017675056</v>
      </c>
      <c r="Q382" s="98">
        <v>498.83678516815792</v>
      </c>
      <c r="R382" s="98">
        <v>0</v>
      </c>
      <c r="S382" s="98">
        <v>0</v>
      </c>
      <c r="T382" s="98">
        <v>0</v>
      </c>
      <c r="U382" s="98">
        <v>0</v>
      </c>
      <c r="V382" s="98">
        <v>474.75039742861389</v>
      </c>
      <c r="W382" s="98">
        <v>468.60832226260379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234.3632477987571</v>
      </c>
      <c r="K383" s="122">
        <v>236.0566957245</v>
      </c>
      <c r="L383" s="122">
        <v>263.4813338049791</v>
      </c>
      <c r="M383" s="122">
        <v>258.24363206059752</v>
      </c>
      <c r="N383" s="122">
        <v>257.46088274862268</v>
      </c>
      <c r="O383" s="122">
        <v>276.11925871066592</v>
      </c>
      <c r="P383" s="122">
        <v>280.33967031958889</v>
      </c>
      <c r="Q383" s="122">
        <v>285.40366157291277</v>
      </c>
      <c r="R383" s="122">
        <v>0</v>
      </c>
      <c r="S383" s="122">
        <v>0</v>
      </c>
      <c r="T383" s="122">
        <v>0</v>
      </c>
      <c r="U383" s="122">
        <v>0</v>
      </c>
      <c r="V383" s="122">
        <v>303.54920783320989</v>
      </c>
      <c r="W383" s="122">
        <v>309.90330156388933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234.3632477987571</v>
      </c>
      <c r="K385" s="33">
        <v>236.0566957245</v>
      </c>
      <c r="L385" s="33">
        <v>263.4813338049791</v>
      </c>
      <c r="M385" s="33">
        <v>258.24363206059752</v>
      </c>
      <c r="N385" s="33">
        <v>257.46088274862268</v>
      </c>
      <c r="O385" s="33">
        <v>276.11925871066592</v>
      </c>
      <c r="P385" s="33">
        <v>280.33967031958889</v>
      </c>
      <c r="Q385" s="33">
        <v>285.40366157291277</v>
      </c>
      <c r="R385" s="33">
        <v>0</v>
      </c>
      <c r="S385" s="33">
        <v>0</v>
      </c>
      <c r="T385" s="33">
        <v>0</v>
      </c>
      <c r="U385" s="33">
        <v>0</v>
      </c>
      <c r="V385" s="33">
        <v>303.54920783320989</v>
      </c>
      <c r="W385" s="33">
        <v>309.90330156388933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21.017866957935428</v>
      </c>
      <c r="K387" s="117">
        <f t="shared" si="184"/>
        <v>17.056447733886756</v>
      </c>
      <c r="L387" s="117">
        <f t="shared" si="184"/>
        <v>24.039143318527465</v>
      </c>
      <c r="M387" s="117">
        <f t="shared" si="184"/>
        <v>34.864467370168406</v>
      </c>
      <c r="N387" s="117">
        <f t="shared" si="184"/>
        <v>29.606111533078337</v>
      </c>
      <c r="O387" s="117">
        <f t="shared" si="184"/>
        <v>24.361437506858792</v>
      </c>
      <c r="P387" s="117">
        <f t="shared" si="184"/>
        <v>20.935818230129314</v>
      </c>
      <c r="Q387" s="117">
        <f t="shared" si="184"/>
        <v>35.487987680985128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35.145294526300511</v>
      </c>
      <c r="W387" s="117">
        <f t="shared" ref="W387" si="186">W388+W390+W392+W401</f>
        <v>38.324609729847587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21.017866957935428</v>
      </c>
      <c r="K392" s="122">
        <v>17.056447733886756</v>
      </c>
      <c r="L392" s="122">
        <v>24.039143318527465</v>
      </c>
      <c r="M392" s="122">
        <v>34.864467370168406</v>
      </c>
      <c r="N392" s="122">
        <v>29.606111533078337</v>
      </c>
      <c r="O392" s="122">
        <v>24.361437506858792</v>
      </c>
      <c r="P392" s="122">
        <v>20.935818230129314</v>
      </c>
      <c r="Q392" s="122">
        <v>35.487987680985128</v>
      </c>
      <c r="R392" s="122">
        <v>0</v>
      </c>
      <c r="S392" s="122">
        <v>0</v>
      </c>
      <c r="T392" s="122">
        <v>0</v>
      </c>
      <c r="U392" s="122">
        <v>0</v>
      </c>
      <c r="V392" s="122">
        <v>35.145294526300511</v>
      </c>
      <c r="W392" s="122">
        <v>38.324609729847587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311.44657401304318</v>
      </c>
      <c r="K393" s="98">
        <v>296.87103890351193</v>
      </c>
      <c r="L393" s="98">
        <v>328.08978936582855</v>
      </c>
      <c r="M393" s="98">
        <v>367.58280414910689</v>
      </c>
      <c r="N393" s="98">
        <v>359.96699022535489</v>
      </c>
      <c r="O393" s="98">
        <v>343.41768356442878</v>
      </c>
      <c r="P393" s="98">
        <v>290.4287975754109</v>
      </c>
      <c r="Q393" s="98">
        <v>325.92915001746866</v>
      </c>
      <c r="R393" s="98">
        <v>0</v>
      </c>
      <c r="S393" s="98">
        <v>0</v>
      </c>
      <c r="T393" s="98">
        <v>0</v>
      </c>
      <c r="U393" s="98">
        <v>0</v>
      </c>
      <c r="V393" s="98">
        <v>275.89056203145901</v>
      </c>
      <c r="W393" s="98">
        <v>289.62223002452339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146.72050337067421</v>
      </c>
      <c r="L394" s="98">
        <v>0</v>
      </c>
      <c r="M394" s="98">
        <v>207.0903780418451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163.95378364074753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146.72050337067421</v>
      </c>
      <c r="L395" s="101">
        <v>0</v>
      </c>
      <c r="M395" s="101">
        <v>207.0903780418451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163.95378364074753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31.090920653883469</v>
      </c>
      <c r="K405" s="118">
        <f t="shared" si="189"/>
        <v>13.714107753369436</v>
      </c>
      <c r="L405" s="118">
        <f t="shared" si="189"/>
        <v>93.482643801002482</v>
      </c>
      <c r="M405" s="118">
        <f t="shared" si="189"/>
        <v>65.615694376384823</v>
      </c>
      <c r="N405" s="118">
        <f t="shared" si="189"/>
        <v>81.885359924378733</v>
      </c>
      <c r="O405" s="118">
        <f t="shared" si="189"/>
        <v>145.7727848437948</v>
      </c>
      <c r="P405" s="118">
        <f t="shared" si="189"/>
        <v>80.457535183699548</v>
      </c>
      <c r="Q405" s="118">
        <f t="shared" si="189"/>
        <v>141.61687604494782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21.956809523497157</v>
      </c>
      <c r="W405" s="118">
        <f t="shared" ref="W405" si="191">W406+W408+W410+W419</f>
        <v>86.880536997584358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18.486196313309129</v>
      </c>
      <c r="K406" s="123">
        <f t="shared" si="192"/>
        <v>1.7212534932094319</v>
      </c>
      <c r="L406" s="123">
        <f t="shared" si="192"/>
        <v>79.295495471064967</v>
      </c>
      <c r="M406" s="123">
        <f t="shared" si="192"/>
        <v>50.936918400104304</v>
      </c>
      <c r="N406" s="123">
        <f t="shared" si="192"/>
        <v>67.357129144348804</v>
      </c>
      <c r="O406" s="123">
        <f t="shared" si="192"/>
        <v>130.46617379397892</v>
      </c>
      <c r="P406" s="123">
        <f t="shared" si="192"/>
        <v>65.90554969307145</v>
      </c>
      <c r="Q406" s="123">
        <f t="shared" si="192"/>
        <v>126.68914868314504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8.3383738843957271</v>
      </c>
      <c r="W406" s="123">
        <f t="shared" si="192"/>
        <v>73.34341325002741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18.486196313309129</v>
      </c>
      <c r="K407" s="99">
        <v>1.7212534932094319</v>
      </c>
      <c r="L407" s="99">
        <v>79.295495471064967</v>
      </c>
      <c r="M407" s="99">
        <v>50.936918400104304</v>
      </c>
      <c r="N407" s="99">
        <v>67.357129144348804</v>
      </c>
      <c r="O407" s="99">
        <v>130.46617379397892</v>
      </c>
      <c r="P407" s="99">
        <v>65.90554969307145</v>
      </c>
      <c r="Q407" s="99">
        <v>126.68914868314504</v>
      </c>
      <c r="R407" s="99">
        <v>0</v>
      </c>
      <c r="S407" s="99">
        <v>0</v>
      </c>
      <c r="T407" s="99">
        <v>0</v>
      </c>
      <c r="U407" s="99">
        <v>0</v>
      </c>
      <c r="V407" s="99">
        <v>8.3383738843957271</v>
      </c>
      <c r="W407" s="99">
        <v>73.34341325002741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0.12238615113552297</v>
      </c>
      <c r="K408" s="123">
        <f t="shared" si="193"/>
        <v>0.13214966973747452</v>
      </c>
      <c r="L408" s="123">
        <f t="shared" si="193"/>
        <v>0.13974328263069863</v>
      </c>
      <c r="M408" s="123">
        <f t="shared" si="193"/>
        <v>0.14860630713567663</v>
      </c>
      <c r="N408" s="123">
        <f t="shared" si="193"/>
        <v>0.1553159316196574</v>
      </c>
      <c r="O408" s="123">
        <f t="shared" si="193"/>
        <v>0.15300004741668949</v>
      </c>
      <c r="P408" s="123">
        <f t="shared" si="193"/>
        <v>0.12041211940271239</v>
      </c>
      <c r="Q408" s="123">
        <f t="shared" si="193"/>
        <v>0.14691764503760321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0.20771015271276225</v>
      </c>
      <c r="W408" s="123">
        <f t="shared" si="193"/>
        <v>0.1183662812947865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</v>
      </c>
      <c r="J409" s="99">
        <f>RES_hhdet_in_fecs!J165</f>
        <v>0.12238615113552297</v>
      </c>
      <c r="K409" s="99">
        <f>RES_hhdet_in_fecs!K165</f>
        <v>0.13214966973747452</v>
      </c>
      <c r="L409" s="99">
        <f>RES_hhdet_in_fecs!L165</f>
        <v>0.13974328263069863</v>
      </c>
      <c r="M409" s="99">
        <f>RES_hhdet_in_fecs!M165</f>
        <v>0.14860630713567663</v>
      </c>
      <c r="N409" s="99">
        <f>RES_hhdet_in_fecs!N165</f>
        <v>0.1553159316196574</v>
      </c>
      <c r="O409" s="99">
        <f>RES_hhdet_in_fecs!O165</f>
        <v>0.15300004741668949</v>
      </c>
      <c r="P409" s="99">
        <f>RES_hhdet_in_fecs!P165</f>
        <v>0.12041211940271239</v>
      </c>
      <c r="Q409" s="99">
        <f>RES_hhdet_in_fecs!Q165</f>
        <v>0.14691764503760321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0.20771015271276225</v>
      </c>
      <c r="W409" s="99">
        <f>RES_hhdet_in_fecs!W165</f>
        <v>0.1183662812947865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9.9239173293554774</v>
      </c>
      <c r="K410" s="123">
        <v>9.2932503254989012</v>
      </c>
      <c r="L410" s="123">
        <v>11.191773784504532</v>
      </c>
      <c r="M410" s="123">
        <v>11.745109664533464</v>
      </c>
      <c r="N410" s="123">
        <v>11.612393134693422</v>
      </c>
      <c r="O410" s="123">
        <v>12.212805909467033</v>
      </c>
      <c r="P410" s="123">
        <v>11.470917616775139</v>
      </c>
      <c r="Q410" s="123">
        <v>11.79865456997987</v>
      </c>
      <c r="R410" s="123">
        <v>0</v>
      </c>
      <c r="S410" s="123">
        <v>0</v>
      </c>
      <c r="T410" s="123">
        <v>0</v>
      </c>
      <c r="U410" s="123">
        <v>0</v>
      </c>
      <c r="V410" s="123">
        <v>10.479125876526084</v>
      </c>
      <c r="W410" s="123">
        <v>10.460162369750019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11.730297443908812</v>
      </c>
      <c r="K411" s="99">
        <v>11.165964062828881</v>
      </c>
      <c r="L411" s="99">
        <v>12.327044511897482</v>
      </c>
      <c r="M411" s="99">
        <v>13.78885852829522</v>
      </c>
      <c r="N411" s="99">
        <v>13.484376098812021</v>
      </c>
      <c r="O411" s="99">
        <v>12.854985796828835</v>
      </c>
      <c r="P411" s="99">
        <v>10.8638260060532</v>
      </c>
      <c r="Q411" s="99">
        <v>12.182228158211597</v>
      </c>
      <c r="R411" s="99">
        <v>0</v>
      </c>
      <c r="S411" s="99">
        <v>0</v>
      </c>
      <c r="T411" s="99">
        <v>0</v>
      </c>
      <c r="U411" s="99">
        <v>0</v>
      </c>
      <c r="V411" s="99">
        <v>10.288468867328467</v>
      </c>
      <c r="W411" s="99">
        <v>10.782091155273209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9.3534875151126133</v>
      </c>
      <c r="L412" s="99">
        <v>0</v>
      </c>
      <c r="M412" s="99">
        <v>11.948772622691035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10.225955641221448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5.5184765545607117</v>
      </c>
      <c r="L413" s="102">
        <v>0</v>
      </c>
      <c r="M413" s="102">
        <v>7.7684263060136249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6.103691143862811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3.8350109605519007</v>
      </c>
      <c r="L414" s="105">
        <v>0</v>
      </c>
      <c r="M414" s="105">
        <v>4.1803463166774089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4.1222644973586373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10.626591111087487</v>
      </c>
      <c r="K415" s="102">
        <v>10.061086436253051</v>
      </c>
      <c r="L415" s="102">
        <v>11.784932593633815</v>
      </c>
      <c r="M415" s="102">
        <v>12.129458135591008</v>
      </c>
      <c r="N415" s="102">
        <v>11.981298794383658</v>
      </c>
      <c r="O415" s="102">
        <v>12.739902437186808</v>
      </c>
      <c r="P415" s="102">
        <v>12.041522166781917</v>
      </c>
      <c r="Q415" s="102">
        <v>12.337858044969344</v>
      </c>
      <c r="R415" s="102">
        <v>0</v>
      </c>
      <c r="S415" s="102">
        <v>0</v>
      </c>
      <c r="T415" s="102">
        <v>0</v>
      </c>
      <c r="U415" s="102">
        <v>0</v>
      </c>
      <c r="V415" s="102">
        <v>10.903954068820628</v>
      </c>
      <c r="W415" s="102">
        <v>10.780736760402316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9.3967212462005687</v>
      </c>
      <c r="K416" s="105">
        <v>8.7864810575970367</v>
      </c>
      <c r="L416" s="105">
        <v>10.520889000369536</v>
      </c>
      <c r="M416" s="105">
        <v>10.833788960000463</v>
      </c>
      <c r="N416" s="105">
        <v>10.699180565469058</v>
      </c>
      <c r="O416" s="105">
        <v>11.516316909222841</v>
      </c>
      <c r="P416" s="105">
        <v>10.889949632054028</v>
      </c>
      <c r="Q416" s="105">
        <v>11.265692885707393</v>
      </c>
      <c r="R416" s="105">
        <v>0</v>
      </c>
      <c r="S416" s="105">
        <v>0</v>
      </c>
      <c r="T416" s="105">
        <v>0</v>
      </c>
      <c r="U416" s="105">
        <v>0</v>
      </c>
      <c r="V416" s="105">
        <v>10.145047247977828</v>
      </c>
      <c r="W416" s="105">
        <v>10.06250249649487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5.7509454944612228</v>
      </c>
      <c r="K417" s="99">
        <v>4.9638775448707939</v>
      </c>
      <c r="L417" s="99">
        <v>6.687383333062912</v>
      </c>
      <c r="M417" s="99">
        <v>6.823916876426674</v>
      </c>
      <c r="N417" s="99">
        <v>6.5972616519818921</v>
      </c>
      <c r="O417" s="99">
        <v>7.3821769050008568</v>
      </c>
      <c r="P417" s="99">
        <v>6.7008416846977514</v>
      </c>
      <c r="Q417" s="99">
        <v>7.0302984990951263</v>
      </c>
      <c r="R417" s="99">
        <v>0</v>
      </c>
      <c r="S417" s="99">
        <v>0</v>
      </c>
      <c r="T417" s="99">
        <v>0</v>
      </c>
      <c r="U417" s="99">
        <v>0</v>
      </c>
      <c r="V417" s="99">
        <v>6.1233340085742674</v>
      </c>
      <c r="W417" s="99">
        <v>6.0996038676855751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3.6457757517393459</v>
      </c>
      <c r="K418" s="99">
        <v>3.8226035127262437</v>
      </c>
      <c r="L418" s="99">
        <v>3.8335056673066239</v>
      </c>
      <c r="M418" s="99">
        <v>4.0098720835737867</v>
      </c>
      <c r="N418" s="99">
        <v>4.1019189134871681</v>
      </c>
      <c r="O418" s="99">
        <v>4.1341400042219831</v>
      </c>
      <c r="P418" s="99">
        <v>4.1891079473562751</v>
      </c>
      <c r="Q418" s="99">
        <v>4.2353943866122661</v>
      </c>
      <c r="R418" s="99">
        <v>0</v>
      </c>
      <c r="S418" s="99">
        <v>0</v>
      </c>
      <c r="T418" s="99">
        <v>0</v>
      </c>
      <c r="U418" s="99">
        <v>0</v>
      </c>
      <c r="V418" s="99">
        <v>4.0217132394035628</v>
      </c>
      <c r="W418" s="99">
        <v>3.9628986288092967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2.5584208600833418</v>
      </c>
      <c r="K419" s="123">
        <v>2.5674542649236298</v>
      </c>
      <c r="L419" s="123">
        <v>2.8556312628022709</v>
      </c>
      <c r="M419" s="123">
        <v>2.7850600046113736</v>
      </c>
      <c r="N419" s="123">
        <v>2.760521713716849</v>
      </c>
      <c r="O419" s="123">
        <v>2.9408050929321456</v>
      </c>
      <c r="P419" s="123">
        <v>2.9606557544502454</v>
      </c>
      <c r="Q419" s="123">
        <v>2.9821551467853289</v>
      </c>
      <c r="R419" s="123">
        <v>0</v>
      </c>
      <c r="S419" s="123">
        <v>0</v>
      </c>
      <c r="T419" s="123">
        <v>0</v>
      </c>
      <c r="U419" s="123">
        <v>0</v>
      </c>
      <c r="V419" s="123">
        <v>2.9315996098625821</v>
      </c>
      <c r="W419" s="123">
        <v>2.9585950965121395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2.5584208600833418</v>
      </c>
      <c r="K421" s="110">
        <v>2.5674542649236298</v>
      </c>
      <c r="L421" s="110">
        <v>2.8556312628022709</v>
      </c>
      <c r="M421" s="110">
        <v>2.7850600046113736</v>
      </c>
      <c r="N421" s="110">
        <v>2.760521713716849</v>
      </c>
      <c r="O421" s="110">
        <v>2.9408050929321456</v>
      </c>
      <c r="P421" s="110">
        <v>2.9606557544502454</v>
      </c>
      <c r="Q421" s="110">
        <v>2.9821551467853289</v>
      </c>
      <c r="R421" s="110">
        <v>0</v>
      </c>
      <c r="S421" s="110">
        <v>0</v>
      </c>
      <c r="T421" s="110">
        <v>0</v>
      </c>
      <c r="U421" s="110">
        <v>0</v>
      </c>
      <c r="V421" s="110">
        <v>2.9315996098625821</v>
      </c>
      <c r="W421" s="110">
        <v>2.9585950965121395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25.537476519768862</v>
      </c>
      <c r="K423" s="118">
        <f t="shared" si="194"/>
        <v>11.500590537855437</v>
      </c>
      <c r="L423" s="118">
        <f t="shared" si="194"/>
        <v>77.15882892367307</v>
      </c>
      <c r="M423" s="118">
        <f t="shared" si="194"/>
        <v>54.405692360142432</v>
      </c>
      <c r="N423" s="118">
        <f t="shared" si="194"/>
        <v>68.571589282712338</v>
      </c>
      <c r="O423" s="118">
        <f t="shared" si="194"/>
        <v>123.59186906587577</v>
      </c>
      <c r="P423" s="118">
        <f t="shared" si="194"/>
        <v>69.030535264242118</v>
      </c>
      <c r="Q423" s="118">
        <f t="shared" si="194"/>
        <v>123.50131671321252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20.720315880795518</v>
      </c>
      <c r="W423" s="118">
        <f t="shared" ref="W423" si="196">W424+W426+W428+W437</f>
        <v>81.710283261278363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15.120394458024057</v>
      </c>
      <c r="K424" s="123">
        <f t="shared" si="197"/>
        <v>1.4147338457054179</v>
      </c>
      <c r="L424" s="123">
        <f t="shared" si="197"/>
        <v>65.508934641053855</v>
      </c>
      <c r="M424" s="123">
        <f t="shared" si="197"/>
        <v>42.366413232118738</v>
      </c>
      <c r="N424" s="123">
        <f t="shared" si="197"/>
        <v>56.518295712386312</v>
      </c>
      <c r="O424" s="123">
        <f t="shared" si="197"/>
        <v>110.71552596329643</v>
      </c>
      <c r="P424" s="123">
        <f t="shared" si="197"/>
        <v>56.679985957400596</v>
      </c>
      <c r="Q424" s="123">
        <f t="shared" si="197"/>
        <v>110.49057071042286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7.8304293943762255</v>
      </c>
      <c r="W424" s="123">
        <f t="shared" si="197"/>
        <v>69.237716548673347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15.120394458024057</v>
      </c>
      <c r="K425" s="99">
        <v>1.4147338457054179</v>
      </c>
      <c r="L425" s="99">
        <v>65.508934641053855</v>
      </c>
      <c r="M425" s="99">
        <v>42.366413232118738</v>
      </c>
      <c r="N425" s="99">
        <v>56.518295712386312</v>
      </c>
      <c r="O425" s="99">
        <v>110.71552596329643</v>
      </c>
      <c r="P425" s="99">
        <v>56.679985957400596</v>
      </c>
      <c r="Q425" s="99">
        <v>110.49057071042286</v>
      </c>
      <c r="R425" s="99">
        <v>0</v>
      </c>
      <c r="S425" s="99">
        <v>0</v>
      </c>
      <c r="T425" s="99">
        <v>0</v>
      </c>
      <c r="U425" s="99">
        <v>0</v>
      </c>
      <c r="V425" s="99">
        <v>7.8304293943762255</v>
      </c>
      <c r="W425" s="99">
        <v>69.237716548673347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0.47157000292492868</v>
      </c>
      <c r="K426" s="123">
        <f t="shared" si="198"/>
        <v>0.52608385933261481</v>
      </c>
      <c r="L426" s="123">
        <f t="shared" si="198"/>
        <v>0.57463860793911192</v>
      </c>
      <c r="M426" s="123">
        <f t="shared" si="198"/>
        <v>0.6343596877173896</v>
      </c>
      <c r="N426" s="123">
        <f t="shared" si="198"/>
        <v>0.69241532446561838</v>
      </c>
      <c r="O426" s="123">
        <f t="shared" si="198"/>
        <v>0.7166927613538745</v>
      </c>
      <c r="P426" s="123">
        <f t="shared" si="198"/>
        <v>0.59357472510401921</v>
      </c>
      <c r="Q426" s="123">
        <f t="shared" si="198"/>
        <v>0.75520078692616233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1.1688690910117558</v>
      </c>
      <c r="W426" s="123">
        <f t="shared" si="198"/>
        <v>0.6755541587141094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</v>
      </c>
      <c r="J427" s="99">
        <f>RES_hhdet_in_tess!J165</f>
        <v>0.47157000292492868</v>
      </c>
      <c r="K427" s="99">
        <f>RES_hhdet_in_tess!K165</f>
        <v>0.52608385933261481</v>
      </c>
      <c r="L427" s="99">
        <f>RES_hhdet_in_tess!L165</f>
        <v>0.57463860793911192</v>
      </c>
      <c r="M427" s="99">
        <f>RES_hhdet_in_tess!M165</f>
        <v>0.6343596877173896</v>
      </c>
      <c r="N427" s="99">
        <f>RES_hhdet_in_tess!N165</f>
        <v>0.69241532446561838</v>
      </c>
      <c r="O427" s="99">
        <f>RES_hhdet_in_tess!O165</f>
        <v>0.7166927613538745</v>
      </c>
      <c r="P427" s="99">
        <f>RES_hhdet_in_tess!P165</f>
        <v>0.59357472510401921</v>
      </c>
      <c r="Q427" s="99">
        <f>RES_hhdet_in_tess!Q165</f>
        <v>0.75520078692616233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1.1688690910117558</v>
      </c>
      <c r="W427" s="99">
        <f>RES_hhdet_in_tess!W165</f>
        <v>0.6755541587141094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7.9403622067971487</v>
      </c>
      <c r="K428" s="123">
        <v>7.5429090045093492</v>
      </c>
      <c r="L428" s="123">
        <v>8.8264705348348578</v>
      </c>
      <c r="M428" s="123">
        <v>9.2043523663223326</v>
      </c>
      <c r="N428" s="123">
        <v>9.1700350542686273</v>
      </c>
      <c r="O428" s="123">
        <v>9.8117616422275695</v>
      </c>
      <c r="P428" s="123">
        <v>9.3748770293784496</v>
      </c>
      <c r="Q428" s="123">
        <v>9.8323136056745639</v>
      </c>
      <c r="R428" s="123">
        <v>0</v>
      </c>
      <c r="S428" s="123">
        <v>0</v>
      </c>
      <c r="T428" s="123">
        <v>0</v>
      </c>
      <c r="U428" s="123">
        <v>0</v>
      </c>
      <c r="V428" s="123">
        <v>9.1495864401825884</v>
      </c>
      <c r="W428" s="123">
        <v>9.1762409830804632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7.9115667021166294</v>
      </c>
      <c r="K429" s="99">
        <v>7.5778528299915191</v>
      </c>
      <c r="L429" s="99">
        <v>8.4272984430246041</v>
      </c>
      <c r="M429" s="99">
        <v>9.5712769779817535</v>
      </c>
      <c r="N429" s="99">
        <v>9.5957178578504685</v>
      </c>
      <c r="O429" s="99">
        <v>9.4786404311541119</v>
      </c>
      <c r="P429" s="99">
        <v>8.3510966617864035</v>
      </c>
      <c r="Q429" s="99">
        <v>9.711380468556241</v>
      </c>
      <c r="R429" s="99">
        <v>0</v>
      </c>
      <c r="S429" s="99">
        <v>0</v>
      </c>
      <c r="T429" s="99">
        <v>0</v>
      </c>
      <c r="U429" s="99">
        <v>0</v>
      </c>
      <c r="V429" s="99">
        <v>9.0103920943336178</v>
      </c>
      <c r="W429" s="99">
        <v>9.4940747798952074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7.5801603216743434</v>
      </c>
      <c r="L430" s="99">
        <v>0</v>
      </c>
      <c r="M430" s="99">
        <v>9.572653425008351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9.4968156228030267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3.7451493611224427</v>
      </c>
      <c r="L431" s="102">
        <v>0</v>
      </c>
      <c r="M431" s="102">
        <v>5.3923071083309422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5.3745511254443912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3.8350109605519007</v>
      </c>
      <c r="L432" s="105">
        <v>0</v>
      </c>
      <c r="M432" s="105">
        <v>4.1803463166774089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4.1222644973586373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7.9408159596068799</v>
      </c>
      <c r="K433" s="102">
        <v>7.5383375474258267</v>
      </c>
      <c r="L433" s="102">
        <v>8.8566327601967352</v>
      </c>
      <c r="M433" s="102">
        <v>9.1652987570825637</v>
      </c>
      <c r="N433" s="102">
        <v>9.1327513135462759</v>
      </c>
      <c r="O433" s="102">
        <v>9.8388773020261091</v>
      </c>
      <c r="P433" s="102">
        <v>9.4567624941213939</v>
      </c>
      <c r="Q433" s="102">
        <v>9.8475720506637483</v>
      </c>
      <c r="R433" s="102">
        <v>0</v>
      </c>
      <c r="S433" s="102">
        <v>0</v>
      </c>
      <c r="T433" s="102">
        <v>0</v>
      </c>
      <c r="U433" s="102">
        <v>0</v>
      </c>
      <c r="V433" s="102">
        <v>9.1689894260879115</v>
      </c>
      <c r="W433" s="102">
        <v>9.1278065673730016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7.9432215918826712</v>
      </c>
      <c r="K434" s="105">
        <v>7.5418225766327414</v>
      </c>
      <c r="L434" s="105">
        <v>8.8592194621902074</v>
      </c>
      <c r="M434" s="105">
        <v>9.1661813075142913</v>
      </c>
      <c r="N434" s="105">
        <v>9.1306850808236657</v>
      </c>
      <c r="O434" s="105">
        <v>9.8353086864990171</v>
      </c>
      <c r="P434" s="105">
        <v>9.451587843602649</v>
      </c>
      <c r="Q434" s="105">
        <v>9.8466901848923385</v>
      </c>
      <c r="R434" s="105">
        <v>0</v>
      </c>
      <c r="S434" s="105">
        <v>0</v>
      </c>
      <c r="T434" s="105">
        <v>0</v>
      </c>
      <c r="U434" s="105">
        <v>0</v>
      </c>
      <c r="V434" s="105">
        <v>9.1707430704779132</v>
      </c>
      <c r="W434" s="105">
        <v>9.1272955971438101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4.2974458401433253</v>
      </c>
      <c r="K435" s="99">
        <v>3.7192190639064981</v>
      </c>
      <c r="L435" s="99">
        <v>5.0257137948835835</v>
      </c>
      <c r="M435" s="99">
        <v>5.1563092239405073</v>
      </c>
      <c r="N435" s="99">
        <v>5.0287661673364967</v>
      </c>
      <c r="O435" s="99">
        <v>5.7011686822770322</v>
      </c>
      <c r="P435" s="99">
        <v>5.262479896246373</v>
      </c>
      <c r="Q435" s="99">
        <v>5.6112957982800715</v>
      </c>
      <c r="R435" s="99">
        <v>0</v>
      </c>
      <c r="S435" s="99">
        <v>0</v>
      </c>
      <c r="T435" s="99">
        <v>0</v>
      </c>
      <c r="U435" s="99">
        <v>0</v>
      </c>
      <c r="V435" s="99">
        <v>5.1490298310743503</v>
      </c>
      <c r="W435" s="99">
        <v>5.1643969683345139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3.6457757517393459</v>
      </c>
      <c r="K436" s="99">
        <v>3.8226035127262437</v>
      </c>
      <c r="L436" s="99">
        <v>3.8335056673066239</v>
      </c>
      <c r="M436" s="99">
        <v>4.0098720835737867</v>
      </c>
      <c r="N436" s="99">
        <v>4.1019189134871681</v>
      </c>
      <c r="O436" s="99">
        <v>4.1341400042219831</v>
      </c>
      <c r="P436" s="99">
        <v>4.1891079473562751</v>
      </c>
      <c r="Q436" s="99">
        <v>4.2353943866122661</v>
      </c>
      <c r="R436" s="99">
        <v>0</v>
      </c>
      <c r="S436" s="99">
        <v>0</v>
      </c>
      <c r="T436" s="99">
        <v>0</v>
      </c>
      <c r="U436" s="99">
        <v>0</v>
      </c>
      <c r="V436" s="99">
        <v>4.0217132394035628</v>
      </c>
      <c r="W436" s="99">
        <v>3.9628986288092967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2.00514985202273</v>
      </c>
      <c r="K437" s="123">
        <v>2.0168638283080562</v>
      </c>
      <c r="L437" s="123">
        <v>2.2487851398452605</v>
      </c>
      <c r="M437" s="123">
        <v>2.2005670739839687</v>
      </c>
      <c r="N437" s="123">
        <v>2.1908431915917763</v>
      </c>
      <c r="O437" s="123">
        <v>2.3478886989979095</v>
      </c>
      <c r="P437" s="123">
        <v>2.38209755235905</v>
      </c>
      <c r="Q437" s="123">
        <v>2.4232316101889242</v>
      </c>
      <c r="R437" s="123">
        <v>0</v>
      </c>
      <c r="S437" s="123">
        <v>0</v>
      </c>
      <c r="T437" s="123">
        <v>0</v>
      </c>
      <c r="U437" s="123">
        <v>0</v>
      </c>
      <c r="V437" s="123">
        <v>2.5714309552249475</v>
      </c>
      <c r="W437" s="123">
        <v>2.6207715708104442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2.00514985202273</v>
      </c>
      <c r="K439" s="110">
        <v>2.0168638283080562</v>
      </c>
      <c r="L439" s="110">
        <v>2.2487851398452605</v>
      </c>
      <c r="M439" s="110">
        <v>2.2005670739839687</v>
      </c>
      <c r="N439" s="110">
        <v>2.1908431915917763</v>
      </c>
      <c r="O439" s="110">
        <v>2.3478886989979095</v>
      </c>
      <c r="P439" s="110">
        <v>2.38209755235905</v>
      </c>
      <c r="Q439" s="110">
        <v>2.4232316101889242</v>
      </c>
      <c r="R439" s="110">
        <v>0</v>
      </c>
      <c r="S439" s="110">
        <v>0</v>
      </c>
      <c r="T439" s="110">
        <v>0</v>
      </c>
      <c r="U439" s="110">
        <v>0</v>
      </c>
      <c r="V439" s="110">
        <v>2.5714309552249475</v>
      </c>
      <c r="W439" s="110">
        <v>2.6207715708104442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0.17982330086467233</v>
      </c>
      <c r="K441" s="118">
        <f t="shared" si="199"/>
        <v>0.14572995850984763</v>
      </c>
      <c r="L441" s="118">
        <f t="shared" si="199"/>
        <v>0.20517152956773696</v>
      </c>
      <c r="M441" s="118">
        <f t="shared" si="199"/>
        <v>0.29708999340892989</v>
      </c>
      <c r="N441" s="118">
        <f t="shared" si="199"/>
        <v>0.2519308843708159</v>
      </c>
      <c r="O441" s="118">
        <f t="shared" si="199"/>
        <v>0.20714941826507277</v>
      </c>
      <c r="P441" s="118">
        <f t="shared" si="199"/>
        <v>0.17789548409531766</v>
      </c>
      <c r="Q441" s="118">
        <f t="shared" si="199"/>
        <v>0.30131222934078855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0.29772338699392803</v>
      </c>
      <c r="W441" s="118">
        <f t="shared" ref="W441" si="201">W442+W444+W446+W455</f>
        <v>0.32410125073057111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0.17982330086467233</v>
      </c>
      <c r="K446" s="123">
        <v>0.14572995850984763</v>
      </c>
      <c r="L446" s="123">
        <v>0.20517152956773696</v>
      </c>
      <c r="M446" s="123">
        <v>0.29708999340892989</v>
      </c>
      <c r="N446" s="123">
        <v>0.2519308843708159</v>
      </c>
      <c r="O446" s="123">
        <v>0.20714941826507277</v>
      </c>
      <c r="P446" s="123">
        <v>0.17789548409531766</v>
      </c>
      <c r="Q446" s="123">
        <v>0.30131222934078855</v>
      </c>
      <c r="R446" s="123">
        <v>0</v>
      </c>
      <c r="S446" s="123">
        <v>0</v>
      </c>
      <c r="T446" s="123">
        <v>0</v>
      </c>
      <c r="U446" s="123">
        <v>0</v>
      </c>
      <c r="V446" s="123">
        <v>0.29772338699392803</v>
      </c>
      <c r="W446" s="123">
        <v>0.32410125073057111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2.6646543673583265</v>
      </c>
      <c r="K447" s="99">
        <v>2.5364603965122083</v>
      </c>
      <c r="L447" s="99">
        <v>2.8002114313226323</v>
      </c>
      <c r="M447" s="99">
        <v>3.1322771032875423</v>
      </c>
      <c r="N447" s="99">
        <v>3.0631108746061395</v>
      </c>
      <c r="O447" s="99">
        <v>2.9201385736076388</v>
      </c>
      <c r="P447" s="99">
        <v>2.4678267155350446</v>
      </c>
      <c r="Q447" s="99">
        <v>2.7673149484193473</v>
      </c>
      <c r="R447" s="99">
        <v>0</v>
      </c>
      <c r="S447" s="99">
        <v>0</v>
      </c>
      <c r="T447" s="99">
        <v>0</v>
      </c>
      <c r="U447" s="99">
        <v>0</v>
      </c>
      <c r="V447" s="99">
        <v>2.3371285879023351</v>
      </c>
      <c r="W447" s="99">
        <v>2.4492598268318622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1.2535771341340114</v>
      </c>
      <c r="L448" s="99">
        <v>0</v>
      </c>
      <c r="M448" s="99">
        <v>1.7646757196740557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1.3865144802398761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1.2535771341340114</v>
      </c>
      <c r="L449" s="102">
        <v>0</v>
      </c>
      <c r="M449" s="102">
        <v>1.7646757196740557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1.3865144802398761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2024-05-20T16:48:24Z</dcterms:created>
  <dcterms:modified xsi:type="dcterms:W3CDTF">2024-05-20T16:48:25Z</dcterms:modified>
</cp:coreProperties>
</file>